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onardo\Desktop\TROCA DAS PORTAS - CA DE PALMAS\CD Licitação\"/>
    </mc:Choice>
  </mc:AlternateContent>
  <bookViews>
    <workbookView xWindow="0" yWindow="0" windowWidth="20490" windowHeight="7620" tabRatio="661" activeTab="2"/>
  </bookViews>
  <sheets>
    <sheet name="Planilha" sheetId="35" r:id="rId1"/>
    <sheet name="memória" sheetId="36" state="hidden" r:id="rId2"/>
    <sheet name="BDI" sheetId="38" r:id="rId3"/>
    <sheet name="Cronograma" sheetId="39" r:id="rId4"/>
  </sheets>
  <externalReferences>
    <externalReference r:id="rId5"/>
    <externalReference r:id="rId6"/>
    <externalReference r:id="rId7"/>
    <externalReference r:id="rId8"/>
    <externalReference r:id="rId9"/>
    <externalReference r:id="rId10"/>
    <externalReference r:id="rId11"/>
  </externalReferences>
  <definedNames>
    <definedName name="\z" localSheetId="2">#REF!</definedName>
    <definedName name="\z">#REF!</definedName>
    <definedName name="_Fill" localSheetId="2" hidden="1">#REF!</definedName>
    <definedName name="_Fill" hidden="1">#REF!</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demir" localSheetId="2" hidden="1">{#N/A,#N/A,FALSE,"Cronograma";#N/A,#N/A,FALSE,"Cronogr. 2"}</definedName>
    <definedName name="ademir" hidden="1">{#N/A,#N/A,FALSE,"Cronograma";#N/A,#N/A,FALSE,"Cronogr. 2"}</definedName>
    <definedName name="AGORA" localSheetId="2" hidden="1">{#N/A,#N/A,FALSE,"SS";#N/A,#N/A,FALSE,"TER1";#N/A,#N/A,FALSE,"TER2";#N/A,#N/A,FALSE,"TER3";#N/A,#N/A,FALSE,"TP1";#N/A,#N/A,FALSE,"TP2";#N/A,#N/A,FALSE,"TP3";#N/A,#N/A,FALSE,"DI1";#N/A,#N/A,FALSE,"DI2";#N/A,#N/A,FALSE,"DI3";#N/A,#N/A,FALSE,"DS1";#N/A,#N/A,FALSE,"DS2";#N/A,#N/A,FALSE,"CM"}</definedName>
    <definedName name="AGORA" hidden="1">{#N/A,#N/A,FALSE,"SS";#N/A,#N/A,FALSE,"TER1";#N/A,#N/A,FALSE,"TER2";#N/A,#N/A,FALSE,"TER3";#N/A,#N/A,FALSE,"TP1";#N/A,#N/A,FALSE,"TP2";#N/A,#N/A,FALSE,"TP3";#N/A,#N/A,FALSE,"DI1";#N/A,#N/A,FALSE,"DI2";#N/A,#N/A,FALSE,"DI3";#N/A,#N/A,FALSE,"DS1";#N/A,#N/A,FALSE,"DS2";#N/A,#N/A,FALSE,"CM"}</definedName>
    <definedName name="_xlnm.Print_Area" localSheetId="2">BDI!$B$2:$G$63</definedName>
    <definedName name="_xlnm.Print_Area" localSheetId="0">Planilha!$B$2:$I$45</definedName>
    <definedName name="ASDFRSD" localSheetId="2" hidden="1">{#N/A,#N/A,FALSE,"SS 1";#N/A,#N/A,FALSE,"SS 2";#N/A,#N/A,FALSE,"TER 1 (1)";#N/A,#N/A,FALSE,"TER 1 (2)";#N/A,#N/A,FALSE,"TER 2 ";#N/A,#N/A,FALSE,"TP  (1)";#N/A,#N/A,FALSE,"TP  (2)";#N/A,#N/A,FALSE,"CM BAR"}</definedName>
    <definedName name="ASDFRSD" hidden="1">{#N/A,#N/A,FALSE,"SS 1";#N/A,#N/A,FALSE,"SS 2";#N/A,#N/A,FALSE,"TER 1 (1)";#N/A,#N/A,FALSE,"TER 1 (2)";#N/A,#N/A,FALSE,"TER 2 ";#N/A,#N/A,FALSE,"TP  (1)";#N/A,#N/A,FALSE,"TP  (2)";#N/A,#N/A,FALSE,"CM BAR"}</definedName>
    <definedName name="Aut_original" localSheetId="2">[1]PROJETO!#REF!</definedName>
    <definedName name="Aut_original">[1]PROJETO!#REF!</definedName>
    <definedName name="Aut_resumo" localSheetId="2">[2]RESUMO_AUT1!#REF!</definedName>
    <definedName name="Aut_resumo">[2]RESUMO_AUT1!#REF!</definedName>
    <definedName name="_xlnm.Database" localSheetId="2">[3]ORC!#REF!</definedName>
    <definedName name="_xlnm.Database">[3]ORC!#REF!</definedName>
    <definedName name="batista" localSheetId="2" hidden="1">{#N/A,#N/A,FALSE,"SS 1";#N/A,#N/A,FALSE,"SS 2";#N/A,#N/A,FALSE,"TER 1 (1)";#N/A,#N/A,FALSE,"TER 1 (2)";#N/A,#N/A,FALSE,"TER 2 ";#N/A,#N/A,FALSE,"TP  (1)";#N/A,#N/A,FALSE,"TP  (2)";#N/A,#N/A,FALSE,"CM BAR"}</definedName>
    <definedName name="batista" hidden="1">{#N/A,#N/A,FALSE,"SS 1";#N/A,#N/A,FALSE,"SS 2";#N/A,#N/A,FALSE,"TER 1 (1)";#N/A,#N/A,FALSE,"TER 1 (2)";#N/A,#N/A,FALSE,"TER 2 ";#N/A,#N/A,FALSE,"TP  (1)";#N/A,#N/A,FALSE,"TP  (2)";#N/A,#N/A,FALSE,"CM BAR"}</definedName>
    <definedName name="bosta" localSheetId="2" hidden="1">{#N/A,#N/A,FALSE,"Cronograma";#N/A,#N/A,FALSE,"Cronogr. 2"}</definedName>
    <definedName name="bosta" hidden="1">{#N/A,#N/A,FALSE,"Cronograma";#N/A,#N/A,FALSE,"Cronogr. 2"}</definedName>
    <definedName name="C_" localSheetId="2">'[4]INDICE '!#REF!</definedName>
    <definedName name="C_">'[4]INDICE '!#REF!</definedName>
    <definedName name="C__1" localSheetId="2">#REF!</definedName>
    <definedName name="C__1">#REF!</definedName>
    <definedName name="C__2" localSheetId="2">#REF!</definedName>
    <definedName name="C__2">#REF!</definedName>
    <definedName name="C__3" localSheetId="2">'[4]INDICE '!#REF!</definedName>
    <definedName name="C__3">'[4]INDICE '!#REF!</definedName>
    <definedName name="C__5" localSheetId="2">#REF!</definedName>
    <definedName name="C__5">#REF!</definedName>
    <definedName name="CA´L" localSheetId="2" hidden="1">{#N/A,#N/A,FALSE,"Cronograma";#N/A,#N/A,FALSE,"Cronogr. 2"}</definedName>
    <definedName name="CA´L" hidden="1">{#N/A,#N/A,FALSE,"Cronograma";#N/A,#N/A,FALSE,"Cronogr. 2"}</definedName>
    <definedName name="CARLA" localSheetId="2" hidden="1">{#N/A,#N/A,FALSE,"SS";#N/A,#N/A,FALSE,"TER1";#N/A,#N/A,FALSE,"TER2";#N/A,#N/A,FALSE,"TER3";#N/A,#N/A,FALSE,"TP1";#N/A,#N/A,FALSE,"TP2";#N/A,#N/A,FALSE,"TP3";#N/A,#N/A,FALSE,"DI1";#N/A,#N/A,FALSE,"DI2";#N/A,#N/A,FALSE,"DI3";#N/A,#N/A,FALSE,"DS1";#N/A,#N/A,FALSE,"DS2";#N/A,#N/A,FALSE,"CM"}</definedName>
    <definedName name="CARLA" hidden="1">{#N/A,#N/A,FALSE,"SS";#N/A,#N/A,FALSE,"TER1";#N/A,#N/A,FALSE,"TER2";#N/A,#N/A,FALSE,"TER3";#N/A,#N/A,FALSE,"TP1";#N/A,#N/A,FALSE,"TP2";#N/A,#N/A,FALSE,"TP3";#N/A,#N/A,FALSE,"DI1";#N/A,#N/A,FALSE,"DI2";#N/A,#N/A,FALSE,"DI3";#N/A,#N/A,FALSE,"DS1";#N/A,#N/A,FALSE,"DS2";#N/A,#N/A,FALSE,"CM"}</definedName>
    <definedName name="CFSFD" localSheetId="2">'[5]INDICE '!#REF!</definedName>
    <definedName name="CFSFD">'[5]INDICE '!#REF!</definedName>
    <definedName name="CFSFD_5" localSheetId="2">#REF!</definedName>
    <definedName name="CFSFD_5">#REF!</definedName>
    <definedName name="CHARLES" localSheetId="2" hidden="1">{#N/A,#N/A,FALSE,"SS";#N/A,#N/A,FALSE,"TER1";#N/A,#N/A,FALSE,"TER2";#N/A,#N/A,FALSE,"TER3";#N/A,#N/A,FALSE,"TP1";#N/A,#N/A,FALSE,"TP2";#N/A,#N/A,FALSE,"TP3";#N/A,#N/A,FALSE,"DI1";#N/A,#N/A,FALSE,"DI2";#N/A,#N/A,FALSE,"DI3";#N/A,#N/A,FALSE,"DS1";#N/A,#N/A,FALSE,"DS2";#N/A,#N/A,FALSE,"CM"}</definedName>
    <definedName name="CHARLES" hidden="1">{#N/A,#N/A,FALSE,"SS";#N/A,#N/A,FALSE,"TER1";#N/A,#N/A,FALSE,"TER2";#N/A,#N/A,FALSE,"TER3";#N/A,#N/A,FALSE,"TP1";#N/A,#N/A,FALSE,"TP2";#N/A,#N/A,FALSE,"TP3";#N/A,#N/A,FALSE,"DI1";#N/A,#N/A,FALSE,"DI2";#N/A,#N/A,FALSE,"DI3";#N/A,#N/A,FALSE,"DS1";#N/A,#N/A,FALSE,"DS2";#N/A,#N/A,FALSE,"CM"}</definedName>
    <definedName name="composi" localSheetId="2" hidden="1">{#N/A,#N/A,FALSE,"SS";#N/A,#N/A,FALSE,"TER1";#N/A,#N/A,FALSE,"TER2";#N/A,#N/A,FALSE,"TER3";#N/A,#N/A,FALSE,"TP1";#N/A,#N/A,FALSE,"TP2";#N/A,#N/A,FALSE,"TP3";#N/A,#N/A,FALSE,"DI1";#N/A,#N/A,FALSE,"DI2";#N/A,#N/A,FALSE,"DI3";#N/A,#N/A,FALSE,"DS1";#N/A,#N/A,FALSE,"DS2";#N/A,#N/A,FALSE,"CM"}</definedName>
    <definedName name="composi" hidden="1">{#N/A,#N/A,FALSE,"SS";#N/A,#N/A,FALSE,"TER1";#N/A,#N/A,FALSE,"TER2";#N/A,#N/A,FALSE,"TER3";#N/A,#N/A,FALSE,"TP1";#N/A,#N/A,FALSE,"TP2";#N/A,#N/A,FALSE,"TP3";#N/A,#N/A,FALSE,"DI1";#N/A,#N/A,FALSE,"DI2";#N/A,#N/A,FALSE,"DI3";#N/A,#N/A,FALSE,"DS1";#N/A,#N/A,FALSE,"DS2";#N/A,#N/A,FALSE,"CM"}</definedName>
    <definedName name="concorrentes" localSheetId="2" hidden="1">{#N/A,#N/A,FALSE,"Cronograma";#N/A,#N/A,FALSE,"Cronogr. 2"}</definedName>
    <definedName name="concorrentes" hidden="1">{#N/A,#N/A,FALSE,"Cronograma";#N/A,#N/A,FALSE,"Cronogr. 2"}</definedName>
    <definedName name="CSDF" localSheetId="2">'[4]INDICE '!#REF!</definedName>
    <definedName name="CSDF">'[4]INDICE '!#REF!</definedName>
    <definedName name="D" localSheetId="2">#REF!</definedName>
    <definedName name="D">#REF!</definedName>
    <definedName name="DAD" localSheetId="2">#REF!</definedName>
    <definedName name="DAD">#REF!</definedName>
    <definedName name="EDESIO" localSheetId="2" hidden="1">{#N/A,#N/A,FALSE,"SS 1";#N/A,#N/A,FALSE,"SS 2";#N/A,#N/A,FALSE,"TER 1 (1)";#N/A,#N/A,FALSE,"TER 1 (2)";#N/A,#N/A,FALSE,"TER 2 ";#N/A,#N/A,FALSE,"TP  (1)";#N/A,#N/A,FALSE,"TP  (2)";#N/A,#N/A,FALSE,"CM BAR"}</definedName>
    <definedName name="EDESIO" hidden="1">{#N/A,#N/A,FALSE,"SS 1";#N/A,#N/A,FALSE,"SS 2";#N/A,#N/A,FALSE,"TER 1 (1)";#N/A,#N/A,FALSE,"TER 1 (2)";#N/A,#N/A,FALSE,"TER 2 ";#N/A,#N/A,FALSE,"TP  (1)";#N/A,#N/A,FALSE,"TP  (2)";#N/A,#N/A,FALSE,"CM BAR"}</definedName>
    <definedName name="Excel_BuiltIn_Print_Area_1_1" localSheetId="2">#REF!</definedName>
    <definedName name="Excel_BuiltIn_Print_Area_1_1">#REF!</definedName>
    <definedName name="Excel_BuiltIn_Print_Area_1_1_1_1_1" localSheetId="2">#REF!</definedName>
    <definedName name="Excel_BuiltIn_Print_Area_1_1_1_1_1">#REF!</definedName>
    <definedName name="Excel_BuiltIn_Print_Area_10_1" localSheetId="2">#REF!</definedName>
    <definedName name="Excel_BuiltIn_Print_Area_10_1">#REF!</definedName>
    <definedName name="Excel_BuiltIn_Print_Area_10_1_1" localSheetId="2">#REF!</definedName>
    <definedName name="Excel_BuiltIn_Print_Area_10_1_1">#REF!</definedName>
    <definedName name="Excel_BuiltIn_Print_Area_3_1" localSheetId="2">#REF!</definedName>
    <definedName name="Excel_BuiltIn_Print_Area_3_1">#REF!</definedName>
    <definedName name="Excel_BuiltIn_Print_Area_4_1" localSheetId="2">#REF!</definedName>
    <definedName name="Excel_BuiltIn_Print_Area_4_1">#REF!</definedName>
    <definedName name="Excel_BuiltIn_Print_Area_5_1" localSheetId="2">#REF!</definedName>
    <definedName name="Excel_BuiltIn_Print_Area_5_1">#REF!</definedName>
    <definedName name="Excel_BuiltIn_Print_Area_5_1_1" localSheetId="2">#REF!</definedName>
    <definedName name="Excel_BuiltIn_Print_Area_5_1_1">#REF!</definedName>
    <definedName name="Excel_BuiltIn_Print_Area_6_1_1" localSheetId="2">#REF!</definedName>
    <definedName name="Excel_BuiltIn_Print_Area_6_1_1">#REF!</definedName>
    <definedName name="Excel_BuiltIn_Print_Area_7_1" localSheetId="2">#REF!</definedName>
    <definedName name="Excel_BuiltIn_Print_Area_7_1">#REF!</definedName>
    <definedName name="Excel_BuiltIn_Print_Area_9_1" localSheetId="2">#REF!</definedName>
    <definedName name="Excel_BuiltIn_Print_Area_9_1">#REF!</definedName>
    <definedName name="Excel_BuiltIn_Print_Area_9_1_1" localSheetId="2">#REF!</definedName>
    <definedName name="Excel_BuiltIn_Print_Area_9_1_1">#REF!</definedName>
    <definedName name="Excel_BuiltIn_Print_Titles_1" localSheetId="2">[6]Planilha!#REF!</definedName>
    <definedName name="Excel_BuiltIn_Print_Titles_1">[6]Planilha!#REF!</definedName>
    <definedName name="Excel_BuiltIn_Print_Titles_1_1" localSheetId="2">#REF!</definedName>
    <definedName name="Excel_BuiltIn_Print_Titles_1_1">#REF!</definedName>
    <definedName name="Excel_BuiltIn_Print_Titles_1_1_1" localSheetId="2">#REF!</definedName>
    <definedName name="Excel_BuiltIn_Print_Titles_1_1_1">#REF!</definedName>
    <definedName name="Excel_BuiltIn_Print_Titles_2" localSheetId="2">#REF!</definedName>
    <definedName name="Excel_BuiltIn_Print_Titles_2">#REF!</definedName>
    <definedName name="Excel_BuiltIn_Print_Titles_6" localSheetId="2">#REF!</definedName>
    <definedName name="Excel_BuiltIn_Print_Titles_6">#REF!</definedName>
    <definedName name="GDFG" localSheetId="2" hidden="1">{#N/A,#N/A,FALSE,"SS 1";#N/A,#N/A,FALSE,"TER 1 (A)";#N/A,#N/A,FALSE,"SS 2";#N/A,#N/A,FALSE,"TER 1 (B)";#N/A,#N/A,FALSE,"TER 1 (C)";#N/A,#N/A,FALSE,"TER 1 (D)";#N/A,#N/A,FALSE,"TER 1 (E)";#N/A,#N/A,FALSE,"TER 2 "}</definedName>
    <definedName name="GDFG" hidden="1">{#N/A,#N/A,FALSE,"SS 1";#N/A,#N/A,FALSE,"TER 1 (A)";#N/A,#N/A,FALSE,"SS 2";#N/A,#N/A,FALSE,"TER 1 (B)";#N/A,#N/A,FALSE,"TER 1 (C)";#N/A,#N/A,FALSE,"TER 1 (D)";#N/A,#N/A,FALSE,"TER 1 (E)";#N/A,#N/A,FALSE,"TER 2 "}</definedName>
    <definedName name="GDGD" localSheetId="2" hidden="1">{#N/A,#N/A,FALSE,"LEVFER V2 P";#N/A,#N/A,FALSE,"LEVFER V2 P10%"}</definedName>
    <definedName name="GDGD" hidden="1">{#N/A,#N/A,FALSE,"LEVFER V2 P";#N/A,#N/A,FALSE,"LEVFER V2 P10%"}</definedName>
    <definedName name="IHIH" localSheetId="2" hidden="1">{#N/A,#N/A,FALSE,"SS 1";#N/A,#N/A,FALSE,"SS 2";#N/A,#N/A,FALSE,"TER 1 (1)";#N/A,#N/A,FALSE,"TER 1 (2)";#N/A,#N/A,FALSE,"TER 2 ";#N/A,#N/A,FALSE,"TP  (1)";#N/A,#N/A,FALSE,"TP  (2)";#N/A,#N/A,FALSE,"CM BAR"}</definedName>
    <definedName name="IHIH" hidden="1">{#N/A,#N/A,FALSE,"SS 1";#N/A,#N/A,FALSE,"SS 2";#N/A,#N/A,FALSE,"TER 1 (1)";#N/A,#N/A,FALSE,"TER 1 (2)";#N/A,#N/A,FALSE,"TER 2 ";#N/A,#N/A,FALSE,"TP  (1)";#N/A,#N/A,FALSE,"TP  (2)";#N/A,#N/A,FALSE,"CM BAR"}</definedName>
    <definedName name="INFORMAÇÃO_LICITAÇÃO" localSheetId="2">#REF!</definedName>
    <definedName name="INFORMAÇÃO_LICITAÇÃO">#REF!</definedName>
    <definedName name="JOAO" localSheetId="2" hidden="1">{#N/A,#N/A,FALSE,"SS 1";#N/A,#N/A,FALSE,"SS 2";#N/A,#N/A,FALSE,"TER 1 (1)";#N/A,#N/A,FALSE,"TER 1 (2)";#N/A,#N/A,FALSE,"TER 2 ";#N/A,#N/A,FALSE,"TP  (1)";#N/A,#N/A,FALSE,"TP  (2)";#N/A,#N/A,FALSE,"CM BAR"}</definedName>
    <definedName name="JOAO" hidden="1">{#N/A,#N/A,FALSE,"SS 1";#N/A,#N/A,FALSE,"SS 2";#N/A,#N/A,FALSE,"TER 1 (1)";#N/A,#N/A,FALSE,"TER 1 (2)";#N/A,#N/A,FALSE,"TER 2 ";#N/A,#N/A,FALSE,"TP  (1)";#N/A,#N/A,FALSE,"TP  (2)";#N/A,#N/A,FALSE,"CM BAR"}</definedName>
    <definedName name="JOAO1" localSheetId="2" hidden="1">{#N/A,#N/A,FALSE,"LEVFER V2 P";#N/A,#N/A,FALSE,"LEVFER V2 P10%"}</definedName>
    <definedName name="JOAO1" hidden="1">{#N/A,#N/A,FALSE,"LEVFER V2 P";#N/A,#N/A,FALSE,"LEVFER V2 P10%"}</definedName>
    <definedName name="JOSE" localSheetId="2" hidden="1">{#N/A,#N/A,FALSE,"LEVFER V2 P";#N/A,#N/A,FALSE,"LEVFER V2 P10%"}</definedName>
    <definedName name="JOSE" hidden="1">{#N/A,#N/A,FALSE,"LEVFER V2 P";#N/A,#N/A,FALSE,"LEVFER V2 P10%"}</definedName>
    <definedName name="juca" localSheetId="2" hidden="1">{#N/A,#N/A,FALSE,"SS 1";#N/A,#N/A,FALSE,"TER 1 (A)";#N/A,#N/A,FALSE,"SS 2";#N/A,#N/A,FALSE,"TER 1 (B)";#N/A,#N/A,FALSE,"TER 1 (C)";#N/A,#N/A,FALSE,"TER 1 (D)";#N/A,#N/A,FALSE,"TER 1 (E)";#N/A,#N/A,FALSE,"TER 2 "}</definedName>
    <definedName name="juca" hidden="1">{#N/A,#N/A,FALSE,"SS 1";#N/A,#N/A,FALSE,"TER 1 (A)";#N/A,#N/A,FALSE,"SS 2";#N/A,#N/A,FALSE,"TER 1 (B)";#N/A,#N/A,FALSE,"TER 1 (C)";#N/A,#N/A,FALSE,"TER 1 (D)";#N/A,#N/A,FALSE,"TER 1 (E)";#N/A,#N/A,FALSE,"TER 2 "}</definedName>
    <definedName name="KIIGH" localSheetId="2" hidden="1">{#N/A,#N/A,FALSE,"LEVFER V2 P";#N/A,#N/A,FALSE,"LEVFER V2 P10%"}</definedName>
    <definedName name="KIIGH" hidden="1">{#N/A,#N/A,FALSE,"LEVFER V2 P";#N/A,#N/A,FALSE,"LEVFER V2 P10%"}</definedName>
    <definedName name="Macro1_1" localSheetId="2">#REF!</definedName>
    <definedName name="Macro1_1">#REF!</definedName>
    <definedName name="Macro1_2" localSheetId="2">#REF!</definedName>
    <definedName name="Macro1_2">#REF!</definedName>
    <definedName name="Macro1_3">'[4]INDICE '!$A$1</definedName>
    <definedName name="Macro1_5" localSheetId="2">#REF!</definedName>
    <definedName name="Macro1_5">#REF!</definedName>
    <definedName name="Macro2_1" localSheetId="2">#REF!</definedName>
    <definedName name="Macro2_1">#REF!</definedName>
    <definedName name="Macro2_2" localSheetId="2">#REF!</definedName>
    <definedName name="Macro2_2">#REF!</definedName>
    <definedName name="Macro2_3">'[4]INDICE '!$B$1</definedName>
    <definedName name="Macro2_5" localSheetId="2">#REF!</definedName>
    <definedName name="Macro2_5">#REF!</definedName>
    <definedName name="MARQ" localSheetId="2" hidden="1">{#N/A,#N/A,FALSE,"SS 1";#N/A,#N/A,FALSE,"TER 1 (A)";#N/A,#N/A,FALSE,"SS 2";#N/A,#N/A,FALSE,"TER 1 (B)";#N/A,#N/A,FALSE,"TER 1 (C)";#N/A,#N/A,FALSE,"TER 1 (D)";#N/A,#N/A,FALSE,"TER 1 (E)";#N/A,#N/A,FALSE,"TER 2 "}</definedName>
    <definedName name="MARQ" hidden="1">{#N/A,#N/A,FALSE,"SS 1";#N/A,#N/A,FALSE,"TER 1 (A)";#N/A,#N/A,FALSE,"SS 2";#N/A,#N/A,FALSE,"TER 1 (B)";#N/A,#N/A,FALSE,"TER 1 (C)";#N/A,#N/A,FALSE,"TER 1 (D)";#N/A,#N/A,FALSE,"TER 1 (E)";#N/A,#N/A,FALSE,"TER 2 "}</definedName>
    <definedName name="PHELIPE" localSheetId="2" hidden="1">{#N/A,#N/A,FALSE,"SS 1";#N/A,#N/A,FALSE,"TER 1 (A)";#N/A,#N/A,FALSE,"SS 2";#N/A,#N/A,FALSE,"TER 1 (B)";#N/A,#N/A,FALSE,"TER 1 (C)";#N/A,#N/A,FALSE,"TER 1 (D)";#N/A,#N/A,FALSE,"TER 1 (E)";#N/A,#N/A,FALSE,"TER 2 "}</definedName>
    <definedName name="PHELIPE" hidden="1">{#N/A,#N/A,FALSE,"SS 1";#N/A,#N/A,FALSE,"TER 1 (A)";#N/A,#N/A,FALSE,"SS 2";#N/A,#N/A,FALSE,"TER 1 (B)";#N/A,#N/A,FALSE,"TER 1 (C)";#N/A,#N/A,FALSE,"TER 1 (D)";#N/A,#N/A,FALSE,"TER 1 (E)";#N/A,#N/A,FALSE,"TER 2 "}</definedName>
    <definedName name="Popular" localSheetId="2" hidden="1">{#N/A,#N/A,FALSE,"Cronograma";#N/A,#N/A,FALSE,"Cronogr. 2"}</definedName>
    <definedName name="Popular" hidden="1">{#N/A,#N/A,FALSE,"Cronograma";#N/A,#N/A,FALSE,"Cronogr. 2"}</definedName>
    <definedName name="Print" localSheetId="2">[7]QuQuant!#REF!</definedName>
    <definedName name="Print">[7]QuQuant!#REF!</definedName>
    <definedName name="Print_Area_MI" localSheetId="2">#REF!</definedName>
    <definedName name="Print_Area_MI">#REF!</definedName>
    <definedName name="RELMOBRA" localSheetId="2" hidden="1">{#N/A,#N/A,FALSE,"SS";#N/A,#N/A,FALSE,"TER1";#N/A,#N/A,FALSE,"TER2";#N/A,#N/A,FALSE,"TER3";#N/A,#N/A,FALSE,"TP1";#N/A,#N/A,FALSE,"TP2";#N/A,#N/A,FALSE,"TP3";#N/A,#N/A,FALSE,"DI1";#N/A,#N/A,FALSE,"DI2";#N/A,#N/A,FALSE,"DI3";#N/A,#N/A,FALSE,"DS1";#N/A,#N/A,FALSE,"DS2";#N/A,#N/A,FALSE,"CM"}</definedName>
    <definedName name="RELMOBRA" hidden="1">{#N/A,#N/A,FALSE,"SS";#N/A,#N/A,FALSE,"TER1";#N/A,#N/A,FALSE,"TER2";#N/A,#N/A,FALSE,"TER3";#N/A,#N/A,FALSE,"TP1";#N/A,#N/A,FALSE,"TP2";#N/A,#N/A,FALSE,"TP3";#N/A,#N/A,FALSE,"DI1";#N/A,#N/A,FALSE,"DI2";#N/A,#N/A,FALSE,"DI3";#N/A,#N/A,FALSE,"DS1";#N/A,#N/A,FALSE,"DS2";#N/A,#N/A,FALSE,"CM"}</definedName>
    <definedName name="rio" localSheetId="2" hidden="1">{#N/A,#N/A,FALSE,"Cronograma";#N/A,#N/A,FALSE,"Cronogr. 2"}</definedName>
    <definedName name="rio" hidden="1">{#N/A,#N/A,FALSE,"Cronograma";#N/A,#N/A,FALSE,"Cronogr. 2"}</definedName>
    <definedName name="SINTETICO" localSheetId="2" hidden="1">{#N/A,#N/A,TRUE,"TER  EXT";#N/A,#N/A,TRUE,"TER  EXT";#N/A,#N/A,TRUE,"LAT  ESQ";#N/A,#N/A,TRUE,"FRONTAL";#N/A,#N/A,TRUE,"POST";#N/A,#N/A,TRUE,"LAT  DIR"}</definedName>
    <definedName name="SINTETICO" hidden="1">{#N/A,#N/A,TRUE,"TER  EXT";#N/A,#N/A,TRUE,"TER  EXT";#N/A,#N/A,TRUE,"LAT  ESQ";#N/A,#N/A,TRUE,"FRONTAL";#N/A,#N/A,TRUE,"POST";#N/A,#N/A,TRUE,"LAT  DIR"}</definedName>
    <definedName name="ss" localSheetId="2" hidden="1">{#N/A,#N/A,FALSE,"Cronograma";#N/A,#N/A,FALSE,"Cronogr. 2"}</definedName>
    <definedName name="ss" hidden="1">{#N/A,#N/A,FALSE,"Cronograma";#N/A,#N/A,FALSE,"Cronogr. 2"}</definedName>
    <definedName name="_xlnm.Print_Titles" localSheetId="0">Planilha!$2:$6</definedName>
    <definedName name="VIP" localSheetId="2" hidden="1">{#N/A,#N/A,FALSE,"SS 1";#N/A,#N/A,FALSE,"SS 2";#N/A,#N/A,FALSE,"TER 1 (1)";#N/A,#N/A,FALSE,"TER 1 (2)";#N/A,#N/A,FALSE,"TER 2 ";#N/A,#N/A,FALSE,"TP  (1)";#N/A,#N/A,FALSE,"TP  (2)";#N/A,#N/A,FALSE,"CM BAR"}</definedName>
    <definedName name="VIP" hidden="1">{#N/A,#N/A,FALSE,"SS 1";#N/A,#N/A,FALSE,"SS 2";#N/A,#N/A,FALSE,"TER 1 (1)";#N/A,#N/A,FALSE,"TER 1 (2)";#N/A,#N/A,FALSE,"TER 2 ";#N/A,#N/A,FALSE,"TP  (1)";#N/A,#N/A,FALSE,"TP  (2)";#N/A,#N/A,FALSE,"CM BAR"}</definedName>
    <definedName name="wrn.ACABINT." localSheetId="2" hidden="1">{#N/A,#N/A,FALSE,"SS";#N/A,#N/A,FALSE,"TER1";#N/A,#N/A,FALSE,"TER2";#N/A,#N/A,FALSE,"TER3";#N/A,#N/A,FALSE,"TP1";#N/A,#N/A,FALSE,"TP2";#N/A,#N/A,FALSE,"TP3";#N/A,#N/A,FALSE,"DI1";#N/A,#N/A,FALSE,"DI2";#N/A,#N/A,FALSE,"DI3";#N/A,#N/A,FALSE,"DS1";#N/A,#N/A,FALSE,"DS2";#N/A,#N/A,FALSE,"CM"}</definedName>
    <definedName name="wrn.ACABINT." hidden="1">{#N/A,#N/A,FALSE,"SS";#N/A,#N/A,FALSE,"TER1";#N/A,#N/A,FALSE,"TER2";#N/A,#N/A,FALSE,"TER3";#N/A,#N/A,FALSE,"TP1";#N/A,#N/A,FALSE,"TP2";#N/A,#N/A,FALSE,"TP3";#N/A,#N/A,FALSE,"DI1";#N/A,#N/A,FALSE,"DI2";#N/A,#N/A,FALSE,"DI3";#N/A,#N/A,FALSE,"DS1";#N/A,#N/A,FALSE,"DS2";#N/A,#N/A,FALSE,"CM"}</definedName>
    <definedName name="wrn.ACABINT._.TOT." localSheetId="2" hidden="1">{#N/A,#N/A,FALSE,"SS 1";#N/A,#N/A,FALSE,"TER 1 (A)";#N/A,#N/A,FALSE,"SS 2";#N/A,#N/A,FALSE,"TER 1 (B)";#N/A,#N/A,FALSE,"TER 1 (C)";#N/A,#N/A,FALSE,"TER 1 (D)";#N/A,#N/A,FALSE,"TER 1 (E)";#N/A,#N/A,FALSE,"TER 2 "}</definedName>
    <definedName name="wrn.ACABINT._.TOT." hidden="1">{#N/A,#N/A,FALSE,"SS 1";#N/A,#N/A,FALSE,"TER 1 (A)";#N/A,#N/A,FALSE,"SS 2";#N/A,#N/A,FALSE,"TER 1 (B)";#N/A,#N/A,FALSE,"TER 1 (C)";#N/A,#N/A,FALSE,"TER 1 (D)";#N/A,#N/A,FALSE,"TER 1 (E)";#N/A,#N/A,FALSE,"TER 2 "}</definedName>
    <definedName name="wrn.Cronograma." localSheetId="2" hidden="1">{#N/A,#N/A,FALSE,"Cronograma";#N/A,#N/A,FALSE,"Cronogr. 2"}</definedName>
    <definedName name="wrn.Cronograma." hidden="1">{#N/A,#N/A,FALSE,"Cronograma";#N/A,#N/A,FALSE,"Cronogr. 2"}</definedName>
    <definedName name="wrn.FACHADA." localSheetId="2" hidden="1">{#N/A,#N/A,TRUE,"TER  EXT";#N/A,#N/A,TRUE,"TER  EXT";#N/A,#N/A,TRUE,"LAT  ESQ";#N/A,#N/A,TRUE,"FRONTAL";#N/A,#N/A,TRUE,"POST";#N/A,#N/A,TRUE,"LAT  DIR"}</definedName>
    <definedName name="wrn.FACHADA." hidden="1">{#N/A,#N/A,TRUE,"TER  EXT";#N/A,#N/A,TRUE,"TER  EXT";#N/A,#N/A,TRUE,"LAT  ESQ";#N/A,#N/A,TRUE,"FRONTAL";#N/A,#N/A,TRUE,"POST";#N/A,#N/A,TRUE,"LAT  DIR"}</definedName>
    <definedName name="wrn.GERAL." localSheetId="2" hidden="1">{#N/A,#N/A,FALSE,"ET-CAPA";#N/A,#N/A,FALSE,"ET-PAG1";#N/A,#N/A,FALSE,"ET-PAG2";#N/A,#N/A,FALSE,"ET-PAG3";#N/A,#N/A,FALSE,"ET-PAG4";#N/A,#N/A,FALSE,"ET-PAG5"}</definedName>
    <definedName name="wrn.GERAL." hidden="1">{#N/A,#N/A,FALSE,"ET-CAPA";#N/A,#N/A,FALSE,"ET-PAG1";#N/A,#N/A,FALSE,"ET-PAG2";#N/A,#N/A,FALSE,"ET-PAG3";#N/A,#N/A,FALSE,"ET-PAG4";#N/A,#N/A,FALSE,"ET-PAG5"}</definedName>
    <definedName name="wrn.LEVFER." localSheetId="2" hidden="1">{#N/A,#N/A,FALSE,"LEVFER V2 P";#N/A,#N/A,FALSE,"LEVFER V2 P10%"}</definedName>
    <definedName name="wrn.LEVFER." hidden="1">{#N/A,#N/A,FALSE,"LEVFER V2 P";#N/A,#N/A,FALSE,"LEVFER V2 P10%"}</definedName>
    <definedName name="wrn.PENDENCIAS." localSheetId="2"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SERV._.PAVTO." localSheetId="2" hidden="1">{#N/A,#N/A,FALSE,"SS 1";#N/A,#N/A,FALSE,"SS 2";#N/A,#N/A,FALSE,"TER 1 (1)";#N/A,#N/A,FALSE,"TER 1 (2)";#N/A,#N/A,FALSE,"TER 2 ";#N/A,#N/A,FALSE,"TP  (1)";#N/A,#N/A,FALSE,"TP  (2)";#N/A,#N/A,FALSE,"CM BAR"}</definedName>
    <definedName name="wrn.SERV._.PAVTO." hidden="1">{#N/A,#N/A,FALSE,"SS 1";#N/A,#N/A,FALSE,"SS 2";#N/A,#N/A,FALSE,"TER 1 (1)";#N/A,#N/A,FALSE,"TER 1 (2)";#N/A,#N/A,FALSE,"TER 2 ";#N/A,#N/A,FALSE,"TP  (1)";#N/A,#N/A,FALSE,"TP  (2)";#N/A,#N/A,FALSE,"CM BAR"}</definedName>
  </definedNames>
  <calcPr calcId="162913"/>
</workbook>
</file>

<file path=xl/calcChain.xml><?xml version="1.0" encoding="utf-8"?>
<calcChain xmlns="http://schemas.openxmlformats.org/spreadsheetml/2006/main">
  <c r="H17" i="35" l="1"/>
  <c r="H34" i="35" l="1"/>
  <c r="H30" i="35"/>
  <c r="H39" i="35"/>
  <c r="H21" i="35" l="1"/>
  <c r="H22" i="35"/>
  <c r="H28" i="35" l="1"/>
  <c r="H29" i="35"/>
  <c r="H25" i="35"/>
  <c r="H26" i="35"/>
  <c r="H27" i="35"/>
  <c r="H20" i="35" l="1"/>
  <c r="I24" i="35" l="1"/>
  <c r="G17" i="38" l="1"/>
  <c r="G22" i="38" s="1"/>
  <c r="D22" i="36"/>
  <c r="D21" i="36"/>
  <c r="D20" i="36"/>
  <c r="D19" i="36"/>
  <c r="D18" i="36"/>
  <c r="D17" i="36"/>
  <c r="D16" i="36"/>
  <c r="D15" i="36"/>
  <c r="D14" i="36"/>
  <c r="L13" i="36"/>
  <c r="D13" i="36"/>
  <c r="L12" i="36"/>
  <c r="D12" i="36"/>
  <c r="L11" i="36"/>
  <c r="D11" i="36"/>
  <c r="O10" i="36"/>
  <c r="L10" i="36"/>
  <c r="D10" i="36"/>
  <c r="L9" i="36"/>
  <c r="H9" i="36"/>
  <c r="D9" i="36"/>
  <c r="L8" i="36"/>
  <c r="H8" i="36"/>
  <c r="D8" i="36"/>
  <c r="L7" i="36"/>
  <c r="H7" i="36"/>
  <c r="D7" i="36"/>
  <c r="L6" i="36"/>
  <c r="H6" i="36"/>
  <c r="D6" i="36"/>
  <c r="L5" i="36"/>
  <c r="H5" i="36"/>
  <c r="D5" i="36"/>
  <c r="O4" i="36"/>
  <c r="L4" i="36"/>
  <c r="H4" i="36"/>
  <c r="D4" i="36"/>
  <c r="L3" i="36"/>
  <c r="H3" i="36"/>
  <c r="D3" i="36"/>
  <c r="L2" i="36"/>
  <c r="H2" i="36"/>
  <c r="D2" i="36"/>
  <c r="C15" i="39"/>
  <c r="C13" i="39"/>
  <c r="C11" i="39"/>
  <c r="C9" i="39"/>
  <c r="C7" i="39"/>
  <c r="H38" i="35"/>
  <c r="H33" i="35"/>
  <c r="H16" i="35"/>
  <c r="H10" i="35"/>
  <c r="D22" i="38" l="1"/>
  <c r="E22" i="38"/>
  <c r="F22" i="38"/>
  <c r="I37" i="35"/>
  <c r="D15" i="39" s="1"/>
  <c r="J15" i="39" s="1"/>
  <c r="H13" i="35" l="1"/>
  <c r="D11" i="39"/>
  <c r="H35" i="35"/>
  <c r="F11" i="39" l="1"/>
  <c r="J11" i="39"/>
  <c r="I8" i="35"/>
  <c r="D7" i="39" s="1"/>
  <c r="J7" i="39" s="1"/>
  <c r="I19" i="35"/>
  <c r="D9" i="39" s="1"/>
  <c r="H11" i="39"/>
  <c r="I32" i="35"/>
  <c r="D13" i="39" s="1"/>
  <c r="F9" i="39" l="1"/>
  <c r="J9" i="39"/>
  <c r="H9" i="39"/>
  <c r="H13" i="39"/>
  <c r="J13" i="39"/>
  <c r="F7" i="39"/>
  <c r="H7" i="39"/>
  <c r="I41" i="35"/>
  <c r="I43" i="35" s="1"/>
  <c r="I45" i="35" s="1"/>
  <c r="D17" i="39"/>
  <c r="E15" i="39" s="1"/>
  <c r="J17" i="39" l="1"/>
  <c r="K17" i="39" s="1"/>
  <c r="H17" i="39"/>
  <c r="I17" i="39" s="1"/>
  <c r="F17" i="39"/>
  <c r="F18" i="39" s="1"/>
  <c r="E13" i="39"/>
  <c r="E11" i="39"/>
  <c r="E9" i="39"/>
  <c r="E7" i="39"/>
  <c r="H18" i="39" l="1"/>
  <c r="J18" i="39" s="1"/>
  <c r="G17" i="39"/>
  <c r="G18" i="39" s="1"/>
  <c r="I18" i="39" s="1"/>
  <c r="K18" i="39" s="1"/>
  <c r="E17" i="39"/>
</calcChain>
</file>

<file path=xl/sharedStrings.xml><?xml version="1.0" encoding="utf-8"?>
<sst xmlns="http://schemas.openxmlformats.org/spreadsheetml/2006/main" count="166" uniqueCount="128">
  <si>
    <t>Despesas e encargos mensais</t>
  </si>
  <si>
    <t>Taxas e emolumentos</t>
  </si>
  <si>
    <t>1.3.1</t>
  </si>
  <si>
    <t>BASE</t>
  </si>
  <si>
    <t>PREÇO</t>
  </si>
  <si>
    <t>ITEM</t>
  </si>
  <si>
    <t>ESPECIFICAÇÃO</t>
  </si>
  <si>
    <t>UNID</t>
  </si>
  <si>
    <t>QUANT</t>
  </si>
  <si>
    <t>UNITÁRIO</t>
  </si>
  <si>
    <t>TOTAL</t>
  </si>
  <si>
    <t>1.1</t>
  </si>
  <si>
    <t>1.2</t>
  </si>
  <si>
    <t>1.3</t>
  </si>
  <si>
    <t>1.1.1</t>
  </si>
  <si>
    <t>LIMPEZA E VERIFICAÇÃO FINAL</t>
  </si>
  <si>
    <t>SERVIÇOS PRELIMINARES E PERIÓDICOS</t>
  </si>
  <si>
    <t>1.3.2</t>
  </si>
  <si>
    <t>DEMOLIÇÕES E RETIRADAS</t>
  </si>
  <si>
    <t xml:space="preserve">SUBTOTAL DA OBRAS </t>
  </si>
  <si>
    <t>total</t>
  </si>
  <si>
    <t>Adulta</t>
  </si>
  <si>
    <t>Infantil 01</t>
  </si>
  <si>
    <t>Infantil 02</t>
  </si>
  <si>
    <t>RESUMO</t>
  </si>
  <si>
    <t>Piscina Ad. Parede</t>
  </si>
  <si>
    <t>Piscina Ad. fundo</t>
  </si>
  <si>
    <t>Piscina 01 parede</t>
  </si>
  <si>
    <t>Piscina 02 fundo</t>
  </si>
  <si>
    <t>Piscina 02 parede</t>
  </si>
  <si>
    <t>Piscina 01 fundo</t>
  </si>
  <si>
    <t>total geral</t>
  </si>
  <si>
    <t>parede</t>
  </si>
  <si>
    <t>fundo</t>
  </si>
  <si>
    <t>DEMOLIÇÃO DE GRANITO DA BORDA</t>
  </si>
  <si>
    <t>PISCINA ADULTO</t>
  </si>
  <si>
    <t>COMPOSIÇÃO ANALÍTICA DO BDI CONFORME ACÓRDÃO 2622/2013 TCU PLENÁRIO</t>
  </si>
  <si>
    <t>DESCRIÇÃO</t>
  </si>
  <si>
    <t>VALORES DE REFERÊNCIA - %</t>
  </si>
  <si>
    <t>BDI ADOTADO - %</t>
  </si>
  <si>
    <t>MÍNIMO</t>
  </si>
  <si>
    <t>MÁXIMO</t>
  </si>
  <si>
    <t>MÉDIA</t>
  </si>
  <si>
    <t>Administração Central</t>
  </si>
  <si>
    <t>Seguro + Garantia (*)</t>
  </si>
  <si>
    <t>Risco</t>
  </si>
  <si>
    <t>Despesas Financeiras</t>
  </si>
  <si>
    <t>Lucro</t>
  </si>
  <si>
    <t>TRIBUTOS</t>
  </si>
  <si>
    <t>6.1</t>
  </si>
  <si>
    <t>ISS</t>
  </si>
  <si>
    <t>6.2</t>
  </si>
  <si>
    <t>PIS</t>
  </si>
  <si>
    <t>Conforme legislação específica do Simples Nacional</t>
  </si>
  <si>
    <t>6.3</t>
  </si>
  <si>
    <t>COFINS</t>
  </si>
  <si>
    <t>6.4</t>
  </si>
  <si>
    <t>DESONERAÇÃO</t>
  </si>
  <si>
    <t>LEI Nº 13.161, DE 31 DE AGOSTO DE 2015.</t>
  </si>
  <si>
    <t>BDI</t>
  </si>
  <si>
    <t>Os valores de BDI acima foram calculados com emprego da fórmula prevista no acórdão</t>
  </si>
  <si>
    <t>2622/2013 - TCU - Plenário:</t>
  </si>
  <si>
    <t>Onde:</t>
  </si>
  <si>
    <t>AC = taxa de rateio da Administração Central;</t>
  </si>
  <si>
    <t>S = taxa de Seguros;</t>
  </si>
  <si>
    <t>R = taxa de Risco e imprevistos;</t>
  </si>
  <si>
    <t>G = Garantias exigidas em edital;</t>
  </si>
  <si>
    <t>DF = taxa das Despesas Financeiras;</t>
  </si>
  <si>
    <t>L = taxa de Lucro bruto;</t>
  </si>
  <si>
    <t>I = taxa de tributos (PIS, CONFINS e ISS)</t>
  </si>
  <si>
    <t>Conforme legislação específica do Município de Palmas</t>
  </si>
  <si>
    <t>Transporte de entulho com caminhão basculante 6 m3</t>
  </si>
  <si>
    <t>Carga manual de entulho em caminhão basculante 6 m3</t>
  </si>
  <si>
    <t>SINAPI</t>
  </si>
  <si>
    <t>DISCRIMINAÇÃO</t>
  </si>
  <si>
    <t>VALOR</t>
  </si>
  <si>
    <t>%</t>
  </si>
  <si>
    <t>30 dias</t>
  </si>
  <si>
    <t>60 dias</t>
  </si>
  <si>
    <t>90 dias</t>
  </si>
  <si>
    <t>valor</t>
  </si>
  <si>
    <t>TOTAL ACUMULADO COM BDI</t>
  </si>
  <si>
    <t>TOTAL GERAL COM BDI</t>
  </si>
  <si>
    <t>PAREDE DO DECK ELEVADO - NÃO TEM IMPERMEABILIZAÇÃO</t>
  </si>
  <si>
    <t>m²</t>
  </si>
  <si>
    <t>un.</t>
  </si>
  <si>
    <t>Comp.</t>
  </si>
  <si>
    <t>2.1</t>
  </si>
  <si>
    <t>2.2</t>
  </si>
  <si>
    <t>2.3</t>
  </si>
  <si>
    <t>3.1</t>
  </si>
  <si>
    <t>3.2</t>
  </si>
  <si>
    <t>3.3</t>
  </si>
  <si>
    <t>3.5</t>
  </si>
  <si>
    <t>3.6</t>
  </si>
  <si>
    <t>4.1</t>
  </si>
  <si>
    <t>4.2</t>
  </si>
  <si>
    <t>4.3</t>
  </si>
  <si>
    <t>5.1</t>
  </si>
  <si>
    <t>5.2</t>
  </si>
  <si>
    <t>m³</t>
  </si>
  <si>
    <t>SUBSTITUIÇÃO DE PORTAS E PORTAIS - CENTRO DE ATIVIDADES DE PALMAS</t>
  </si>
  <si>
    <t xml:space="preserve">SUBTOTAL DAS OBRAS CIVIS COM BDI </t>
  </si>
  <si>
    <t xml:space="preserve">BDI </t>
  </si>
  <si>
    <t>PINTURAS</t>
  </si>
  <si>
    <t>ESQUADRIAS</t>
  </si>
  <si>
    <t>Emboço ou massa única em argamassa traço 1:2:8, preparo mecânico com betoneira 400 l, aplicada manualmente em panos de fachada com presença de vãos, espessura de 25 mm.</t>
  </si>
  <si>
    <t>Aplicação manual de pintura com tinta látex pva em paredes, duas demãos.</t>
  </si>
  <si>
    <t xml:space="preserve">Limpeza de porta de madeira. </t>
  </si>
  <si>
    <t>Limpeza de piso cerâmico ou porcelanato com pano úmido</t>
  </si>
  <si>
    <t>Remoção de porta, portal e alizar de madeira, de forma manual, com reaproveitamento.</t>
  </si>
  <si>
    <t>Taxa CREA</t>
  </si>
  <si>
    <t>mês</t>
  </si>
  <si>
    <t>Transporte horizontal manual, de 30 m, de kit porta-pronta ou porta de madeira folha pesada ou superpesada e porta corta-fogo. Af_07/2016</t>
  </si>
  <si>
    <t>Porta P1 - Kit porta pronta 90x210 cm de madeira hdf lisa acabamento laminado curupixá. Jogo de marco em pvc wood 14 cm acabamento curupixá com borracha amortecedora. Jogo de alizar em pvc wood 6,0 cm e haste regulável de até 4,0 cm acabamento curupixá. Fechadura externa pado linha sara máquina 55 mm acabamento cromado. Jogo de dobradiça pado 3x2,5 pol aço inox escovado. Linha Pormade/Concremwood ou equivalente</t>
  </si>
  <si>
    <t>Porta P2 - Kit porta pronta 80x210 cm de madeira hdf lisa acabamento laminado curupixá. Jogo de marco em pvc wood 14 cm acabamento curupixá com borracha amortecedora. Jogo de alizar em pvc wood 6,0 cm e haste regulável de até 4,0 cm acabamento curupixá. Fechadura externa pado linha sara máquina 55 mm acabamento cromado. Jogo de dobradiça pado 3x2,5 pol aço inox escovado.  Linha Pormade/Concremwood ou equivalente</t>
  </si>
  <si>
    <t>Porta P3 - Kit porta pronta 70x210 cm de madeira hdf lisa acabamento laminado curupixá. Jogo de marco em pvc wood 14 cm acabamento curupixá com borracha amortecedora. Jogo de alizar em pvc wood 6,0 cm e haste regulável de até 4,0 cm acabamento curupixá. Fechadura externa pado linha sara máquina 55 mm acabamento cromado. Jogo de dobradiça pado 3x2,5 pol aço inox escovado.  Linha Pormade/Concremwood ou equivalente</t>
  </si>
  <si>
    <t>1.2.1</t>
  </si>
  <si>
    <t>3.4</t>
  </si>
  <si>
    <t>base</t>
  </si>
  <si>
    <t>Pagamento da A.R.T ao CREA-TO referente a execução dos serviços</t>
  </si>
  <si>
    <t>Serviços periódicos</t>
  </si>
  <si>
    <t>Seguro de Riscos de Engenharia e Responsabilidade Civil Cruzada.</t>
  </si>
  <si>
    <r>
      <t xml:space="preserve">Porta P7 - Kit porta pronta 70x210 cm de madeira hdf lisa acabamento laminado curupixá. Jogo de marco em pvc wood 14 cm acabamento curupixá com borracha amortecedora. Jogo de alizar em pvc wood 6,0 cm e haste regulável de até 4,0 cm acabamento curupixá. Fechadura externa pado linha sara máquina 55 mm acabamento cromado. Jogo de dobradiça pado 3x2,5 pol aço inox escovado. </t>
    </r>
    <r>
      <rPr>
        <u/>
        <sz val="9"/>
        <rFont val="Times New Roman"/>
        <family val="1"/>
      </rPr>
      <t xml:space="preserve">Visor de vidro comum 20x60cm transparente 6mm com moldura de madeira de lei.  </t>
    </r>
    <r>
      <rPr>
        <sz val="9"/>
        <rFont val="Times New Roman"/>
        <family val="1"/>
      </rPr>
      <t>Linha Pormade/Concremwood ou equivalente</t>
    </r>
  </si>
  <si>
    <r>
      <t xml:space="preserve">Porta P5 - Kit porta pronta 80x210 cm de madeira hdf lisa acabamento laminado curupixá. Jogo de marco em pvc wood 14 cm acabamento curupixá com borracha amortecedora. Jogo de alizar em pvc wood 6,0 cm e haste regulável de até 4,0 cm acabamento curupixá. Fechadura externa pado linha sara máquina 55 mm acabamento cromado. Jogo de dobradiça pado 3x2,5 pol aço inox escovado. </t>
    </r>
    <r>
      <rPr>
        <u/>
        <sz val="9"/>
        <rFont val="Times New Roman"/>
        <family val="1"/>
      </rPr>
      <t xml:space="preserve">Visor de vidro comum 20x60cm transparente 6mm com moldura de madeira de lei.  </t>
    </r>
    <r>
      <rPr>
        <sz val="9"/>
        <rFont val="Times New Roman"/>
        <family val="1"/>
      </rPr>
      <t>Linha Pormade/Concremwood ou equivalente</t>
    </r>
  </si>
  <si>
    <r>
      <t xml:space="preserve">Porta P4 - Kit porta pronta 90x210 cm de madeira hdf lisa acabamento laminado curupixá. Jogo de marco em pvc wood 14 cm acabamento curupixá com borracha amortecedora. Jogo de alizar em pvc wood 6,0 cm e haste regulável de até 4,0 cm acabamento curupixá. Fechadura externa pado linha sara máquina 55 mm acabamento cromado. Jogo de dobradiça pado 3x2,5 pol aço inox escovado. </t>
    </r>
    <r>
      <rPr>
        <u/>
        <sz val="9"/>
        <rFont val="Times New Roman"/>
        <family val="1"/>
      </rPr>
      <t xml:space="preserve">Visor de vidro comum 20x60cm transparente 6mm com moldura de madeira de lei.  </t>
    </r>
    <r>
      <rPr>
        <sz val="9"/>
        <rFont val="Times New Roman"/>
        <family val="1"/>
      </rPr>
      <t>Linha Pormade/Concremwood ou equivalente</t>
    </r>
  </si>
  <si>
    <t>Aplicação e lixamento de massa látex em paredes, duas demãos.</t>
  </si>
  <si>
    <t>Administração local permanente dos serviços, compreendendo: Engenheiro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</si>
</sst>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R$&quot;\ * #,##0.00_-;\-&quot;R$&quot;\ * #,##0.00_-;_-&quot;R$&quot;\ * &quot;-&quot;??_-;_-@_-"/>
    <numFmt numFmtId="43" formatCode="_-* #,##0.00_-;\-* #,##0.00_-;_-* &quot;-&quot;??_-;_-@_-"/>
    <numFmt numFmtId="164" formatCode="00"/>
    <numFmt numFmtId="165" formatCode="mmm\-yy"/>
    <numFmt numFmtId="169" formatCode="#,#00"/>
    <numFmt numFmtId="170" formatCode="_(* #,##0.00_);_(* \(#,##0.00\);_(* &quot;-&quot;??_);_(@_)"/>
  </numFmts>
  <fonts count="31">
    <font>
      <sz val="10"/>
      <name val="Arial"/>
    </font>
    <font>
      <sz val="11"/>
      <color theme="1"/>
      <name val="Calibri"/>
      <family val="2"/>
      <scheme val="minor"/>
    </font>
    <font>
      <sz val="11"/>
      <color theme="1"/>
      <name val="Calibri"/>
      <family val="2"/>
      <scheme val="minor"/>
    </font>
    <font>
      <sz val="10"/>
      <name val="Arial"/>
      <family val="2"/>
    </font>
    <font>
      <b/>
      <u/>
      <sz val="9"/>
      <name val="Arial"/>
      <family val="2"/>
    </font>
    <font>
      <sz val="9"/>
      <name val="Arial"/>
      <family val="2"/>
    </font>
    <font>
      <b/>
      <sz val="9"/>
      <name val="Arial"/>
      <family val="2"/>
    </font>
    <font>
      <sz val="10"/>
      <name val="Arial"/>
      <family val="2"/>
    </font>
    <font>
      <b/>
      <sz val="10"/>
      <name val="Calibri"/>
      <family val="2"/>
      <scheme val="minor"/>
    </font>
    <font>
      <sz val="10"/>
      <color rgb="FF000000"/>
      <name val="Times New Roman"/>
      <family val="1"/>
    </font>
    <font>
      <sz val="10"/>
      <name val="Calibri"/>
      <family val="2"/>
      <scheme val="minor"/>
    </font>
    <font>
      <sz val="10"/>
      <color theme="1"/>
      <name val="Calibri"/>
      <family val="2"/>
      <scheme val="minor"/>
    </font>
    <font>
      <b/>
      <sz val="11"/>
      <color theme="0"/>
      <name val="Calibri"/>
      <family val="2"/>
      <scheme val="minor"/>
    </font>
    <font>
      <sz val="11"/>
      <color indexed="8"/>
      <name val="Arial"/>
      <family val="2"/>
    </font>
    <font>
      <sz val="11"/>
      <color theme="1"/>
      <name val="Calibri"/>
      <family val="2"/>
      <charset val="134"/>
      <scheme val="minor"/>
    </font>
    <font>
      <sz val="9"/>
      <name val="Calibri"/>
      <family val="2"/>
      <scheme val="minor"/>
    </font>
    <font>
      <b/>
      <sz val="10"/>
      <name val="Arial"/>
      <family val="2"/>
    </font>
    <font>
      <sz val="11"/>
      <name val="Calibri"/>
      <family val="2"/>
      <scheme val="minor"/>
    </font>
    <font>
      <b/>
      <sz val="11"/>
      <name val="Calibri"/>
      <family val="2"/>
      <scheme val="minor"/>
    </font>
    <font>
      <b/>
      <sz val="10"/>
      <color theme="0"/>
      <name val="Calibri"/>
      <family val="2"/>
      <scheme val="minor"/>
    </font>
    <font>
      <sz val="9"/>
      <name val="Times New Roman"/>
      <family val="1"/>
    </font>
    <font>
      <b/>
      <sz val="9"/>
      <name val="Times New Roman"/>
      <family val="1"/>
    </font>
    <font>
      <b/>
      <sz val="9"/>
      <color theme="0"/>
      <name val="Times New Roman"/>
      <family val="1"/>
    </font>
    <font>
      <b/>
      <i/>
      <sz val="9"/>
      <color rgb="FFFF0000"/>
      <name val="Times New Roman"/>
      <family val="1"/>
    </font>
    <font>
      <b/>
      <i/>
      <sz val="9"/>
      <name val="Times New Roman"/>
      <family val="1"/>
    </font>
    <font>
      <sz val="9"/>
      <color rgb="FFFF0000"/>
      <name val="Times New Roman"/>
      <family val="1"/>
    </font>
    <font>
      <sz val="9"/>
      <color theme="0"/>
      <name val="Times New Roman"/>
      <family val="1"/>
    </font>
    <font>
      <b/>
      <sz val="8"/>
      <color theme="0"/>
      <name val="Times New Roman"/>
      <family val="1"/>
    </font>
    <font>
      <sz val="8"/>
      <color theme="0"/>
      <name val="Times New Roman"/>
      <family val="1"/>
    </font>
    <font>
      <b/>
      <sz val="10"/>
      <name val="Times New Roman"/>
      <family val="1"/>
    </font>
    <font>
      <u/>
      <sz val="9"/>
      <name val="Times New Roman"/>
      <family val="1"/>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3"/>
        <bgColor indexed="64"/>
      </patternFill>
    </fill>
  </fills>
  <borders count="55">
    <border>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s>
  <cellStyleXfs count="15">
    <xf numFmtId="0" fontId="0" fillId="0" borderId="0"/>
    <xf numFmtId="44" fontId="7" fillId="0" borderId="0" applyFont="0" applyFill="0" applyBorder="0" applyAlignment="0" applyProtection="0"/>
    <xf numFmtId="0" fontId="3" fillId="0" borderId="0"/>
    <xf numFmtId="44" fontId="9" fillId="0" borderId="0" applyFont="0" applyFill="0" applyBorder="0" applyAlignment="0" applyProtection="0"/>
    <xf numFmtId="0" fontId="2" fillId="0" borderId="0"/>
    <xf numFmtId="169" fontId="3" fillId="0" borderId="0" applyFont="0" applyFill="0" applyBorder="0" applyAlignment="0" applyProtection="0"/>
    <xf numFmtId="0" fontId="3" fillId="0" borderId="0"/>
    <xf numFmtId="170" fontId="13" fillId="0" borderId="0" applyFont="0" applyFill="0" applyBorder="0" applyAlignment="0" applyProtection="0"/>
    <xf numFmtId="0" fontId="3" fillId="0" borderId="0"/>
    <xf numFmtId="0" fontId="14" fillId="0" borderId="0">
      <alignment vertical="center"/>
    </xf>
    <xf numFmtId="0" fontId="14" fillId="0" borderId="0">
      <alignment vertical="center"/>
    </xf>
    <xf numFmtId="9" fontId="3"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235">
    <xf numFmtId="0" fontId="0" fillId="0" borderId="0" xfId="0"/>
    <xf numFmtId="0" fontId="5" fillId="0" borderId="0" xfId="0" applyFont="1"/>
    <xf numFmtId="2" fontId="5" fillId="0" borderId="0" xfId="0" applyNumberFormat="1" applyFont="1" applyAlignment="1">
      <alignment horizontal="center" vertical="center"/>
    </xf>
    <xf numFmtId="2" fontId="5" fillId="0" borderId="0" xfId="0" applyNumberFormat="1" applyFont="1"/>
    <xf numFmtId="0" fontId="5" fillId="0" borderId="0" xfId="0" applyFont="1" applyAlignment="1">
      <alignment horizontal="center" vertical="center"/>
    </xf>
    <xf numFmtId="2" fontId="6" fillId="0" borderId="2" xfId="0" applyNumberFormat="1" applyFont="1" applyBorder="1" applyAlignment="1">
      <alignment horizontal="center" vertical="center"/>
    </xf>
    <xf numFmtId="0" fontId="6" fillId="5" borderId="0" xfId="0" applyFont="1" applyFill="1" applyAlignment="1">
      <alignment horizontal="center"/>
    </xf>
    <xf numFmtId="0" fontId="10" fillId="0" borderId="0" xfId="0" applyFont="1"/>
    <xf numFmtId="0" fontId="5" fillId="0" borderId="0" xfId="0" applyFont="1" applyAlignment="1">
      <alignment horizontal="left" vertical="center"/>
    </xf>
    <xf numFmtId="0" fontId="11" fillId="0" borderId="0" xfId="9" applyFont="1">
      <alignment vertical="center"/>
    </xf>
    <xf numFmtId="0" fontId="15" fillId="0" borderId="0" xfId="6" applyFont="1" applyAlignment="1">
      <alignment vertical="center"/>
    </xf>
    <xf numFmtId="4" fontId="15" fillId="0" borderId="0" xfId="8" applyNumberFormat="1" applyFont="1" applyBorder="1" applyAlignment="1">
      <alignment wrapText="1"/>
    </xf>
    <xf numFmtId="0" fontId="15" fillId="4" borderId="0" xfId="6" applyFont="1" applyFill="1" applyAlignment="1">
      <alignment vertical="center"/>
    </xf>
    <xf numFmtId="0" fontId="14" fillId="0" borderId="0" xfId="10" applyBorder="1">
      <alignment vertical="center"/>
    </xf>
    <xf numFmtId="0" fontId="14" fillId="0" borderId="0" xfId="10">
      <alignment vertical="center"/>
    </xf>
    <xf numFmtId="0" fontId="17" fillId="4" borderId="17" xfId="6" applyFont="1" applyFill="1" applyBorder="1" applyAlignment="1">
      <alignment horizontal="center" vertical="center"/>
    </xf>
    <xf numFmtId="0" fontId="17" fillId="4" borderId="18" xfId="6" applyFont="1" applyFill="1" applyBorder="1" applyAlignment="1">
      <alignment vertical="center"/>
    </xf>
    <xf numFmtId="10" fontId="17" fillId="4" borderId="18" xfId="11" applyNumberFormat="1" applyFont="1" applyFill="1" applyBorder="1" applyAlignment="1">
      <alignment horizontal="center" vertical="center"/>
    </xf>
    <xf numFmtId="10" fontId="17" fillId="4" borderId="19" xfId="11" applyNumberFormat="1" applyFont="1" applyFill="1" applyBorder="1" applyAlignment="1">
      <alignment horizontal="center" vertical="center"/>
    </xf>
    <xf numFmtId="10" fontId="17" fillId="4" borderId="20" xfId="11" applyNumberFormat="1" applyFont="1" applyFill="1" applyBorder="1" applyAlignment="1">
      <alignment horizontal="center" vertical="center"/>
    </xf>
    <xf numFmtId="0" fontId="17" fillId="4" borderId="21" xfId="6" applyFont="1" applyFill="1" applyBorder="1" applyAlignment="1">
      <alignment horizontal="center" vertical="center"/>
    </xf>
    <xf numFmtId="0" fontId="17" fillId="4" borderId="8" xfId="6" applyFont="1" applyFill="1" applyBorder="1" applyAlignment="1">
      <alignment vertical="center"/>
    </xf>
    <xf numFmtId="10" fontId="17" fillId="4" borderId="8" xfId="11" applyNumberFormat="1" applyFont="1" applyFill="1" applyBorder="1" applyAlignment="1">
      <alignment horizontal="center" vertical="center"/>
    </xf>
    <xf numFmtId="10" fontId="17" fillId="4" borderId="9" xfId="11" applyNumberFormat="1" applyFont="1" applyFill="1" applyBorder="1" applyAlignment="1">
      <alignment horizontal="center" vertical="center"/>
    </xf>
    <xf numFmtId="10" fontId="17" fillId="4" borderId="22" xfId="11" applyNumberFormat="1" applyFont="1" applyFill="1" applyBorder="1" applyAlignment="1">
      <alignment horizontal="center" vertical="center"/>
    </xf>
    <xf numFmtId="0" fontId="18" fillId="4" borderId="8" xfId="6" applyFont="1" applyFill="1" applyBorder="1" applyAlignment="1">
      <alignment vertical="center"/>
    </xf>
    <xf numFmtId="10" fontId="18" fillId="4" borderId="22" xfId="11" applyNumberFormat="1" applyFont="1" applyFill="1" applyBorder="1" applyAlignment="1">
      <alignment horizontal="center" vertical="center"/>
    </xf>
    <xf numFmtId="0" fontId="17" fillId="4" borderId="24" xfId="6" applyFont="1" applyFill="1" applyBorder="1" applyAlignment="1">
      <alignment horizontal="center" vertical="center"/>
    </xf>
    <xf numFmtId="0" fontId="18" fillId="4" borderId="25" xfId="6" applyFont="1" applyFill="1" applyBorder="1" applyAlignment="1">
      <alignment vertical="center"/>
    </xf>
    <xf numFmtId="10" fontId="18" fillId="4" borderId="25" xfId="11" applyNumberFormat="1" applyFont="1" applyFill="1" applyBorder="1" applyAlignment="1">
      <alignment horizontal="center" vertical="center"/>
    </xf>
    <xf numFmtId="10" fontId="18" fillId="4" borderId="26" xfId="11" applyNumberFormat="1" applyFont="1" applyFill="1" applyBorder="1" applyAlignment="1">
      <alignment horizontal="center" vertical="center"/>
    </xf>
    <xf numFmtId="10" fontId="18" fillId="4" borderId="27" xfId="11" applyNumberFormat="1" applyFont="1" applyFill="1" applyBorder="1" applyAlignment="1">
      <alignment horizontal="center" vertical="center"/>
    </xf>
    <xf numFmtId="0" fontId="15" fillId="4" borderId="0" xfId="6" applyFont="1" applyFill="1" applyAlignment="1">
      <alignment horizontal="center" vertical="center"/>
    </xf>
    <xf numFmtId="10" fontId="15" fillId="0" borderId="0" xfId="12" applyNumberFormat="1" applyFont="1" applyAlignment="1">
      <alignment vertical="center"/>
    </xf>
    <xf numFmtId="0" fontId="17" fillId="4" borderId="0" xfId="6" applyFont="1" applyFill="1" applyAlignment="1">
      <alignment vertical="center"/>
    </xf>
    <xf numFmtId="0" fontId="14" fillId="0" borderId="0" xfId="9">
      <alignment vertical="center"/>
    </xf>
    <xf numFmtId="0" fontId="10" fillId="2" borderId="8" xfId="0" applyFont="1" applyFill="1" applyBorder="1" applyAlignment="1">
      <alignment vertical="center"/>
    </xf>
    <xf numFmtId="44" fontId="8" fillId="2" borderId="13" xfId="1" quotePrefix="1" applyFont="1" applyFill="1" applyBorder="1" applyAlignment="1"/>
    <xf numFmtId="44" fontId="8" fillId="2" borderId="1" xfId="1" quotePrefix="1" applyFont="1" applyFill="1" applyBorder="1" applyAlignment="1"/>
    <xf numFmtId="44" fontId="8" fillId="2" borderId="16" xfId="1" quotePrefix="1" applyFont="1" applyFill="1" applyBorder="1" applyAlignment="1"/>
    <xf numFmtId="0" fontId="17" fillId="7" borderId="0" xfId="6" applyFont="1" applyFill="1" applyAlignment="1">
      <alignment vertical="center"/>
    </xf>
    <xf numFmtId="2" fontId="6" fillId="5" borderId="0" xfId="0" applyNumberFormat="1" applyFont="1" applyFill="1" applyAlignment="1">
      <alignment horizontal="center"/>
    </xf>
    <xf numFmtId="0" fontId="10" fillId="0" borderId="0" xfId="0" applyFont="1" applyAlignment="1"/>
    <xf numFmtId="4" fontId="8" fillId="2" borderId="29" xfId="0" applyNumberFormat="1" applyFont="1" applyFill="1" applyBorder="1" applyAlignment="1">
      <alignment vertical="center" wrapText="1"/>
    </xf>
    <xf numFmtId="4" fontId="8" fillId="2" borderId="30" xfId="0" applyNumberFormat="1" applyFont="1" applyFill="1" applyBorder="1" applyAlignment="1">
      <alignment vertical="center" wrapText="1"/>
    </xf>
    <xf numFmtId="4" fontId="8" fillId="2" borderId="31" xfId="0" applyNumberFormat="1" applyFont="1" applyFill="1" applyBorder="1" applyAlignment="1">
      <alignment vertical="center" wrapText="1"/>
    </xf>
    <xf numFmtId="4" fontId="8" fillId="2" borderId="32" xfId="0" applyNumberFormat="1" applyFont="1" applyFill="1" applyBorder="1" applyAlignment="1">
      <alignment vertical="center" wrapText="1"/>
    </xf>
    <xf numFmtId="4" fontId="8" fillId="2" borderId="0" xfId="0" applyNumberFormat="1" applyFont="1" applyFill="1" applyBorder="1" applyAlignment="1">
      <alignment vertical="center" wrapText="1"/>
    </xf>
    <xf numFmtId="4" fontId="8" fillId="2" borderId="33" xfId="0" applyNumberFormat="1" applyFont="1" applyFill="1" applyBorder="1" applyAlignment="1">
      <alignment vertical="center" wrapText="1"/>
    </xf>
    <xf numFmtId="0" fontId="10" fillId="2" borderId="34" xfId="0" applyFont="1" applyFill="1" applyBorder="1"/>
    <xf numFmtId="4" fontId="8" fillId="2" borderId="35" xfId="0" applyNumberFormat="1" applyFont="1" applyFill="1" applyBorder="1" applyAlignment="1">
      <alignment vertical="center" wrapText="1"/>
    </xf>
    <xf numFmtId="4" fontId="8" fillId="2" borderId="36" xfId="0" applyNumberFormat="1" applyFont="1" applyFill="1" applyBorder="1" applyAlignment="1">
      <alignment vertical="center" wrapText="1"/>
    </xf>
    <xf numFmtId="4" fontId="8" fillId="2" borderId="37" xfId="0" applyNumberFormat="1" applyFont="1" applyFill="1" applyBorder="1" applyAlignment="1">
      <alignment vertical="center" wrapText="1"/>
    </xf>
    <xf numFmtId="4" fontId="10" fillId="0" borderId="0" xfId="0" applyNumberFormat="1" applyFont="1" applyAlignment="1"/>
    <xf numFmtId="164" fontId="10" fillId="0" borderId="0" xfId="0" applyNumberFormat="1" applyFont="1" applyBorder="1"/>
    <xf numFmtId="4" fontId="10" fillId="0" borderId="0" xfId="0" applyNumberFormat="1" applyFont="1" applyBorder="1" applyAlignment="1">
      <alignment horizontal="right"/>
    </xf>
    <xf numFmtId="4" fontId="10" fillId="8" borderId="16" xfId="0" applyNumberFormat="1" applyFont="1" applyFill="1" applyBorder="1" applyAlignment="1">
      <alignment horizontal="right" vertical="center"/>
    </xf>
    <xf numFmtId="4" fontId="10" fillId="0" borderId="16" xfId="0" applyNumberFormat="1" applyFont="1" applyFill="1" applyBorder="1" applyAlignment="1">
      <alignment horizontal="right" vertical="center"/>
    </xf>
    <xf numFmtId="4" fontId="10" fillId="0" borderId="13" xfId="0" applyNumberFormat="1" applyFont="1" applyFill="1" applyBorder="1" applyAlignment="1">
      <alignment horizontal="right" vertical="center"/>
    </xf>
    <xf numFmtId="4" fontId="19" fillId="10" borderId="36" xfId="0" applyNumberFormat="1" applyFont="1" applyFill="1" applyBorder="1" applyAlignment="1">
      <alignment horizontal="center" vertical="center"/>
    </xf>
    <xf numFmtId="4" fontId="19" fillId="10" borderId="37" xfId="0" applyNumberFormat="1" applyFont="1" applyFill="1" applyBorder="1" applyAlignment="1">
      <alignment horizontal="center" vertical="center"/>
    </xf>
    <xf numFmtId="44" fontId="10" fillId="0" borderId="12" xfId="1" applyFont="1" applyFill="1" applyBorder="1" applyAlignment="1">
      <alignment horizontal="right" vertical="center"/>
    </xf>
    <xf numFmtId="44" fontId="10" fillId="8" borderId="15" xfId="1" applyFont="1" applyFill="1" applyBorder="1" applyAlignment="1">
      <alignment horizontal="right" vertical="center"/>
    </xf>
    <xf numFmtId="44" fontId="10" fillId="0" borderId="39" xfId="1" applyFont="1" applyFill="1" applyBorder="1" applyAlignment="1">
      <alignment horizontal="right" vertical="center"/>
    </xf>
    <xf numFmtId="44" fontId="10" fillId="8" borderId="14" xfId="1" applyFont="1" applyFill="1" applyBorder="1" applyAlignment="1">
      <alignment horizontal="right" vertical="center"/>
    </xf>
    <xf numFmtId="44" fontId="10" fillId="0" borderId="14" xfId="1" applyFont="1" applyFill="1" applyBorder="1" applyAlignment="1">
      <alignment horizontal="right" vertical="center"/>
    </xf>
    <xf numFmtId="164" fontId="10" fillId="3" borderId="29" xfId="0" applyNumberFormat="1" applyFont="1" applyFill="1" applyBorder="1" applyAlignment="1">
      <alignment horizontal="left" vertical="center"/>
    </xf>
    <xf numFmtId="164" fontId="8" fillId="3" borderId="30" xfId="0" applyNumberFormat="1" applyFont="1" applyFill="1" applyBorder="1" applyAlignment="1">
      <alignment horizontal="justify" vertical="center" wrapText="1"/>
    </xf>
    <xf numFmtId="44" fontId="8" fillId="3" borderId="30" xfId="1" applyFont="1" applyFill="1" applyBorder="1" applyAlignment="1">
      <alignment horizontal="right" vertical="center" wrapText="1"/>
    </xf>
    <xf numFmtId="10" fontId="8" fillId="3" borderId="30" xfId="0" applyNumberFormat="1" applyFont="1" applyFill="1" applyBorder="1" applyAlignment="1">
      <alignment horizontal="right" vertical="center" wrapText="1"/>
    </xf>
    <xf numFmtId="44" fontId="8" fillId="3" borderId="30" xfId="1" applyFont="1" applyFill="1" applyBorder="1" applyAlignment="1">
      <alignment horizontal="right" vertical="center"/>
    </xf>
    <xf numFmtId="10" fontId="8" fillId="3" borderId="30" xfId="0" applyNumberFormat="1" applyFont="1" applyFill="1" applyBorder="1" applyAlignment="1">
      <alignment horizontal="right" vertical="center"/>
    </xf>
    <xf numFmtId="10" fontId="8" fillId="3" borderId="31" xfId="0" applyNumberFormat="1" applyFont="1" applyFill="1" applyBorder="1" applyAlignment="1">
      <alignment horizontal="right" vertical="center"/>
    </xf>
    <xf numFmtId="164" fontId="10" fillId="3" borderId="35" xfId="0" applyNumberFormat="1" applyFont="1" applyFill="1" applyBorder="1" applyAlignment="1">
      <alignment horizontal="left" vertical="center"/>
    </xf>
    <xf numFmtId="164" fontId="8" fillId="3" borderId="36" xfId="0" applyNumberFormat="1" applyFont="1" applyFill="1" applyBorder="1" applyAlignment="1">
      <alignment horizontal="justify" vertical="center" wrapText="1"/>
    </xf>
    <xf numFmtId="4" fontId="8" fillId="3" borderId="36" xfId="0" applyNumberFormat="1" applyFont="1" applyFill="1" applyBorder="1" applyAlignment="1">
      <alignment horizontal="right" vertical="center" wrapText="1"/>
    </xf>
    <xf numFmtId="4" fontId="10" fillId="3" borderId="36" xfId="0" applyNumberFormat="1" applyFont="1" applyFill="1" applyBorder="1" applyAlignment="1">
      <alignment horizontal="center" vertical="center" wrapText="1"/>
    </xf>
    <xf numFmtId="44" fontId="8" fillId="3" borderId="36" xfId="1" applyFont="1" applyFill="1" applyBorder="1" applyAlignment="1">
      <alignment horizontal="right" vertical="center"/>
    </xf>
    <xf numFmtId="10" fontId="8" fillId="3" borderId="36" xfId="0" applyNumberFormat="1" applyFont="1" applyFill="1" applyBorder="1" applyAlignment="1">
      <alignment horizontal="right" vertical="center"/>
    </xf>
    <xf numFmtId="10" fontId="8" fillId="3" borderId="37" xfId="0" applyNumberFormat="1" applyFont="1" applyFill="1" applyBorder="1" applyAlignment="1">
      <alignment horizontal="center" vertical="center"/>
    </xf>
    <xf numFmtId="0" fontId="17" fillId="6" borderId="0" xfId="6" applyFont="1" applyFill="1" applyBorder="1" applyAlignment="1">
      <alignment horizontal="center" vertical="center"/>
    </xf>
    <xf numFmtId="2" fontId="5" fillId="5" borderId="0" xfId="0" applyNumberFormat="1" applyFont="1" applyFill="1" applyAlignment="1">
      <alignment horizontal="center" vertical="center"/>
    </xf>
    <xf numFmtId="44" fontId="10" fillId="0" borderId="43" xfId="1" applyFont="1" applyFill="1" applyBorder="1" applyAlignment="1">
      <alignment horizontal="right" vertical="center"/>
    </xf>
    <xf numFmtId="4" fontId="10" fillId="0" borderId="44" xfId="0" applyNumberFormat="1" applyFont="1" applyFill="1" applyBorder="1" applyAlignment="1">
      <alignment horizontal="right" vertical="center"/>
    </xf>
    <xf numFmtId="44" fontId="10" fillId="0" borderId="30" xfId="1" applyFont="1" applyFill="1" applyBorder="1" applyAlignment="1">
      <alignment horizontal="right" vertical="center"/>
    </xf>
    <xf numFmtId="4" fontId="10" fillId="0" borderId="31" xfId="0" applyNumberFormat="1" applyFont="1" applyFill="1" applyBorder="1" applyAlignment="1">
      <alignment horizontal="right" vertical="center"/>
    </xf>
    <xf numFmtId="4" fontId="10" fillId="8" borderId="46" xfId="0" applyNumberFormat="1" applyFont="1" applyFill="1" applyBorder="1" applyAlignment="1">
      <alignment horizontal="right" vertical="center"/>
    </xf>
    <xf numFmtId="4" fontId="10" fillId="0" borderId="47" xfId="0" applyNumberFormat="1" applyFont="1" applyFill="1" applyBorder="1" applyAlignment="1">
      <alignment horizontal="right" vertical="center"/>
    </xf>
    <xf numFmtId="44" fontId="10" fillId="0" borderId="50" xfId="1" applyFont="1" applyFill="1" applyBorder="1" applyAlignment="1">
      <alignment horizontal="right" vertical="center"/>
    </xf>
    <xf numFmtId="4" fontId="10" fillId="0" borderId="51" xfId="0" applyNumberFormat="1" applyFont="1" applyFill="1" applyBorder="1" applyAlignment="1">
      <alignment horizontal="right" vertical="center"/>
    </xf>
    <xf numFmtId="44" fontId="10" fillId="8" borderId="36" xfId="1" applyFont="1" applyFill="1" applyBorder="1" applyAlignment="1">
      <alignment horizontal="right" vertical="center"/>
    </xf>
    <xf numFmtId="4" fontId="10" fillId="8" borderId="37" xfId="0" applyNumberFormat="1" applyFont="1" applyFill="1" applyBorder="1" applyAlignment="1">
      <alignment horizontal="right" vertical="center"/>
    </xf>
    <xf numFmtId="0" fontId="20" fillId="0" borderId="0" xfId="0" applyFont="1"/>
    <xf numFmtId="0" fontId="20" fillId="0" borderId="0" xfId="0" applyFont="1" applyAlignment="1">
      <alignment vertical="center"/>
    </xf>
    <xf numFmtId="43" fontId="20" fillId="0" borderId="0" xfId="13" applyFont="1" applyAlignment="1">
      <alignment vertical="center"/>
    </xf>
    <xf numFmtId="0" fontId="21" fillId="2" borderId="17" xfId="0" applyFont="1" applyFill="1" applyBorder="1" applyAlignment="1">
      <alignment horizontal="center" vertical="center"/>
    </xf>
    <xf numFmtId="0" fontId="20" fillId="0" borderId="0" xfId="0" applyFont="1" applyAlignment="1"/>
    <xf numFmtId="165" fontId="21" fillId="2" borderId="21" xfId="0" applyNumberFormat="1" applyFont="1" applyFill="1" applyBorder="1" applyAlignment="1">
      <alignment horizontal="center" vertical="center"/>
    </xf>
    <xf numFmtId="0" fontId="20" fillId="2" borderId="38" xfId="0" applyFont="1" applyFill="1" applyBorder="1" applyAlignment="1">
      <alignment horizontal="center" vertical="center"/>
    </xf>
    <xf numFmtId="44" fontId="22" fillId="10" borderId="30" xfId="1" quotePrefix="1" applyFont="1" applyFill="1" applyBorder="1" applyAlignment="1">
      <alignment horizontal="center" vertical="center"/>
    </xf>
    <xf numFmtId="44" fontId="22" fillId="10" borderId="30" xfId="1" applyFont="1" applyFill="1" applyBorder="1" applyAlignment="1">
      <alignment horizontal="center" vertical="center"/>
    </xf>
    <xf numFmtId="44" fontId="22" fillId="10" borderId="31" xfId="1" applyFont="1" applyFill="1" applyBorder="1" applyAlignment="1">
      <alignment horizontal="center" vertical="center"/>
    </xf>
    <xf numFmtId="44" fontId="22" fillId="10" borderId="36" xfId="1" applyFont="1" applyFill="1" applyBorder="1" applyAlignment="1">
      <alignment horizontal="center" vertical="center"/>
    </xf>
    <xf numFmtId="44" fontId="22" fillId="10" borderId="37" xfId="1" applyFont="1" applyFill="1" applyBorder="1" applyAlignment="1">
      <alignment horizontal="center" vertical="center"/>
    </xf>
    <xf numFmtId="0" fontId="20" fillId="0" borderId="30" xfId="0" applyFont="1" applyBorder="1" applyAlignment="1">
      <alignment horizontal="center" vertical="center"/>
    </xf>
    <xf numFmtId="0" fontId="20" fillId="0" borderId="30" xfId="0" applyFont="1" applyBorder="1"/>
    <xf numFmtId="0" fontId="20" fillId="0" borderId="30" xfId="0" applyFont="1" applyBorder="1" applyAlignment="1">
      <alignment vertical="center"/>
    </xf>
    <xf numFmtId="43" fontId="20" fillId="0" borderId="30" xfId="13" applyFont="1" applyBorder="1" applyAlignment="1">
      <alignment vertical="center"/>
    </xf>
    <xf numFmtId="44" fontId="20" fillId="0" borderId="30" xfId="1" applyFont="1" applyBorder="1" applyAlignment="1">
      <alignment vertical="center"/>
    </xf>
    <xf numFmtId="164" fontId="21" fillId="9" borderId="9" xfId="0" applyNumberFormat="1" applyFont="1" applyFill="1" applyBorder="1" applyAlignment="1">
      <alignment horizontal="center" vertical="center"/>
    </xf>
    <xf numFmtId="164" fontId="21" fillId="9" borderId="10" xfId="0" applyNumberFormat="1" applyFont="1" applyFill="1" applyBorder="1" applyAlignment="1">
      <alignment horizontal="center" vertical="center"/>
    </xf>
    <xf numFmtId="164" fontId="21" fillId="9" borderId="10" xfId="0" applyNumberFormat="1" applyFont="1" applyFill="1" applyBorder="1" applyAlignment="1">
      <alignment horizontal="justify" vertical="top" wrapText="1"/>
    </xf>
    <xf numFmtId="164" fontId="20" fillId="9" borderId="10" xfId="0" applyNumberFormat="1" applyFont="1" applyFill="1" applyBorder="1" applyAlignment="1">
      <alignment horizontal="center" vertical="center"/>
    </xf>
    <xf numFmtId="43" fontId="20" fillId="9" borderId="10" xfId="13" applyFont="1" applyFill="1" applyBorder="1" applyAlignment="1">
      <alignment vertical="center"/>
    </xf>
    <xf numFmtId="44" fontId="20" fillId="9" borderId="10" xfId="1" applyFont="1" applyFill="1" applyBorder="1" applyAlignment="1">
      <alignment vertical="center"/>
    </xf>
    <xf numFmtId="44" fontId="21" fillId="9" borderId="11" xfId="1" applyFont="1" applyFill="1" applyBorder="1" applyAlignment="1">
      <alignment vertical="center"/>
    </xf>
    <xf numFmtId="164" fontId="23" fillId="0" borderId="10" xfId="0" applyNumberFormat="1" applyFont="1" applyFill="1" applyBorder="1" applyAlignment="1">
      <alignment horizontal="center" vertical="center" wrapText="1"/>
    </xf>
    <xf numFmtId="164" fontId="24" fillId="0" borderId="10" xfId="0" applyNumberFormat="1" applyFont="1" applyFill="1" applyBorder="1" applyAlignment="1">
      <alignment horizontal="justify" vertical="top" wrapText="1"/>
    </xf>
    <xf numFmtId="164" fontId="25" fillId="0" borderId="10" xfId="0" applyNumberFormat="1" applyFont="1" applyFill="1" applyBorder="1" applyAlignment="1">
      <alignment horizontal="center" vertical="center"/>
    </xf>
    <xf numFmtId="43" fontId="25" fillId="0" borderId="10" xfId="13" applyFont="1" applyBorder="1" applyAlignment="1">
      <alignment vertical="center"/>
    </xf>
    <xf numFmtId="44" fontId="25" fillId="0" borderId="10" xfId="1" applyFont="1" applyBorder="1" applyAlignment="1">
      <alignment vertical="center"/>
    </xf>
    <xf numFmtId="44" fontId="25" fillId="0" borderId="11" xfId="1" applyFont="1" applyBorder="1" applyAlignment="1">
      <alignment vertical="center"/>
    </xf>
    <xf numFmtId="164" fontId="20" fillId="0" borderId="4" xfId="0" applyNumberFormat="1" applyFont="1" applyFill="1" applyBorder="1" applyAlignment="1">
      <alignment horizontal="center" vertical="center"/>
    </xf>
    <xf numFmtId="164" fontId="20" fillId="0" borderId="5" xfId="0" applyNumberFormat="1" applyFont="1" applyFill="1" applyBorder="1" applyAlignment="1">
      <alignment horizontal="center" vertical="center" wrapText="1"/>
    </xf>
    <xf numFmtId="164" fontId="20" fillId="0" borderId="5" xfId="0" applyNumberFormat="1" applyFont="1" applyFill="1" applyBorder="1" applyAlignment="1">
      <alignment horizontal="justify" vertical="top" wrapText="1"/>
    </xf>
    <xf numFmtId="164" fontId="20" fillId="0" borderId="5" xfId="0" applyNumberFormat="1" applyFont="1" applyFill="1" applyBorder="1" applyAlignment="1">
      <alignment horizontal="center" vertical="center"/>
    </xf>
    <xf numFmtId="4" fontId="20" fillId="0" borderId="5" xfId="13" applyNumberFormat="1" applyFont="1" applyFill="1" applyBorder="1" applyAlignment="1">
      <alignment horizontal="right" vertical="center"/>
    </xf>
    <xf numFmtId="44" fontId="20" fillId="0" borderId="5" xfId="1" applyFont="1" applyFill="1" applyBorder="1" applyAlignment="1">
      <alignment horizontal="right" vertical="center"/>
    </xf>
    <xf numFmtId="44" fontId="20" fillId="0" borderId="6" xfId="1" applyFont="1" applyBorder="1" applyAlignment="1">
      <alignment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0" xfId="0" applyFont="1" applyBorder="1"/>
    <xf numFmtId="0" fontId="25" fillId="0" borderId="10" xfId="0" applyFont="1" applyBorder="1" applyAlignment="1">
      <alignment vertical="center"/>
    </xf>
    <xf numFmtId="4" fontId="25" fillId="0" borderId="10" xfId="13" applyNumberFormat="1" applyFont="1" applyBorder="1" applyAlignment="1">
      <alignment vertical="center"/>
    </xf>
    <xf numFmtId="164" fontId="21" fillId="0" borderId="9" xfId="0" applyNumberFormat="1" applyFont="1" applyFill="1" applyBorder="1" applyAlignment="1">
      <alignment horizontal="center" vertical="center"/>
    </xf>
    <xf numFmtId="164" fontId="25" fillId="0" borderId="5" xfId="0" applyNumberFormat="1" applyFont="1" applyFill="1" applyBorder="1" applyAlignment="1">
      <alignment horizontal="center" vertical="center" wrapText="1"/>
    </xf>
    <xf numFmtId="164" fontId="25" fillId="0" borderId="5" xfId="0" applyNumberFormat="1" applyFont="1" applyFill="1" applyBorder="1" applyAlignment="1">
      <alignment horizontal="center" vertical="center"/>
    </xf>
    <xf numFmtId="4" fontId="25" fillId="0" borderId="5" xfId="13" applyNumberFormat="1" applyFont="1" applyFill="1" applyBorder="1" applyAlignment="1">
      <alignment horizontal="right" vertical="center"/>
    </xf>
    <xf numFmtId="44" fontId="25" fillId="0" borderId="5" xfId="1" applyFont="1" applyFill="1" applyBorder="1" applyAlignment="1">
      <alignment horizontal="right" vertical="center"/>
    </xf>
    <xf numFmtId="44" fontId="25" fillId="0" borderId="6" xfId="1" applyFont="1" applyBorder="1" applyAlignment="1">
      <alignment vertical="center"/>
    </xf>
    <xf numFmtId="0" fontId="20" fillId="0" borderId="9" xfId="0" applyFont="1" applyBorder="1" applyAlignment="1">
      <alignment horizontal="center" vertical="center"/>
    </xf>
    <xf numFmtId="164" fontId="20" fillId="0" borderId="4" xfId="0" quotePrefix="1" applyNumberFormat="1" applyFont="1" applyFill="1" applyBorder="1" applyAlignment="1">
      <alignment horizontal="center" vertical="center"/>
    </xf>
    <xf numFmtId="44" fontId="25" fillId="0" borderId="6" xfId="1" applyFont="1" applyFill="1" applyBorder="1" applyAlignment="1">
      <alignment vertical="center"/>
    </xf>
    <xf numFmtId="0" fontId="20" fillId="9" borderId="10" xfId="0" applyFont="1" applyFill="1" applyBorder="1" applyAlignment="1">
      <alignment vertical="center"/>
    </xf>
    <xf numFmtId="4" fontId="20" fillId="9" borderId="10" xfId="13" applyNumberFormat="1" applyFont="1" applyFill="1" applyBorder="1" applyAlignment="1">
      <alignment vertical="center"/>
    </xf>
    <xf numFmtId="44" fontId="21" fillId="9" borderId="11" xfId="1" applyFont="1" applyFill="1" applyBorder="1" applyAlignment="1">
      <alignment horizontal="right" vertical="center"/>
    </xf>
    <xf numFmtId="164" fontId="25" fillId="0" borderId="5" xfId="0" applyNumberFormat="1" applyFont="1" applyFill="1" applyBorder="1" applyAlignment="1">
      <alignment horizontal="justify" vertical="top" wrapText="1"/>
    </xf>
    <xf numFmtId="10" fontId="20" fillId="9" borderId="10" xfId="14" applyNumberFormat="1" applyFont="1" applyFill="1" applyBorder="1" applyAlignment="1">
      <alignment vertical="center"/>
    </xf>
    <xf numFmtId="4" fontId="22" fillId="10" borderId="10" xfId="0" applyNumberFormat="1" applyFont="1" applyFill="1" applyBorder="1" applyAlignment="1">
      <alignment horizontal="center" vertical="center"/>
    </xf>
    <xf numFmtId="164" fontId="22" fillId="10" borderId="10" xfId="0" applyNumberFormat="1" applyFont="1" applyFill="1" applyBorder="1" applyAlignment="1">
      <alignment horizontal="justify" vertical="center" wrapText="1"/>
    </xf>
    <xf numFmtId="164" fontId="22" fillId="10" borderId="10" xfId="0" applyNumberFormat="1" applyFont="1" applyFill="1" applyBorder="1" applyAlignment="1">
      <alignment horizontal="center" vertical="center"/>
    </xf>
    <xf numFmtId="43" fontId="22" fillId="10" borderId="10" xfId="13" applyFont="1" applyFill="1" applyBorder="1" applyAlignment="1">
      <alignment horizontal="right" vertical="center"/>
    </xf>
    <xf numFmtId="44" fontId="22" fillId="10" borderId="10" xfId="1" applyFont="1" applyFill="1" applyBorder="1" applyAlignment="1">
      <alignment horizontal="right" vertical="center"/>
    </xf>
    <xf numFmtId="44" fontId="22" fillId="10" borderId="10" xfId="1" applyFont="1" applyFill="1" applyBorder="1" applyAlignment="1">
      <alignment horizontal="center" vertical="center"/>
    </xf>
    <xf numFmtId="44" fontId="22" fillId="10" borderId="11" xfId="1" applyFont="1" applyFill="1" applyBorder="1" applyAlignment="1">
      <alignment horizontal="center" vertical="center"/>
    </xf>
    <xf numFmtId="164" fontId="26" fillId="0" borderId="10" xfId="0" applyNumberFormat="1" applyFont="1" applyFill="1" applyBorder="1" applyAlignment="1">
      <alignment horizontal="center" vertical="center" wrapText="1"/>
    </xf>
    <xf numFmtId="164" fontId="26" fillId="0" borderId="10" xfId="0" applyNumberFormat="1" applyFont="1" applyFill="1" applyBorder="1" applyAlignment="1">
      <alignment horizontal="justify" vertical="center" wrapText="1"/>
    </xf>
    <xf numFmtId="164" fontId="26" fillId="0" borderId="10" xfId="0" applyNumberFormat="1" applyFont="1" applyFill="1" applyBorder="1" applyAlignment="1">
      <alignment horizontal="center" vertical="center"/>
    </xf>
    <xf numFmtId="43" fontId="26" fillId="0" borderId="10" xfId="13" applyFont="1" applyFill="1" applyBorder="1" applyAlignment="1">
      <alignment horizontal="right" vertical="center"/>
    </xf>
    <xf numFmtId="44" fontId="26" fillId="0" borderId="10" xfId="1" applyFont="1" applyFill="1" applyBorder="1" applyAlignment="1">
      <alignment horizontal="right" vertical="center"/>
    </xf>
    <xf numFmtId="44" fontId="26" fillId="0" borderId="10" xfId="1" applyFont="1" applyFill="1" applyBorder="1" applyAlignment="1">
      <alignment horizontal="center" vertical="center"/>
    </xf>
    <xf numFmtId="44" fontId="22" fillId="0" borderId="11" xfId="1" applyFont="1" applyFill="1" applyBorder="1" applyAlignment="1">
      <alignment horizontal="center" vertical="center"/>
    </xf>
    <xf numFmtId="10" fontId="22" fillId="10" borderId="10" xfId="1" applyNumberFormat="1" applyFont="1" applyFill="1" applyBorder="1" applyAlignment="1">
      <alignment horizontal="center" vertical="center"/>
    </xf>
    <xf numFmtId="0" fontId="20" fillId="0" borderId="0" xfId="0" applyFont="1" applyAlignment="1">
      <alignment horizontal="center" vertical="center"/>
    </xf>
    <xf numFmtId="44" fontId="20" fillId="0" borderId="0" xfId="1" applyFont="1" applyAlignment="1">
      <alignment vertical="center"/>
    </xf>
    <xf numFmtId="164" fontId="20" fillId="0" borderId="5" xfId="0" applyNumberFormat="1" applyFont="1" applyFill="1" applyBorder="1" applyAlignment="1">
      <alignment horizontal="justify" vertical="top"/>
    </xf>
    <xf numFmtId="44" fontId="20" fillId="0" borderId="5" xfId="1" applyFont="1" applyBorder="1" applyAlignment="1">
      <alignment vertical="center"/>
    </xf>
    <xf numFmtId="44" fontId="20" fillId="0" borderId="6" xfId="1" applyFont="1" applyFill="1" applyBorder="1" applyAlignment="1">
      <alignment vertical="center"/>
    </xf>
    <xf numFmtId="164" fontId="27" fillId="10" borderId="9" xfId="0" applyNumberFormat="1" applyFont="1" applyFill="1" applyBorder="1" applyAlignment="1">
      <alignment horizontal="left" vertical="center"/>
    </xf>
    <xf numFmtId="164" fontId="28" fillId="0" borderId="9" xfId="0" applyNumberFormat="1" applyFont="1" applyFill="1" applyBorder="1" applyAlignment="1">
      <alignment horizontal="left" vertical="center"/>
    </xf>
    <xf numFmtId="0" fontId="10" fillId="2" borderId="8" xfId="0" applyFont="1" applyFill="1" applyBorder="1" applyAlignment="1">
      <alignment horizontal="center" vertical="center"/>
    </xf>
    <xf numFmtId="165" fontId="10" fillId="2" borderId="8" xfId="0" applyNumberFormat="1" applyFont="1" applyFill="1" applyBorder="1" applyAlignment="1">
      <alignment horizontal="center" vertical="center"/>
    </xf>
    <xf numFmtId="0" fontId="10" fillId="2" borderId="28" xfId="0" applyFont="1" applyFill="1" applyBorder="1" applyAlignment="1">
      <alignment horizontal="center"/>
    </xf>
    <xf numFmtId="165" fontId="10" fillId="2" borderId="32" xfId="0" applyNumberFormat="1" applyFont="1" applyFill="1" applyBorder="1" applyAlignment="1">
      <alignment horizontal="center"/>
    </xf>
    <xf numFmtId="0" fontId="22" fillId="10" borderId="29" xfId="0" applyFont="1" applyFill="1" applyBorder="1" applyAlignment="1">
      <alignment horizontal="center" vertical="center"/>
    </xf>
    <xf numFmtId="0" fontId="22" fillId="10" borderId="35" xfId="0" applyFont="1" applyFill="1" applyBorder="1" applyAlignment="1">
      <alignment horizontal="center" vertical="center"/>
    </xf>
    <xf numFmtId="0" fontId="22" fillId="10" borderId="30" xfId="0" applyFont="1" applyFill="1" applyBorder="1" applyAlignment="1">
      <alignment horizontal="center" vertical="center"/>
    </xf>
    <xf numFmtId="0" fontId="22" fillId="10" borderId="36" xfId="0" applyFont="1" applyFill="1" applyBorder="1" applyAlignment="1">
      <alignment horizontal="center" vertical="center"/>
    </xf>
    <xf numFmtId="44" fontId="21" fillId="2" borderId="29" xfId="1" quotePrefix="1" applyFont="1" applyFill="1" applyBorder="1" applyAlignment="1">
      <alignment horizontal="center" vertical="center"/>
    </xf>
    <xf numFmtId="44" fontId="21" fillId="2" borderId="31" xfId="1" quotePrefix="1" applyFont="1" applyFill="1" applyBorder="1" applyAlignment="1">
      <alignment horizontal="center" vertical="center"/>
    </xf>
    <xf numFmtId="44" fontId="21" fillId="2" borderId="32" xfId="1" quotePrefix="1" applyFont="1" applyFill="1" applyBorder="1" applyAlignment="1">
      <alignment horizontal="center" vertical="center"/>
    </xf>
    <xf numFmtId="44" fontId="21" fillId="2" borderId="33" xfId="1" quotePrefix="1" applyFont="1" applyFill="1" applyBorder="1" applyAlignment="1">
      <alignment horizontal="center" vertical="center"/>
    </xf>
    <xf numFmtId="44" fontId="21" fillId="2" borderId="35" xfId="1" quotePrefix="1" applyFont="1" applyFill="1" applyBorder="1" applyAlignment="1">
      <alignment horizontal="center" vertical="center"/>
    </xf>
    <xf numFmtId="44" fontId="21" fillId="2" borderId="37" xfId="1" quotePrefix="1" applyFont="1" applyFill="1" applyBorder="1" applyAlignment="1">
      <alignment horizontal="center" vertical="center"/>
    </xf>
    <xf numFmtId="43" fontId="22" fillId="10" borderId="30" xfId="13" applyFont="1" applyFill="1" applyBorder="1" applyAlignment="1">
      <alignment horizontal="center" vertical="center"/>
    </xf>
    <xf numFmtId="43" fontId="22" fillId="10" borderId="36" xfId="13" applyFont="1" applyFill="1" applyBorder="1" applyAlignment="1">
      <alignment horizontal="center" vertical="center"/>
    </xf>
    <xf numFmtId="4" fontId="29" fillId="2" borderId="43" xfId="0" applyNumberFormat="1" applyFont="1" applyFill="1" applyBorder="1" applyAlignment="1">
      <alignment horizontal="center" vertical="center"/>
    </xf>
    <xf numFmtId="4" fontId="29" fillId="2" borderId="30" xfId="0" applyNumberFormat="1" applyFont="1" applyFill="1" applyBorder="1" applyAlignment="1">
      <alignment horizontal="center" vertical="center"/>
    </xf>
    <xf numFmtId="4" fontId="29" fillId="2" borderId="52" xfId="0" applyNumberFormat="1" applyFont="1" applyFill="1" applyBorder="1" applyAlignment="1">
      <alignment horizontal="center" vertical="center"/>
    </xf>
    <xf numFmtId="4" fontId="29" fillId="2" borderId="0" xfId="0" applyNumberFormat="1" applyFont="1" applyFill="1" applyBorder="1" applyAlignment="1">
      <alignment horizontal="center" vertical="center"/>
    </xf>
    <xf numFmtId="4" fontId="29" fillId="2" borderId="50" xfId="0" applyNumberFormat="1" applyFont="1" applyFill="1" applyBorder="1" applyAlignment="1">
      <alignment horizontal="center" vertical="center"/>
    </xf>
    <xf numFmtId="4" fontId="29" fillId="2" borderId="36"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4" fillId="0" borderId="0" xfId="0" applyFont="1" applyAlignment="1">
      <alignment horizontal="center" vertical="center"/>
    </xf>
    <xf numFmtId="4" fontId="17" fillId="2" borderId="12" xfId="0" applyNumberFormat="1" applyFont="1" applyFill="1" applyBorder="1" applyAlignment="1">
      <alignment horizontal="center" vertical="center" wrapText="1"/>
    </xf>
    <xf numFmtId="4" fontId="17" fillId="2" borderId="0" xfId="0" applyNumberFormat="1" applyFont="1" applyFill="1" applyBorder="1" applyAlignment="1">
      <alignment horizontal="center" vertical="center" wrapText="1"/>
    </xf>
    <xf numFmtId="4" fontId="17" fillId="2" borderId="15" xfId="0" applyNumberFormat="1" applyFont="1" applyFill="1" applyBorder="1" applyAlignment="1">
      <alignment horizontal="center" vertical="center" wrapText="1"/>
    </xf>
    <xf numFmtId="0" fontId="16" fillId="0" borderId="0" xfId="6" applyFont="1" applyFill="1" applyBorder="1" applyAlignment="1">
      <alignment horizontal="center" vertical="center"/>
    </xf>
    <xf numFmtId="0" fontId="12" fillId="10" borderId="0" xfId="6" applyFont="1" applyFill="1" applyAlignment="1">
      <alignment horizontal="center" vertical="center"/>
    </xf>
    <xf numFmtId="0" fontId="17" fillId="6" borderId="0" xfId="6" applyFont="1" applyFill="1" applyBorder="1" applyAlignment="1">
      <alignment horizontal="center" vertical="center"/>
    </xf>
    <xf numFmtId="0" fontId="17" fillId="4" borderId="8" xfId="6" applyFont="1" applyFill="1" applyBorder="1" applyAlignment="1">
      <alignment vertical="center"/>
    </xf>
    <xf numFmtId="0" fontId="17" fillId="4" borderId="9" xfId="6" applyFont="1" applyFill="1" applyBorder="1" applyAlignment="1">
      <alignment vertical="center"/>
    </xf>
    <xf numFmtId="0" fontId="17" fillId="4" borderId="9" xfId="6" applyFont="1" applyFill="1" applyBorder="1" applyAlignment="1">
      <alignment horizontal="center" vertical="center" wrapText="1"/>
    </xf>
    <xf numFmtId="0" fontId="17" fillId="4" borderId="10" xfId="6" applyFont="1" applyFill="1" applyBorder="1" applyAlignment="1">
      <alignment horizontal="center" vertical="center" wrapText="1"/>
    </xf>
    <xf numFmtId="0" fontId="17" fillId="4" borderId="23" xfId="6" applyFont="1" applyFill="1" applyBorder="1" applyAlignment="1">
      <alignment horizontal="center" vertical="center" wrapText="1"/>
    </xf>
    <xf numFmtId="0" fontId="17" fillId="4" borderId="8" xfId="6" applyFont="1" applyFill="1" applyBorder="1" applyAlignment="1">
      <alignment horizontal="center" vertical="center"/>
    </xf>
    <xf numFmtId="0" fontId="17" fillId="4" borderId="9" xfId="6" applyFont="1" applyFill="1" applyBorder="1" applyAlignment="1">
      <alignment horizontal="center" vertical="center"/>
    </xf>
    <xf numFmtId="164" fontId="10" fillId="0" borderId="53" xfId="0" applyNumberFormat="1" applyFont="1" applyFill="1" applyBorder="1" applyAlignment="1">
      <alignment horizontal="center" vertical="center"/>
    </xf>
    <xf numFmtId="164" fontId="10" fillId="0" borderId="35" xfId="0" applyNumberFormat="1" applyFont="1" applyFill="1" applyBorder="1" applyAlignment="1">
      <alignment horizontal="center" vertical="center"/>
    </xf>
    <xf numFmtId="164" fontId="10" fillId="0" borderId="10" xfId="0" applyNumberFormat="1" applyFont="1" applyFill="1" applyBorder="1" applyAlignment="1">
      <alignment horizontal="center" vertical="center" wrapText="1"/>
    </xf>
    <xf numFmtId="164" fontId="10" fillId="0" borderId="48" xfId="0" applyNumberFormat="1" applyFont="1" applyFill="1" applyBorder="1" applyAlignment="1">
      <alignment horizontal="center" vertical="center" wrapText="1"/>
    </xf>
    <xf numFmtId="44" fontId="10" fillId="0" borderId="10" xfId="1" applyFont="1" applyFill="1" applyBorder="1" applyAlignment="1">
      <alignment horizontal="center" vertical="center" wrapText="1"/>
    </xf>
    <xf numFmtId="44" fontId="10" fillId="0" borderId="48" xfId="1" applyFont="1" applyFill="1" applyBorder="1" applyAlignment="1">
      <alignment horizontal="center" vertical="center" wrapText="1"/>
    </xf>
    <xf numFmtId="10" fontId="10" fillId="0" borderId="11" xfId="0" applyNumberFormat="1" applyFont="1" applyFill="1" applyBorder="1" applyAlignment="1">
      <alignment horizontal="center" vertical="center" wrapText="1"/>
    </xf>
    <xf numFmtId="10" fontId="10" fillId="0" borderId="49" xfId="0" applyNumberFormat="1" applyFont="1" applyFill="1" applyBorder="1" applyAlignment="1">
      <alignment horizontal="center" vertical="center" wrapText="1"/>
    </xf>
    <xf numFmtId="164" fontId="10" fillId="0" borderId="54" xfId="0" applyNumberFormat="1" applyFont="1" applyFill="1" applyBorder="1" applyAlignment="1">
      <alignment horizontal="center" vertical="center"/>
    </xf>
    <xf numFmtId="164" fontId="10" fillId="0" borderId="40" xfId="0" applyNumberFormat="1" applyFont="1" applyFill="1" applyBorder="1" applyAlignment="1">
      <alignment horizontal="center" vertical="center"/>
    </xf>
    <xf numFmtId="164" fontId="10" fillId="0" borderId="45" xfId="0" applyNumberFormat="1" applyFont="1" applyFill="1" applyBorder="1" applyAlignment="1">
      <alignment horizontal="center" vertical="center"/>
    </xf>
    <xf numFmtId="164" fontId="10" fillId="0" borderId="41" xfId="0" applyNumberFormat="1" applyFont="1" applyFill="1" applyBorder="1" applyAlignment="1">
      <alignment horizontal="center" vertical="center" wrapText="1"/>
    </xf>
    <xf numFmtId="44" fontId="10" fillId="0" borderId="41" xfId="1" applyFont="1" applyFill="1" applyBorder="1" applyAlignment="1">
      <alignment horizontal="center" vertical="center" wrapText="1"/>
    </xf>
    <xf numFmtId="10" fontId="10" fillId="0" borderId="42" xfId="0" applyNumberFormat="1" applyFont="1" applyFill="1" applyBorder="1" applyAlignment="1">
      <alignment horizontal="center" vertical="center" wrapText="1"/>
    </xf>
    <xf numFmtId="4" fontId="19" fillId="10" borderId="30" xfId="0" applyNumberFormat="1" applyFont="1" applyFill="1" applyBorder="1" applyAlignment="1">
      <alignment horizontal="center" vertical="center"/>
    </xf>
    <xf numFmtId="4" fontId="19" fillId="10" borderId="31" xfId="0" applyNumberFormat="1" applyFont="1" applyFill="1" applyBorder="1" applyAlignment="1">
      <alignment horizontal="center" vertical="center"/>
    </xf>
    <xf numFmtId="4" fontId="17" fillId="2" borderId="29" xfId="0" applyNumberFormat="1" applyFont="1" applyFill="1" applyBorder="1" applyAlignment="1">
      <alignment horizontal="center" vertical="center" wrapText="1"/>
    </xf>
    <xf numFmtId="4" fontId="17" fillId="2" borderId="30" xfId="0" applyNumberFormat="1" applyFont="1" applyFill="1" applyBorder="1" applyAlignment="1">
      <alignment horizontal="center" vertical="center" wrapText="1"/>
    </xf>
    <xf numFmtId="4" fontId="17" fillId="2" borderId="32" xfId="0" applyNumberFormat="1" applyFont="1" applyFill="1" applyBorder="1" applyAlignment="1">
      <alignment horizontal="center" vertical="center" wrapText="1"/>
    </xf>
    <xf numFmtId="4" fontId="17" fillId="2" borderId="35" xfId="0" applyNumberFormat="1" applyFont="1" applyFill="1" applyBorder="1" applyAlignment="1">
      <alignment horizontal="center" vertical="center" wrapText="1"/>
    </xf>
    <xf numFmtId="4" fontId="17" fillId="2" borderId="36" xfId="0" applyNumberFormat="1" applyFont="1" applyFill="1" applyBorder="1" applyAlignment="1">
      <alignment horizontal="center" vertical="center" wrapText="1"/>
    </xf>
    <xf numFmtId="0" fontId="19" fillId="10" borderId="29" xfId="0" applyFont="1" applyFill="1" applyBorder="1" applyAlignment="1">
      <alignment horizontal="center" vertical="center"/>
    </xf>
    <xf numFmtId="0" fontId="19" fillId="10" borderId="35" xfId="0" applyFont="1" applyFill="1" applyBorder="1" applyAlignment="1">
      <alignment horizontal="center" vertical="center"/>
    </xf>
    <xf numFmtId="0" fontId="19" fillId="10" borderId="30" xfId="0" applyFont="1" applyFill="1" applyBorder="1" applyAlignment="1">
      <alignment horizontal="center" vertical="center"/>
    </xf>
    <xf numFmtId="0" fontId="19" fillId="10" borderId="36" xfId="0" applyFont="1" applyFill="1" applyBorder="1" applyAlignment="1">
      <alignment horizontal="center" vertical="center"/>
    </xf>
    <xf numFmtId="4" fontId="19" fillId="10" borderId="36" xfId="0" applyNumberFormat="1" applyFont="1" applyFill="1" applyBorder="1" applyAlignment="1">
      <alignment horizontal="center" vertical="center"/>
    </xf>
  </cellXfs>
  <cellStyles count="15">
    <cellStyle name="Moeda" xfId="1" builtinId="4"/>
    <cellStyle name="Moeda 2 2 2" xfId="3"/>
    <cellStyle name="Moeda 2 2 2 2" xfId="5"/>
    <cellStyle name="Normal" xfId="0" builtinId="0"/>
    <cellStyle name="Normal 10" xfId="8"/>
    <cellStyle name="Normal 15" xfId="10"/>
    <cellStyle name="Normal 2" xfId="9"/>
    <cellStyle name="Normal 2 10" xfId="6"/>
    <cellStyle name="Normal 2 2 2" xfId="2"/>
    <cellStyle name="Normal 9 2 3 2" xfId="4"/>
    <cellStyle name="Porcentagem" xfId="14" builtinId="5"/>
    <cellStyle name="Porcentagem 2" xfId="12"/>
    <cellStyle name="Porcentagem 2 2 2" xfId="11"/>
    <cellStyle name="Vírgula" xfId="13" builtinId="3"/>
    <cellStyle name="Vírgula 2" xfId="7"/>
  </cellStyles>
  <dxfs count="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515937</xdr:colOff>
      <xdr:row>1</xdr:row>
      <xdr:rowOff>86465</xdr:rowOff>
    </xdr:from>
    <xdr:to>
      <xdr:col>8</xdr:col>
      <xdr:colOff>373672</xdr:colOff>
      <xdr:row>3</xdr:row>
      <xdr:rowOff>104621</xdr:rowOff>
    </xdr:to>
    <xdr:pic>
      <xdr:nvPicPr>
        <xdr:cNvPr id="4" name="Imagem 3" descr="SESC.jpg"/>
        <xdr:cNvPicPr>
          <a:picLocks noChangeAspect="1"/>
        </xdr:cNvPicPr>
      </xdr:nvPicPr>
      <xdr:blipFill>
        <a:blip xmlns:r="http://schemas.openxmlformats.org/officeDocument/2006/relationships" r:embed="rId1" cstate="print"/>
        <a:stretch>
          <a:fillRect/>
        </a:stretch>
      </xdr:blipFill>
      <xdr:spPr>
        <a:xfrm>
          <a:off x="7307995" y="159734"/>
          <a:ext cx="714985" cy="362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27</xdr:row>
      <xdr:rowOff>85725</xdr:rowOff>
    </xdr:from>
    <xdr:to>
      <xdr:col>3</xdr:col>
      <xdr:colOff>1000125</xdr:colOff>
      <xdr:row>31</xdr:row>
      <xdr:rowOff>114300</xdr:rowOff>
    </xdr:to>
    <xdr:pic>
      <xdr:nvPicPr>
        <xdr:cNvPr id="2"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6375" y="5991225"/>
          <a:ext cx="3048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1</xdr:row>
      <xdr:rowOff>136327</xdr:rowOff>
    </xdr:from>
    <xdr:to>
      <xdr:col>6</xdr:col>
      <xdr:colOff>1019175</xdr:colOff>
      <xdr:row>3</xdr:row>
      <xdr:rowOff>100639</xdr:rowOff>
    </xdr:to>
    <xdr:pic>
      <xdr:nvPicPr>
        <xdr:cNvPr id="4" name="Imagem 3" descr="SESC.jpg"/>
        <xdr:cNvPicPr>
          <a:picLocks noChangeAspect="1"/>
        </xdr:cNvPicPr>
      </xdr:nvPicPr>
      <xdr:blipFill>
        <a:blip xmlns:r="http://schemas.openxmlformats.org/officeDocument/2006/relationships" r:embed="rId2" cstate="print"/>
        <a:stretch>
          <a:fillRect/>
        </a:stretch>
      </xdr:blipFill>
      <xdr:spPr>
        <a:xfrm>
          <a:off x="6877050" y="288727"/>
          <a:ext cx="819150" cy="421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183572</xdr:colOff>
      <xdr:row>1</xdr:row>
      <xdr:rowOff>184757</xdr:rowOff>
    </xdr:from>
    <xdr:to>
      <xdr:col>10</xdr:col>
      <xdr:colOff>17318</xdr:colOff>
      <xdr:row>3</xdr:row>
      <xdr:rowOff>57560</xdr:rowOff>
    </xdr:to>
    <xdr:pic>
      <xdr:nvPicPr>
        <xdr:cNvPr id="4" name="Imagem 3" descr="SESC.jpg"/>
        <xdr:cNvPicPr>
          <a:picLocks noChangeAspect="1"/>
        </xdr:cNvPicPr>
      </xdr:nvPicPr>
      <xdr:blipFill>
        <a:blip xmlns:r="http://schemas.openxmlformats.org/officeDocument/2006/relationships" r:embed="rId1" cstate="print"/>
        <a:stretch>
          <a:fillRect/>
        </a:stretch>
      </xdr:blipFill>
      <xdr:spPr>
        <a:xfrm>
          <a:off x="8089322" y="357939"/>
          <a:ext cx="881496" cy="452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loma\c\Meus%20Documentos\FV-DN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aloma\c\0798\TECNICO\TEACOMP\LOTE06\P09\P10\RELAT6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PROJETOS%20&amp;%20OR&#199;AMENTOS\edgar\IMPORTANTE\LICIT\NOLASCO\NOLASC~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ercial\meus%20documentos\COMPOSICAO%20GERAL\INDICE%20ILHABELA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genharia01\desktop\Documents%20and%20Settings\Finan&#231;as\Meus%20documentos\COMPOSICAO%20GERAL\GINASIO%20CASEARA\INDICE%20ILHABELA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eslley/Desktop/DOCUMENTOS%202012/CMEIS/SONHO%20DE%20CRIAN&#199;A(Morada%20do%20Sol)/PLANILHA/CMEI%20-%20SONHO%20DE%20CRIAN&#199;A%20-%20REPARO%20EL&#201;TRIC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idor\servidor\Meus%20documentos\EGESA\Br-482mg\Volume2\CANA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RAL"/>
      <sheetName val="GERAL (2)"/>
      <sheetName val="cronograma"/>
      <sheetName val="Plan1"/>
      <sheetName val="ORC"/>
      <sheetName val="incendio"/>
      <sheetName val="lógica"/>
      <sheetName val="elétrico"/>
      <sheetName val="SPCDAtm."/>
      <sheetName val="telefone"/>
      <sheetName val="a.pluvial"/>
      <sheetName val="sanitária"/>
      <sheetName val="agua"/>
      <sheetName val="ar cond."/>
      <sheetName val="BDI"/>
      <sheetName val="BDI (2)"/>
      <sheetName val="L.S."/>
      <sheetName val="Plan7"/>
      <sheetName val="Plan8"/>
      <sheetName val="Plan9"/>
      <sheetName val="Plan10"/>
      <sheetName val="Plan11"/>
      <sheetName val="Plan12"/>
      <sheetName val="Plan13"/>
      <sheetName val="Plan14"/>
      <sheetName val="Plan15"/>
      <sheetName val="Plan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INDICE "/>
      <sheetName val="item  (1)"/>
      <sheetName val="item  (2)"/>
      <sheetName val="item  (3)"/>
      <sheetName val="item  (4)"/>
      <sheetName val="item  (6)"/>
      <sheetName val="item  (7)"/>
    </sheetNames>
    <sheetDataSet>
      <sheetData sheetId="0"/>
      <sheetData sheetId="1">
        <row r="1">
          <cell r="B1" t="str">
            <v xml:space="preserve">CADERNO   DE   ORÇAMENTO   </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INDICE "/>
      <sheetName val="item  (1)"/>
      <sheetName val="item  (2)"/>
      <sheetName val="item  (3)"/>
      <sheetName val="item  (4)"/>
      <sheetName val="item  (6)"/>
      <sheetName val="item  (7)"/>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CRONOGRAMA"/>
      <sheetName val="Composiçõe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uant-Vol1 (2)"/>
      <sheetName val="QQegesa"/>
      <sheetName val="QQuant-Vol1"/>
      <sheetName val="Licitação"/>
      <sheetName val="QQegesa-ant"/>
      <sheetName val="QQUANT"/>
      <sheetName val="QQder"/>
      <sheetName val="NumerN"/>
      <sheetName val="BS"/>
      <sheetName val="FR"/>
      <sheetName val="Dimens"/>
      <sheetName val="QuantPav"/>
      <sheetName val="QuQuant"/>
      <sheetName val="NumerN (2)"/>
      <sheetName val="Dimens (2)"/>
      <sheetName val="QuantPav (2)"/>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opLeftCell="A17" zoomScale="130" zoomScaleNormal="130" workbookViewId="0">
      <selection activeCell="D14" sqref="D14"/>
    </sheetView>
  </sheetViews>
  <sheetFormatPr defaultColWidth="0" defaultRowHeight="12" outlineLevelRow="1"/>
  <cols>
    <col min="1" max="1" width="1.140625" style="92" customWidth="1"/>
    <col min="2" max="2" width="6.85546875" style="163" customWidth="1"/>
    <col min="3" max="3" width="6.7109375" style="163" bestFit="1" customWidth="1"/>
    <col min="4" max="4" width="63.140625" style="92" customWidth="1"/>
    <col min="5" max="5" width="5.28515625" style="93" bestFit="1" customWidth="1"/>
    <col min="6" max="6" width="8.28515625" style="94" bestFit="1" customWidth="1"/>
    <col min="7" max="7" width="10.5703125" style="164" bestFit="1" customWidth="1"/>
    <col min="8" max="8" width="12.85546875" style="164" bestFit="1" customWidth="1"/>
    <col min="9" max="9" width="12.28515625" style="164" bestFit="1" customWidth="1"/>
    <col min="10" max="10" width="4" style="92" customWidth="1"/>
    <col min="11" max="12" width="0" style="92" hidden="1" customWidth="1"/>
    <col min="13" max="16384" width="9.140625" style="92" hidden="1"/>
  </cols>
  <sheetData>
    <row r="1" spans="2:9" ht="6" customHeight="1" thickBot="1">
      <c r="B1" s="92"/>
      <c r="C1" s="92"/>
      <c r="G1" s="93"/>
      <c r="H1" s="93"/>
      <c r="I1" s="93"/>
    </row>
    <row r="2" spans="2:9" s="96" customFormat="1">
      <c r="B2" s="95" t="s">
        <v>119</v>
      </c>
      <c r="C2" s="186" t="s">
        <v>101</v>
      </c>
      <c r="D2" s="187"/>
      <c r="E2" s="187"/>
      <c r="F2" s="187"/>
      <c r="G2" s="187"/>
      <c r="H2" s="178"/>
      <c r="I2" s="179"/>
    </row>
    <row r="3" spans="2:9" s="96" customFormat="1" ht="15" customHeight="1">
      <c r="B3" s="97">
        <v>43556</v>
      </c>
      <c r="C3" s="188"/>
      <c r="D3" s="189"/>
      <c r="E3" s="189"/>
      <c r="F3" s="189"/>
      <c r="G3" s="189"/>
      <c r="H3" s="180"/>
      <c r="I3" s="181"/>
    </row>
    <row r="4" spans="2:9" s="96" customFormat="1" ht="15.75" customHeight="1" thickBot="1">
      <c r="B4" s="98"/>
      <c r="C4" s="190"/>
      <c r="D4" s="191"/>
      <c r="E4" s="191"/>
      <c r="F4" s="191"/>
      <c r="G4" s="191"/>
      <c r="H4" s="182"/>
      <c r="I4" s="183"/>
    </row>
    <row r="5" spans="2:9" s="96" customFormat="1">
      <c r="B5" s="174" t="s">
        <v>5</v>
      </c>
      <c r="C5" s="176" t="s">
        <v>73</v>
      </c>
      <c r="D5" s="176" t="s">
        <v>6</v>
      </c>
      <c r="E5" s="176" t="s">
        <v>7</v>
      </c>
      <c r="F5" s="184" t="s">
        <v>8</v>
      </c>
      <c r="G5" s="99" t="s">
        <v>4</v>
      </c>
      <c r="H5" s="100" t="s">
        <v>4</v>
      </c>
      <c r="I5" s="101" t="s">
        <v>4</v>
      </c>
    </row>
    <row r="6" spans="2:9" s="96" customFormat="1" ht="12.75" thickBot="1">
      <c r="B6" s="175"/>
      <c r="C6" s="177"/>
      <c r="D6" s="177"/>
      <c r="E6" s="177"/>
      <c r="F6" s="185"/>
      <c r="G6" s="102" t="s">
        <v>9</v>
      </c>
      <c r="H6" s="102" t="s">
        <v>10</v>
      </c>
      <c r="I6" s="103" t="s">
        <v>5</v>
      </c>
    </row>
    <row r="7" spans="2:9" ht="6.75" customHeight="1">
      <c r="B7" s="104"/>
      <c r="C7" s="104"/>
      <c r="D7" s="105"/>
      <c r="E7" s="106"/>
      <c r="F7" s="107"/>
      <c r="G7" s="108"/>
      <c r="H7" s="108"/>
      <c r="I7" s="108"/>
    </row>
    <row r="8" spans="2:9">
      <c r="B8" s="109">
        <v>1</v>
      </c>
      <c r="C8" s="110"/>
      <c r="D8" s="111" t="s">
        <v>16</v>
      </c>
      <c r="E8" s="112"/>
      <c r="F8" s="113"/>
      <c r="G8" s="114"/>
      <c r="H8" s="113"/>
      <c r="I8" s="115">
        <f>SUM(H10:H18)</f>
        <v>5807.05</v>
      </c>
    </row>
    <row r="9" spans="2:9">
      <c r="B9" s="134" t="s">
        <v>11</v>
      </c>
      <c r="C9" s="116"/>
      <c r="D9" s="117" t="s">
        <v>121</v>
      </c>
      <c r="E9" s="118"/>
      <c r="F9" s="119"/>
      <c r="G9" s="120"/>
      <c r="H9" s="120"/>
      <c r="I9" s="121"/>
    </row>
    <row r="10" spans="2:9" ht="24" outlineLevel="1">
      <c r="B10" s="122" t="s">
        <v>14</v>
      </c>
      <c r="C10" s="123">
        <v>94929</v>
      </c>
      <c r="D10" s="124" t="s">
        <v>113</v>
      </c>
      <c r="E10" s="125" t="s">
        <v>85</v>
      </c>
      <c r="F10" s="126">
        <v>67</v>
      </c>
      <c r="G10" s="127">
        <v>2.48</v>
      </c>
      <c r="H10" s="127">
        <f>ROUND(F10*G10,2)</f>
        <v>166.16</v>
      </c>
      <c r="I10" s="128"/>
    </row>
    <row r="11" spans="2:9">
      <c r="B11" s="129"/>
      <c r="C11" s="130"/>
      <c r="D11" s="131"/>
      <c r="E11" s="132"/>
      <c r="F11" s="133"/>
      <c r="G11" s="120"/>
      <c r="H11" s="120"/>
      <c r="I11" s="121"/>
    </row>
    <row r="12" spans="2:9">
      <c r="B12" s="134" t="s">
        <v>12</v>
      </c>
      <c r="C12" s="116"/>
      <c r="D12" s="117" t="s">
        <v>0</v>
      </c>
      <c r="E12" s="118"/>
      <c r="F12" s="119"/>
      <c r="G12" s="120"/>
      <c r="H12" s="120"/>
      <c r="I12" s="121"/>
    </row>
    <row r="13" spans="2:9" outlineLevel="1">
      <c r="B13" s="122" t="s">
        <v>117</v>
      </c>
      <c r="C13" s="123" t="s">
        <v>86</v>
      </c>
      <c r="D13" s="124" t="s">
        <v>127</v>
      </c>
      <c r="E13" s="125" t="s">
        <v>112</v>
      </c>
      <c r="F13" s="126">
        <v>3</v>
      </c>
      <c r="G13" s="127">
        <v>1624.92</v>
      </c>
      <c r="H13" s="127">
        <f>ROUND(F13*G13,2)</f>
        <v>4874.76</v>
      </c>
      <c r="I13" s="139"/>
    </row>
    <row r="14" spans="2:9">
      <c r="B14" s="140"/>
      <c r="C14" s="130"/>
      <c r="D14" s="131"/>
      <c r="E14" s="132"/>
      <c r="F14" s="133"/>
      <c r="G14" s="120"/>
      <c r="H14" s="120"/>
      <c r="I14" s="121"/>
    </row>
    <row r="15" spans="2:9">
      <c r="B15" s="134" t="s">
        <v>13</v>
      </c>
      <c r="C15" s="116"/>
      <c r="D15" s="117" t="s">
        <v>1</v>
      </c>
      <c r="E15" s="118"/>
      <c r="F15" s="119"/>
      <c r="G15" s="120"/>
      <c r="H15" s="120"/>
      <c r="I15" s="121"/>
    </row>
    <row r="16" spans="2:9" ht="24" outlineLevel="1">
      <c r="B16" s="141" t="s">
        <v>2</v>
      </c>
      <c r="C16" s="123" t="s">
        <v>111</v>
      </c>
      <c r="D16" s="124" t="s">
        <v>120</v>
      </c>
      <c r="E16" s="125" t="s">
        <v>85</v>
      </c>
      <c r="F16" s="126">
        <v>1</v>
      </c>
      <c r="G16" s="127">
        <v>226.5</v>
      </c>
      <c r="H16" s="127">
        <f>ROUND(F16*G16,2)</f>
        <v>226.5</v>
      </c>
      <c r="I16" s="142"/>
    </row>
    <row r="17" spans="2:9" outlineLevel="1">
      <c r="B17" s="141" t="s">
        <v>17</v>
      </c>
      <c r="C17" s="123" t="s">
        <v>86</v>
      </c>
      <c r="D17" s="124" t="s">
        <v>122</v>
      </c>
      <c r="E17" s="125" t="s">
        <v>85</v>
      </c>
      <c r="F17" s="126">
        <v>1</v>
      </c>
      <c r="G17" s="127">
        <v>539.63</v>
      </c>
      <c r="H17" s="127">
        <f>ROUND(F17*G17,2)</f>
        <v>539.63</v>
      </c>
      <c r="I17" s="142"/>
    </row>
    <row r="18" spans="2:9" outlineLevel="1">
      <c r="B18" s="122"/>
      <c r="C18" s="135"/>
      <c r="D18" s="146"/>
      <c r="E18" s="136"/>
      <c r="F18" s="137"/>
      <c r="G18" s="138"/>
      <c r="H18" s="138"/>
      <c r="I18" s="139"/>
    </row>
    <row r="19" spans="2:9">
      <c r="B19" s="109">
        <v>2</v>
      </c>
      <c r="C19" s="110"/>
      <c r="D19" s="111" t="s">
        <v>18</v>
      </c>
      <c r="E19" s="143"/>
      <c r="F19" s="144"/>
      <c r="G19" s="114"/>
      <c r="H19" s="114"/>
      <c r="I19" s="145">
        <f>SUM(H20:H23)</f>
        <v>3199.0662000000002</v>
      </c>
    </row>
    <row r="20" spans="2:9" outlineLevel="1">
      <c r="B20" s="122" t="s">
        <v>87</v>
      </c>
      <c r="C20" s="123" t="s">
        <v>86</v>
      </c>
      <c r="D20" s="124" t="s">
        <v>110</v>
      </c>
      <c r="E20" s="125" t="s">
        <v>84</v>
      </c>
      <c r="F20" s="126">
        <v>115.92</v>
      </c>
      <c r="G20" s="127">
        <v>26.84</v>
      </c>
      <c r="H20" s="127">
        <f t="shared" ref="H20:H22" si="0">F20*G20</f>
        <v>3111.2928000000002</v>
      </c>
      <c r="I20" s="128"/>
    </row>
    <row r="21" spans="2:9" outlineLevel="1">
      <c r="B21" s="122" t="s">
        <v>88</v>
      </c>
      <c r="C21" s="123">
        <v>72897</v>
      </c>
      <c r="D21" s="124" t="s">
        <v>72</v>
      </c>
      <c r="E21" s="125" t="s">
        <v>100</v>
      </c>
      <c r="F21" s="126">
        <v>4.03</v>
      </c>
      <c r="G21" s="166">
        <v>16.47</v>
      </c>
      <c r="H21" s="127">
        <f t="shared" si="0"/>
        <v>66.374099999999999</v>
      </c>
      <c r="I21" s="128"/>
    </row>
    <row r="22" spans="2:9" outlineLevel="1">
      <c r="B22" s="122" t="s">
        <v>89</v>
      </c>
      <c r="C22" s="123">
        <v>72899</v>
      </c>
      <c r="D22" s="124" t="s">
        <v>71</v>
      </c>
      <c r="E22" s="125" t="s">
        <v>100</v>
      </c>
      <c r="F22" s="126">
        <v>4.03</v>
      </c>
      <c r="G22" s="166">
        <v>5.31</v>
      </c>
      <c r="H22" s="127">
        <f t="shared" si="0"/>
        <v>21.3993</v>
      </c>
      <c r="I22" s="142"/>
    </row>
    <row r="23" spans="2:9" outlineLevel="1">
      <c r="B23" s="122"/>
      <c r="C23" s="123"/>
      <c r="D23" s="124"/>
      <c r="E23" s="125"/>
      <c r="F23" s="126"/>
      <c r="G23" s="127"/>
      <c r="H23" s="127"/>
      <c r="I23" s="142"/>
    </row>
    <row r="24" spans="2:9">
      <c r="B24" s="109">
        <v>3</v>
      </c>
      <c r="C24" s="110"/>
      <c r="D24" s="111" t="s">
        <v>105</v>
      </c>
      <c r="E24" s="143"/>
      <c r="F24" s="144"/>
      <c r="G24" s="147"/>
      <c r="H24" s="114"/>
      <c r="I24" s="145">
        <f>SUM(H25:H31)</f>
        <v>72931.72</v>
      </c>
    </row>
    <row r="25" spans="2:9" ht="72" outlineLevel="1">
      <c r="B25" s="122" t="s">
        <v>90</v>
      </c>
      <c r="C25" s="123" t="s">
        <v>86</v>
      </c>
      <c r="D25" s="165" t="s">
        <v>114</v>
      </c>
      <c r="E25" s="125" t="s">
        <v>85</v>
      </c>
      <c r="F25" s="126">
        <v>3</v>
      </c>
      <c r="G25" s="127">
        <v>1021.19</v>
      </c>
      <c r="H25" s="127">
        <f t="shared" ref="H25:H27" si="1">F25*G25</f>
        <v>3063.57</v>
      </c>
      <c r="I25" s="139"/>
    </row>
    <row r="26" spans="2:9" ht="72" outlineLevel="1">
      <c r="B26" s="122" t="s">
        <v>91</v>
      </c>
      <c r="C26" s="123" t="s">
        <v>86</v>
      </c>
      <c r="D26" s="165" t="s">
        <v>115</v>
      </c>
      <c r="E26" s="125" t="s">
        <v>85</v>
      </c>
      <c r="F26" s="126">
        <v>13</v>
      </c>
      <c r="G26" s="127">
        <v>1021.19</v>
      </c>
      <c r="H26" s="127">
        <f t="shared" si="1"/>
        <v>13275.470000000001</v>
      </c>
      <c r="I26" s="139"/>
    </row>
    <row r="27" spans="2:9" ht="72" outlineLevel="1">
      <c r="B27" s="122" t="s">
        <v>92</v>
      </c>
      <c r="C27" s="123" t="s">
        <v>86</v>
      </c>
      <c r="D27" s="165" t="s">
        <v>116</v>
      </c>
      <c r="E27" s="125" t="s">
        <v>85</v>
      </c>
      <c r="F27" s="126">
        <v>8</v>
      </c>
      <c r="G27" s="127">
        <v>1021.19</v>
      </c>
      <c r="H27" s="127">
        <f t="shared" si="1"/>
        <v>8169.52</v>
      </c>
      <c r="I27" s="139"/>
    </row>
    <row r="28" spans="2:9" ht="84" outlineLevel="1">
      <c r="B28" s="122" t="s">
        <v>118</v>
      </c>
      <c r="C28" s="123" t="s">
        <v>86</v>
      </c>
      <c r="D28" s="124" t="s">
        <v>125</v>
      </c>
      <c r="E28" s="125" t="s">
        <v>85</v>
      </c>
      <c r="F28" s="126">
        <v>21</v>
      </c>
      <c r="G28" s="127">
        <v>1126.1199999999999</v>
      </c>
      <c r="H28" s="127">
        <f t="shared" ref="H28:H30" si="2">F28*G28</f>
        <v>23648.519999999997</v>
      </c>
      <c r="I28" s="139"/>
    </row>
    <row r="29" spans="2:9" ht="84" outlineLevel="1">
      <c r="B29" s="122" t="s">
        <v>93</v>
      </c>
      <c r="C29" s="123" t="s">
        <v>86</v>
      </c>
      <c r="D29" s="124" t="s">
        <v>124</v>
      </c>
      <c r="E29" s="125" t="s">
        <v>85</v>
      </c>
      <c r="F29" s="126">
        <v>20</v>
      </c>
      <c r="G29" s="127">
        <v>1126.1199999999999</v>
      </c>
      <c r="H29" s="127">
        <f t="shared" si="2"/>
        <v>22522.399999999998</v>
      </c>
      <c r="I29" s="139"/>
    </row>
    <row r="30" spans="2:9" ht="84" outlineLevel="1">
      <c r="B30" s="122" t="s">
        <v>94</v>
      </c>
      <c r="C30" s="123" t="s">
        <v>86</v>
      </c>
      <c r="D30" s="124" t="s">
        <v>123</v>
      </c>
      <c r="E30" s="125" t="s">
        <v>85</v>
      </c>
      <c r="F30" s="126">
        <v>2</v>
      </c>
      <c r="G30" s="127">
        <v>1126.1199999999999</v>
      </c>
      <c r="H30" s="127">
        <f t="shared" si="2"/>
        <v>2252.2399999999998</v>
      </c>
      <c r="I30" s="139"/>
    </row>
    <row r="31" spans="2:9" outlineLevel="1">
      <c r="B31" s="122"/>
      <c r="C31" s="123"/>
      <c r="D31" s="165"/>
      <c r="E31" s="125"/>
      <c r="F31" s="126"/>
      <c r="G31" s="127"/>
      <c r="H31" s="127"/>
      <c r="I31" s="139"/>
    </row>
    <row r="32" spans="2:9">
      <c r="B32" s="109">
        <v>4</v>
      </c>
      <c r="C32" s="110"/>
      <c r="D32" s="111" t="s">
        <v>104</v>
      </c>
      <c r="E32" s="143"/>
      <c r="F32" s="144"/>
      <c r="G32" s="147"/>
      <c r="H32" s="114"/>
      <c r="I32" s="145">
        <f>SUM(H33:H36)</f>
        <v>13953.680899999999</v>
      </c>
    </row>
    <row r="33" spans="2:9" ht="36" outlineLevel="1">
      <c r="B33" s="122" t="s">
        <v>95</v>
      </c>
      <c r="C33" s="123">
        <v>87775</v>
      </c>
      <c r="D33" s="124" t="s">
        <v>106</v>
      </c>
      <c r="E33" s="125" t="s">
        <v>84</v>
      </c>
      <c r="F33" s="126">
        <v>72.27</v>
      </c>
      <c r="G33" s="127">
        <v>36.99</v>
      </c>
      <c r="H33" s="127">
        <f>F33*G33</f>
        <v>2673.2673</v>
      </c>
      <c r="I33" s="139"/>
    </row>
    <row r="34" spans="2:9" outlineLevel="1">
      <c r="B34" s="122" t="s">
        <v>96</v>
      </c>
      <c r="C34" s="123">
        <v>88497</v>
      </c>
      <c r="D34" s="165" t="s">
        <v>126</v>
      </c>
      <c r="E34" s="125" t="s">
        <v>84</v>
      </c>
      <c r="F34" s="126">
        <v>558.16</v>
      </c>
      <c r="G34" s="127">
        <v>10.7</v>
      </c>
      <c r="H34" s="127">
        <f>F34*G34</f>
        <v>5972.311999999999</v>
      </c>
      <c r="I34" s="139"/>
    </row>
    <row r="35" spans="2:9" outlineLevel="1">
      <c r="B35" s="122" t="s">
        <v>97</v>
      </c>
      <c r="C35" s="123">
        <v>88487</v>
      </c>
      <c r="D35" s="124" t="s">
        <v>107</v>
      </c>
      <c r="E35" s="125" t="s">
        <v>84</v>
      </c>
      <c r="F35" s="126">
        <v>558.16</v>
      </c>
      <c r="G35" s="127">
        <v>9.51</v>
      </c>
      <c r="H35" s="127">
        <f>F35*G35</f>
        <v>5308.1016</v>
      </c>
      <c r="I35" s="167"/>
    </row>
    <row r="36" spans="2:9" outlineLevel="1">
      <c r="B36" s="122"/>
      <c r="C36" s="123"/>
      <c r="D36" s="124"/>
      <c r="E36" s="136"/>
      <c r="F36" s="126"/>
      <c r="G36" s="127"/>
      <c r="H36" s="127"/>
      <c r="I36" s="142"/>
    </row>
    <row r="37" spans="2:9">
      <c r="B37" s="109">
        <v>5</v>
      </c>
      <c r="C37" s="110"/>
      <c r="D37" s="111" t="s">
        <v>15</v>
      </c>
      <c r="E37" s="143"/>
      <c r="F37" s="144"/>
      <c r="G37" s="147"/>
      <c r="H37" s="114"/>
      <c r="I37" s="145">
        <f>SUM(H38:H40)</f>
        <v>368.44899999999996</v>
      </c>
    </row>
    <row r="38" spans="2:9" outlineLevel="1">
      <c r="B38" s="122" t="s">
        <v>98</v>
      </c>
      <c r="C38" s="123">
        <v>99822</v>
      </c>
      <c r="D38" s="124" t="s">
        <v>108</v>
      </c>
      <c r="E38" s="125" t="s">
        <v>84</v>
      </c>
      <c r="F38" s="126">
        <v>153.69999999999999</v>
      </c>
      <c r="G38" s="127">
        <v>0.56999999999999995</v>
      </c>
      <c r="H38" s="127">
        <f>F38*G38</f>
        <v>87.60899999999998</v>
      </c>
      <c r="I38" s="139"/>
    </row>
    <row r="39" spans="2:9" outlineLevel="1">
      <c r="B39" s="122" t="s">
        <v>99</v>
      </c>
      <c r="C39" s="123">
        <v>99803</v>
      </c>
      <c r="D39" s="124" t="s">
        <v>109</v>
      </c>
      <c r="E39" s="125" t="s">
        <v>84</v>
      </c>
      <c r="F39" s="126">
        <v>236</v>
      </c>
      <c r="G39" s="127">
        <v>1.19</v>
      </c>
      <c r="H39" s="127">
        <f>F39*G39</f>
        <v>280.83999999999997</v>
      </c>
      <c r="I39" s="139"/>
    </row>
    <row r="40" spans="2:9" outlineLevel="1">
      <c r="B40" s="122"/>
      <c r="C40" s="135"/>
      <c r="D40" s="124"/>
      <c r="E40" s="136"/>
      <c r="F40" s="137"/>
      <c r="G40" s="138"/>
      <c r="H40" s="138"/>
      <c r="I40" s="139"/>
    </row>
    <row r="41" spans="2:9">
      <c r="B41" s="168" t="s">
        <v>19</v>
      </c>
      <c r="C41" s="148"/>
      <c r="D41" s="149"/>
      <c r="E41" s="150"/>
      <c r="F41" s="151"/>
      <c r="G41" s="152"/>
      <c r="H41" s="153"/>
      <c r="I41" s="154">
        <f>SUM(I8:I40)</f>
        <v>96259.966099999991</v>
      </c>
    </row>
    <row r="42" spans="2:9">
      <c r="B42" s="169"/>
      <c r="C42" s="155"/>
      <c r="D42" s="156"/>
      <c r="E42" s="157"/>
      <c r="F42" s="158"/>
      <c r="G42" s="159"/>
      <c r="H42" s="160"/>
      <c r="I42" s="161"/>
    </row>
    <row r="43" spans="2:9">
      <c r="B43" s="168" t="s">
        <v>103</v>
      </c>
      <c r="C43" s="148"/>
      <c r="D43" s="149"/>
      <c r="E43" s="150"/>
      <c r="F43" s="151"/>
      <c r="G43" s="152"/>
      <c r="H43" s="162">
        <v>0.26629999999999998</v>
      </c>
      <c r="I43" s="154">
        <f>I41*H43</f>
        <v>25634.028972429995</v>
      </c>
    </row>
    <row r="44" spans="2:9">
      <c r="B44" s="169"/>
      <c r="C44" s="155"/>
      <c r="D44" s="156"/>
      <c r="E44" s="157"/>
      <c r="F44" s="158"/>
      <c r="G44" s="159"/>
      <c r="H44" s="160"/>
      <c r="I44" s="161"/>
    </row>
    <row r="45" spans="2:9">
      <c r="B45" s="168" t="s">
        <v>102</v>
      </c>
      <c r="C45" s="148"/>
      <c r="D45" s="149"/>
      <c r="E45" s="150"/>
      <c r="F45" s="151"/>
      <c r="G45" s="152"/>
      <c r="H45" s="153"/>
      <c r="I45" s="154">
        <f>SUM(I41,I43)</f>
        <v>121893.99507242999</v>
      </c>
    </row>
  </sheetData>
  <mergeCells count="7">
    <mergeCell ref="B5:B6"/>
    <mergeCell ref="C5:C6"/>
    <mergeCell ref="H2:I4"/>
    <mergeCell ref="D5:D6"/>
    <mergeCell ref="E5:E6"/>
    <mergeCell ref="F5:F6"/>
    <mergeCell ref="C2:G4"/>
  </mergeCells>
  <conditionalFormatting sqref="H2 H5:H6 H13 H33:H36 H28:H31">
    <cfRule type="cellIs" dxfId="12" priority="36" stopIfTrue="1" operator="equal">
      <formula>0</formula>
    </cfRule>
  </conditionalFormatting>
  <conditionalFormatting sqref="H10">
    <cfRule type="cellIs" dxfId="11" priority="35" stopIfTrue="1" operator="equal">
      <formula>0</formula>
    </cfRule>
  </conditionalFormatting>
  <conditionalFormatting sqref="H16:H18">
    <cfRule type="cellIs" dxfId="10" priority="34" stopIfTrue="1" operator="equal">
      <formula>0</formula>
    </cfRule>
  </conditionalFormatting>
  <conditionalFormatting sqref="H41:H45">
    <cfRule type="cellIs" dxfId="9" priority="33" stopIfTrue="1" operator="equal">
      <formula>0</formula>
    </cfRule>
  </conditionalFormatting>
  <conditionalFormatting sqref="H38:H40">
    <cfRule type="cellIs" dxfId="8" priority="28" stopIfTrue="1" operator="equal">
      <formula>0</formula>
    </cfRule>
  </conditionalFormatting>
  <conditionalFormatting sqref="I24">
    <cfRule type="cellIs" dxfId="7" priority="24" stopIfTrue="1" operator="equal">
      <formula>0</formula>
    </cfRule>
  </conditionalFormatting>
  <conditionalFormatting sqref="I19">
    <cfRule type="cellIs" dxfId="6" priority="23" stopIfTrue="1" operator="equal">
      <formula>0</formula>
    </cfRule>
  </conditionalFormatting>
  <conditionalFormatting sqref="H20:H23">
    <cfRule type="cellIs" dxfId="5" priority="15" stopIfTrue="1" operator="equal">
      <formula>0</formula>
    </cfRule>
  </conditionalFormatting>
  <conditionalFormatting sqref="I32">
    <cfRule type="cellIs" dxfId="4" priority="10" stopIfTrue="1" operator="equal">
      <formula>0</formula>
    </cfRule>
  </conditionalFormatting>
  <conditionalFormatting sqref="I37">
    <cfRule type="cellIs" dxfId="3" priority="8" stopIfTrue="1" operator="equal">
      <formula>0</formula>
    </cfRule>
  </conditionalFormatting>
  <conditionalFormatting sqref="H25">
    <cfRule type="cellIs" dxfId="2" priority="5" stopIfTrue="1" operator="equal">
      <formula>0</formula>
    </cfRule>
  </conditionalFormatting>
  <conditionalFormatting sqref="H26">
    <cfRule type="cellIs" dxfId="1" priority="4" stopIfTrue="1" operator="equal">
      <formula>0</formula>
    </cfRule>
  </conditionalFormatting>
  <conditionalFormatting sqref="H27">
    <cfRule type="cellIs" dxfId="0" priority="3" stopIfTrue="1" operator="equal">
      <formula>0</formula>
    </cfRule>
  </conditionalFormatting>
  <printOptions horizontalCentered="1"/>
  <pageMargins left="0.19685039370078741" right="0.19685039370078741" top="0.31496062992125984" bottom="0.39370078740157483" header="0.31496062992125984" footer="0.11811023622047245"/>
  <pageSetup paperSize="9" fitToHeight="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7"/>
  <sheetViews>
    <sheetView topLeftCell="A7" zoomScale="130" zoomScaleNormal="130" workbookViewId="0">
      <selection activeCell="C21" sqref="C21"/>
    </sheetView>
  </sheetViews>
  <sheetFormatPr defaultRowHeight="12"/>
  <cols>
    <col min="1" max="1" width="2.5703125" style="1" customWidth="1"/>
    <col min="2" max="2" width="7.140625" style="4" customWidth="1"/>
    <col min="3" max="3" width="5.5703125" style="4" customWidth="1"/>
    <col min="4" max="4" width="6.7109375" style="1" customWidth="1"/>
    <col min="5" max="5" width="5.140625" style="1" customWidth="1"/>
    <col min="6" max="6" width="5.85546875" style="1" customWidth="1"/>
    <col min="7" max="7" width="5.42578125" style="1" customWidth="1"/>
    <col min="8" max="8" width="6.5703125" style="1" customWidth="1"/>
    <col min="9" max="9" width="4.85546875" style="1" customWidth="1"/>
    <col min="10" max="10" width="6.28515625" style="1" customWidth="1"/>
    <col min="11" max="12" width="6.140625" style="1" customWidth="1"/>
    <col min="13" max="13" width="4.140625" style="1" customWidth="1"/>
    <col min="14" max="14" width="17.140625" style="1" customWidth="1"/>
    <col min="15" max="16384" width="9.140625" style="1"/>
  </cols>
  <sheetData>
    <row r="1" spans="2:18" ht="15.75" customHeight="1" thickBot="1">
      <c r="B1" s="195" t="s">
        <v>21</v>
      </c>
      <c r="C1" s="195"/>
      <c r="D1" s="195"/>
      <c r="F1" s="195" t="s">
        <v>22</v>
      </c>
      <c r="G1" s="195"/>
      <c r="H1" s="195"/>
      <c r="J1" s="195" t="s">
        <v>23</v>
      </c>
      <c r="K1" s="195"/>
      <c r="L1" s="195"/>
    </row>
    <row r="2" spans="2:18" ht="12.75" thickBot="1">
      <c r="B2" s="2">
        <v>2.83</v>
      </c>
      <c r="C2" s="2">
        <v>1.6</v>
      </c>
      <c r="D2" s="2">
        <f>B2*C2</f>
        <v>4.5280000000000005</v>
      </c>
      <c r="F2" s="3">
        <v>2.83</v>
      </c>
      <c r="G2" s="3">
        <v>0.5</v>
      </c>
      <c r="H2" s="2">
        <f>F2*G2</f>
        <v>1.415</v>
      </c>
      <c r="J2" s="2">
        <v>2.04</v>
      </c>
      <c r="K2" s="2">
        <v>0.97</v>
      </c>
      <c r="L2" s="2">
        <f>J2*K2</f>
        <v>1.9787999999999999</v>
      </c>
      <c r="N2" s="192" t="s">
        <v>24</v>
      </c>
      <c r="O2" s="193"/>
    </row>
    <row r="3" spans="2:18">
      <c r="B3" s="2">
        <v>9</v>
      </c>
      <c r="C3" s="2">
        <v>1.6</v>
      </c>
      <c r="D3" s="2">
        <f t="shared" ref="D3:D21" si="0">B3*C3</f>
        <v>14.4</v>
      </c>
      <c r="F3" s="3">
        <v>1.49</v>
      </c>
      <c r="G3" s="3">
        <v>0.5</v>
      </c>
      <c r="H3" s="2">
        <f t="shared" ref="H3:H8" si="1">F3*G3</f>
        <v>0.745</v>
      </c>
      <c r="J3" s="2">
        <v>3</v>
      </c>
      <c r="K3" s="2">
        <v>0.97</v>
      </c>
      <c r="L3" s="2">
        <f t="shared" ref="L3:L12" si="2">J3*K3</f>
        <v>2.91</v>
      </c>
      <c r="N3" s="1" t="s">
        <v>26</v>
      </c>
      <c r="O3" s="1">
        <v>494.52</v>
      </c>
      <c r="Q3" s="1" t="s">
        <v>32</v>
      </c>
      <c r="R3" s="1">
        <v>184.42599999999999</v>
      </c>
    </row>
    <row r="4" spans="2:18">
      <c r="B4" s="2">
        <v>2.83</v>
      </c>
      <c r="C4" s="2">
        <v>1.6</v>
      </c>
      <c r="D4" s="2">
        <f t="shared" si="0"/>
        <v>4.5280000000000005</v>
      </c>
      <c r="F4" s="3">
        <v>0.63</v>
      </c>
      <c r="G4" s="3">
        <v>0.5</v>
      </c>
      <c r="H4" s="2">
        <f t="shared" si="1"/>
        <v>0.315</v>
      </c>
      <c r="J4" s="2">
        <v>1.26</v>
      </c>
      <c r="K4" s="2">
        <v>0.97</v>
      </c>
      <c r="L4" s="2">
        <f t="shared" si="2"/>
        <v>1.2222</v>
      </c>
      <c r="N4" s="1" t="s">
        <v>25</v>
      </c>
      <c r="O4" s="3">
        <f>D22</f>
        <v>167.62000000000003</v>
      </c>
      <c r="Q4" s="1" t="s">
        <v>33</v>
      </c>
      <c r="R4" s="1">
        <v>566.07999999999993</v>
      </c>
    </row>
    <row r="5" spans="2:18">
      <c r="B5" s="2">
        <v>3</v>
      </c>
      <c r="C5" s="2">
        <v>1.6</v>
      </c>
      <c r="D5" s="2">
        <f t="shared" si="0"/>
        <v>4.8000000000000007</v>
      </c>
      <c r="F5" s="3">
        <v>2.48</v>
      </c>
      <c r="G5" s="3">
        <v>0.5</v>
      </c>
      <c r="H5" s="2">
        <f t="shared" si="1"/>
        <v>1.24</v>
      </c>
      <c r="J5" s="2">
        <v>5.88</v>
      </c>
      <c r="K5" s="2">
        <v>0.97</v>
      </c>
      <c r="L5" s="2">
        <f t="shared" si="2"/>
        <v>5.7035999999999998</v>
      </c>
      <c r="N5" s="1" t="s">
        <v>30</v>
      </c>
      <c r="O5" s="1">
        <v>29.77</v>
      </c>
    </row>
    <row r="6" spans="2:18">
      <c r="B6" s="2">
        <v>1.67</v>
      </c>
      <c r="C6" s="2">
        <v>1.6</v>
      </c>
      <c r="D6" s="2">
        <f t="shared" si="0"/>
        <v>2.6720000000000002</v>
      </c>
      <c r="F6" s="3">
        <v>4.95</v>
      </c>
      <c r="G6" s="3">
        <v>0.5</v>
      </c>
      <c r="H6" s="2">
        <f t="shared" si="1"/>
        <v>2.4750000000000001</v>
      </c>
      <c r="J6" s="2">
        <v>1.02</v>
      </c>
      <c r="K6" s="2">
        <v>0.97</v>
      </c>
      <c r="L6" s="2">
        <f t="shared" si="2"/>
        <v>0.98939999999999995</v>
      </c>
      <c r="N6" s="1" t="s">
        <v>27</v>
      </c>
      <c r="O6" s="1">
        <v>10.17</v>
      </c>
    </row>
    <row r="7" spans="2:18">
      <c r="B7" s="2">
        <v>3.29</v>
      </c>
      <c r="C7" s="2">
        <v>1.6</v>
      </c>
      <c r="D7" s="2">
        <f t="shared" si="0"/>
        <v>5.2640000000000002</v>
      </c>
      <c r="F7" s="3">
        <v>4.1500000000000004</v>
      </c>
      <c r="G7" s="3">
        <v>0.5</v>
      </c>
      <c r="H7" s="2">
        <f t="shared" si="1"/>
        <v>2.0750000000000002</v>
      </c>
      <c r="J7" s="2">
        <v>1.39</v>
      </c>
      <c r="K7" s="2">
        <v>0.97</v>
      </c>
      <c r="L7" s="2">
        <f t="shared" si="2"/>
        <v>1.3482999999999998</v>
      </c>
      <c r="N7" s="1" t="s">
        <v>28</v>
      </c>
      <c r="O7" s="1">
        <v>41.79</v>
      </c>
    </row>
    <row r="8" spans="2:18" ht="12.75" thickBot="1">
      <c r="B8" s="2">
        <v>2.0699999999999998</v>
      </c>
      <c r="C8" s="2">
        <v>1.6</v>
      </c>
      <c r="D8" s="2">
        <f t="shared" si="0"/>
        <v>3.3119999999999998</v>
      </c>
      <c r="F8" s="3">
        <v>3.8</v>
      </c>
      <c r="G8" s="3">
        <v>0.5</v>
      </c>
      <c r="H8" s="2">
        <f t="shared" si="1"/>
        <v>1.9</v>
      </c>
      <c r="J8" s="2">
        <v>2.04</v>
      </c>
      <c r="K8" s="2">
        <v>0.97</v>
      </c>
      <c r="L8" s="2">
        <f t="shared" si="2"/>
        <v>1.9787999999999999</v>
      </c>
      <c r="N8" s="1" t="s">
        <v>29</v>
      </c>
      <c r="O8" s="1">
        <v>24.98</v>
      </c>
    </row>
    <row r="9" spans="2:18" ht="12.75" thickBot="1">
      <c r="B9" s="2">
        <v>1.31</v>
      </c>
      <c r="C9" s="2">
        <v>1.6</v>
      </c>
      <c r="D9" s="2">
        <f t="shared" si="0"/>
        <v>2.0960000000000001</v>
      </c>
      <c r="F9" s="192" t="s">
        <v>20</v>
      </c>
      <c r="G9" s="194"/>
      <c r="H9" s="5">
        <f>SUM(H2:H8)</f>
        <v>10.165000000000001</v>
      </c>
      <c r="J9" s="2">
        <v>4.54</v>
      </c>
      <c r="K9" s="2">
        <v>0.97</v>
      </c>
      <c r="L9" s="2">
        <f t="shared" si="2"/>
        <v>4.4037999999999995</v>
      </c>
    </row>
    <row r="10" spans="2:18">
      <c r="B10" s="2">
        <v>5.01</v>
      </c>
      <c r="C10" s="2">
        <v>1.6</v>
      </c>
      <c r="D10" s="2">
        <f t="shared" si="0"/>
        <v>8.016</v>
      </c>
      <c r="J10" s="2">
        <v>1.18</v>
      </c>
      <c r="K10" s="2">
        <v>0.97</v>
      </c>
      <c r="L10" s="2">
        <f t="shared" si="2"/>
        <v>1.1445999999999998</v>
      </c>
      <c r="N10" s="6" t="s">
        <v>31</v>
      </c>
      <c r="O10" s="41">
        <f>SUM(O3:O8)</f>
        <v>768.84999999999991</v>
      </c>
    </row>
    <row r="11" spans="2:18">
      <c r="B11" s="2">
        <v>13.28</v>
      </c>
      <c r="C11" s="2">
        <v>1.6</v>
      </c>
      <c r="D11" s="2">
        <f t="shared" si="0"/>
        <v>21.248000000000001</v>
      </c>
      <c r="J11" s="2">
        <v>1.34</v>
      </c>
      <c r="K11" s="2">
        <v>0.97</v>
      </c>
      <c r="L11" s="2">
        <f t="shared" si="2"/>
        <v>1.2998000000000001</v>
      </c>
    </row>
    <row r="12" spans="2:18" ht="12.75" thickBot="1">
      <c r="B12" s="2">
        <v>2.83</v>
      </c>
      <c r="C12" s="2">
        <v>1.6</v>
      </c>
      <c r="D12" s="2">
        <f t="shared" si="0"/>
        <v>4.5280000000000005</v>
      </c>
      <c r="J12" s="2">
        <v>2.06</v>
      </c>
      <c r="K12" s="2">
        <v>0.97</v>
      </c>
      <c r="L12" s="2">
        <f t="shared" si="2"/>
        <v>1.9982</v>
      </c>
    </row>
    <row r="13" spans="2:18" ht="12.75" thickBot="1">
      <c r="B13" s="2">
        <v>12</v>
      </c>
      <c r="C13" s="2">
        <v>1.6</v>
      </c>
      <c r="D13" s="2">
        <f t="shared" si="0"/>
        <v>19.200000000000003</v>
      </c>
      <c r="J13" s="192" t="s">
        <v>20</v>
      </c>
      <c r="K13" s="194"/>
      <c r="L13" s="5">
        <f>SUM(L2:L12)</f>
        <v>24.977500000000003</v>
      </c>
    </row>
    <row r="14" spans="2:18">
      <c r="B14" s="2">
        <v>2.83</v>
      </c>
      <c r="C14" s="2">
        <v>1.6</v>
      </c>
      <c r="D14" s="2">
        <f t="shared" si="0"/>
        <v>4.5280000000000005</v>
      </c>
    </row>
    <row r="15" spans="2:18">
      <c r="B15" s="2">
        <v>9</v>
      </c>
      <c r="C15" s="2">
        <v>1.6</v>
      </c>
      <c r="D15" s="2">
        <f t="shared" si="0"/>
        <v>14.4</v>
      </c>
    </row>
    <row r="16" spans="2:18">
      <c r="B16" s="2">
        <v>2.83</v>
      </c>
      <c r="C16" s="2">
        <v>1.6</v>
      </c>
      <c r="D16" s="2">
        <f t="shared" si="0"/>
        <v>4.5280000000000005</v>
      </c>
    </row>
    <row r="17" spans="2:5">
      <c r="B17" s="2">
        <v>7</v>
      </c>
      <c r="C17" s="2">
        <v>1.6</v>
      </c>
      <c r="D17" s="2">
        <f t="shared" si="0"/>
        <v>11.200000000000001</v>
      </c>
    </row>
    <row r="18" spans="2:5">
      <c r="B18" s="2">
        <v>5.03</v>
      </c>
      <c r="C18" s="2">
        <v>1.6</v>
      </c>
      <c r="D18" s="2">
        <f t="shared" si="0"/>
        <v>8.048</v>
      </c>
    </row>
    <row r="19" spans="2:5">
      <c r="B19" s="2">
        <v>9.34</v>
      </c>
      <c r="C19" s="2">
        <v>1.8</v>
      </c>
      <c r="D19" s="2">
        <f t="shared" si="0"/>
        <v>16.812000000000001</v>
      </c>
    </row>
    <row r="20" spans="2:5">
      <c r="B20" s="81">
        <v>10.14</v>
      </c>
      <c r="C20" s="81">
        <v>0.4</v>
      </c>
      <c r="D20" s="2">
        <f t="shared" si="0"/>
        <v>4.056</v>
      </c>
      <c r="E20" s="1" t="s">
        <v>83</v>
      </c>
    </row>
    <row r="21" spans="2:5" ht="12.75" thickBot="1">
      <c r="B21" s="2">
        <v>5.91</v>
      </c>
      <c r="C21" s="2">
        <v>1.6</v>
      </c>
      <c r="D21" s="2">
        <f t="shared" si="0"/>
        <v>9.4560000000000013</v>
      </c>
    </row>
    <row r="22" spans="2:5" ht="12.75" thickBot="1">
      <c r="B22" s="192" t="s">
        <v>20</v>
      </c>
      <c r="C22" s="194"/>
      <c r="D22" s="5">
        <f>SUM(D2:D21)</f>
        <v>167.62000000000003</v>
      </c>
    </row>
    <row r="25" spans="2:5">
      <c r="B25" s="8" t="s">
        <v>34</v>
      </c>
    </row>
    <row r="27" spans="2:5">
      <c r="B27" s="8" t="s">
        <v>35</v>
      </c>
    </row>
  </sheetData>
  <mergeCells count="7">
    <mergeCell ref="N2:O2"/>
    <mergeCell ref="B22:C22"/>
    <mergeCell ref="B1:D1"/>
    <mergeCell ref="F1:H1"/>
    <mergeCell ref="F9:G9"/>
    <mergeCell ref="J1:L1"/>
    <mergeCell ref="J13:K13"/>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62"/>
  <sheetViews>
    <sheetView tabSelected="1" topLeftCell="A4" zoomScaleNormal="100" zoomScaleSheetLayoutView="100" workbookViewId="0">
      <selection activeCell="C42" sqref="C42"/>
    </sheetView>
  </sheetViews>
  <sheetFormatPr defaultRowHeight="12"/>
  <cols>
    <col min="1" max="1" width="3.28515625" style="10" customWidth="1"/>
    <col min="2" max="2" width="12.42578125" style="10" customWidth="1"/>
    <col min="3" max="3" width="31.28515625" style="10" customWidth="1"/>
    <col min="4" max="7" width="17.7109375" style="10" customWidth="1"/>
    <col min="8" max="258" width="9.140625" style="10"/>
    <col min="259" max="259" width="23.5703125" style="10" customWidth="1"/>
    <col min="260" max="262" width="13.7109375" style="10" customWidth="1"/>
    <col min="263" max="263" width="17.28515625" style="10" bestFit="1" customWidth="1"/>
    <col min="264" max="514" width="9.140625" style="10"/>
    <col min="515" max="515" width="23.5703125" style="10" customWidth="1"/>
    <col min="516" max="518" width="13.7109375" style="10" customWidth="1"/>
    <col min="519" max="519" width="17.28515625" style="10" bestFit="1" customWidth="1"/>
    <col min="520" max="770" width="9.140625" style="10"/>
    <col min="771" max="771" width="23.5703125" style="10" customWidth="1"/>
    <col min="772" max="774" width="13.7109375" style="10" customWidth="1"/>
    <col min="775" max="775" width="17.28515625" style="10" bestFit="1" customWidth="1"/>
    <col min="776" max="1026" width="9.140625" style="10"/>
    <col min="1027" max="1027" width="23.5703125" style="10" customWidth="1"/>
    <col min="1028" max="1030" width="13.7109375" style="10" customWidth="1"/>
    <col min="1031" max="1031" width="17.28515625" style="10" bestFit="1" customWidth="1"/>
    <col min="1032" max="1282" width="9.140625" style="10"/>
    <col min="1283" max="1283" width="23.5703125" style="10" customWidth="1"/>
    <col min="1284" max="1286" width="13.7109375" style="10" customWidth="1"/>
    <col min="1287" max="1287" width="17.28515625" style="10" bestFit="1" customWidth="1"/>
    <col min="1288" max="1538" width="9.140625" style="10"/>
    <col min="1539" max="1539" width="23.5703125" style="10" customWidth="1"/>
    <col min="1540" max="1542" width="13.7109375" style="10" customWidth="1"/>
    <col min="1543" max="1543" width="17.28515625" style="10" bestFit="1" customWidth="1"/>
    <col min="1544" max="1794" width="9.140625" style="10"/>
    <col min="1795" max="1795" width="23.5703125" style="10" customWidth="1"/>
    <col min="1796" max="1798" width="13.7109375" style="10" customWidth="1"/>
    <col min="1799" max="1799" width="17.28515625" style="10" bestFit="1" customWidth="1"/>
    <col min="1800" max="2050" width="9.140625" style="10"/>
    <col min="2051" max="2051" width="23.5703125" style="10" customWidth="1"/>
    <col min="2052" max="2054" width="13.7109375" style="10" customWidth="1"/>
    <col min="2055" max="2055" width="17.28515625" style="10" bestFit="1" customWidth="1"/>
    <col min="2056" max="2306" width="9.140625" style="10"/>
    <col min="2307" max="2307" width="23.5703125" style="10" customWidth="1"/>
    <col min="2308" max="2310" width="13.7109375" style="10" customWidth="1"/>
    <col min="2311" max="2311" width="17.28515625" style="10" bestFit="1" customWidth="1"/>
    <col min="2312" max="2562" width="9.140625" style="10"/>
    <col min="2563" max="2563" width="23.5703125" style="10" customWidth="1"/>
    <col min="2564" max="2566" width="13.7109375" style="10" customWidth="1"/>
    <col min="2567" max="2567" width="17.28515625" style="10" bestFit="1" customWidth="1"/>
    <col min="2568" max="2818" width="9.140625" style="10"/>
    <col min="2819" max="2819" width="23.5703125" style="10" customWidth="1"/>
    <col min="2820" max="2822" width="13.7109375" style="10" customWidth="1"/>
    <col min="2823" max="2823" width="17.28515625" style="10" bestFit="1" customWidth="1"/>
    <col min="2824" max="3074" width="9.140625" style="10"/>
    <col min="3075" max="3075" width="23.5703125" style="10" customWidth="1"/>
    <col min="3076" max="3078" width="13.7109375" style="10" customWidth="1"/>
    <col min="3079" max="3079" width="17.28515625" style="10" bestFit="1" customWidth="1"/>
    <col min="3080" max="3330" width="9.140625" style="10"/>
    <col min="3331" max="3331" width="23.5703125" style="10" customWidth="1"/>
    <col min="3332" max="3334" width="13.7109375" style="10" customWidth="1"/>
    <col min="3335" max="3335" width="17.28515625" style="10" bestFit="1" customWidth="1"/>
    <col min="3336" max="3586" width="9.140625" style="10"/>
    <col min="3587" max="3587" width="23.5703125" style="10" customWidth="1"/>
    <col min="3588" max="3590" width="13.7109375" style="10" customWidth="1"/>
    <col min="3591" max="3591" width="17.28515625" style="10" bestFit="1" customWidth="1"/>
    <col min="3592" max="3842" width="9.140625" style="10"/>
    <col min="3843" max="3843" width="23.5703125" style="10" customWidth="1"/>
    <col min="3844" max="3846" width="13.7109375" style="10" customWidth="1"/>
    <col min="3847" max="3847" width="17.28515625" style="10" bestFit="1" customWidth="1"/>
    <col min="3848" max="4098" width="9.140625" style="10"/>
    <col min="4099" max="4099" width="23.5703125" style="10" customWidth="1"/>
    <col min="4100" max="4102" width="13.7109375" style="10" customWidth="1"/>
    <col min="4103" max="4103" width="17.28515625" style="10" bestFit="1" customWidth="1"/>
    <col min="4104" max="4354" width="9.140625" style="10"/>
    <col min="4355" max="4355" width="23.5703125" style="10" customWidth="1"/>
    <col min="4356" max="4358" width="13.7109375" style="10" customWidth="1"/>
    <col min="4359" max="4359" width="17.28515625" style="10" bestFit="1" customWidth="1"/>
    <col min="4360" max="4610" width="9.140625" style="10"/>
    <col min="4611" max="4611" width="23.5703125" style="10" customWidth="1"/>
    <col min="4612" max="4614" width="13.7109375" style="10" customWidth="1"/>
    <col min="4615" max="4615" width="17.28515625" style="10" bestFit="1" customWidth="1"/>
    <col min="4616" max="4866" width="9.140625" style="10"/>
    <col min="4867" max="4867" width="23.5703125" style="10" customWidth="1"/>
    <col min="4868" max="4870" width="13.7109375" style="10" customWidth="1"/>
    <col min="4871" max="4871" width="17.28515625" style="10" bestFit="1" customWidth="1"/>
    <col min="4872" max="5122" width="9.140625" style="10"/>
    <col min="5123" max="5123" width="23.5703125" style="10" customWidth="1"/>
    <col min="5124" max="5126" width="13.7109375" style="10" customWidth="1"/>
    <col min="5127" max="5127" width="17.28515625" style="10" bestFit="1" customWidth="1"/>
    <col min="5128" max="5378" width="9.140625" style="10"/>
    <col min="5379" max="5379" width="23.5703125" style="10" customWidth="1"/>
    <col min="5380" max="5382" width="13.7109375" style="10" customWidth="1"/>
    <col min="5383" max="5383" width="17.28515625" style="10" bestFit="1" customWidth="1"/>
    <col min="5384" max="5634" width="9.140625" style="10"/>
    <col min="5635" max="5635" width="23.5703125" style="10" customWidth="1"/>
    <col min="5636" max="5638" width="13.7109375" style="10" customWidth="1"/>
    <col min="5639" max="5639" width="17.28515625" style="10" bestFit="1" customWidth="1"/>
    <col min="5640" max="5890" width="9.140625" style="10"/>
    <col min="5891" max="5891" width="23.5703125" style="10" customWidth="1"/>
    <col min="5892" max="5894" width="13.7109375" style="10" customWidth="1"/>
    <col min="5895" max="5895" width="17.28515625" style="10" bestFit="1" customWidth="1"/>
    <col min="5896" max="6146" width="9.140625" style="10"/>
    <col min="6147" max="6147" width="23.5703125" style="10" customWidth="1"/>
    <col min="6148" max="6150" width="13.7109375" style="10" customWidth="1"/>
    <col min="6151" max="6151" width="17.28515625" style="10" bestFit="1" customWidth="1"/>
    <col min="6152" max="6402" width="9.140625" style="10"/>
    <col min="6403" max="6403" width="23.5703125" style="10" customWidth="1"/>
    <col min="6404" max="6406" width="13.7109375" style="10" customWidth="1"/>
    <col min="6407" max="6407" width="17.28515625" style="10" bestFit="1" customWidth="1"/>
    <col min="6408" max="6658" width="9.140625" style="10"/>
    <col min="6659" max="6659" width="23.5703125" style="10" customWidth="1"/>
    <col min="6660" max="6662" width="13.7109375" style="10" customWidth="1"/>
    <col min="6663" max="6663" width="17.28515625" style="10" bestFit="1" customWidth="1"/>
    <col min="6664" max="6914" width="9.140625" style="10"/>
    <col min="6915" max="6915" width="23.5703125" style="10" customWidth="1"/>
    <col min="6916" max="6918" width="13.7109375" style="10" customWidth="1"/>
    <col min="6919" max="6919" width="17.28515625" style="10" bestFit="1" customWidth="1"/>
    <col min="6920" max="7170" width="9.140625" style="10"/>
    <col min="7171" max="7171" width="23.5703125" style="10" customWidth="1"/>
    <col min="7172" max="7174" width="13.7109375" style="10" customWidth="1"/>
    <col min="7175" max="7175" width="17.28515625" style="10" bestFit="1" customWidth="1"/>
    <col min="7176" max="7426" width="9.140625" style="10"/>
    <col min="7427" max="7427" width="23.5703125" style="10" customWidth="1"/>
    <col min="7428" max="7430" width="13.7109375" style="10" customWidth="1"/>
    <col min="7431" max="7431" width="17.28515625" style="10" bestFit="1" customWidth="1"/>
    <col min="7432" max="7682" width="9.140625" style="10"/>
    <col min="7683" max="7683" width="23.5703125" style="10" customWidth="1"/>
    <col min="7684" max="7686" width="13.7109375" style="10" customWidth="1"/>
    <col min="7687" max="7687" width="17.28515625" style="10" bestFit="1" customWidth="1"/>
    <col min="7688" max="7938" width="9.140625" style="10"/>
    <col min="7939" max="7939" width="23.5703125" style="10" customWidth="1"/>
    <col min="7940" max="7942" width="13.7109375" style="10" customWidth="1"/>
    <col min="7943" max="7943" width="17.28515625" style="10" bestFit="1" customWidth="1"/>
    <col min="7944" max="8194" width="9.140625" style="10"/>
    <col min="8195" max="8195" width="23.5703125" style="10" customWidth="1"/>
    <col min="8196" max="8198" width="13.7109375" style="10" customWidth="1"/>
    <col min="8199" max="8199" width="17.28515625" style="10" bestFit="1" customWidth="1"/>
    <col min="8200" max="8450" width="9.140625" style="10"/>
    <col min="8451" max="8451" width="23.5703125" style="10" customWidth="1"/>
    <col min="8452" max="8454" width="13.7109375" style="10" customWidth="1"/>
    <col min="8455" max="8455" width="17.28515625" style="10" bestFit="1" customWidth="1"/>
    <col min="8456" max="8706" width="9.140625" style="10"/>
    <col min="8707" max="8707" width="23.5703125" style="10" customWidth="1"/>
    <col min="8708" max="8710" width="13.7109375" style="10" customWidth="1"/>
    <col min="8711" max="8711" width="17.28515625" style="10" bestFit="1" customWidth="1"/>
    <col min="8712" max="8962" width="9.140625" style="10"/>
    <col min="8963" max="8963" width="23.5703125" style="10" customWidth="1"/>
    <col min="8964" max="8966" width="13.7109375" style="10" customWidth="1"/>
    <col min="8967" max="8967" width="17.28515625" style="10" bestFit="1" customWidth="1"/>
    <col min="8968" max="9218" width="9.140625" style="10"/>
    <col min="9219" max="9219" width="23.5703125" style="10" customWidth="1"/>
    <col min="9220" max="9222" width="13.7109375" style="10" customWidth="1"/>
    <col min="9223" max="9223" width="17.28515625" style="10" bestFit="1" customWidth="1"/>
    <col min="9224" max="9474" width="9.140625" style="10"/>
    <col min="9475" max="9475" width="23.5703125" style="10" customWidth="1"/>
    <col min="9476" max="9478" width="13.7109375" style="10" customWidth="1"/>
    <col min="9479" max="9479" width="17.28515625" style="10" bestFit="1" customWidth="1"/>
    <col min="9480" max="9730" width="9.140625" style="10"/>
    <col min="9731" max="9731" width="23.5703125" style="10" customWidth="1"/>
    <col min="9732" max="9734" width="13.7109375" style="10" customWidth="1"/>
    <col min="9735" max="9735" width="17.28515625" style="10" bestFit="1" customWidth="1"/>
    <col min="9736" max="9986" width="9.140625" style="10"/>
    <col min="9987" max="9987" width="23.5703125" style="10" customWidth="1"/>
    <col min="9988" max="9990" width="13.7109375" style="10" customWidth="1"/>
    <col min="9991" max="9991" width="17.28515625" style="10" bestFit="1" customWidth="1"/>
    <col min="9992" max="10242" width="9.140625" style="10"/>
    <col min="10243" max="10243" width="23.5703125" style="10" customWidth="1"/>
    <col min="10244" max="10246" width="13.7109375" style="10" customWidth="1"/>
    <col min="10247" max="10247" width="17.28515625" style="10" bestFit="1" customWidth="1"/>
    <col min="10248" max="10498" width="9.140625" style="10"/>
    <col min="10499" max="10499" width="23.5703125" style="10" customWidth="1"/>
    <col min="10500" max="10502" width="13.7109375" style="10" customWidth="1"/>
    <col min="10503" max="10503" width="17.28515625" style="10" bestFit="1" customWidth="1"/>
    <col min="10504" max="10754" width="9.140625" style="10"/>
    <col min="10755" max="10755" width="23.5703125" style="10" customWidth="1"/>
    <col min="10756" max="10758" width="13.7109375" style="10" customWidth="1"/>
    <col min="10759" max="10759" width="17.28515625" style="10" bestFit="1" customWidth="1"/>
    <col min="10760" max="11010" width="9.140625" style="10"/>
    <col min="11011" max="11011" width="23.5703125" style="10" customWidth="1"/>
    <col min="11012" max="11014" width="13.7109375" style="10" customWidth="1"/>
    <col min="11015" max="11015" width="17.28515625" style="10" bestFit="1" customWidth="1"/>
    <col min="11016" max="11266" width="9.140625" style="10"/>
    <col min="11267" max="11267" width="23.5703125" style="10" customWidth="1"/>
    <col min="11268" max="11270" width="13.7109375" style="10" customWidth="1"/>
    <col min="11271" max="11271" width="17.28515625" style="10" bestFit="1" customWidth="1"/>
    <col min="11272" max="11522" width="9.140625" style="10"/>
    <col min="11523" max="11523" width="23.5703125" style="10" customWidth="1"/>
    <col min="11524" max="11526" width="13.7109375" style="10" customWidth="1"/>
    <col min="11527" max="11527" width="17.28515625" style="10" bestFit="1" customWidth="1"/>
    <col min="11528" max="11778" width="9.140625" style="10"/>
    <col min="11779" max="11779" width="23.5703125" style="10" customWidth="1"/>
    <col min="11780" max="11782" width="13.7109375" style="10" customWidth="1"/>
    <col min="11783" max="11783" width="17.28515625" style="10" bestFit="1" customWidth="1"/>
    <col min="11784" max="12034" width="9.140625" style="10"/>
    <col min="12035" max="12035" width="23.5703125" style="10" customWidth="1"/>
    <col min="12036" max="12038" width="13.7109375" style="10" customWidth="1"/>
    <col min="12039" max="12039" width="17.28515625" style="10" bestFit="1" customWidth="1"/>
    <col min="12040" max="12290" width="9.140625" style="10"/>
    <col min="12291" max="12291" width="23.5703125" style="10" customWidth="1"/>
    <col min="12292" max="12294" width="13.7109375" style="10" customWidth="1"/>
    <col min="12295" max="12295" width="17.28515625" style="10" bestFit="1" customWidth="1"/>
    <col min="12296" max="12546" width="9.140625" style="10"/>
    <col min="12547" max="12547" width="23.5703125" style="10" customWidth="1"/>
    <col min="12548" max="12550" width="13.7109375" style="10" customWidth="1"/>
    <col min="12551" max="12551" width="17.28515625" style="10" bestFit="1" customWidth="1"/>
    <col min="12552" max="12802" width="9.140625" style="10"/>
    <col min="12803" max="12803" width="23.5703125" style="10" customWidth="1"/>
    <col min="12804" max="12806" width="13.7109375" style="10" customWidth="1"/>
    <col min="12807" max="12807" width="17.28515625" style="10" bestFit="1" customWidth="1"/>
    <col min="12808" max="13058" width="9.140625" style="10"/>
    <col min="13059" max="13059" width="23.5703125" style="10" customWidth="1"/>
    <col min="13060" max="13062" width="13.7109375" style="10" customWidth="1"/>
    <col min="13063" max="13063" width="17.28515625" style="10" bestFit="1" customWidth="1"/>
    <col min="13064" max="13314" width="9.140625" style="10"/>
    <col min="13315" max="13315" width="23.5703125" style="10" customWidth="1"/>
    <col min="13316" max="13318" width="13.7109375" style="10" customWidth="1"/>
    <col min="13319" max="13319" width="17.28515625" style="10" bestFit="1" customWidth="1"/>
    <col min="13320" max="13570" width="9.140625" style="10"/>
    <col min="13571" max="13571" width="23.5703125" style="10" customWidth="1"/>
    <col min="13572" max="13574" width="13.7109375" style="10" customWidth="1"/>
    <col min="13575" max="13575" width="17.28515625" style="10" bestFit="1" customWidth="1"/>
    <col min="13576" max="13826" width="9.140625" style="10"/>
    <col min="13827" max="13827" width="23.5703125" style="10" customWidth="1"/>
    <col min="13828" max="13830" width="13.7109375" style="10" customWidth="1"/>
    <col min="13831" max="13831" width="17.28515625" style="10" bestFit="1" customWidth="1"/>
    <col min="13832" max="14082" width="9.140625" style="10"/>
    <col min="14083" max="14083" width="23.5703125" style="10" customWidth="1"/>
    <col min="14084" max="14086" width="13.7109375" style="10" customWidth="1"/>
    <col min="14087" max="14087" width="17.28515625" style="10" bestFit="1" customWidth="1"/>
    <col min="14088" max="14338" width="9.140625" style="10"/>
    <col min="14339" max="14339" width="23.5703125" style="10" customWidth="1"/>
    <col min="14340" max="14342" width="13.7109375" style="10" customWidth="1"/>
    <col min="14343" max="14343" width="17.28515625" style="10" bestFit="1" customWidth="1"/>
    <col min="14344" max="14594" width="9.140625" style="10"/>
    <col min="14595" max="14595" width="23.5703125" style="10" customWidth="1"/>
    <col min="14596" max="14598" width="13.7109375" style="10" customWidth="1"/>
    <col min="14599" max="14599" width="17.28515625" style="10" bestFit="1" customWidth="1"/>
    <col min="14600" max="14850" width="9.140625" style="10"/>
    <col min="14851" max="14851" width="23.5703125" style="10" customWidth="1"/>
    <col min="14852" max="14854" width="13.7109375" style="10" customWidth="1"/>
    <col min="14855" max="14855" width="17.28515625" style="10" bestFit="1" customWidth="1"/>
    <col min="14856" max="15106" width="9.140625" style="10"/>
    <col min="15107" max="15107" width="23.5703125" style="10" customWidth="1"/>
    <col min="15108" max="15110" width="13.7109375" style="10" customWidth="1"/>
    <col min="15111" max="15111" width="17.28515625" style="10" bestFit="1" customWidth="1"/>
    <col min="15112" max="15362" width="9.140625" style="10"/>
    <col min="15363" max="15363" width="23.5703125" style="10" customWidth="1"/>
    <col min="15364" max="15366" width="13.7109375" style="10" customWidth="1"/>
    <col min="15367" max="15367" width="17.28515625" style="10" bestFit="1" customWidth="1"/>
    <col min="15368" max="15618" width="9.140625" style="10"/>
    <col min="15619" max="15619" width="23.5703125" style="10" customWidth="1"/>
    <col min="15620" max="15622" width="13.7109375" style="10" customWidth="1"/>
    <col min="15623" max="15623" width="17.28515625" style="10" bestFit="1" customWidth="1"/>
    <col min="15624" max="15874" width="9.140625" style="10"/>
    <col min="15875" max="15875" width="23.5703125" style="10" customWidth="1"/>
    <col min="15876" max="15878" width="13.7109375" style="10" customWidth="1"/>
    <col min="15879" max="15879" width="17.28515625" style="10" bestFit="1" customWidth="1"/>
    <col min="15880" max="16130" width="9.140625" style="10"/>
    <col min="16131" max="16131" width="23.5703125" style="10" customWidth="1"/>
    <col min="16132" max="16134" width="13.7109375" style="10" customWidth="1"/>
    <col min="16135" max="16135" width="17.28515625" style="10" bestFit="1" customWidth="1"/>
    <col min="16136" max="16384" width="9.140625" style="10"/>
  </cols>
  <sheetData>
    <row r="2" spans="2:11" ht="18" customHeight="1">
      <c r="B2" s="170" t="s">
        <v>3</v>
      </c>
      <c r="C2" s="196" t="s">
        <v>101</v>
      </c>
      <c r="D2" s="196"/>
      <c r="E2" s="196"/>
      <c r="F2" s="196"/>
      <c r="G2" s="37"/>
      <c r="H2" s="9"/>
      <c r="I2" s="9"/>
    </row>
    <row r="3" spans="2:11" ht="18" customHeight="1">
      <c r="B3" s="171">
        <v>43556</v>
      </c>
      <c r="C3" s="197"/>
      <c r="D3" s="197"/>
      <c r="E3" s="197"/>
      <c r="F3" s="197"/>
      <c r="G3" s="38"/>
      <c r="H3" s="9"/>
      <c r="I3" s="9"/>
    </row>
    <row r="4" spans="2:11" ht="18" customHeight="1">
      <c r="B4" s="36"/>
      <c r="C4" s="198"/>
      <c r="D4" s="198"/>
      <c r="E4" s="198"/>
      <c r="F4" s="198"/>
      <c r="G4" s="39"/>
      <c r="H4" s="9"/>
      <c r="I4" s="9"/>
    </row>
    <row r="5" spans="2:11" ht="12.75">
      <c r="B5"/>
      <c r="C5"/>
      <c r="D5"/>
      <c r="E5"/>
      <c r="F5"/>
      <c r="G5"/>
      <c r="H5" s="11"/>
      <c r="I5" s="9"/>
      <c r="J5" s="9"/>
      <c r="K5" s="9"/>
    </row>
    <row r="6" spans="2:11" ht="12.75">
      <c r="B6" s="199"/>
      <c r="C6" s="199"/>
      <c r="D6" s="199"/>
      <c r="E6" s="199"/>
      <c r="F6" s="199"/>
      <c r="G6" s="199"/>
      <c r="H6" s="11"/>
      <c r="I6" s="9"/>
      <c r="J6" s="9"/>
      <c r="K6" s="9"/>
    </row>
    <row r="7" spans="2:11" ht="15">
      <c r="B7" s="200" t="s">
        <v>36</v>
      </c>
      <c r="C7" s="200"/>
      <c r="D7" s="200"/>
      <c r="E7" s="200"/>
      <c r="F7" s="200"/>
      <c r="G7" s="200"/>
    </row>
    <row r="8" spans="2:11" ht="2.1" customHeight="1">
      <c r="B8" s="40"/>
      <c r="C8" s="40"/>
      <c r="D8" s="40"/>
      <c r="E8" s="40"/>
      <c r="F8" s="40"/>
      <c r="G8" s="40"/>
    </row>
    <row r="9" spans="2:11" ht="15">
      <c r="B9" s="201" t="s">
        <v>5</v>
      </c>
      <c r="C9" s="201" t="s">
        <v>37</v>
      </c>
      <c r="D9" s="201" t="s">
        <v>38</v>
      </c>
      <c r="E9" s="201"/>
      <c r="F9" s="201"/>
      <c r="G9" s="201" t="s">
        <v>39</v>
      </c>
    </row>
    <row r="10" spans="2:11" ht="15">
      <c r="B10" s="201"/>
      <c r="C10" s="201"/>
      <c r="D10" s="80" t="s">
        <v>40</v>
      </c>
      <c r="E10" s="80" t="s">
        <v>41</v>
      </c>
      <c r="F10" s="80" t="s">
        <v>42</v>
      </c>
      <c r="G10" s="201"/>
    </row>
    <row r="11" spans="2:11" s="14" customFormat="1" ht="5.0999999999999996" customHeight="1" thickBot="1">
      <c r="B11" s="13"/>
      <c r="C11" s="13"/>
      <c r="D11" s="13"/>
      <c r="E11" s="13"/>
      <c r="F11" s="13"/>
      <c r="G11" s="13"/>
    </row>
    <row r="12" spans="2:11" ht="15">
      <c r="B12" s="15">
        <v>1</v>
      </c>
      <c r="C12" s="16" t="s">
        <v>43</v>
      </c>
      <c r="D12" s="17">
        <v>0.03</v>
      </c>
      <c r="E12" s="17">
        <v>5.5E-2</v>
      </c>
      <c r="F12" s="18">
        <v>0.04</v>
      </c>
      <c r="G12" s="19">
        <v>0.03</v>
      </c>
    </row>
    <row r="13" spans="2:11" ht="15">
      <c r="B13" s="20">
        <v>2</v>
      </c>
      <c r="C13" s="21" t="s">
        <v>44</v>
      </c>
      <c r="D13" s="22">
        <v>8.0000000000000002E-3</v>
      </c>
      <c r="E13" s="22">
        <v>0.01</v>
      </c>
      <c r="F13" s="23">
        <v>8.0000000000000002E-3</v>
      </c>
      <c r="G13" s="24">
        <v>8.0000000000000002E-3</v>
      </c>
    </row>
    <row r="14" spans="2:11" ht="15">
      <c r="B14" s="20">
        <v>3</v>
      </c>
      <c r="C14" s="21" t="s">
        <v>45</v>
      </c>
      <c r="D14" s="22">
        <v>9.7000000000000003E-3</v>
      </c>
      <c r="E14" s="22">
        <v>1.2699999999999999E-2</v>
      </c>
      <c r="F14" s="23">
        <v>1.2699999999999999E-2</v>
      </c>
      <c r="G14" s="24">
        <v>9.7000000000000003E-3</v>
      </c>
    </row>
    <row r="15" spans="2:11" ht="15">
      <c r="B15" s="20">
        <v>4</v>
      </c>
      <c r="C15" s="21" t="s">
        <v>46</v>
      </c>
      <c r="D15" s="22">
        <v>5.8999999999999999E-3</v>
      </c>
      <c r="E15" s="22">
        <v>1.3899999999999999E-2</v>
      </c>
      <c r="F15" s="23">
        <v>1.23E-2</v>
      </c>
      <c r="G15" s="24">
        <v>5.8999999999999999E-3</v>
      </c>
    </row>
    <row r="16" spans="2:11" ht="15">
      <c r="B16" s="20">
        <v>5</v>
      </c>
      <c r="C16" s="21" t="s">
        <v>47</v>
      </c>
      <c r="D16" s="22">
        <v>6.1600000000000002E-2</v>
      </c>
      <c r="E16" s="22">
        <v>8.9599999999999999E-2</v>
      </c>
      <c r="F16" s="23">
        <v>7.3999999999999996E-2</v>
      </c>
      <c r="G16" s="24">
        <v>6.1600000000000002E-2</v>
      </c>
    </row>
    <row r="17" spans="2:9" ht="15">
      <c r="B17" s="20">
        <v>6</v>
      </c>
      <c r="C17" s="25" t="s">
        <v>48</v>
      </c>
      <c r="D17" s="202"/>
      <c r="E17" s="202"/>
      <c r="F17" s="203"/>
      <c r="G17" s="26">
        <f>SUM(G18:G21)</f>
        <v>0.11650000000000001</v>
      </c>
    </row>
    <row r="18" spans="2:9" ht="15">
      <c r="B18" s="20" t="s">
        <v>49</v>
      </c>
      <c r="C18" s="21" t="s">
        <v>50</v>
      </c>
      <c r="D18" s="204" t="s">
        <v>70</v>
      </c>
      <c r="E18" s="205"/>
      <c r="F18" s="206"/>
      <c r="G18" s="24">
        <v>3.5000000000000003E-2</v>
      </c>
    </row>
    <row r="19" spans="2:9" ht="15">
      <c r="B19" s="20" t="s">
        <v>51</v>
      </c>
      <c r="C19" s="21" t="s">
        <v>52</v>
      </c>
      <c r="D19" s="207" t="s">
        <v>53</v>
      </c>
      <c r="E19" s="207"/>
      <c r="F19" s="208"/>
      <c r="G19" s="24">
        <v>6.4999999999999997E-3</v>
      </c>
    </row>
    <row r="20" spans="2:9" ht="15">
      <c r="B20" s="20" t="s">
        <v>54</v>
      </c>
      <c r="C20" s="21" t="s">
        <v>55</v>
      </c>
      <c r="D20" s="207" t="s">
        <v>53</v>
      </c>
      <c r="E20" s="207"/>
      <c r="F20" s="208"/>
      <c r="G20" s="24">
        <v>0.03</v>
      </c>
    </row>
    <row r="21" spans="2:9" ht="15">
      <c r="B21" s="20" t="s">
        <v>56</v>
      </c>
      <c r="C21" s="21" t="s">
        <v>57</v>
      </c>
      <c r="D21" s="207" t="s">
        <v>58</v>
      </c>
      <c r="E21" s="207"/>
      <c r="F21" s="208"/>
      <c r="G21" s="24">
        <v>4.4999999999999998E-2</v>
      </c>
    </row>
    <row r="22" spans="2:9" ht="15.75" thickBot="1">
      <c r="B22" s="27">
        <v>7</v>
      </c>
      <c r="C22" s="28" t="s">
        <v>59</v>
      </c>
      <c r="D22" s="29">
        <f>(((1+D12+D13+D14)*(1+D15)*(1+D16))/(1-$G$17))-1</f>
        <v>0.26632770355178303</v>
      </c>
      <c r="E22" s="29">
        <f>(((1+E12+E13+E14)*(1+E15)*(1+E16))/(1-$G$17))-1</f>
        <v>0.34757686552122236</v>
      </c>
      <c r="F22" s="30">
        <f>(((1+F12+F13+F14)*(1+F15)*(1+F16))/(1-$G$17))-1</f>
        <v>0.30526752590831929</v>
      </c>
      <c r="G22" s="31">
        <f>ROUND((((1+G12+G13+G14)*(1+G15)*(1+G16))/(1-$G$17))-1,4)</f>
        <v>0.26629999999999998</v>
      </c>
    </row>
    <row r="23" spans="2:9">
      <c r="B23" s="32"/>
      <c r="C23" s="12"/>
      <c r="D23" s="12"/>
      <c r="E23" s="12"/>
      <c r="F23" s="12"/>
      <c r="G23" s="12"/>
      <c r="I23" s="33"/>
    </row>
    <row r="24" spans="2:9">
      <c r="B24" s="32"/>
      <c r="C24" s="12"/>
      <c r="D24" s="12"/>
      <c r="E24" s="12"/>
      <c r="F24" s="12"/>
      <c r="G24" s="12"/>
    </row>
    <row r="25" spans="2:9" ht="15">
      <c r="B25" s="12"/>
      <c r="C25" s="34" t="s">
        <v>60</v>
      </c>
      <c r="D25" s="12"/>
      <c r="E25" s="12"/>
      <c r="F25" s="12"/>
      <c r="G25" s="12"/>
    </row>
    <row r="26" spans="2:9" ht="15">
      <c r="B26" s="12"/>
      <c r="C26" s="34" t="s">
        <v>61</v>
      </c>
      <c r="D26" s="12"/>
      <c r="E26" s="12"/>
      <c r="F26" s="12"/>
      <c r="G26" s="35"/>
    </row>
    <row r="27" spans="2:9">
      <c r="B27" s="12"/>
      <c r="C27" s="12"/>
      <c r="D27" s="12"/>
      <c r="E27" s="12"/>
      <c r="F27" s="12"/>
      <c r="G27" s="12"/>
    </row>
    <row r="28" spans="2:9">
      <c r="B28" s="12"/>
      <c r="C28" s="12"/>
      <c r="D28" s="12"/>
      <c r="E28" s="12"/>
      <c r="F28" s="12"/>
      <c r="G28" s="12"/>
    </row>
    <row r="29" spans="2:9">
      <c r="B29" s="12"/>
      <c r="C29" s="12"/>
      <c r="D29" s="12"/>
      <c r="E29" s="12"/>
      <c r="F29" s="12"/>
      <c r="G29" s="12"/>
    </row>
    <row r="30" spans="2:9">
      <c r="B30" s="12"/>
      <c r="C30" s="12"/>
      <c r="D30" s="12"/>
      <c r="E30" s="12"/>
      <c r="F30" s="12"/>
      <c r="G30" s="12"/>
    </row>
    <row r="31" spans="2:9">
      <c r="B31" s="12"/>
      <c r="C31" s="12"/>
      <c r="D31" s="12"/>
      <c r="E31" s="12"/>
      <c r="F31" s="12"/>
      <c r="G31" s="12"/>
    </row>
    <row r="32" spans="2:9">
      <c r="B32" s="12"/>
      <c r="C32" s="12"/>
      <c r="D32" s="12"/>
      <c r="E32" s="12"/>
      <c r="F32" s="12"/>
      <c r="G32" s="12"/>
    </row>
    <row r="33" spans="2:7" ht="15">
      <c r="B33" s="12"/>
      <c r="C33" s="34" t="s">
        <v>62</v>
      </c>
      <c r="D33" s="12"/>
      <c r="E33" s="12"/>
      <c r="F33" s="12"/>
      <c r="G33" s="12"/>
    </row>
    <row r="34" spans="2:7" ht="15">
      <c r="B34" s="12"/>
      <c r="C34" s="34" t="s">
        <v>63</v>
      </c>
      <c r="D34" s="12"/>
      <c r="E34" s="12"/>
      <c r="F34" s="12"/>
      <c r="G34" s="12"/>
    </row>
    <row r="35" spans="2:7" ht="15">
      <c r="B35" s="12"/>
      <c r="C35" s="34" t="s">
        <v>64</v>
      </c>
      <c r="D35" s="12"/>
      <c r="E35" s="12"/>
      <c r="F35" s="12"/>
      <c r="G35" s="12"/>
    </row>
    <row r="36" spans="2:7" ht="15">
      <c r="B36" s="12"/>
      <c r="C36" s="34" t="s">
        <v>65</v>
      </c>
      <c r="D36" s="12"/>
      <c r="E36" s="12"/>
      <c r="F36" s="12"/>
      <c r="G36" s="12"/>
    </row>
    <row r="37" spans="2:7" ht="15">
      <c r="B37" s="12"/>
      <c r="C37" s="34" t="s">
        <v>66</v>
      </c>
      <c r="D37" s="12"/>
      <c r="E37" s="12"/>
      <c r="F37" s="12"/>
      <c r="G37" s="12"/>
    </row>
    <row r="38" spans="2:7" ht="15">
      <c r="B38" s="12"/>
      <c r="C38" s="34" t="s">
        <v>67</v>
      </c>
      <c r="D38" s="12"/>
      <c r="E38" s="12"/>
      <c r="F38" s="12"/>
      <c r="G38" s="12"/>
    </row>
    <row r="39" spans="2:7" ht="15">
      <c r="B39" s="12"/>
      <c r="C39" s="34" t="s">
        <v>68</v>
      </c>
      <c r="D39" s="12"/>
      <c r="E39" s="12"/>
      <c r="F39" s="12"/>
      <c r="G39" s="12"/>
    </row>
    <row r="40" spans="2:7" ht="15">
      <c r="B40" s="12"/>
      <c r="C40" s="34" t="s">
        <v>69</v>
      </c>
      <c r="D40" s="12"/>
      <c r="E40" s="12"/>
      <c r="F40" s="12"/>
      <c r="G40" s="12"/>
    </row>
    <row r="41" spans="2:7" ht="15">
      <c r="B41" s="12"/>
      <c r="C41" s="34"/>
      <c r="D41" s="12"/>
      <c r="E41" s="12"/>
      <c r="F41" s="12"/>
      <c r="G41" s="12"/>
    </row>
    <row r="42" spans="2:7" ht="15">
      <c r="B42" s="12"/>
      <c r="C42" s="34"/>
      <c r="D42" s="12"/>
      <c r="E42" s="12"/>
      <c r="F42" s="12"/>
      <c r="G42" s="12"/>
    </row>
    <row r="43" spans="2:7">
      <c r="B43" s="12"/>
      <c r="C43" s="12"/>
      <c r="D43" s="12"/>
      <c r="E43" s="12"/>
      <c r="F43" s="12"/>
      <c r="G43" s="12"/>
    </row>
    <row r="44" spans="2:7">
      <c r="B44" s="12"/>
      <c r="C44" s="12"/>
      <c r="D44" s="12"/>
      <c r="E44" s="12"/>
      <c r="F44" s="12"/>
      <c r="G44" s="12"/>
    </row>
    <row r="45" spans="2:7" ht="12.75">
      <c r="B45" s="12"/>
      <c r="C45"/>
      <c r="D45"/>
      <c r="E45"/>
      <c r="F45"/>
      <c r="G45"/>
    </row>
    <row r="46" spans="2:7" ht="12.75">
      <c r="B46" s="12"/>
      <c r="C46"/>
      <c r="D46"/>
      <c r="E46"/>
      <c r="F46"/>
      <c r="G46"/>
    </row>
    <row r="47" spans="2:7" ht="12.75">
      <c r="B47" s="12"/>
      <c r="C47"/>
      <c r="D47"/>
      <c r="E47"/>
      <c r="F47"/>
      <c r="G47"/>
    </row>
    <row r="48" spans="2:7" ht="12.75">
      <c r="B48" s="12"/>
      <c r="C48"/>
      <c r="D48"/>
      <c r="E48"/>
      <c r="F48"/>
      <c r="G48"/>
    </row>
    <row r="49" spans="2:7" ht="12.75">
      <c r="B49" s="12"/>
      <c r="C49"/>
      <c r="D49"/>
      <c r="E49"/>
      <c r="F49"/>
      <c r="G49"/>
    </row>
    <row r="50" spans="2:7" ht="12.75">
      <c r="B50" s="12"/>
      <c r="C50"/>
      <c r="D50"/>
      <c r="E50"/>
      <c r="F50"/>
      <c r="G50"/>
    </row>
    <row r="51" spans="2:7" ht="15">
      <c r="B51" s="12"/>
      <c r="C51" s="34"/>
      <c r="D51" s="12"/>
      <c r="E51" s="12"/>
      <c r="F51" s="12"/>
      <c r="G51" s="12"/>
    </row>
    <row r="52" spans="2:7" ht="15">
      <c r="B52" s="12"/>
      <c r="C52" s="34"/>
      <c r="D52" s="12"/>
      <c r="E52" s="12"/>
      <c r="F52" s="12"/>
      <c r="G52" s="12"/>
    </row>
    <row r="53" spans="2:7" ht="15">
      <c r="B53" s="12"/>
      <c r="C53" s="34"/>
      <c r="D53" s="12"/>
      <c r="E53" s="12"/>
      <c r="F53" s="12"/>
      <c r="G53" s="12"/>
    </row>
    <row r="54" spans="2:7" ht="15">
      <c r="B54" s="12"/>
      <c r="C54" s="34"/>
      <c r="D54" s="12"/>
      <c r="E54" s="12"/>
      <c r="F54" s="12"/>
      <c r="G54" s="12"/>
    </row>
    <row r="55" spans="2:7" ht="15">
      <c r="B55" s="12"/>
      <c r="C55" s="34"/>
      <c r="D55" s="12"/>
      <c r="E55" s="12"/>
      <c r="F55" s="12"/>
      <c r="G55" s="12"/>
    </row>
    <row r="56" spans="2:7">
      <c r="B56" s="12"/>
      <c r="C56" s="12"/>
      <c r="D56" s="12"/>
      <c r="E56" s="12"/>
      <c r="F56" s="12"/>
      <c r="G56" s="12"/>
    </row>
    <row r="57" spans="2:7">
      <c r="B57" s="12"/>
      <c r="C57" s="12"/>
      <c r="D57" s="12"/>
      <c r="E57" s="12"/>
      <c r="F57" s="12"/>
      <c r="G57" s="12"/>
    </row>
    <row r="58" spans="2:7">
      <c r="B58" s="12"/>
      <c r="C58" s="12"/>
      <c r="D58" s="12"/>
      <c r="E58" s="12"/>
      <c r="F58" s="12"/>
      <c r="G58" s="12"/>
    </row>
    <row r="59" spans="2:7">
      <c r="B59" s="12"/>
      <c r="C59" s="12"/>
      <c r="D59" s="12"/>
      <c r="E59" s="12"/>
      <c r="F59" s="12"/>
      <c r="G59" s="12"/>
    </row>
    <row r="60" spans="2:7">
      <c r="B60" s="12"/>
      <c r="C60" s="12"/>
      <c r="D60" s="12"/>
      <c r="E60" s="12"/>
      <c r="F60" s="12"/>
      <c r="G60" s="12"/>
    </row>
    <row r="61" spans="2:7">
      <c r="B61" s="12"/>
      <c r="C61" s="12"/>
      <c r="D61" s="12"/>
      <c r="E61" s="12"/>
      <c r="F61" s="12"/>
      <c r="G61" s="12"/>
    </row>
    <row r="62" spans="2:7">
      <c r="B62" s="12"/>
      <c r="C62" s="12"/>
      <c r="D62" s="12"/>
      <c r="E62" s="12"/>
      <c r="F62" s="12"/>
      <c r="G62" s="12"/>
    </row>
  </sheetData>
  <protectedRanges>
    <protectedRange sqref="C2:C3 B6:D6 B2:B3" name="Intervalo1_1_1_2_1_2"/>
    <protectedRange sqref="C4 B4" name="Intervalo1_1_1_2_1_3"/>
    <protectedRange sqref="B5:D5" name="Intervalo1_1_1_2_1_4"/>
  </protectedRanges>
  <mergeCells count="12">
    <mergeCell ref="D17:F17"/>
    <mergeCell ref="D18:F18"/>
    <mergeCell ref="D19:F19"/>
    <mergeCell ref="D20:F20"/>
    <mergeCell ref="D21:F21"/>
    <mergeCell ref="C2:F4"/>
    <mergeCell ref="B6:G6"/>
    <mergeCell ref="B7:G7"/>
    <mergeCell ref="B9:B10"/>
    <mergeCell ref="C9:C10"/>
    <mergeCell ref="D9:F9"/>
    <mergeCell ref="G9:G10"/>
  </mergeCells>
  <pageMargins left="0.78740157480314965" right="0.39370078740157483" top="0.59055118110236227" bottom="0.39370078740157483" header="0.31496062992125984" footer="0.31496062992125984"/>
  <pageSetup paperSize="9" scale="80" fitToHeight="10"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zoomScale="110" zoomScaleNormal="110" workbookViewId="0">
      <selection activeCell="M9" sqref="M9"/>
    </sheetView>
  </sheetViews>
  <sheetFormatPr defaultRowHeight="12.75"/>
  <cols>
    <col min="1" max="1" width="4" style="7" customWidth="1"/>
    <col min="2" max="2" width="8.5703125" style="7" customWidth="1"/>
    <col min="3" max="3" width="32.85546875" style="7" customWidth="1"/>
    <col min="4" max="4" width="15.7109375" style="7" customWidth="1"/>
    <col min="5" max="5" width="9" style="7" customWidth="1"/>
    <col min="6" max="6" width="15.7109375" style="7" customWidth="1"/>
    <col min="7" max="7" width="8.42578125" style="7" customWidth="1"/>
    <col min="8" max="8" width="15.7109375" style="7" customWidth="1"/>
    <col min="9" max="9" width="8.5703125" style="7" customWidth="1"/>
    <col min="10" max="10" width="15.7109375" style="7" customWidth="1"/>
    <col min="11" max="11" width="9.140625" style="7" customWidth="1"/>
    <col min="12" max="247" width="9.140625" style="7"/>
    <col min="248" max="248" width="7.28515625" style="7" customWidth="1"/>
    <col min="249" max="249" width="24.7109375" style="7" customWidth="1"/>
    <col min="250" max="250" width="10.7109375" style="7" customWidth="1"/>
    <col min="251" max="251" width="6.7109375" style="7" customWidth="1"/>
    <col min="252" max="252" width="10.7109375" style="7" customWidth="1"/>
    <col min="253" max="253" width="6.7109375" style="7" customWidth="1"/>
    <col min="254" max="254" width="10.7109375" style="7" customWidth="1"/>
    <col min="255" max="255" width="6.7109375" style="7" customWidth="1"/>
    <col min="256" max="256" width="10.7109375" style="7" customWidth="1"/>
    <col min="257" max="257" width="6.7109375" style="7" customWidth="1"/>
    <col min="258" max="258" width="10.7109375" style="7" customWidth="1"/>
    <col min="259" max="259" width="6.7109375" style="7" customWidth="1"/>
    <col min="260" max="260" width="10.7109375" style="7" customWidth="1"/>
    <col min="261" max="261" width="6.7109375" style="7" customWidth="1"/>
    <col min="262" max="262" width="10.7109375" style="7" customWidth="1"/>
    <col min="263" max="263" width="6.7109375" style="7" customWidth="1"/>
    <col min="264" max="264" width="10.7109375" style="7" customWidth="1"/>
    <col min="265" max="265" width="6.7109375" style="7" customWidth="1"/>
    <col min="266" max="266" width="10.7109375" style="7" customWidth="1"/>
    <col min="267" max="267" width="6.7109375" style="7" customWidth="1"/>
    <col min="268" max="503" width="9.140625" style="7"/>
    <col min="504" max="504" width="7.28515625" style="7" customWidth="1"/>
    <col min="505" max="505" width="24.7109375" style="7" customWidth="1"/>
    <col min="506" max="506" width="10.7109375" style="7" customWidth="1"/>
    <col min="507" max="507" width="6.7109375" style="7" customWidth="1"/>
    <col min="508" max="508" width="10.7109375" style="7" customWidth="1"/>
    <col min="509" max="509" width="6.7109375" style="7" customWidth="1"/>
    <col min="510" max="510" width="10.7109375" style="7" customWidth="1"/>
    <col min="511" max="511" width="6.7109375" style="7" customWidth="1"/>
    <col min="512" max="512" width="10.7109375" style="7" customWidth="1"/>
    <col min="513" max="513" width="6.7109375" style="7" customWidth="1"/>
    <col min="514" max="514" width="10.7109375" style="7" customWidth="1"/>
    <col min="515" max="515" width="6.7109375" style="7" customWidth="1"/>
    <col min="516" max="516" width="10.7109375" style="7" customWidth="1"/>
    <col min="517" max="517" width="6.7109375" style="7" customWidth="1"/>
    <col min="518" max="518" width="10.7109375" style="7" customWidth="1"/>
    <col min="519" max="519" width="6.7109375" style="7" customWidth="1"/>
    <col min="520" max="520" width="10.7109375" style="7" customWidth="1"/>
    <col min="521" max="521" width="6.7109375" style="7" customWidth="1"/>
    <col min="522" max="522" width="10.7109375" style="7" customWidth="1"/>
    <col min="523" max="523" width="6.7109375" style="7" customWidth="1"/>
    <col min="524" max="759" width="9.140625" style="7"/>
    <col min="760" max="760" width="7.28515625" style="7" customWidth="1"/>
    <col min="761" max="761" width="24.7109375" style="7" customWidth="1"/>
    <col min="762" max="762" width="10.7109375" style="7" customWidth="1"/>
    <col min="763" max="763" width="6.7109375" style="7" customWidth="1"/>
    <col min="764" max="764" width="10.7109375" style="7" customWidth="1"/>
    <col min="765" max="765" width="6.7109375" style="7" customWidth="1"/>
    <col min="766" max="766" width="10.7109375" style="7" customWidth="1"/>
    <col min="767" max="767" width="6.7109375" style="7" customWidth="1"/>
    <col min="768" max="768" width="10.7109375" style="7" customWidth="1"/>
    <col min="769" max="769" width="6.7109375" style="7" customWidth="1"/>
    <col min="770" max="770" width="10.7109375" style="7" customWidth="1"/>
    <col min="771" max="771" width="6.7109375" style="7" customWidth="1"/>
    <col min="772" max="772" width="10.7109375" style="7" customWidth="1"/>
    <col min="773" max="773" width="6.7109375" style="7" customWidth="1"/>
    <col min="774" max="774" width="10.7109375" style="7" customWidth="1"/>
    <col min="775" max="775" width="6.7109375" style="7" customWidth="1"/>
    <col min="776" max="776" width="10.7109375" style="7" customWidth="1"/>
    <col min="777" max="777" width="6.7109375" style="7" customWidth="1"/>
    <col min="778" max="778" width="10.7109375" style="7" customWidth="1"/>
    <col min="779" max="779" width="6.7109375" style="7" customWidth="1"/>
    <col min="780" max="1015" width="9.140625" style="7"/>
    <col min="1016" max="1016" width="7.28515625" style="7" customWidth="1"/>
    <col min="1017" max="1017" width="24.7109375" style="7" customWidth="1"/>
    <col min="1018" max="1018" width="10.7109375" style="7" customWidth="1"/>
    <col min="1019" max="1019" width="6.7109375" style="7" customWidth="1"/>
    <col min="1020" max="1020" width="10.7109375" style="7" customWidth="1"/>
    <col min="1021" max="1021" width="6.7109375" style="7" customWidth="1"/>
    <col min="1022" max="1022" width="10.7109375" style="7" customWidth="1"/>
    <col min="1023" max="1023" width="6.7109375" style="7" customWidth="1"/>
    <col min="1024" max="1024" width="10.7109375" style="7" customWidth="1"/>
    <col min="1025" max="1025" width="6.7109375" style="7" customWidth="1"/>
    <col min="1026" max="1026" width="10.7109375" style="7" customWidth="1"/>
    <col min="1027" max="1027" width="6.7109375" style="7" customWidth="1"/>
    <col min="1028" max="1028" width="10.7109375" style="7" customWidth="1"/>
    <col min="1029" max="1029" width="6.7109375" style="7" customWidth="1"/>
    <col min="1030" max="1030" width="10.7109375" style="7" customWidth="1"/>
    <col min="1031" max="1031" width="6.7109375" style="7" customWidth="1"/>
    <col min="1032" max="1032" width="10.7109375" style="7" customWidth="1"/>
    <col min="1033" max="1033" width="6.7109375" style="7" customWidth="1"/>
    <col min="1034" max="1034" width="10.7109375" style="7" customWidth="1"/>
    <col min="1035" max="1035" width="6.7109375" style="7" customWidth="1"/>
    <col min="1036" max="1271" width="9.140625" style="7"/>
    <col min="1272" max="1272" width="7.28515625" style="7" customWidth="1"/>
    <col min="1273" max="1273" width="24.7109375" style="7" customWidth="1"/>
    <col min="1274" max="1274" width="10.7109375" style="7" customWidth="1"/>
    <col min="1275" max="1275" width="6.7109375" style="7" customWidth="1"/>
    <col min="1276" max="1276" width="10.7109375" style="7" customWidth="1"/>
    <col min="1277" max="1277" width="6.7109375" style="7" customWidth="1"/>
    <col min="1278" max="1278" width="10.7109375" style="7" customWidth="1"/>
    <col min="1279" max="1279" width="6.7109375" style="7" customWidth="1"/>
    <col min="1280" max="1280" width="10.7109375" style="7" customWidth="1"/>
    <col min="1281" max="1281" width="6.7109375" style="7" customWidth="1"/>
    <col min="1282" max="1282" width="10.7109375" style="7" customWidth="1"/>
    <col min="1283" max="1283" width="6.7109375" style="7" customWidth="1"/>
    <col min="1284" max="1284" width="10.7109375" style="7" customWidth="1"/>
    <col min="1285" max="1285" width="6.7109375" style="7" customWidth="1"/>
    <col min="1286" max="1286" width="10.7109375" style="7" customWidth="1"/>
    <col min="1287" max="1287" width="6.7109375" style="7" customWidth="1"/>
    <col min="1288" max="1288" width="10.7109375" style="7" customWidth="1"/>
    <col min="1289" max="1289" width="6.7109375" style="7" customWidth="1"/>
    <col min="1290" max="1290" width="10.7109375" style="7" customWidth="1"/>
    <col min="1291" max="1291" width="6.7109375" style="7" customWidth="1"/>
    <col min="1292" max="1527" width="9.140625" style="7"/>
    <col min="1528" max="1528" width="7.28515625" style="7" customWidth="1"/>
    <col min="1529" max="1529" width="24.7109375" style="7" customWidth="1"/>
    <col min="1530" max="1530" width="10.7109375" style="7" customWidth="1"/>
    <col min="1531" max="1531" width="6.7109375" style="7" customWidth="1"/>
    <col min="1532" max="1532" width="10.7109375" style="7" customWidth="1"/>
    <col min="1533" max="1533" width="6.7109375" style="7" customWidth="1"/>
    <col min="1534" max="1534" width="10.7109375" style="7" customWidth="1"/>
    <col min="1535" max="1535" width="6.7109375" style="7" customWidth="1"/>
    <col min="1536" max="1536" width="10.7109375" style="7" customWidth="1"/>
    <col min="1537" max="1537" width="6.7109375" style="7" customWidth="1"/>
    <col min="1538" max="1538" width="10.7109375" style="7" customWidth="1"/>
    <col min="1539" max="1539" width="6.7109375" style="7" customWidth="1"/>
    <col min="1540" max="1540" width="10.7109375" style="7" customWidth="1"/>
    <col min="1541" max="1541" width="6.7109375" style="7" customWidth="1"/>
    <col min="1542" max="1542" width="10.7109375" style="7" customWidth="1"/>
    <col min="1543" max="1543" width="6.7109375" style="7" customWidth="1"/>
    <col min="1544" max="1544" width="10.7109375" style="7" customWidth="1"/>
    <col min="1545" max="1545" width="6.7109375" style="7" customWidth="1"/>
    <col min="1546" max="1546" width="10.7109375" style="7" customWidth="1"/>
    <col min="1547" max="1547" width="6.7109375" style="7" customWidth="1"/>
    <col min="1548" max="1783" width="9.140625" style="7"/>
    <col min="1784" max="1784" width="7.28515625" style="7" customWidth="1"/>
    <col min="1785" max="1785" width="24.7109375" style="7" customWidth="1"/>
    <col min="1786" max="1786" width="10.7109375" style="7" customWidth="1"/>
    <col min="1787" max="1787" width="6.7109375" style="7" customWidth="1"/>
    <col min="1788" max="1788" width="10.7109375" style="7" customWidth="1"/>
    <col min="1789" max="1789" width="6.7109375" style="7" customWidth="1"/>
    <col min="1790" max="1790" width="10.7109375" style="7" customWidth="1"/>
    <col min="1791" max="1791" width="6.7109375" style="7" customWidth="1"/>
    <col min="1792" max="1792" width="10.7109375" style="7" customWidth="1"/>
    <col min="1793" max="1793" width="6.7109375" style="7" customWidth="1"/>
    <col min="1794" max="1794" width="10.7109375" style="7" customWidth="1"/>
    <col min="1795" max="1795" width="6.7109375" style="7" customWidth="1"/>
    <col min="1796" max="1796" width="10.7109375" style="7" customWidth="1"/>
    <col min="1797" max="1797" width="6.7109375" style="7" customWidth="1"/>
    <col min="1798" max="1798" width="10.7109375" style="7" customWidth="1"/>
    <col min="1799" max="1799" width="6.7109375" style="7" customWidth="1"/>
    <col min="1800" max="1800" width="10.7109375" style="7" customWidth="1"/>
    <col min="1801" max="1801" width="6.7109375" style="7" customWidth="1"/>
    <col min="1802" max="1802" width="10.7109375" style="7" customWidth="1"/>
    <col min="1803" max="1803" width="6.7109375" style="7" customWidth="1"/>
    <col min="1804" max="2039" width="9.140625" style="7"/>
    <col min="2040" max="2040" width="7.28515625" style="7" customWidth="1"/>
    <col min="2041" max="2041" width="24.7109375" style="7" customWidth="1"/>
    <col min="2042" max="2042" width="10.7109375" style="7" customWidth="1"/>
    <col min="2043" max="2043" width="6.7109375" style="7" customWidth="1"/>
    <col min="2044" max="2044" width="10.7109375" style="7" customWidth="1"/>
    <col min="2045" max="2045" width="6.7109375" style="7" customWidth="1"/>
    <col min="2046" max="2046" width="10.7109375" style="7" customWidth="1"/>
    <col min="2047" max="2047" width="6.7109375" style="7" customWidth="1"/>
    <col min="2048" max="2048" width="10.7109375" style="7" customWidth="1"/>
    <col min="2049" max="2049" width="6.7109375" style="7" customWidth="1"/>
    <col min="2050" max="2050" width="10.7109375" style="7" customWidth="1"/>
    <col min="2051" max="2051" width="6.7109375" style="7" customWidth="1"/>
    <col min="2052" max="2052" width="10.7109375" style="7" customWidth="1"/>
    <col min="2053" max="2053" width="6.7109375" style="7" customWidth="1"/>
    <col min="2054" max="2054" width="10.7109375" style="7" customWidth="1"/>
    <col min="2055" max="2055" width="6.7109375" style="7" customWidth="1"/>
    <col min="2056" max="2056" width="10.7109375" style="7" customWidth="1"/>
    <col min="2057" max="2057" width="6.7109375" style="7" customWidth="1"/>
    <col min="2058" max="2058" width="10.7109375" style="7" customWidth="1"/>
    <col min="2059" max="2059" width="6.7109375" style="7" customWidth="1"/>
    <col min="2060" max="2295" width="9.140625" style="7"/>
    <col min="2296" max="2296" width="7.28515625" style="7" customWidth="1"/>
    <col min="2297" max="2297" width="24.7109375" style="7" customWidth="1"/>
    <col min="2298" max="2298" width="10.7109375" style="7" customWidth="1"/>
    <col min="2299" max="2299" width="6.7109375" style="7" customWidth="1"/>
    <col min="2300" max="2300" width="10.7109375" style="7" customWidth="1"/>
    <col min="2301" max="2301" width="6.7109375" style="7" customWidth="1"/>
    <col min="2302" max="2302" width="10.7109375" style="7" customWidth="1"/>
    <col min="2303" max="2303" width="6.7109375" style="7" customWidth="1"/>
    <col min="2304" max="2304" width="10.7109375" style="7" customWidth="1"/>
    <col min="2305" max="2305" width="6.7109375" style="7" customWidth="1"/>
    <col min="2306" max="2306" width="10.7109375" style="7" customWidth="1"/>
    <col min="2307" max="2307" width="6.7109375" style="7" customWidth="1"/>
    <col min="2308" max="2308" width="10.7109375" style="7" customWidth="1"/>
    <col min="2309" max="2309" width="6.7109375" style="7" customWidth="1"/>
    <col min="2310" max="2310" width="10.7109375" style="7" customWidth="1"/>
    <col min="2311" max="2311" width="6.7109375" style="7" customWidth="1"/>
    <col min="2312" max="2312" width="10.7109375" style="7" customWidth="1"/>
    <col min="2313" max="2313" width="6.7109375" style="7" customWidth="1"/>
    <col min="2314" max="2314" width="10.7109375" style="7" customWidth="1"/>
    <col min="2315" max="2315" width="6.7109375" style="7" customWidth="1"/>
    <col min="2316" max="2551" width="9.140625" style="7"/>
    <col min="2552" max="2552" width="7.28515625" style="7" customWidth="1"/>
    <col min="2553" max="2553" width="24.7109375" style="7" customWidth="1"/>
    <col min="2554" max="2554" width="10.7109375" style="7" customWidth="1"/>
    <col min="2555" max="2555" width="6.7109375" style="7" customWidth="1"/>
    <col min="2556" max="2556" width="10.7109375" style="7" customWidth="1"/>
    <col min="2557" max="2557" width="6.7109375" style="7" customWidth="1"/>
    <col min="2558" max="2558" width="10.7109375" style="7" customWidth="1"/>
    <col min="2559" max="2559" width="6.7109375" style="7" customWidth="1"/>
    <col min="2560" max="2560" width="10.7109375" style="7" customWidth="1"/>
    <col min="2561" max="2561" width="6.7109375" style="7" customWidth="1"/>
    <col min="2562" max="2562" width="10.7109375" style="7" customWidth="1"/>
    <col min="2563" max="2563" width="6.7109375" style="7" customWidth="1"/>
    <col min="2564" max="2564" width="10.7109375" style="7" customWidth="1"/>
    <col min="2565" max="2565" width="6.7109375" style="7" customWidth="1"/>
    <col min="2566" max="2566" width="10.7109375" style="7" customWidth="1"/>
    <col min="2567" max="2567" width="6.7109375" style="7" customWidth="1"/>
    <col min="2568" max="2568" width="10.7109375" style="7" customWidth="1"/>
    <col min="2569" max="2569" width="6.7109375" style="7" customWidth="1"/>
    <col min="2570" max="2570" width="10.7109375" style="7" customWidth="1"/>
    <col min="2571" max="2571" width="6.7109375" style="7" customWidth="1"/>
    <col min="2572" max="2807" width="9.140625" style="7"/>
    <col min="2808" max="2808" width="7.28515625" style="7" customWidth="1"/>
    <col min="2809" max="2809" width="24.7109375" style="7" customWidth="1"/>
    <col min="2810" max="2810" width="10.7109375" style="7" customWidth="1"/>
    <col min="2811" max="2811" width="6.7109375" style="7" customWidth="1"/>
    <col min="2812" max="2812" width="10.7109375" style="7" customWidth="1"/>
    <col min="2813" max="2813" width="6.7109375" style="7" customWidth="1"/>
    <col min="2814" max="2814" width="10.7109375" style="7" customWidth="1"/>
    <col min="2815" max="2815" width="6.7109375" style="7" customWidth="1"/>
    <col min="2816" max="2816" width="10.7109375" style="7" customWidth="1"/>
    <col min="2817" max="2817" width="6.7109375" style="7" customWidth="1"/>
    <col min="2818" max="2818" width="10.7109375" style="7" customWidth="1"/>
    <col min="2819" max="2819" width="6.7109375" style="7" customWidth="1"/>
    <col min="2820" max="2820" width="10.7109375" style="7" customWidth="1"/>
    <col min="2821" max="2821" width="6.7109375" style="7" customWidth="1"/>
    <col min="2822" max="2822" width="10.7109375" style="7" customWidth="1"/>
    <col min="2823" max="2823" width="6.7109375" style="7" customWidth="1"/>
    <col min="2824" max="2824" width="10.7109375" style="7" customWidth="1"/>
    <col min="2825" max="2825" width="6.7109375" style="7" customWidth="1"/>
    <col min="2826" max="2826" width="10.7109375" style="7" customWidth="1"/>
    <col min="2827" max="2827" width="6.7109375" style="7" customWidth="1"/>
    <col min="2828" max="3063" width="9.140625" style="7"/>
    <col min="3064" max="3064" width="7.28515625" style="7" customWidth="1"/>
    <col min="3065" max="3065" width="24.7109375" style="7" customWidth="1"/>
    <col min="3066" max="3066" width="10.7109375" style="7" customWidth="1"/>
    <col min="3067" max="3067" width="6.7109375" style="7" customWidth="1"/>
    <col min="3068" max="3068" width="10.7109375" style="7" customWidth="1"/>
    <col min="3069" max="3069" width="6.7109375" style="7" customWidth="1"/>
    <col min="3070" max="3070" width="10.7109375" style="7" customWidth="1"/>
    <col min="3071" max="3071" width="6.7109375" style="7" customWidth="1"/>
    <col min="3072" max="3072" width="10.7109375" style="7" customWidth="1"/>
    <col min="3073" max="3073" width="6.7109375" style="7" customWidth="1"/>
    <col min="3074" max="3074" width="10.7109375" style="7" customWidth="1"/>
    <col min="3075" max="3075" width="6.7109375" style="7" customWidth="1"/>
    <col min="3076" max="3076" width="10.7109375" style="7" customWidth="1"/>
    <col min="3077" max="3077" width="6.7109375" style="7" customWidth="1"/>
    <col min="3078" max="3078" width="10.7109375" style="7" customWidth="1"/>
    <col min="3079" max="3079" width="6.7109375" style="7" customWidth="1"/>
    <col min="3080" max="3080" width="10.7109375" style="7" customWidth="1"/>
    <col min="3081" max="3081" width="6.7109375" style="7" customWidth="1"/>
    <col min="3082" max="3082" width="10.7109375" style="7" customWidth="1"/>
    <col min="3083" max="3083" width="6.7109375" style="7" customWidth="1"/>
    <col min="3084" max="3319" width="9.140625" style="7"/>
    <col min="3320" max="3320" width="7.28515625" style="7" customWidth="1"/>
    <col min="3321" max="3321" width="24.7109375" style="7" customWidth="1"/>
    <col min="3322" max="3322" width="10.7109375" style="7" customWidth="1"/>
    <col min="3323" max="3323" width="6.7109375" style="7" customWidth="1"/>
    <col min="3324" max="3324" width="10.7109375" style="7" customWidth="1"/>
    <col min="3325" max="3325" width="6.7109375" style="7" customWidth="1"/>
    <col min="3326" max="3326" width="10.7109375" style="7" customWidth="1"/>
    <col min="3327" max="3327" width="6.7109375" style="7" customWidth="1"/>
    <col min="3328" max="3328" width="10.7109375" style="7" customWidth="1"/>
    <col min="3329" max="3329" width="6.7109375" style="7" customWidth="1"/>
    <col min="3330" max="3330" width="10.7109375" style="7" customWidth="1"/>
    <col min="3331" max="3331" width="6.7109375" style="7" customWidth="1"/>
    <col min="3332" max="3332" width="10.7109375" style="7" customWidth="1"/>
    <col min="3333" max="3333" width="6.7109375" style="7" customWidth="1"/>
    <col min="3334" max="3334" width="10.7109375" style="7" customWidth="1"/>
    <col min="3335" max="3335" width="6.7109375" style="7" customWidth="1"/>
    <col min="3336" max="3336" width="10.7109375" style="7" customWidth="1"/>
    <col min="3337" max="3337" width="6.7109375" style="7" customWidth="1"/>
    <col min="3338" max="3338" width="10.7109375" style="7" customWidth="1"/>
    <col min="3339" max="3339" width="6.7109375" style="7" customWidth="1"/>
    <col min="3340" max="3575" width="9.140625" style="7"/>
    <col min="3576" max="3576" width="7.28515625" style="7" customWidth="1"/>
    <col min="3577" max="3577" width="24.7109375" style="7" customWidth="1"/>
    <col min="3578" max="3578" width="10.7109375" style="7" customWidth="1"/>
    <col min="3579" max="3579" width="6.7109375" style="7" customWidth="1"/>
    <col min="3580" max="3580" width="10.7109375" style="7" customWidth="1"/>
    <col min="3581" max="3581" width="6.7109375" style="7" customWidth="1"/>
    <col min="3582" max="3582" width="10.7109375" style="7" customWidth="1"/>
    <col min="3583" max="3583" width="6.7109375" style="7" customWidth="1"/>
    <col min="3584" max="3584" width="10.7109375" style="7" customWidth="1"/>
    <col min="3585" max="3585" width="6.7109375" style="7" customWidth="1"/>
    <col min="3586" max="3586" width="10.7109375" style="7" customWidth="1"/>
    <col min="3587" max="3587" width="6.7109375" style="7" customWidth="1"/>
    <col min="3588" max="3588" width="10.7109375" style="7" customWidth="1"/>
    <col min="3589" max="3589" width="6.7109375" style="7" customWidth="1"/>
    <col min="3590" max="3590" width="10.7109375" style="7" customWidth="1"/>
    <col min="3591" max="3591" width="6.7109375" style="7" customWidth="1"/>
    <col min="3592" max="3592" width="10.7109375" style="7" customWidth="1"/>
    <col min="3593" max="3593" width="6.7109375" style="7" customWidth="1"/>
    <col min="3594" max="3594" width="10.7109375" style="7" customWidth="1"/>
    <col min="3595" max="3595" width="6.7109375" style="7" customWidth="1"/>
    <col min="3596" max="3831" width="9.140625" style="7"/>
    <col min="3832" max="3832" width="7.28515625" style="7" customWidth="1"/>
    <col min="3833" max="3833" width="24.7109375" style="7" customWidth="1"/>
    <col min="3834" max="3834" width="10.7109375" style="7" customWidth="1"/>
    <col min="3835" max="3835" width="6.7109375" style="7" customWidth="1"/>
    <col min="3836" max="3836" width="10.7109375" style="7" customWidth="1"/>
    <col min="3837" max="3837" width="6.7109375" style="7" customWidth="1"/>
    <col min="3838" max="3838" width="10.7109375" style="7" customWidth="1"/>
    <col min="3839" max="3839" width="6.7109375" style="7" customWidth="1"/>
    <col min="3840" max="3840" width="10.7109375" style="7" customWidth="1"/>
    <col min="3841" max="3841" width="6.7109375" style="7" customWidth="1"/>
    <col min="3842" max="3842" width="10.7109375" style="7" customWidth="1"/>
    <col min="3843" max="3843" width="6.7109375" style="7" customWidth="1"/>
    <col min="3844" max="3844" width="10.7109375" style="7" customWidth="1"/>
    <col min="3845" max="3845" width="6.7109375" style="7" customWidth="1"/>
    <col min="3846" max="3846" width="10.7109375" style="7" customWidth="1"/>
    <col min="3847" max="3847" width="6.7109375" style="7" customWidth="1"/>
    <col min="3848" max="3848" width="10.7109375" style="7" customWidth="1"/>
    <col min="3849" max="3849" width="6.7109375" style="7" customWidth="1"/>
    <col min="3850" max="3850" width="10.7109375" style="7" customWidth="1"/>
    <col min="3851" max="3851" width="6.7109375" style="7" customWidth="1"/>
    <col min="3852" max="4087" width="9.140625" style="7"/>
    <col min="4088" max="4088" width="7.28515625" style="7" customWidth="1"/>
    <col min="4089" max="4089" width="24.7109375" style="7" customWidth="1"/>
    <col min="4090" max="4090" width="10.7109375" style="7" customWidth="1"/>
    <col min="4091" max="4091" width="6.7109375" style="7" customWidth="1"/>
    <col min="4092" max="4092" width="10.7109375" style="7" customWidth="1"/>
    <col min="4093" max="4093" width="6.7109375" style="7" customWidth="1"/>
    <col min="4094" max="4094" width="10.7109375" style="7" customWidth="1"/>
    <col min="4095" max="4095" width="6.7109375" style="7" customWidth="1"/>
    <col min="4096" max="4096" width="10.7109375" style="7" customWidth="1"/>
    <col min="4097" max="4097" width="6.7109375" style="7" customWidth="1"/>
    <col min="4098" max="4098" width="10.7109375" style="7" customWidth="1"/>
    <col min="4099" max="4099" width="6.7109375" style="7" customWidth="1"/>
    <col min="4100" max="4100" width="10.7109375" style="7" customWidth="1"/>
    <col min="4101" max="4101" width="6.7109375" style="7" customWidth="1"/>
    <col min="4102" max="4102" width="10.7109375" style="7" customWidth="1"/>
    <col min="4103" max="4103" width="6.7109375" style="7" customWidth="1"/>
    <col min="4104" max="4104" width="10.7109375" style="7" customWidth="1"/>
    <col min="4105" max="4105" width="6.7109375" style="7" customWidth="1"/>
    <col min="4106" max="4106" width="10.7109375" style="7" customWidth="1"/>
    <col min="4107" max="4107" width="6.7109375" style="7" customWidth="1"/>
    <col min="4108" max="4343" width="9.140625" style="7"/>
    <col min="4344" max="4344" width="7.28515625" style="7" customWidth="1"/>
    <col min="4345" max="4345" width="24.7109375" style="7" customWidth="1"/>
    <col min="4346" max="4346" width="10.7109375" style="7" customWidth="1"/>
    <col min="4347" max="4347" width="6.7109375" style="7" customWidth="1"/>
    <col min="4348" max="4348" width="10.7109375" style="7" customWidth="1"/>
    <col min="4349" max="4349" width="6.7109375" style="7" customWidth="1"/>
    <col min="4350" max="4350" width="10.7109375" style="7" customWidth="1"/>
    <col min="4351" max="4351" width="6.7109375" style="7" customWidth="1"/>
    <col min="4352" max="4352" width="10.7109375" style="7" customWidth="1"/>
    <col min="4353" max="4353" width="6.7109375" style="7" customWidth="1"/>
    <col min="4354" max="4354" width="10.7109375" style="7" customWidth="1"/>
    <col min="4355" max="4355" width="6.7109375" style="7" customWidth="1"/>
    <col min="4356" max="4356" width="10.7109375" style="7" customWidth="1"/>
    <col min="4357" max="4357" width="6.7109375" style="7" customWidth="1"/>
    <col min="4358" max="4358" width="10.7109375" style="7" customWidth="1"/>
    <col min="4359" max="4359" width="6.7109375" style="7" customWidth="1"/>
    <col min="4360" max="4360" width="10.7109375" style="7" customWidth="1"/>
    <col min="4361" max="4361" width="6.7109375" style="7" customWidth="1"/>
    <col min="4362" max="4362" width="10.7109375" style="7" customWidth="1"/>
    <col min="4363" max="4363" width="6.7109375" style="7" customWidth="1"/>
    <col min="4364" max="4599" width="9.140625" style="7"/>
    <col min="4600" max="4600" width="7.28515625" style="7" customWidth="1"/>
    <col min="4601" max="4601" width="24.7109375" style="7" customWidth="1"/>
    <col min="4602" max="4602" width="10.7109375" style="7" customWidth="1"/>
    <col min="4603" max="4603" width="6.7109375" style="7" customWidth="1"/>
    <col min="4604" max="4604" width="10.7109375" style="7" customWidth="1"/>
    <col min="4605" max="4605" width="6.7109375" style="7" customWidth="1"/>
    <col min="4606" max="4606" width="10.7109375" style="7" customWidth="1"/>
    <col min="4607" max="4607" width="6.7109375" style="7" customWidth="1"/>
    <col min="4608" max="4608" width="10.7109375" style="7" customWidth="1"/>
    <col min="4609" max="4609" width="6.7109375" style="7" customWidth="1"/>
    <col min="4610" max="4610" width="10.7109375" style="7" customWidth="1"/>
    <col min="4611" max="4611" width="6.7109375" style="7" customWidth="1"/>
    <col min="4612" max="4612" width="10.7109375" style="7" customWidth="1"/>
    <col min="4613" max="4613" width="6.7109375" style="7" customWidth="1"/>
    <col min="4614" max="4614" width="10.7109375" style="7" customWidth="1"/>
    <col min="4615" max="4615" width="6.7109375" style="7" customWidth="1"/>
    <col min="4616" max="4616" width="10.7109375" style="7" customWidth="1"/>
    <col min="4617" max="4617" width="6.7109375" style="7" customWidth="1"/>
    <col min="4618" max="4618" width="10.7109375" style="7" customWidth="1"/>
    <col min="4619" max="4619" width="6.7109375" style="7" customWidth="1"/>
    <col min="4620" max="4855" width="9.140625" style="7"/>
    <col min="4856" max="4856" width="7.28515625" style="7" customWidth="1"/>
    <col min="4857" max="4857" width="24.7109375" style="7" customWidth="1"/>
    <col min="4858" max="4858" width="10.7109375" style="7" customWidth="1"/>
    <col min="4859" max="4859" width="6.7109375" style="7" customWidth="1"/>
    <col min="4860" max="4860" width="10.7109375" style="7" customWidth="1"/>
    <col min="4861" max="4861" width="6.7109375" style="7" customWidth="1"/>
    <col min="4862" max="4862" width="10.7109375" style="7" customWidth="1"/>
    <col min="4863" max="4863" width="6.7109375" style="7" customWidth="1"/>
    <col min="4864" max="4864" width="10.7109375" style="7" customWidth="1"/>
    <col min="4865" max="4865" width="6.7109375" style="7" customWidth="1"/>
    <col min="4866" max="4866" width="10.7109375" style="7" customWidth="1"/>
    <col min="4867" max="4867" width="6.7109375" style="7" customWidth="1"/>
    <col min="4868" max="4868" width="10.7109375" style="7" customWidth="1"/>
    <col min="4869" max="4869" width="6.7109375" style="7" customWidth="1"/>
    <col min="4870" max="4870" width="10.7109375" style="7" customWidth="1"/>
    <col min="4871" max="4871" width="6.7109375" style="7" customWidth="1"/>
    <col min="4872" max="4872" width="10.7109375" style="7" customWidth="1"/>
    <col min="4873" max="4873" width="6.7109375" style="7" customWidth="1"/>
    <col min="4874" max="4874" width="10.7109375" style="7" customWidth="1"/>
    <col min="4875" max="4875" width="6.7109375" style="7" customWidth="1"/>
    <col min="4876" max="5111" width="9.140625" style="7"/>
    <col min="5112" max="5112" width="7.28515625" style="7" customWidth="1"/>
    <col min="5113" max="5113" width="24.7109375" style="7" customWidth="1"/>
    <col min="5114" max="5114" width="10.7109375" style="7" customWidth="1"/>
    <col min="5115" max="5115" width="6.7109375" style="7" customWidth="1"/>
    <col min="5116" max="5116" width="10.7109375" style="7" customWidth="1"/>
    <col min="5117" max="5117" width="6.7109375" style="7" customWidth="1"/>
    <col min="5118" max="5118" width="10.7109375" style="7" customWidth="1"/>
    <col min="5119" max="5119" width="6.7109375" style="7" customWidth="1"/>
    <col min="5120" max="5120" width="10.7109375" style="7" customWidth="1"/>
    <col min="5121" max="5121" width="6.7109375" style="7" customWidth="1"/>
    <col min="5122" max="5122" width="10.7109375" style="7" customWidth="1"/>
    <col min="5123" max="5123" width="6.7109375" style="7" customWidth="1"/>
    <col min="5124" max="5124" width="10.7109375" style="7" customWidth="1"/>
    <col min="5125" max="5125" width="6.7109375" style="7" customWidth="1"/>
    <col min="5126" max="5126" width="10.7109375" style="7" customWidth="1"/>
    <col min="5127" max="5127" width="6.7109375" style="7" customWidth="1"/>
    <col min="5128" max="5128" width="10.7109375" style="7" customWidth="1"/>
    <col min="5129" max="5129" width="6.7109375" style="7" customWidth="1"/>
    <col min="5130" max="5130" width="10.7109375" style="7" customWidth="1"/>
    <col min="5131" max="5131" width="6.7109375" style="7" customWidth="1"/>
    <col min="5132" max="5367" width="9.140625" style="7"/>
    <col min="5368" max="5368" width="7.28515625" style="7" customWidth="1"/>
    <col min="5369" max="5369" width="24.7109375" style="7" customWidth="1"/>
    <col min="5370" max="5370" width="10.7109375" style="7" customWidth="1"/>
    <col min="5371" max="5371" width="6.7109375" style="7" customWidth="1"/>
    <col min="5372" max="5372" width="10.7109375" style="7" customWidth="1"/>
    <col min="5373" max="5373" width="6.7109375" style="7" customWidth="1"/>
    <col min="5374" max="5374" width="10.7109375" style="7" customWidth="1"/>
    <col min="5375" max="5375" width="6.7109375" style="7" customWidth="1"/>
    <col min="5376" max="5376" width="10.7109375" style="7" customWidth="1"/>
    <col min="5377" max="5377" width="6.7109375" style="7" customWidth="1"/>
    <col min="5378" max="5378" width="10.7109375" style="7" customWidth="1"/>
    <col min="5379" max="5379" width="6.7109375" style="7" customWidth="1"/>
    <col min="5380" max="5380" width="10.7109375" style="7" customWidth="1"/>
    <col min="5381" max="5381" width="6.7109375" style="7" customWidth="1"/>
    <col min="5382" max="5382" width="10.7109375" style="7" customWidth="1"/>
    <col min="5383" max="5383" width="6.7109375" style="7" customWidth="1"/>
    <col min="5384" max="5384" width="10.7109375" style="7" customWidth="1"/>
    <col min="5385" max="5385" width="6.7109375" style="7" customWidth="1"/>
    <col min="5386" max="5386" width="10.7109375" style="7" customWidth="1"/>
    <col min="5387" max="5387" width="6.7109375" style="7" customWidth="1"/>
    <col min="5388" max="5623" width="9.140625" style="7"/>
    <col min="5624" max="5624" width="7.28515625" style="7" customWidth="1"/>
    <col min="5625" max="5625" width="24.7109375" style="7" customWidth="1"/>
    <col min="5626" max="5626" width="10.7109375" style="7" customWidth="1"/>
    <col min="5627" max="5627" width="6.7109375" style="7" customWidth="1"/>
    <col min="5628" max="5628" width="10.7109375" style="7" customWidth="1"/>
    <col min="5629" max="5629" width="6.7109375" style="7" customWidth="1"/>
    <col min="5630" max="5630" width="10.7109375" style="7" customWidth="1"/>
    <col min="5631" max="5631" width="6.7109375" style="7" customWidth="1"/>
    <col min="5632" max="5632" width="10.7109375" style="7" customWidth="1"/>
    <col min="5633" max="5633" width="6.7109375" style="7" customWidth="1"/>
    <col min="5634" max="5634" width="10.7109375" style="7" customWidth="1"/>
    <col min="5635" max="5635" width="6.7109375" style="7" customWidth="1"/>
    <col min="5636" max="5636" width="10.7109375" style="7" customWidth="1"/>
    <col min="5637" max="5637" width="6.7109375" style="7" customWidth="1"/>
    <col min="5638" max="5638" width="10.7109375" style="7" customWidth="1"/>
    <col min="5639" max="5639" width="6.7109375" style="7" customWidth="1"/>
    <col min="5640" max="5640" width="10.7109375" style="7" customWidth="1"/>
    <col min="5641" max="5641" width="6.7109375" style="7" customWidth="1"/>
    <col min="5642" max="5642" width="10.7109375" style="7" customWidth="1"/>
    <col min="5643" max="5643" width="6.7109375" style="7" customWidth="1"/>
    <col min="5644" max="5879" width="9.140625" style="7"/>
    <col min="5880" max="5880" width="7.28515625" style="7" customWidth="1"/>
    <col min="5881" max="5881" width="24.7109375" style="7" customWidth="1"/>
    <col min="5882" max="5882" width="10.7109375" style="7" customWidth="1"/>
    <col min="5883" max="5883" width="6.7109375" style="7" customWidth="1"/>
    <col min="5884" max="5884" width="10.7109375" style="7" customWidth="1"/>
    <col min="5885" max="5885" width="6.7109375" style="7" customWidth="1"/>
    <col min="5886" max="5886" width="10.7109375" style="7" customWidth="1"/>
    <col min="5887" max="5887" width="6.7109375" style="7" customWidth="1"/>
    <col min="5888" max="5888" width="10.7109375" style="7" customWidth="1"/>
    <col min="5889" max="5889" width="6.7109375" style="7" customWidth="1"/>
    <col min="5890" max="5890" width="10.7109375" style="7" customWidth="1"/>
    <col min="5891" max="5891" width="6.7109375" style="7" customWidth="1"/>
    <col min="5892" max="5892" width="10.7109375" style="7" customWidth="1"/>
    <col min="5893" max="5893" width="6.7109375" style="7" customWidth="1"/>
    <col min="5894" max="5894" width="10.7109375" style="7" customWidth="1"/>
    <col min="5895" max="5895" width="6.7109375" style="7" customWidth="1"/>
    <col min="5896" max="5896" width="10.7109375" style="7" customWidth="1"/>
    <col min="5897" max="5897" width="6.7109375" style="7" customWidth="1"/>
    <col min="5898" max="5898" width="10.7109375" style="7" customWidth="1"/>
    <col min="5899" max="5899" width="6.7109375" style="7" customWidth="1"/>
    <col min="5900" max="6135" width="9.140625" style="7"/>
    <col min="6136" max="6136" width="7.28515625" style="7" customWidth="1"/>
    <col min="6137" max="6137" width="24.7109375" style="7" customWidth="1"/>
    <col min="6138" max="6138" width="10.7109375" style="7" customWidth="1"/>
    <col min="6139" max="6139" width="6.7109375" style="7" customWidth="1"/>
    <col min="6140" max="6140" width="10.7109375" style="7" customWidth="1"/>
    <col min="6141" max="6141" width="6.7109375" style="7" customWidth="1"/>
    <col min="6142" max="6142" width="10.7109375" style="7" customWidth="1"/>
    <col min="6143" max="6143" width="6.7109375" style="7" customWidth="1"/>
    <col min="6144" max="6144" width="10.7109375" style="7" customWidth="1"/>
    <col min="6145" max="6145" width="6.7109375" style="7" customWidth="1"/>
    <col min="6146" max="6146" width="10.7109375" style="7" customWidth="1"/>
    <col min="6147" max="6147" width="6.7109375" style="7" customWidth="1"/>
    <col min="6148" max="6148" width="10.7109375" style="7" customWidth="1"/>
    <col min="6149" max="6149" width="6.7109375" style="7" customWidth="1"/>
    <col min="6150" max="6150" width="10.7109375" style="7" customWidth="1"/>
    <col min="6151" max="6151" width="6.7109375" style="7" customWidth="1"/>
    <col min="6152" max="6152" width="10.7109375" style="7" customWidth="1"/>
    <col min="6153" max="6153" width="6.7109375" style="7" customWidth="1"/>
    <col min="6154" max="6154" width="10.7109375" style="7" customWidth="1"/>
    <col min="6155" max="6155" width="6.7109375" style="7" customWidth="1"/>
    <col min="6156" max="6391" width="9.140625" style="7"/>
    <col min="6392" max="6392" width="7.28515625" style="7" customWidth="1"/>
    <col min="6393" max="6393" width="24.7109375" style="7" customWidth="1"/>
    <col min="6394" max="6394" width="10.7109375" style="7" customWidth="1"/>
    <col min="6395" max="6395" width="6.7109375" style="7" customWidth="1"/>
    <col min="6396" max="6396" width="10.7109375" style="7" customWidth="1"/>
    <col min="6397" max="6397" width="6.7109375" style="7" customWidth="1"/>
    <col min="6398" max="6398" width="10.7109375" style="7" customWidth="1"/>
    <col min="6399" max="6399" width="6.7109375" style="7" customWidth="1"/>
    <col min="6400" max="6400" width="10.7109375" style="7" customWidth="1"/>
    <col min="6401" max="6401" width="6.7109375" style="7" customWidth="1"/>
    <col min="6402" max="6402" width="10.7109375" style="7" customWidth="1"/>
    <col min="6403" max="6403" width="6.7109375" style="7" customWidth="1"/>
    <col min="6404" max="6404" width="10.7109375" style="7" customWidth="1"/>
    <col min="6405" max="6405" width="6.7109375" style="7" customWidth="1"/>
    <col min="6406" max="6406" width="10.7109375" style="7" customWidth="1"/>
    <col min="6407" max="6407" width="6.7109375" style="7" customWidth="1"/>
    <col min="6408" max="6408" width="10.7109375" style="7" customWidth="1"/>
    <col min="6409" max="6409" width="6.7109375" style="7" customWidth="1"/>
    <col min="6410" max="6410" width="10.7109375" style="7" customWidth="1"/>
    <col min="6411" max="6411" width="6.7109375" style="7" customWidth="1"/>
    <col min="6412" max="6647" width="9.140625" style="7"/>
    <col min="6648" max="6648" width="7.28515625" style="7" customWidth="1"/>
    <col min="6649" max="6649" width="24.7109375" style="7" customWidth="1"/>
    <col min="6650" max="6650" width="10.7109375" style="7" customWidth="1"/>
    <col min="6651" max="6651" width="6.7109375" style="7" customWidth="1"/>
    <col min="6652" max="6652" width="10.7109375" style="7" customWidth="1"/>
    <col min="6653" max="6653" width="6.7109375" style="7" customWidth="1"/>
    <col min="6654" max="6654" width="10.7109375" style="7" customWidth="1"/>
    <col min="6655" max="6655" width="6.7109375" style="7" customWidth="1"/>
    <col min="6656" max="6656" width="10.7109375" style="7" customWidth="1"/>
    <col min="6657" max="6657" width="6.7109375" style="7" customWidth="1"/>
    <col min="6658" max="6658" width="10.7109375" style="7" customWidth="1"/>
    <col min="6659" max="6659" width="6.7109375" style="7" customWidth="1"/>
    <col min="6660" max="6660" width="10.7109375" style="7" customWidth="1"/>
    <col min="6661" max="6661" width="6.7109375" style="7" customWidth="1"/>
    <col min="6662" max="6662" width="10.7109375" style="7" customWidth="1"/>
    <col min="6663" max="6663" width="6.7109375" style="7" customWidth="1"/>
    <col min="6664" max="6664" width="10.7109375" style="7" customWidth="1"/>
    <col min="6665" max="6665" width="6.7109375" style="7" customWidth="1"/>
    <col min="6666" max="6666" width="10.7109375" style="7" customWidth="1"/>
    <col min="6667" max="6667" width="6.7109375" style="7" customWidth="1"/>
    <col min="6668" max="6903" width="9.140625" style="7"/>
    <col min="6904" max="6904" width="7.28515625" style="7" customWidth="1"/>
    <col min="6905" max="6905" width="24.7109375" style="7" customWidth="1"/>
    <col min="6906" max="6906" width="10.7109375" style="7" customWidth="1"/>
    <col min="6907" max="6907" width="6.7109375" style="7" customWidth="1"/>
    <col min="6908" max="6908" width="10.7109375" style="7" customWidth="1"/>
    <col min="6909" max="6909" width="6.7109375" style="7" customWidth="1"/>
    <col min="6910" max="6910" width="10.7109375" style="7" customWidth="1"/>
    <col min="6911" max="6911" width="6.7109375" style="7" customWidth="1"/>
    <col min="6912" max="6912" width="10.7109375" style="7" customWidth="1"/>
    <col min="6913" max="6913" width="6.7109375" style="7" customWidth="1"/>
    <col min="6914" max="6914" width="10.7109375" style="7" customWidth="1"/>
    <col min="6915" max="6915" width="6.7109375" style="7" customWidth="1"/>
    <col min="6916" max="6916" width="10.7109375" style="7" customWidth="1"/>
    <col min="6917" max="6917" width="6.7109375" style="7" customWidth="1"/>
    <col min="6918" max="6918" width="10.7109375" style="7" customWidth="1"/>
    <col min="6919" max="6919" width="6.7109375" style="7" customWidth="1"/>
    <col min="6920" max="6920" width="10.7109375" style="7" customWidth="1"/>
    <col min="6921" max="6921" width="6.7109375" style="7" customWidth="1"/>
    <col min="6922" max="6922" width="10.7109375" style="7" customWidth="1"/>
    <col min="6923" max="6923" width="6.7109375" style="7" customWidth="1"/>
    <col min="6924" max="7159" width="9.140625" style="7"/>
    <col min="7160" max="7160" width="7.28515625" style="7" customWidth="1"/>
    <col min="7161" max="7161" width="24.7109375" style="7" customWidth="1"/>
    <col min="7162" max="7162" width="10.7109375" style="7" customWidth="1"/>
    <col min="7163" max="7163" width="6.7109375" style="7" customWidth="1"/>
    <col min="7164" max="7164" width="10.7109375" style="7" customWidth="1"/>
    <col min="7165" max="7165" width="6.7109375" style="7" customWidth="1"/>
    <col min="7166" max="7166" width="10.7109375" style="7" customWidth="1"/>
    <col min="7167" max="7167" width="6.7109375" style="7" customWidth="1"/>
    <col min="7168" max="7168" width="10.7109375" style="7" customWidth="1"/>
    <col min="7169" max="7169" width="6.7109375" style="7" customWidth="1"/>
    <col min="7170" max="7170" width="10.7109375" style="7" customWidth="1"/>
    <col min="7171" max="7171" width="6.7109375" style="7" customWidth="1"/>
    <col min="7172" max="7172" width="10.7109375" style="7" customWidth="1"/>
    <col min="7173" max="7173" width="6.7109375" style="7" customWidth="1"/>
    <col min="7174" max="7174" width="10.7109375" style="7" customWidth="1"/>
    <col min="7175" max="7175" width="6.7109375" style="7" customWidth="1"/>
    <col min="7176" max="7176" width="10.7109375" style="7" customWidth="1"/>
    <col min="7177" max="7177" width="6.7109375" style="7" customWidth="1"/>
    <col min="7178" max="7178" width="10.7109375" style="7" customWidth="1"/>
    <col min="7179" max="7179" width="6.7109375" style="7" customWidth="1"/>
    <col min="7180" max="7415" width="9.140625" style="7"/>
    <col min="7416" max="7416" width="7.28515625" style="7" customWidth="1"/>
    <col min="7417" max="7417" width="24.7109375" style="7" customWidth="1"/>
    <col min="7418" max="7418" width="10.7109375" style="7" customWidth="1"/>
    <col min="7419" max="7419" width="6.7109375" style="7" customWidth="1"/>
    <col min="7420" max="7420" width="10.7109375" style="7" customWidth="1"/>
    <col min="7421" max="7421" width="6.7109375" style="7" customWidth="1"/>
    <col min="7422" max="7422" width="10.7109375" style="7" customWidth="1"/>
    <col min="7423" max="7423" width="6.7109375" style="7" customWidth="1"/>
    <col min="7424" max="7424" width="10.7109375" style="7" customWidth="1"/>
    <col min="7425" max="7425" width="6.7109375" style="7" customWidth="1"/>
    <col min="7426" max="7426" width="10.7109375" style="7" customWidth="1"/>
    <col min="7427" max="7427" width="6.7109375" style="7" customWidth="1"/>
    <col min="7428" max="7428" width="10.7109375" style="7" customWidth="1"/>
    <col min="7429" max="7429" width="6.7109375" style="7" customWidth="1"/>
    <col min="7430" max="7430" width="10.7109375" style="7" customWidth="1"/>
    <col min="7431" max="7431" width="6.7109375" style="7" customWidth="1"/>
    <col min="7432" max="7432" width="10.7109375" style="7" customWidth="1"/>
    <col min="7433" max="7433" width="6.7109375" style="7" customWidth="1"/>
    <col min="7434" max="7434" width="10.7109375" style="7" customWidth="1"/>
    <col min="7435" max="7435" width="6.7109375" style="7" customWidth="1"/>
    <col min="7436" max="7671" width="9.140625" style="7"/>
    <col min="7672" max="7672" width="7.28515625" style="7" customWidth="1"/>
    <col min="7673" max="7673" width="24.7109375" style="7" customWidth="1"/>
    <col min="7674" max="7674" width="10.7109375" style="7" customWidth="1"/>
    <col min="7675" max="7675" width="6.7109375" style="7" customWidth="1"/>
    <col min="7676" max="7676" width="10.7109375" style="7" customWidth="1"/>
    <col min="7677" max="7677" width="6.7109375" style="7" customWidth="1"/>
    <col min="7678" max="7678" width="10.7109375" style="7" customWidth="1"/>
    <col min="7679" max="7679" width="6.7109375" style="7" customWidth="1"/>
    <col min="7680" max="7680" width="10.7109375" style="7" customWidth="1"/>
    <col min="7681" max="7681" width="6.7109375" style="7" customWidth="1"/>
    <col min="7682" max="7682" width="10.7109375" style="7" customWidth="1"/>
    <col min="7683" max="7683" width="6.7109375" style="7" customWidth="1"/>
    <col min="7684" max="7684" width="10.7109375" style="7" customWidth="1"/>
    <col min="7685" max="7685" width="6.7109375" style="7" customWidth="1"/>
    <col min="7686" max="7686" width="10.7109375" style="7" customWidth="1"/>
    <col min="7687" max="7687" width="6.7109375" style="7" customWidth="1"/>
    <col min="7688" max="7688" width="10.7109375" style="7" customWidth="1"/>
    <col min="7689" max="7689" width="6.7109375" style="7" customWidth="1"/>
    <col min="7690" max="7690" width="10.7109375" style="7" customWidth="1"/>
    <col min="7691" max="7691" width="6.7109375" style="7" customWidth="1"/>
    <col min="7692" max="7927" width="9.140625" style="7"/>
    <col min="7928" max="7928" width="7.28515625" style="7" customWidth="1"/>
    <col min="7929" max="7929" width="24.7109375" style="7" customWidth="1"/>
    <col min="7930" max="7930" width="10.7109375" style="7" customWidth="1"/>
    <col min="7931" max="7931" width="6.7109375" style="7" customWidth="1"/>
    <col min="7932" max="7932" width="10.7109375" style="7" customWidth="1"/>
    <col min="7933" max="7933" width="6.7109375" style="7" customWidth="1"/>
    <col min="7934" max="7934" width="10.7109375" style="7" customWidth="1"/>
    <col min="7935" max="7935" width="6.7109375" style="7" customWidth="1"/>
    <col min="7936" max="7936" width="10.7109375" style="7" customWidth="1"/>
    <col min="7937" max="7937" width="6.7109375" style="7" customWidth="1"/>
    <col min="7938" max="7938" width="10.7109375" style="7" customWidth="1"/>
    <col min="7939" max="7939" width="6.7109375" style="7" customWidth="1"/>
    <col min="7940" max="7940" width="10.7109375" style="7" customWidth="1"/>
    <col min="7941" max="7941" width="6.7109375" style="7" customWidth="1"/>
    <col min="7942" max="7942" width="10.7109375" style="7" customWidth="1"/>
    <col min="7943" max="7943" width="6.7109375" style="7" customWidth="1"/>
    <col min="7944" max="7944" width="10.7109375" style="7" customWidth="1"/>
    <col min="7945" max="7945" width="6.7109375" style="7" customWidth="1"/>
    <col min="7946" max="7946" width="10.7109375" style="7" customWidth="1"/>
    <col min="7947" max="7947" width="6.7109375" style="7" customWidth="1"/>
    <col min="7948" max="8183" width="9.140625" style="7"/>
    <col min="8184" max="8184" width="7.28515625" style="7" customWidth="1"/>
    <col min="8185" max="8185" width="24.7109375" style="7" customWidth="1"/>
    <col min="8186" max="8186" width="10.7109375" style="7" customWidth="1"/>
    <col min="8187" max="8187" width="6.7109375" style="7" customWidth="1"/>
    <col min="8188" max="8188" width="10.7109375" style="7" customWidth="1"/>
    <col min="8189" max="8189" width="6.7109375" style="7" customWidth="1"/>
    <col min="8190" max="8190" width="10.7109375" style="7" customWidth="1"/>
    <col min="8191" max="8191" width="6.7109375" style="7" customWidth="1"/>
    <col min="8192" max="8192" width="10.7109375" style="7" customWidth="1"/>
    <col min="8193" max="8193" width="6.7109375" style="7" customWidth="1"/>
    <col min="8194" max="8194" width="10.7109375" style="7" customWidth="1"/>
    <col min="8195" max="8195" width="6.7109375" style="7" customWidth="1"/>
    <col min="8196" max="8196" width="10.7109375" style="7" customWidth="1"/>
    <col min="8197" max="8197" width="6.7109375" style="7" customWidth="1"/>
    <col min="8198" max="8198" width="10.7109375" style="7" customWidth="1"/>
    <col min="8199" max="8199" width="6.7109375" style="7" customWidth="1"/>
    <col min="8200" max="8200" width="10.7109375" style="7" customWidth="1"/>
    <col min="8201" max="8201" width="6.7109375" style="7" customWidth="1"/>
    <col min="8202" max="8202" width="10.7109375" style="7" customWidth="1"/>
    <col min="8203" max="8203" width="6.7109375" style="7" customWidth="1"/>
    <col min="8204" max="8439" width="9.140625" style="7"/>
    <col min="8440" max="8440" width="7.28515625" style="7" customWidth="1"/>
    <col min="8441" max="8441" width="24.7109375" style="7" customWidth="1"/>
    <col min="8442" max="8442" width="10.7109375" style="7" customWidth="1"/>
    <col min="8443" max="8443" width="6.7109375" style="7" customWidth="1"/>
    <col min="8444" max="8444" width="10.7109375" style="7" customWidth="1"/>
    <col min="8445" max="8445" width="6.7109375" style="7" customWidth="1"/>
    <col min="8446" max="8446" width="10.7109375" style="7" customWidth="1"/>
    <col min="8447" max="8447" width="6.7109375" style="7" customWidth="1"/>
    <col min="8448" max="8448" width="10.7109375" style="7" customWidth="1"/>
    <col min="8449" max="8449" width="6.7109375" style="7" customWidth="1"/>
    <col min="8450" max="8450" width="10.7109375" style="7" customWidth="1"/>
    <col min="8451" max="8451" width="6.7109375" style="7" customWidth="1"/>
    <col min="8452" max="8452" width="10.7109375" style="7" customWidth="1"/>
    <col min="8453" max="8453" width="6.7109375" style="7" customWidth="1"/>
    <col min="8454" max="8454" width="10.7109375" style="7" customWidth="1"/>
    <col min="8455" max="8455" width="6.7109375" style="7" customWidth="1"/>
    <col min="8456" max="8456" width="10.7109375" style="7" customWidth="1"/>
    <col min="8457" max="8457" width="6.7109375" style="7" customWidth="1"/>
    <col min="8458" max="8458" width="10.7109375" style="7" customWidth="1"/>
    <col min="8459" max="8459" width="6.7109375" style="7" customWidth="1"/>
    <col min="8460" max="8695" width="9.140625" style="7"/>
    <col min="8696" max="8696" width="7.28515625" style="7" customWidth="1"/>
    <col min="8697" max="8697" width="24.7109375" style="7" customWidth="1"/>
    <col min="8698" max="8698" width="10.7109375" style="7" customWidth="1"/>
    <col min="8699" max="8699" width="6.7109375" style="7" customWidth="1"/>
    <col min="8700" max="8700" width="10.7109375" style="7" customWidth="1"/>
    <col min="8701" max="8701" width="6.7109375" style="7" customWidth="1"/>
    <col min="8702" max="8702" width="10.7109375" style="7" customWidth="1"/>
    <col min="8703" max="8703" width="6.7109375" style="7" customWidth="1"/>
    <col min="8704" max="8704" width="10.7109375" style="7" customWidth="1"/>
    <col min="8705" max="8705" width="6.7109375" style="7" customWidth="1"/>
    <col min="8706" max="8706" width="10.7109375" style="7" customWidth="1"/>
    <col min="8707" max="8707" width="6.7109375" style="7" customWidth="1"/>
    <col min="8708" max="8708" width="10.7109375" style="7" customWidth="1"/>
    <col min="8709" max="8709" width="6.7109375" style="7" customWidth="1"/>
    <col min="8710" max="8710" width="10.7109375" style="7" customWidth="1"/>
    <col min="8711" max="8711" width="6.7109375" style="7" customWidth="1"/>
    <col min="8712" max="8712" width="10.7109375" style="7" customWidth="1"/>
    <col min="8713" max="8713" width="6.7109375" style="7" customWidth="1"/>
    <col min="8714" max="8714" width="10.7109375" style="7" customWidth="1"/>
    <col min="8715" max="8715" width="6.7109375" style="7" customWidth="1"/>
    <col min="8716" max="8951" width="9.140625" style="7"/>
    <col min="8952" max="8952" width="7.28515625" style="7" customWidth="1"/>
    <col min="8953" max="8953" width="24.7109375" style="7" customWidth="1"/>
    <col min="8954" max="8954" width="10.7109375" style="7" customWidth="1"/>
    <col min="8955" max="8955" width="6.7109375" style="7" customWidth="1"/>
    <col min="8956" max="8956" width="10.7109375" style="7" customWidth="1"/>
    <col min="8957" max="8957" width="6.7109375" style="7" customWidth="1"/>
    <col min="8958" max="8958" width="10.7109375" style="7" customWidth="1"/>
    <col min="8959" max="8959" width="6.7109375" style="7" customWidth="1"/>
    <col min="8960" max="8960" width="10.7109375" style="7" customWidth="1"/>
    <col min="8961" max="8961" width="6.7109375" style="7" customWidth="1"/>
    <col min="8962" max="8962" width="10.7109375" style="7" customWidth="1"/>
    <col min="8963" max="8963" width="6.7109375" style="7" customWidth="1"/>
    <col min="8964" max="8964" width="10.7109375" style="7" customWidth="1"/>
    <col min="8965" max="8965" width="6.7109375" style="7" customWidth="1"/>
    <col min="8966" max="8966" width="10.7109375" style="7" customWidth="1"/>
    <col min="8967" max="8967" width="6.7109375" style="7" customWidth="1"/>
    <col min="8968" max="8968" width="10.7109375" style="7" customWidth="1"/>
    <col min="8969" max="8969" width="6.7109375" style="7" customWidth="1"/>
    <col min="8970" max="8970" width="10.7109375" style="7" customWidth="1"/>
    <col min="8971" max="8971" width="6.7109375" style="7" customWidth="1"/>
    <col min="8972" max="9207" width="9.140625" style="7"/>
    <col min="9208" max="9208" width="7.28515625" style="7" customWidth="1"/>
    <col min="9209" max="9209" width="24.7109375" style="7" customWidth="1"/>
    <col min="9210" max="9210" width="10.7109375" style="7" customWidth="1"/>
    <col min="9211" max="9211" width="6.7109375" style="7" customWidth="1"/>
    <col min="9212" max="9212" width="10.7109375" style="7" customWidth="1"/>
    <col min="9213" max="9213" width="6.7109375" style="7" customWidth="1"/>
    <col min="9214" max="9214" width="10.7109375" style="7" customWidth="1"/>
    <col min="9215" max="9215" width="6.7109375" style="7" customWidth="1"/>
    <col min="9216" max="9216" width="10.7109375" style="7" customWidth="1"/>
    <col min="9217" max="9217" width="6.7109375" style="7" customWidth="1"/>
    <col min="9218" max="9218" width="10.7109375" style="7" customWidth="1"/>
    <col min="9219" max="9219" width="6.7109375" style="7" customWidth="1"/>
    <col min="9220" max="9220" width="10.7109375" style="7" customWidth="1"/>
    <col min="9221" max="9221" width="6.7109375" style="7" customWidth="1"/>
    <col min="9222" max="9222" width="10.7109375" style="7" customWidth="1"/>
    <col min="9223" max="9223" width="6.7109375" style="7" customWidth="1"/>
    <col min="9224" max="9224" width="10.7109375" style="7" customWidth="1"/>
    <col min="9225" max="9225" width="6.7109375" style="7" customWidth="1"/>
    <col min="9226" max="9226" width="10.7109375" style="7" customWidth="1"/>
    <col min="9227" max="9227" width="6.7109375" style="7" customWidth="1"/>
    <col min="9228" max="9463" width="9.140625" style="7"/>
    <col min="9464" max="9464" width="7.28515625" style="7" customWidth="1"/>
    <col min="9465" max="9465" width="24.7109375" style="7" customWidth="1"/>
    <col min="9466" max="9466" width="10.7109375" style="7" customWidth="1"/>
    <col min="9467" max="9467" width="6.7109375" style="7" customWidth="1"/>
    <col min="9468" max="9468" width="10.7109375" style="7" customWidth="1"/>
    <col min="9469" max="9469" width="6.7109375" style="7" customWidth="1"/>
    <col min="9470" max="9470" width="10.7109375" style="7" customWidth="1"/>
    <col min="9471" max="9471" width="6.7109375" style="7" customWidth="1"/>
    <col min="9472" max="9472" width="10.7109375" style="7" customWidth="1"/>
    <col min="9473" max="9473" width="6.7109375" style="7" customWidth="1"/>
    <col min="9474" max="9474" width="10.7109375" style="7" customWidth="1"/>
    <col min="9475" max="9475" width="6.7109375" style="7" customWidth="1"/>
    <col min="9476" max="9476" width="10.7109375" style="7" customWidth="1"/>
    <col min="9477" max="9477" width="6.7109375" style="7" customWidth="1"/>
    <col min="9478" max="9478" width="10.7109375" style="7" customWidth="1"/>
    <col min="9479" max="9479" width="6.7109375" style="7" customWidth="1"/>
    <col min="9480" max="9480" width="10.7109375" style="7" customWidth="1"/>
    <col min="9481" max="9481" width="6.7109375" style="7" customWidth="1"/>
    <col min="9482" max="9482" width="10.7109375" style="7" customWidth="1"/>
    <col min="9483" max="9483" width="6.7109375" style="7" customWidth="1"/>
    <col min="9484" max="9719" width="9.140625" style="7"/>
    <col min="9720" max="9720" width="7.28515625" style="7" customWidth="1"/>
    <col min="9721" max="9721" width="24.7109375" style="7" customWidth="1"/>
    <col min="9722" max="9722" width="10.7109375" style="7" customWidth="1"/>
    <col min="9723" max="9723" width="6.7109375" style="7" customWidth="1"/>
    <col min="9724" max="9724" width="10.7109375" style="7" customWidth="1"/>
    <col min="9725" max="9725" width="6.7109375" style="7" customWidth="1"/>
    <col min="9726" max="9726" width="10.7109375" style="7" customWidth="1"/>
    <col min="9727" max="9727" width="6.7109375" style="7" customWidth="1"/>
    <col min="9728" max="9728" width="10.7109375" style="7" customWidth="1"/>
    <col min="9729" max="9729" width="6.7109375" style="7" customWidth="1"/>
    <col min="9730" max="9730" width="10.7109375" style="7" customWidth="1"/>
    <col min="9731" max="9731" width="6.7109375" style="7" customWidth="1"/>
    <col min="9732" max="9732" width="10.7109375" style="7" customWidth="1"/>
    <col min="9733" max="9733" width="6.7109375" style="7" customWidth="1"/>
    <col min="9734" max="9734" width="10.7109375" style="7" customWidth="1"/>
    <col min="9735" max="9735" width="6.7109375" style="7" customWidth="1"/>
    <col min="9736" max="9736" width="10.7109375" style="7" customWidth="1"/>
    <col min="9737" max="9737" width="6.7109375" style="7" customWidth="1"/>
    <col min="9738" max="9738" width="10.7109375" style="7" customWidth="1"/>
    <col min="9739" max="9739" width="6.7109375" style="7" customWidth="1"/>
    <col min="9740" max="9975" width="9.140625" style="7"/>
    <col min="9976" max="9976" width="7.28515625" style="7" customWidth="1"/>
    <col min="9977" max="9977" width="24.7109375" style="7" customWidth="1"/>
    <col min="9978" max="9978" width="10.7109375" style="7" customWidth="1"/>
    <col min="9979" max="9979" width="6.7109375" style="7" customWidth="1"/>
    <col min="9980" max="9980" width="10.7109375" style="7" customWidth="1"/>
    <col min="9981" max="9981" width="6.7109375" style="7" customWidth="1"/>
    <col min="9982" max="9982" width="10.7109375" style="7" customWidth="1"/>
    <col min="9983" max="9983" width="6.7109375" style="7" customWidth="1"/>
    <col min="9984" max="9984" width="10.7109375" style="7" customWidth="1"/>
    <col min="9985" max="9985" width="6.7109375" style="7" customWidth="1"/>
    <col min="9986" max="9986" width="10.7109375" style="7" customWidth="1"/>
    <col min="9987" max="9987" width="6.7109375" style="7" customWidth="1"/>
    <col min="9988" max="9988" width="10.7109375" style="7" customWidth="1"/>
    <col min="9989" max="9989" width="6.7109375" style="7" customWidth="1"/>
    <col min="9990" max="9990" width="10.7109375" style="7" customWidth="1"/>
    <col min="9991" max="9991" width="6.7109375" style="7" customWidth="1"/>
    <col min="9992" max="9992" width="10.7109375" style="7" customWidth="1"/>
    <col min="9993" max="9993" width="6.7109375" style="7" customWidth="1"/>
    <col min="9994" max="9994" width="10.7109375" style="7" customWidth="1"/>
    <col min="9995" max="9995" width="6.7109375" style="7" customWidth="1"/>
    <col min="9996" max="10231" width="9.140625" style="7"/>
    <col min="10232" max="10232" width="7.28515625" style="7" customWidth="1"/>
    <col min="10233" max="10233" width="24.7109375" style="7" customWidth="1"/>
    <col min="10234" max="10234" width="10.7109375" style="7" customWidth="1"/>
    <col min="10235" max="10235" width="6.7109375" style="7" customWidth="1"/>
    <col min="10236" max="10236" width="10.7109375" style="7" customWidth="1"/>
    <col min="10237" max="10237" width="6.7109375" style="7" customWidth="1"/>
    <col min="10238" max="10238" width="10.7109375" style="7" customWidth="1"/>
    <col min="10239" max="10239" width="6.7109375" style="7" customWidth="1"/>
    <col min="10240" max="10240" width="10.7109375" style="7" customWidth="1"/>
    <col min="10241" max="10241" width="6.7109375" style="7" customWidth="1"/>
    <col min="10242" max="10242" width="10.7109375" style="7" customWidth="1"/>
    <col min="10243" max="10243" width="6.7109375" style="7" customWidth="1"/>
    <col min="10244" max="10244" width="10.7109375" style="7" customWidth="1"/>
    <col min="10245" max="10245" width="6.7109375" style="7" customWidth="1"/>
    <col min="10246" max="10246" width="10.7109375" style="7" customWidth="1"/>
    <col min="10247" max="10247" width="6.7109375" style="7" customWidth="1"/>
    <col min="10248" max="10248" width="10.7109375" style="7" customWidth="1"/>
    <col min="10249" max="10249" width="6.7109375" style="7" customWidth="1"/>
    <col min="10250" max="10250" width="10.7109375" style="7" customWidth="1"/>
    <col min="10251" max="10251" width="6.7109375" style="7" customWidth="1"/>
    <col min="10252" max="10487" width="9.140625" style="7"/>
    <col min="10488" max="10488" width="7.28515625" style="7" customWidth="1"/>
    <col min="10489" max="10489" width="24.7109375" style="7" customWidth="1"/>
    <col min="10490" max="10490" width="10.7109375" style="7" customWidth="1"/>
    <col min="10491" max="10491" width="6.7109375" style="7" customWidth="1"/>
    <col min="10492" max="10492" width="10.7109375" style="7" customWidth="1"/>
    <col min="10493" max="10493" width="6.7109375" style="7" customWidth="1"/>
    <col min="10494" max="10494" width="10.7109375" style="7" customWidth="1"/>
    <col min="10495" max="10495" width="6.7109375" style="7" customWidth="1"/>
    <col min="10496" max="10496" width="10.7109375" style="7" customWidth="1"/>
    <col min="10497" max="10497" width="6.7109375" style="7" customWidth="1"/>
    <col min="10498" max="10498" width="10.7109375" style="7" customWidth="1"/>
    <col min="10499" max="10499" width="6.7109375" style="7" customWidth="1"/>
    <col min="10500" max="10500" width="10.7109375" style="7" customWidth="1"/>
    <col min="10501" max="10501" width="6.7109375" style="7" customWidth="1"/>
    <col min="10502" max="10502" width="10.7109375" style="7" customWidth="1"/>
    <col min="10503" max="10503" width="6.7109375" style="7" customWidth="1"/>
    <col min="10504" max="10504" width="10.7109375" style="7" customWidth="1"/>
    <col min="10505" max="10505" width="6.7109375" style="7" customWidth="1"/>
    <col min="10506" max="10506" width="10.7109375" style="7" customWidth="1"/>
    <col min="10507" max="10507" width="6.7109375" style="7" customWidth="1"/>
    <col min="10508" max="10743" width="9.140625" style="7"/>
    <col min="10744" max="10744" width="7.28515625" style="7" customWidth="1"/>
    <col min="10745" max="10745" width="24.7109375" style="7" customWidth="1"/>
    <col min="10746" max="10746" width="10.7109375" style="7" customWidth="1"/>
    <col min="10747" max="10747" width="6.7109375" style="7" customWidth="1"/>
    <col min="10748" max="10748" width="10.7109375" style="7" customWidth="1"/>
    <col min="10749" max="10749" width="6.7109375" style="7" customWidth="1"/>
    <col min="10750" max="10750" width="10.7109375" style="7" customWidth="1"/>
    <col min="10751" max="10751" width="6.7109375" style="7" customWidth="1"/>
    <col min="10752" max="10752" width="10.7109375" style="7" customWidth="1"/>
    <col min="10753" max="10753" width="6.7109375" style="7" customWidth="1"/>
    <col min="10754" max="10754" width="10.7109375" style="7" customWidth="1"/>
    <col min="10755" max="10755" width="6.7109375" style="7" customWidth="1"/>
    <col min="10756" max="10756" width="10.7109375" style="7" customWidth="1"/>
    <col min="10757" max="10757" width="6.7109375" style="7" customWidth="1"/>
    <col min="10758" max="10758" width="10.7109375" style="7" customWidth="1"/>
    <col min="10759" max="10759" width="6.7109375" style="7" customWidth="1"/>
    <col min="10760" max="10760" width="10.7109375" style="7" customWidth="1"/>
    <col min="10761" max="10761" width="6.7109375" style="7" customWidth="1"/>
    <col min="10762" max="10762" width="10.7109375" style="7" customWidth="1"/>
    <col min="10763" max="10763" width="6.7109375" style="7" customWidth="1"/>
    <col min="10764" max="10999" width="9.140625" style="7"/>
    <col min="11000" max="11000" width="7.28515625" style="7" customWidth="1"/>
    <col min="11001" max="11001" width="24.7109375" style="7" customWidth="1"/>
    <col min="11002" max="11002" width="10.7109375" style="7" customWidth="1"/>
    <col min="11003" max="11003" width="6.7109375" style="7" customWidth="1"/>
    <col min="11004" max="11004" width="10.7109375" style="7" customWidth="1"/>
    <col min="11005" max="11005" width="6.7109375" style="7" customWidth="1"/>
    <col min="11006" max="11006" width="10.7109375" style="7" customWidth="1"/>
    <col min="11007" max="11007" width="6.7109375" style="7" customWidth="1"/>
    <col min="11008" max="11008" width="10.7109375" style="7" customWidth="1"/>
    <col min="11009" max="11009" width="6.7109375" style="7" customWidth="1"/>
    <col min="11010" max="11010" width="10.7109375" style="7" customWidth="1"/>
    <col min="11011" max="11011" width="6.7109375" style="7" customWidth="1"/>
    <col min="11012" max="11012" width="10.7109375" style="7" customWidth="1"/>
    <col min="11013" max="11013" width="6.7109375" style="7" customWidth="1"/>
    <col min="11014" max="11014" width="10.7109375" style="7" customWidth="1"/>
    <col min="11015" max="11015" width="6.7109375" style="7" customWidth="1"/>
    <col min="11016" max="11016" width="10.7109375" style="7" customWidth="1"/>
    <col min="11017" max="11017" width="6.7109375" style="7" customWidth="1"/>
    <col min="11018" max="11018" width="10.7109375" style="7" customWidth="1"/>
    <col min="11019" max="11019" width="6.7109375" style="7" customWidth="1"/>
    <col min="11020" max="11255" width="9.140625" style="7"/>
    <col min="11256" max="11256" width="7.28515625" style="7" customWidth="1"/>
    <col min="11257" max="11257" width="24.7109375" style="7" customWidth="1"/>
    <col min="11258" max="11258" width="10.7109375" style="7" customWidth="1"/>
    <col min="11259" max="11259" width="6.7109375" style="7" customWidth="1"/>
    <col min="11260" max="11260" width="10.7109375" style="7" customWidth="1"/>
    <col min="11261" max="11261" width="6.7109375" style="7" customWidth="1"/>
    <col min="11262" max="11262" width="10.7109375" style="7" customWidth="1"/>
    <col min="11263" max="11263" width="6.7109375" style="7" customWidth="1"/>
    <col min="11264" max="11264" width="10.7109375" style="7" customWidth="1"/>
    <col min="11265" max="11265" width="6.7109375" style="7" customWidth="1"/>
    <col min="11266" max="11266" width="10.7109375" style="7" customWidth="1"/>
    <col min="11267" max="11267" width="6.7109375" style="7" customWidth="1"/>
    <col min="11268" max="11268" width="10.7109375" style="7" customWidth="1"/>
    <col min="11269" max="11269" width="6.7109375" style="7" customWidth="1"/>
    <col min="11270" max="11270" width="10.7109375" style="7" customWidth="1"/>
    <col min="11271" max="11271" width="6.7109375" style="7" customWidth="1"/>
    <col min="11272" max="11272" width="10.7109375" style="7" customWidth="1"/>
    <col min="11273" max="11273" width="6.7109375" style="7" customWidth="1"/>
    <col min="11274" max="11274" width="10.7109375" style="7" customWidth="1"/>
    <col min="11275" max="11275" width="6.7109375" style="7" customWidth="1"/>
    <col min="11276" max="11511" width="9.140625" style="7"/>
    <col min="11512" max="11512" width="7.28515625" style="7" customWidth="1"/>
    <col min="11513" max="11513" width="24.7109375" style="7" customWidth="1"/>
    <col min="11514" max="11514" width="10.7109375" style="7" customWidth="1"/>
    <col min="11515" max="11515" width="6.7109375" style="7" customWidth="1"/>
    <col min="11516" max="11516" width="10.7109375" style="7" customWidth="1"/>
    <col min="11517" max="11517" width="6.7109375" style="7" customWidth="1"/>
    <col min="11518" max="11518" width="10.7109375" style="7" customWidth="1"/>
    <col min="11519" max="11519" width="6.7109375" style="7" customWidth="1"/>
    <col min="11520" max="11520" width="10.7109375" style="7" customWidth="1"/>
    <col min="11521" max="11521" width="6.7109375" style="7" customWidth="1"/>
    <col min="11522" max="11522" width="10.7109375" style="7" customWidth="1"/>
    <col min="11523" max="11523" width="6.7109375" style="7" customWidth="1"/>
    <col min="11524" max="11524" width="10.7109375" style="7" customWidth="1"/>
    <col min="11525" max="11525" width="6.7109375" style="7" customWidth="1"/>
    <col min="11526" max="11526" width="10.7109375" style="7" customWidth="1"/>
    <col min="11527" max="11527" width="6.7109375" style="7" customWidth="1"/>
    <col min="11528" max="11528" width="10.7109375" style="7" customWidth="1"/>
    <col min="11529" max="11529" width="6.7109375" style="7" customWidth="1"/>
    <col min="11530" max="11530" width="10.7109375" style="7" customWidth="1"/>
    <col min="11531" max="11531" width="6.7109375" style="7" customWidth="1"/>
    <col min="11532" max="11767" width="9.140625" style="7"/>
    <col min="11768" max="11768" width="7.28515625" style="7" customWidth="1"/>
    <col min="11769" max="11769" width="24.7109375" style="7" customWidth="1"/>
    <col min="11770" max="11770" width="10.7109375" style="7" customWidth="1"/>
    <col min="11771" max="11771" width="6.7109375" style="7" customWidth="1"/>
    <col min="11772" max="11772" width="10.7109375" style="7" customWidth="1"/>
    <col min="11773" max="11773" width="6.7109375" style="7" customWidth="1"/>
    <col min="11774" max="11774" width="10.7109375" style="7" customWidth="1"/>
    <col min="11775" max="11775" width="6.7109375" style="7" customWidth="1"/>
    <col min="11776" max="11776" width="10.7109375" style="7" customWidth="1"/>
    <col min="11777" max="11777" width="6.7109375" style="7" customWidth="1"/>
    <col min="11778" max="11778" width="10.7109375" style="7" customWidth="1"/>
    <col min="11779" max="11779" width="6.7109375" style="7" customWidth="1"/>
    <col min="11780" max="11780" width="10.7109375" style="7" customWidth="1"/>
    <col min="11781" max="11781" width="6.7109375" style="7" customWidth="1"/>
    <col min="11782" max="11782" width="10.7109375" style="7" customWidth="1"/>
    <col min="11783" max="11783" width="6.7109375" style="7" customWidth="1"/>
    <col min="11784" max="11784" width="10.7109375" style="7" customWidth="1"/>
    <col min="11785" max="11785" width="6.7109375" style="7" customWidth="1"/>
    <col min="11786" max="11786" width="10.7109375" style="7" customWidth="1"/>
    <col min="11787" max="11787" width="6.7109375" style="7" customWidth="1"/>
    <col min="11788" max="12023" width="9.140625" style="7"/>
    <col min="12024" max="12024" width="7.28515625" style="7" customWidth="1"/>
    <col min="12025" max="12025" width="24.7109375" style="7" customWidth="1"/>
    <col min="12026" max="12026" width="10.7109375" style="7" customWidth="1"/>
    <col min="12027" max="12027" width="6.7109375" style="7" customWidth="1"/>
    <col min="12028" max="12028" width="10.7109375" style="7" customWidth="1"/>
    <col min="12029" max="12029" width="6.7109375" style="7" customWidth="1"/>
    <col min="12030" max="12030" width="10.7109375" style="7" customWidth="1"/>
    <col min="12031" max="12031" width="6.7109375" style="7" customWidth="1"/>
    <col min="12032" max="12032" width="10.7109375" style="7" customWidth="1"/>
    <col min="12033" max="12033" width="6.7109375" style="7" customWidth="1"/>
    <col min="12034" max="12034" width="10.7109375" style="7" customWidth="1"/>
    <col min="12035" max="12035" width="6.7109375" style="7" customWidth="1"/>
    <col min="12036" max="12036" width="10.7109375" style="7" customWidth="1"/>
    <col min="12037" max="12037" width="6.7109375" style="7" customWidth="1"/>
    <col min="12038" max="12038" width="10.7109375" style="7" customWidth="1"/>
    <col min="12039" max="12039" width="6.7109375" style="7" customWidth="1"/>
    <col min="12040" max="12040" width="10.7109375" style="7" customWidth="1"/>
    <col min="12041" max="12041" width="6.7109375" style="7" customWidth="1"/>
    <col min="12042" max="12042" width="10.7109375" style="7" customWidth="1"/>
    <col min="12043" max="12043" width="6.7109375" style="7" customWidth="1"/>
    <col min="12044" max="12279" width="9.140625" style="7"/>
    <col min="12280" max="12280" width="7.28515625" style="7" customWidth="1"/>
    <col min="12281" max="12281" width="24.7109375" style="7" customWidth="1"/>
    <col min="12282" max="12282" width="10.7109375" style="7" customWidth="1"/>
    <col min="12283" max="12283" width="6.7109375" style="7" customWidth="1"/>
    <col min="12284" max="12284" width="10.7109375" style="7" customWidth="1"/>
    <col min="12285" max="12285" width="6.7109375" style="7" customWidth="1"/>
    <col min="12286" max="12286" width="10.7109375" style="7" customWidth="1"/>
    <col min="12287" max="12287" width="6.7109375" style="7" customWidth="1"/>
    <col min="12288" max="12288" width="10.7109375" style="7" customWidth="1"/>
    <col min="12289" max="12289" width="6.7109375" style="7" customWidth="1"/>
    <col min="12290" max="12290" width="10.7109375" style="7" customWidth="1"/>
    <col min="12291" max="12291" width="6.7109375" style="7" customWidth="1"/>
    <col min="12292" max="12292" width="10.7109375" style="7" customWidth="1"/>
    <col min="12293" max="12293" width="6.7109375" style="7" customWidth="1"/>
    <col min="12294" max="12294" width="10.7109375" style="7" customWidth="1"/>
    <col min="12295" max="12295" width="6.7109375" style="7" customWidth="1"/>
    <col min="12296" max="12296" width="10.7109375" style="7" customWidth="1"/>
    <col min="12297" max="12297" width="6.7109375" style="7" customWidth="1"/>
    <col min="12298" max="12298" width="10.7109375" style="7" customWidth="1"/>
    <col min="12299" max="12299" width="6.7109375" style="7" customWidth="1"/>
    <col min="12300" max="12535" width="9.140625" style="7"/>
    <col min="12536" max="12536" width="7.28515625" style="7" customWidth="1"/>
    <col min="12537" max="12537" width="24.7109375" style="7" customWidth="1"/>
    <col min="12538" max="12538" width="10.7109375" style="7" customWidth="1"/>
    <col min="12539" max="12539" width="6.7109375" style="7" customWidth="1"/>
    <col min="12540" max="12540" width="10.7109375" style="7" customWidth="1"/>
    <col min="12541" max="12541" width="6.7109375" style="7" customWidth="1"/>
    <col min="12542" max="12542" width="10.7109375" style="7" customWidth="1"/>
    <col min="12543" max="12543" width="6.7109375" style="7" customWidth="1"/>
    <col min="12544" max="12544" width="10.7109375" style="7" customWidth="1"/>
    <col min="12545" max="12545" width="6.7109375" style="7" customWidth="1"/>
    <col min="12546" max="12546" width="10.7109375" style="7" customWidth="1"/>
    <col min="12547" max="12547" width="6.7109375" style="7" customWidth="1"/>
    <col min="12548" max="12548" width="10.7109375" style="7" customWidth="1"/>
    <col min="12549" max="12549" width="6.7109375" style="7" customWidth="1"/>
    <col min="12550" max="12550" width="10.7109375" style="7" customWidth="1"/>
    <col min="12551" max="12551" width="6.7109375" style="7" customWidth="1"/>
    <col min="12552" max="12552" width="10.7109375" style="7" customWidth="1"/>
    <col min="12553" max="12553" width="6.7109375" style="7" customWidth="1"/>
    <col min="12554" max="12554" width="10.7109375" style="7" customWidth="1"/>
    <col min="12555" max="12555" width="6.7109375" style="7" customWidth="1"/>
    <col min="12556" max="12791" width="9.140625" style="7"/>
    <col min="12792" max="12792" width="7.28515625" style="7" customWidth="1"/>
    <col min="12793" max="12793" width="24.7109375" style="7" customWidth="1"/>
    <col min="12794" max="12794" width="10.7109375" style="7" customWidth="1"/>
    <col min="12795" max="12795" width="6.7109375" style="7" customWidth="1"/>
    <col min="12796" max="12796" width="10.7109375" style="7" customWidth="1"/>
    <col min="12797" max="12797" width="6.7109375" style="7" customWidth="1"/>
    <col min="12798" max="12798" width="10.7109375" style="7" customWidth="1"/>
    <col min="12799" max="12799" width="6.7109375" style="7" customWidth="1"/>
    <col min="12800" max="12800" width="10.7109375" style="7" customWidth="1"/>
    <col min="12801" max="12801" width="6.7109375" style="7" customWidth="1"/>
    <col min="12802" max="12802" width="10.7109375" style="7" customWidth="1"/>
    <col min="12803" max="12803" width="6.7109375" style="7" customWidth="1"/>
    <col min="12804" max="12804" width="10.7109375" style="7" customWidth="1"/>
    <col min="12805" max="12805" width="6.7109375" style="7" customWidth="1"/>
    <col min="12806" max="12806" width="10.7109375" style="7" customWidth="1"/>
    <col min="12807" max="12807" width="6.7109375" style="7" customWidth="1"/>
    <col min="12808" max="12808" width="10.7109375" style="7" customWidth="1"/>
    <col min="12809" max="12809" width="6.7109375" style="7" customWidth="1"/>
    <col min="12810" max="12810" width="10.7109375" style="7" customWidth="1"/>
    <col min="12811" max="12811" width="6.7109375" style="7" customWidth="1"/>
    <col min="12812" max="13047" width="9.140625" style="7"/>
    <col min="13048" max="13048" width="7.28515625" style="7" customWidth="1"/>
    <col min="13049" max="13049" width="24.7109375" style="7" customWidth="1"/>
    <col min="13050" max="13050" width="10.7109375" style="7" customWidth="1"/>
    <col min="13051" max="13051" width="6.7109375" style="7" customWidth="1"/>
    <col min="13052" max="13052" width="10.7109375" style="7" customWidth="1"/>
    <col min="13053" max="13053" width="6.7109375" style="7" customWidth="1"/>
    <col min="13054" max="13054" width="10.7109375" style="7" customWidth="1"/>
    <col min="13055" max="13055" width="6.7109375" style="7" customWidth="1"/>
    <col min="13056" max="13056" width="10.7109375" style="7" customWidth="1"/>
    <col min="13057" max="13057" width="6.7109375" style="7" customWidth="1"/>
    <col min="13058" max="13058" width="10.7109375" style="7" customWidth="1"/>
    <col min="13059" max="13059" width="6.7109375" style="7" customWidth="1"/>
    <col min="13060" max="13060" width="10.7109375" style="7" customWidth="1"/>
    <col min="13061" max="13061" width="6.7109375" style="7" customWidth="1"/>
    <col min="13062" max="13062" width="10.7109375" style="7" customWidth="1"/>
    <col min="13063" max="13063" width="6.7109375" style="7" customWidth="1"/>
    <col min="13064" max="13064" width="10.7109375" style="7" customWidth="1"/>
    <col min="13065" max="13065" width="6.7109375" style="7" customWidth="1"/>
    <col min="13066" max="13066" width="10.7109375" style="7" customWidth="1"/>
    <col min="13067" max="13067" width="6.7109375" style="7" customWidth="1"/>
    <col min="13068" max="13303" width="9.140625" style="7"/>
    <col min="13304" max="13304" width="7.28515625" style="7" customWidth="1"/>
    <col min="13305" max="13305" width="24.7109375" style="7" customWidth="1"/>
    <col min="13306" max="13306" width="10.7109375" style="7" customWidth="1"/>
    <col min="13307" max="13307" width="6.7109375" style="7" customWidth="1"/>
    <col min="13308" max="13308" width="10.7109375" style="7" customWidth="1"/>
    <col min="13309" max="13309" width="6.7109375" style="7" customWidth="1"/>
    <col min="13310" max="13310" width="10.7109375" style="7" customWidth="1"/>
    <col min="13311" max="13311" width="6.7109375" style="7" customWidth="1"/>
    <col min="13312" max="13312" width="10.7109375" style="7" customWidth="1"/>
    <col min="13313" max="13313" width="6.7109375" style="7" customWidth="1"/>
    <col min="13314" max="13314" width="10.7109375" style="7" customWidth="1"/>
    <col min="13315" max="13315" width="6.7109375" style="7" customWidth="1"/>
    <col min="13316" max="13316" width="10.7109375" style="7" customWidth="1"/>
    <col min="13317" max="13317" width="6.7109375" style="7" customWidth="1"/>
    <col min="13318" max="13318" width="10.7109375" style="7" customWidth="1"/>
    <col min="13319" max="13319" width="6.7109375" style="7" customWidth="1"/>
    <col min="13320" max="13320" width="10.7109375" style="7" customWidth="1"/>
    <col min="13321" max="13321" width="6.7109375" style="7" customWidth="1"/>
    <col min="13322" max="13322" width="10.7109375" style="7" customWidth="1"/>
    <col min="13323" max="13323" width="6.7109375" style="7" customWidth="1"/>
    <col min="13324" max="13559" width="9.140625" style="7"/>
    <col min="13560" max="13560" width="7.28515625" style="7" customWidth="1"/>
    <col min="13561" max="13561" width="24.7109375" style="7" customWidth="1"/>
    <col min="13562" max="13562" width="10.7109375" style="7" customWidth="1"/>
    <col min="13563" max="13563" width="6.7109375" style="7" customWidth="1"/>
    <col min="13564" max="13564" width="10.7109375" style="7" customWidth="1"/>
    <col min="13565" max="13565" width="6.7109375" style="7" customWidth="1"/>
    <col min="13566" max="13566" width="10.7109375" style="7" customWidth="1"/>
    <col min="13567" max="13567" width="6.7109375" style="7" customWidth="1"/>
    <col min="13568" max="13568" width="10.7109375" style="7" customWidth="1"/>
    <col min="13569" max="13569" width="6.7109375" style="7" customWidth="1"/>
    <col min="13570" max="13570" width="10.7109375" style="7" customWidth="1"/>
    <col min="13571" max="13571" width="6.7109375" style="7" customWidth="1"/>
    <col min="13572" max="13572" width="10.7109375" style="7" customWidth="1"/>
    <col min="13573" max="13573" width="6.7109375" style="7" customWidth="1"/>
    <col min="13574" max="13574" width="10.7109375" style="7" customWidth="1"/>
    <col min="13575" max="13575" width="6.7109375" style="7" customWidth="1"/>
    <col min="13576" max="13576" width="10.7109375" style="7" customWidth="1"/>
    <col min="13577" max="13577" width="6.7109375" style="7" customWidth="1"/>
    <col min="13578" max="13578" width="10.7109375" style="7" customWidth="1"/>
    <col min="13579" max="13579" width="6.7109375" style="7" customWidth="1"/>
    <col min="13580" max="13815" width="9.140625" style="7"/>
    <col min="13816" max="13816" width="7.28515625" style="7" customWidth="1"/>
    <col min="13817" max="13817" width="24.7109375" style="7" customWidth="1"/>
    <col min="13818" max="13818" width="10.7109375" style="7" customWidth="1"/>
    <col min="13819" max="13819" width="6.7109375" style="7" customWidth="1"/>
    <col min="13820" max="13820" width="10.7109375" style="7" customWidth="1"/>
    <col min="13821" max="13821" width="6.7109375" style="7" customWidth="1"/>
    <col min="13822" max="13822" width="10.7109375" style="7" customWidth="1"/>
    <col min="13823" max="13823" width="6.7109375" style="7" customWidth="1"/>
    <col min="13824" max="13824" width="10.7109375" style="7" customWidth="1"/>
    <col min="13825" max="13825" width="6.7109375" style="7" customWidth="1"/>
    <col min="13826" max="13826" width="10.7109375" style="7" customWidth="1"/>
    <col min="13827" max="13827" width="6.7109375" style="7" customWidth="1"/>
    <col min="13828" max="13828" width="10.7109375" style="7" customWidth="1"/>
    <col min="13829" max="13829" width="6.7109375" style="7" customWidth="1"/>
    <col min="13830" max="13830" width="10.7109375" style="7" customWidth="1"/>
    <col min="13831" max="13831" width="6.7109375" style="7" customWidth="1"/>
    <col min="13832" max="13832" width="10.7109375" style="7" customWidth="1"/>
    <col min="13833" max="13833" width="6.7109375" style="7" customWidth="1"/>
    <col min="13834" max="13834" width="10.7109375" style="7" customWidth="1"/>
    <col min="13835" max="13835" width="6.7109375" style="7" customWidth="1"/>
    <col min="13836" max="14071" width="9.140625" style="7"/>
    <col min="14072" max="14072" width="7.28515625" style="7" customWidth="1"/>
    <col min="14073" max="14073" width="24.7109375" style="7" customWidth="1"/>
    <col min="14074" max="14074" width="10.7109375" style="7" customWidth="1"/>
    <col min="14075" max="14075" width="6.7109375" style="7" customWidth="1"/>
    <col min="14076" max="14076" width="10.7109375" style="7" customWidth="1"/>
    <col min="14077" max="14077" width="6.7109375" style="7" customWidth="1"/>
    <col min="14078" max="14078" width="10.7109375" style="7" customWidth="1"/>
    <col min="14079" max="14079" width="6.7109375" style="7" customWidth="1"/>
    <col min="14080" max="14080" width="10.7109375" style="7" customWidth="1"/>
    <col min="14081" max="14081" width="6.7109375" style="7" customWidth="1"/>
    <col min="14082" max="14082" width="10.7109375" style="7" customWidth="1"/>
    <col min="14083" max="14083" width="6.7109375" style="7" customWidth="1"/>
    <col min="14084" max="14084" width="10.7109375" style="7" customWidth="1"/>
    <col min="14085" max="14085" width="6.7109375" style="7" customWidth="1"/>
    <col min="14086" max="14086" width="10.7109375" style="7" customWidth="1"/>
    <col min="14087" max="14087" width="6.7109375" style="7" customWidth="1"/>
    <col min="14088" max="14088" width="10.7109375" style="7" customWidth="1"/>
    <col min="14089" max="14089" width="6.7109375" style="7" customWidth="1"/>
    <col min="14090" max="14090" width="10.7109375" style="7" customWidth="1"/>
    <col min="14091" max="14091" width="6.7109375" style="7" customWidth="1"/>
    <col min="14092" max="14327" width="9.140625" style="7"/>
    <col min="14328" max="14328" width="7.28515625" style="7" customWidth="1"/>
    <col min="14329" max="14329" width="24.7109375" style="7" customWidth="1"/>
    <col min="14330" max="14330" width="10.7109375" style="7" customWidth="1"/>
    <col min="14331" max="14331" width="6.7109375" style="7" customWidth="1"/>
    <col min="14332" max="14332" width="10.7109375" style="7" customWidth="1"/>
    <col min="14333" max="14333" width="6.7109375" style="7" customWidth="1"/>
    <col min="14334" max="14334" width="10.7109375" style="7" customWidth="1"/>
    <col min="14335" max="14335" width="6.7109375" style="7" customWidth="1"/>
    <col min="14336" max="14336" width="10.7109375" style="7" customWidth="1"/>
    <col min="14337" max="14337" width="6.7109375" style="7" customWidth="1"/>
    <col min="14338" max="14338" width="10.7109375" style="7" customWidth="1"/>
    <col min="14339" max="14339" width="6.7109375" style="7" customWidth="1"/>
    <col min="14340" max="14340" width="10.7109375" style="7" customWidth="1"/>
    <col min="14341" max="14341" width="6.7109375" style="7" customWidth="1"/>
    <col min="14342" max="14342" width="10.7109375" style="7" customWidth="1"/>
    <col min="14343" max="14343" width="6.7109375" style="7" customWidth="1"/>
    <col min="14344" max="14344" width="10.7109375" style="7" customWidth="1"/>
    <col min="14345" max="14345" width="6.7109375" style="7" customWidth="1"/>
    <col min="14346" max="14346" width="10.7109375" style="7" customWidth="1"/>
    <col min="14347" max="14347" width="6.7109375" style="7" customWidth="1"/>
    <col min="14348" max="14583" width="9.140625" style="7"/>
    <col min="14584" max="14584" width="7.28515625" style="7" customWidth="1"/>
    <col min="14585" max="14585" width="24.7109375" style="7" customWidth="1"/>
    <col min="14586" max="14586" width="10.7109375" style="7" customWidth="1"/>
    <col min="14587" max="14587" width="6.7109375" style="7" customWidth="1"/>
    <col min="14588" max="14588" width="10.7109375" style="7" customWidth="1"/>
    <col min="14589" max="14589" width="6.7109375" style="7" customWidth="1"/>
    <col min="14590" max="14590" width="10.7109375" style="7" customWidth="1"/>
    <col min="14591" max="14591" width="6.7109375" style="7" customWidth="1"/>
    <col min="14592" max="14592" width="10.7109375" style="7" customWidth="1"/>
    <col min="14593" max="14593" width="6.7109375" style="7" customWidth="1"/>
    <col min="14594" max="14594" width="10.7109375" style="7" customWidth="1"/>
    <col min="14595" max="14595" width="6.7109375" style="7" customWidth="1"/>
    <col min="14596" max="14596" width="10.7109375" style="7" customWidth="1"/>
    <col min="14597" max="14597" width="6.7109375" style="7" customWidth="1"/>
    <col min="14598" max="14598" width="10.7109375" style="7" customWidth="1"/>
    <col min="14599" max="14599" width="6.7109375" style="7" customWidth="1"/>
    <col min="14600" max="14600" width="10.7109375" style="7" customWidth="1"/>
    <col min="14601" max="14601" width="6.7109375" style="7" customWidth="1"/>
    <col min="14602" max="14602" width="10.7109375" style="7" customWidth="1"/>
    <col min="14603" max="14603" width="6.7109375" style="7" customWidth="1"/>
    <col min="14604" max="14839" width="9.140625" style="7"/>
    <col min="14840" max="14840" width="7.28515625" style="7" customWidth="1"/>
    <col min="14841" max="14841" width="24.7109375" style="7" customWidth="1"/>
    <col min="14842" max="14842" width="10.7109375" style="7" customWidth="1"/>
    <col min="14843" max="14843" width="6.7109375" style="7" customWidth="1"/>
    <col min="14844" max="14844" width="10.7109375" style="7" customWidth="1"/>
    <col min="14845" max="14845" width="6.7109375" style="7" customWidth="1"/>
    <col min="14846" max="14846" width="10.7109375" style="7" customWidth="1"/>
    <col min="14847" max="14847" width="6.7109375" style="7" customWidth="1"/>
    <col min="14848" max="14848" width="10.7109375" style="7" customWidth="1"/>
    <col min="14849" max="14849" width="6.7109375" style="7" customWidth="1"/>
    <col min="14850" max="14850" width="10.7109375" style="7" customWidth="1"/>
    <col min="14851" max="14851" width="6.7109375" style="7" customWidth="1"/>
    <col min="14852" max="14852" width="10.7109375" style="7" customWidth="1"/>
    <col min="14853" max="14853" width="6.7109375" style="7" customWidth="1"/>
    <col min="14854" max="14854" width="10.7109375" style="7" customWidth="1"/>
    <col min="14855" max="14855" width="6.7109375" style="7" customWidth="1"/>
    <col min="14856" max="14856" width="10.7109375" style="7" customWidth="1"/>
    <col min="14857" max="14857" width="6.7109375" style="7" customWidth="1"/>
    <col min="14858" max="14858" width="10.7109375" style="7" customWidth="1"/>
    <col min="14859" max="14859" width="6.7109375" style="7" customWidth="1"/>
    <col min="14860" max="15095" width="9.140625" style="7"/>
    <col min="15096" max="15096" width="7.28515625" style="7" customWidth="1"/>
    <col min="15097" max="15097" width="24.7109375" style="7" customWidth="1"/>
    <col min="15098" max="15098" width="10.7109375" style="7" customWidth="1"/>
    <col min="15099" max="15099" width="6.7109375" style="7" customWidth="1"/>
    <col min="15100" max="15100" width="10.7109375" style="7" customWidth="1"/>
    <col min="15101" max="15101" width="6.7109375" style="7" customWidth="1"/>
    <col min="15102" max="15102" width="10.7109375" style="7" customWidth="1"/>
    <col min="15103" max="15103" width="6.7109375" style="7" customWidth="1"/>
    <col min="15104" max="15104" width="10.7109375" style="7" customWidth="1"/>
    <col min="15105" max="15105" width="6.7109375" style="7" customWidth="1"/>
    <col min="15106" max="15106" width="10.7109375" style="7" customWidth="1"/>
    <col min="15107" max="15107" width="6.7109375" style="7" customWidth="1"/>
    <col min="15108" max="15108" width="10.7109375" style="7" customWidth="1"/>
    <col min="15109" max="15109" width="6.7109375" style="7" customWidth="1"/>
    <col min="15110" max="15110" width="10.7109375" style="7" customWidth="1"/>
    <col min="15111" max="15111" width="6.7109375" style="7" customWidth="1"/>
    <col min="15112" max="15112" width="10.7109375" style="7" customWidth="1"/>
    <col min="15113" max="15113" width="6.7109375" style="7" customWidth="1"/>
    <col min="15114" max="15114" width="10.7109375" style="7" customWidth="1"/>
    <col min="15115" max="15115" width="6.7109375" style="7" customWidth="1"/>
    <col min="15116" max="15351" width="9.140625" style="7"/>
    <col min="15352" max="15352" width="7.28515625" style="7" customWidth="1"/>
    <col min="15353" max="15353" width="24.7109375" style="7" customWidth="1"/>
    <col min="15354" max="15354" width="10.7109375" style="7" customWidth="1"/>
    <col min="15355" max="15355" width="6.7109375" style="7" customWidth="1"/>
    <col min="15356" max="15356" width="10.7109375" style="7" customWidth="1"/>
    <col min="15357" max="15357" width="6.7109375" style="7" customWidth="1"/>
    <col min="15358" max="15358" width="10.7109375" style="7" customWidth="1"/>
    <col min="15359" max="15359" width="6.7109375" style="7" customWidth="1"/>
    <col min="15360" max="15360" width="10.7109375" style="7" customWidth="1"/>
    <col min="15361" max="15361" width="6.7109375" style="7" customWidth="1"/>
    <col min="15362" max="15362" width="10.7109375" style="7" customWidth="1"/>
    <col min="15363" max="15363" width="6.7109375" style="7" customWidth="1"/>
    <col min="15364" max="15364" width="10.7109375" style="7" customWidth="1"/>
    <col min="15365" max="15365" width="6.7109375" style="7" customWidth="1"/>
    <col min="15366" max="15366" width="10.7109375" style="7" customWidth="1"/>
    <col min="15367" max="15367" width="6.7109375" style="7" customWidth="1"/>
    <col min="15368" max="15368" width="10.7109375" style="7" customWidth="1"/>
    <col min="15369" max="15369" width="6.7109375" style="7" customWidth="1"/>
    <col min="15370" max="15370" width="10.7109375" style="7" customWidth="1"/>
    <col min="15371" max="15371" width="6.7109375" style="7" customWidth="1"/>
    <col min="15372" max="15607" width="9.140625" style="7"/>
    <col min="15608" max="15608" width="7.28515625" style="7" customWidth="1"/>
    <col min="15609" max="15609" width="24.7109375" style="7" customWidth="1"/>
    <col min="15610" max="15610" width="10.7109375" style="7" customWidth="1"/>
    <col min="15611" max="15611" width="6.7109375" style="7" customWidth="1"/>
    <col min="15612" max="15612" width="10.7109375" style="7" customWidth="1"/>
    <col min="15613" max="15613" width="6.7109375" style="7" customWidth="1"/>
    <col min="15614" max="15614" width="10.7109375" style="7" customWidth="1"/>
    <col min="15615" max="15615" width="6.7109375" style="7" customWidth="1"/>
    <col min="15616" max="15616" width="10.7109375" style="7" customWidth="1"/>
    <col min="15617" max="15617" width="6.7109375" style="7" customWidth="1"/>
    <col min="15618" max="15618" width="10.7109375" style="7" customWidth="1"/>
    <col min="15619" max="15619" width="6.7109375" style="7" customWidth="1"/>
    <col min="15620" max="15620" width="10.7109375" style="7" customWidth="1"/>
    <col min="15621" max="15621" width="6.7109375" style="7" customWidth="1"/>
    <col min="15622" max="15622" width="10.7109375" style="7" customWidth="1"/>
    <col min="15623" max="15623" width="6.7109375" style="7" customWidth="1"/>
    <col min="15624" max="15624" width="10.7109375" style="7" customWidth="1"/>
    <col min="15625" max="15625" width="6.7109375" style="7" customWidth="1"/>
    <col min="15626" max="15626" width="10.7109375" style="7" customWidth="1"/>
    <col min="15627" max="15627" width="6.7109375" style="7" customWidth="1"/>
    <col min="15628" max="15863" width="9.140625" style="7"/>
    <col min="15864" max="15864" width="7.28515625" style="7" customWidth="1"/>
    <col min="15865" max="15865" width="24.7109375" style="7" customWidth="1"/>
    <col min="15866" max="15866" width="10.7109375" style="7" customWidth="1"/>
    <col min="15867" max="15867" width="6.7109375" style="7" customWidth="1"/>
    <col min="15868" max="15868" width="10.7109375" style="7" customWidth="1"/>
    <col min="15869" max="15869" width="6.7109375" style="7" customWidth="1"/>
    <col min="15870" max="15870" width="10.7109375" style="7" customWidth="1"/>
    <col min="15871" max="15871" width="6.7109375" style="7" customWidth="1"/>
    <col min="15872" max="15872" width="10.7109375" style="7" customWidth="1"/>
    <col min="15873" max="15873" width="6.7109375" style="7" customWidth="1"/>
    <col min="15874" max="15874" width="10.7109375" style="7" customWidth="1"/>
    <col min="15875" max="15875" width="6.7109375" style="7" customWidth="1"/>
    <col min="15876" max="15876" width="10.7109375" style="7" customWidth="1"/>
    <col min="15877" max="15877" width="6.7109375" style="7" customWidth="1"/>
    <col min="15878" max="15878" width="10.7109375" style="7" customWidth="1"/>
    <col min="15879" max="15879" width="6.7109375" style="7" customWidth="1"/>
    <col min="15880" max="15880" width="10.7109375" style="7" customWidth="1"/>
    <col min="15881" max="15881" width="6.7109375" style="7" customWidth="1"/>
    <col min="15882" max="15882" width="10.7109375" style="7" customWidth="1"/>
    <col min="15883" max="15883" width="6.7109375" style="7" customWidth="1"/>
    <col min="15884" max="16119" width="9.140625" style="7"/>
    <col min="16120" max="16120" width="7.28515625" style="7" customWidth="1"/>
    <col min="16121" max="16121" width="24.7109375" style="7" customWidth="1"/>
    <col min="16122" max="16122" width="10.7109375" style="7" customWidth="1"/>
    <col min="16123" max="16123" width="6.7109375" style="7" customWidth="1"/>
    <col min="16124" max="16124" width="10.7109375" style="7" customWidth="1"/>
    <col min="16125" max="16125" width="6.7109375" style="7" customWidth="1"/>
    <col min="16126" max="16126" width="10.7109375" style="7" customWidth="1"/>
    <col min="16127" max="16127" width="6.7109375" style="7" customWidth="1"/>
    <col min="16128" max="16128" width="10.7109375" style="7" customWidth="1"/>
    <col min="16129" max="16129" width="6.7109375" style="7" customWidth="1"/>
    <col min="16130" max="16130" width="10.7109375" style="7" customWidth="1"/>
    <col min="16131" max="16131" width="6.7109375" style="7" customWidth="1"/>
    <col min="16132" max="16132" width="10.7109375" style="7" customWidth="1"/>
    <col min="16133" max="16133" width="6.7109375" style="7" customWidth="1"/>
    <col min="16134" max="16134" width="10.7109375" style="7" customWidth="1"/>
    <col min="16135" max="16135" width="6.7109375" style="7" customWidth="1"/>
    <col min="16136" max="16136" width="10.7109375" style="7" customWidth="1"/>
    <col min="16137" max="16137" width="6.7109375" style="7" customWidth="1"/>
    <col min="16138" max="16138" width="10.7109375" style="7" customWidth="1"/>
    <col min="16139" max="16139" width="6.7109375" style="7" customWidth="1"/>
    <col min="16140" max="16384" width="9.140625" style="7"/>
  </cols>
  <sheetData>
    <row r="1" spans="2:13" ht="13.5" thickBot="1"/>
    <row r="2" spans="2:13" ht="22.5" customHeight="1">
      <c r="B2" s="172" t="s">
        <v>3</v>
      </c>
      <c r="C2" s="225" t="s">
        <v>101</v>
      </c>
      <c r="D2" s="226"/>
      <c r="E2" s="226"/>
      <c r="F2" s="226"/>
      <c r="G2" s="226"/>
      <c r="H2" s="226"/>
      <c r="I2" s="43"/>
      <c r="J2" s="44"/>
      <c r="K2" s="45"/>
    </row>
    <row r="3" spans="2:13" ht="23.25" customHeight="1">
      <c r="B3" s="173">
        <v>43556</v>
      </c>
      <c r="C3" s="227"/>
      <c r="D3" s="197"/>
      <c r="E3" s="197"/>
      <c r="F3" s="197"/>
      <c r="G3" s="197"/>
      <c r="H3" s="197"/>
      <c r="I3" s="46"/>
      <c r="J3" s="47"/>
      <c r="K3" s="48"/>
    </row>
    <row r="4" spans="2:13" ht="24" customHeight="1" thickBot="1">
      <c r="B4" s="49"/>
      <c r="C4" s="228"/>
      <c r="D4" s="229"/>
      <c r="E4" s="229"/>
      <c r="F4" s="229"/>
      <c r="G4" s="229"/>
      <c r="H4" s="229"/>
      <c r="I4" s="50"/>
      <c r="J4" s="51"/>
      <c r="K4" s="52"/>
    </row>
    <row r="5" spans="2:13" ht="15" customHeight="1">
      <c r="B5" s="230" t="s">
        <v>5</v>
      </c>
      <c r="C5" s="232" t="s">
        <v>74</v>
      </c>
      <c r="D5" s="232" t="s">
        <v>75</v>
      </c>
      <c r="E5" s="223" t="s">
        <v>76</v>
      </c>
      <c r="F5" s="223" t="s">
        <v>77</v>
      </c>
      <c r="G5" s="223"/>
      <c r="H5" s="223" t="s">
        <v>78</v>
      </c>
      <c r="I5" s="223"/>
      <c r="J5" s="223" t="s">
        <v>79</v>
      </c>
      <c r="K5" s="224"/>
    </row>
    <row r="6" spans="2:13" ht="13.5" thickBot="1">
      <c r="B6" s="231"/>
      <c r="C6" s="233"/>
      <c r="D6" s="233"/>
      <c r="E6" s="234"/>
      <c r="F6" s="59" t="s">
        <v>80</v>
      </c>
      <c r="G6" s="59" t="s">
        <v>76</v>
      </c>
      <c r="H6" s="59" t="s">
        <v>80</v>
      </c>
      <c r="I6" s="59" t="s">
        <v>76</v>
      </c>
      <c r="J6" s="59" t="s">
        <v>80</v>
      </c>
      <c r="K6" s="60" t="s">
        <v>76</v>
      </c>
    </row>
    <row r="7" spans="2:13" s="42" customFormat="1">
      <c r="B7" s="218">
        <v>1</v>
      </c>
      <c r="C7" s="220" t="str">
        <f>Planilha!D8</f>
        <v>SERVIÇOS PRELIMINARES E PERIÓDICOS</v>
      </c>
      <c r="D7" s="221">
        <f>Planilha!I8*1.2663</f>
        <v>7353.4674150000001</v>
      </c>
      <c r="E7" s="222">
        <f>(D7/$D$17)</f>
        <v>6.0326740547231507E-2</v>
      </c>
      <c r="F7" s="82">
        <f>($D7*G7)/100</f>
        <v>2426.6442469499998</v>
      </c>
      <c r="G7" s="83">
        <v>33</v>
      </c>
      <c r="H7" s="82">
        <f>($D7*I7)/100</f>
        <v>2426.6442469499998</v>
      </c>
      <c r="I7" s="83">
        <v>33</v>
      </c>
      <c r="J7" s="84">
        <f>($D7*K7)/100</f>
        <v>2500.1789211</v>
      </c>
      <c r="K7" s="85">
        <v>34</v>
      </c>
      <c r="M7" s="53"/>
    </row>
    <row r="8" spans="2:13" s="42" customFormat="1" ht="9" customHeight="1">
      <c r="B8" s="219"/>
      <c r="C8" s="211"/>
      <c r="D8" s="213"/>
      <c r="E8" s="215"/>
      <c r="F8" s="64"/>
      <c r="G8" s="56"/>
      <c r="H8" s="64"/>
      <c r="I8" s="56"/>
      <c r="J8" s="62"/>
      <c r="K8" s="86"/>
    </row>
    <row r="9" spans="2:13" s="42" customFormat="1">
      <c r="B9" s="209">
        <v>2</v>
      </c>
      <c r="C9" s="211" t="str">
        <f>Planilha!D19</f>
        <v>DEMOLIÇÕES E RETIRADAS</v>
      </c>
      <c r="D9" s="213">
        <f>Planilha!I19*1.2663</f>
        <v>4050.9775290600001</v>
      </c>
      <c r="E9" s="215">
        <f>(D9/$D$17)</f>
        <v>3.3233610291080296E-2</v>
      </c>
      <c r="F9" s="63">
        <f>($D9*G9)/100</f>
        <v>810.19550581200008</v>
      </c>
      <c r="G9" s="58">
        <v>20</v>
      </c>
      <c r="H9" s="63">
        <f t="shared" ref="H9" si="0">($D9*I9)/100</f>
        <v>1620.3910116240002</v>
      </c>
      <c r="I9" s="58">
        <v>40</v>
      </c>
      <c r="J9" s="61">
        <f t="shared" ref="J9" si="1">($D9*K9)/100</f>
        <v>1620.3910116240002</v>
      </c>
      <c r="K9" s="87">
        <v>40</v>
      </c>
      <c r="M9" s="53"/>
    </row>
    <row r="10" spans="2:13" s="42" customFormat="1" ht="9" customHeight="1">
      <c r="B10" s="217"/>
      <c r="C10" s="211"/>
      <c r="D10" s="213"/>
      <c r="E10" s="215"/>
      <c r="F10" s="64"/>
      <c r="G10" s="56"/>
      <c r="H10" s="64"/>
      <c r="I10" s="56"/>
      <c r="J10" s="64"/>
      <c r="K10" s="56"/>
    </row>
    <row r="11" spans="2:13" s="42" customFormat="1">
      <c r="B11" s="209">
        <v>3</v>
      </c>
      <c r="C11" s="211" t="str">
        <f>Planilha!D24</f>
        <v>ESQUADRIAS</v>
      </c>
      <c r="D11" s="213">
        <f>Planilha!I24*1.2663</f>
        <v>92353.437036000003</v>
      </c>
      <c r="E11" s="215">
        <f>(D11/$D$17)</f>
        <v>0.75765370542759836</v>
      </c>
      <c r="F11" s="63">
        <f>($D11*G11)/100</f>
        <v>18470.687407200003</v>
      </c>
      <c r="G11" s="58">
        <v>20</v>
      </c>
      <c r="H11" s="63">
        <f>($D11*I11)/100</f>
        <v>36941.374814400006</v>
      </c>
      <c r="I11" s="58">
        <v>40</v>
      </c>
      <c r="J11" s="61">
        <f>($D11*K11)/100</f>
        <v>36941.374814400006</v>
      </c>
      <c r="K11" s="87">
        <v>40</v>
      </c>
      <c r="M11" s="53"/>
    </row>
    <row r="12" spans="2:13" s="42" customFormat="1" ht="9" customHeight="1">
      <c r="B12" s="217"/>
      <c r="C12" s="211"/>
      <c r="D12" s="213"/>
      <c r="E12" s="215"/>
      <c r="F12" s="64"/>
      <c r="G12" s="56"/>
      <c r="H12" s="64"/>
      <c r="I12" s="56"/>
      <c r="J12" s="64"/>
      <c r="K12" s="56"/>
    </row>
    <row r="13" spans="2:13" s="42" customFormat="1">
      <c r="B13" s="209">
        <v>4</v>
      </c>
      <c r="C13" s="211" t="str">
        <f>Planilha!D32</f>
        <v>PINTURAS</v>
      </c>
      <c r="D13" s="213">
        <f>Planilha!I32*1.2663</f>
        <v>17669.546123669999</v>
      </c>
      <c r="E13" s="215">
        <f>(D13/$D$17)</f>
        <v>0.14495829850494826</v>
      </c>
      <c r="F13" s="63"/>
      <c r="G13" s="58"/>
      <c r="H13" s="63">
        <f>($D13*I13)/100</f>
        <v>5300.8638371009993</v>
      </c>
      <c r="I13" s="58">
        <v>30</v>
      </c>
      <c r="J13" s="61">
        <f>($D13*K13)/100</f>
        <v>12368.682286568999</v>
      </c>
      <c r="K13" s="87">
        <v>70</v>
      </c>
      <c r="M13" s="53"/>
    </row>
    <row r="14" spans="2:13" s="42" customFormat="1" ht="9" customHeight="1">
      <c r="B14" s="217"/>
      <c r="C14" s="211"/>
      <c r="D14" s="213"/>
      <c r="E14" s="215"/>
      <c r="F14" s="65"/>
      <c r="G14" s="57"/>
      <c r="H14" s="64"/>
      <c r="I14" s="56"/>
      <c r="J14" s="62"/>
      <c r="K14" s="86"/>
    </row>
    <row r="15" spans="2:13" s="42" customFormat="1">
      <c r="B15" s="209">
        <v>6</v>
      </c>
      <c r="C15" s="211" t="str">
        <f>Planilha!D37</f>
        <v>LIMPEZA E VERIFICAÇÃO FINAL</v>
      </c>
      <c r="D15" s="213">
        <f>Planilha!I37*1.2663</f>
        <v>466.56696869999996</v>
      </c>
      <c r="E15" s="215">
        <f>(D15/$D$17)</f>
        <v>3.8276452291416295E-3</v>
      </c>
      <c r="F15" s="63"/>
      <c r="G15" s="58"/>
      <c r="H15" s="63"/>
      <c r="I15" s="58"/>
      <c r="J15" s="61">
        <f>($D15*K15)/100</f>
        <v>466.56696870000002</v>
      </c>
      <c r="K15" s="87">
        <v>100</v>
      </c>
      <c r="M15" s="53"/>
    </row>
    <row r="16" spans="2:13" s="42" customFormat="1" ht="9" customHeight="1" thickBot="1">
      <c r="B16" s="210"/>
      <c r="C16" s="212"/>
      <c r="D16" s="214"/>
      <c r="E16" s="216"/>
      <c r="F16" s="88"/>
      <c r="G16" s="89"/>
      <c r="H16" s="88"/>
      <c r="I16" s="89"/>
      <c r="J16" s="90"/>
      <c r="K16" s="91"/>
    </row>
    <row r="17" spans="2:11" ht="14.25" customHeight="1">
      <c r="B17" s="66"/>
      <c r="C17" s="67" t="s">
        <v>82</v>
      </c>
      <c r="D17" s="68">
        <f>SUM(D7:D16)</f>
        <v>121893.99507243</v>
      </c>
      <c r="E17" s="69">
        <f>SUM(E7:E16)</f>
        <v>1</v>
      </c>
      <c r="F17" s="70">
        <f>SUM(F7:F16)</f>
        <v>21707.527159962003</v>
      </c>
      <c r="G17" s="71">
        <f>(F17/$D17)</f>
        <v>0.17808528752432215</v>
      </c>
      <c r="H17" s="70">
        <f>SUM(H7:H16)</f>
        <v>46289.273910075004</v>
      </c>
      <c r="I17" s="71">
        <f>(H17/$D17)</f>
        <v>0.37975024021954235</v>
      </c>
      <c r="J17" s="70">
        <f>SUM(J7:J16)</f>
        <v>53897.194002393</v>
      </c>
      <c r="K17" s="72">
        <f>(J17/$D17)</f>
        <v>0.44216447225613559</v>
      </c>
    </row>
    <row r="18" spans="2:11" ht="15" customHeight="1" thickBot="1">
      <c r="B18" s="73"/>
      <c r="C18" s="74" t="s">
        <v>81</v>
      </c>
      <c r="D18" s="75"/>
      <c r="E18" s="76"/>
      <c r="F18" s="77">
        <f>F17</f>
        <v>21707.527159962003</v>
      </c>
      <c r="G18" s="78">
        <f>G17</f>
        <v>0.17808528752432215</v>
      </c>
      <c r="H18" s="77">
        <f>F18+H17</f>
        <v>67996.801070037007</v>
      </c>
      <c r="I18" s="78">
        <f>G18+I17</f>
        <v>0.55783552774386447</v>
      </c>
      <c r="J18" s="77">
        <f>H18+J17</f>
        <v>121893.99507243</v>
      </c>
      <c r="K18" s="79">
        <f>I18+K17</f>
        <v>1</v>
      </c>
    </row>
    <row r="19" spans="2:11">
      <c r="B19" s="54"/>
      <c r="C19" s="54"/>
      <c r="D19" s="55"/>
      <c r="E19" s="55"/>
      <c r="F19" s="55"/>
      <c r="G19" s="55"/>
      <c r="H19" s="55"/>
      <c r="I19" s="55"/>
      <c r="J19" s="55"/>
      <c r="K19" s="55"/>
    </row>
  </sheetData>
  <mergeCells count="28">
    <mergeCell ref="J5:K5"/>
    <mergeCell ref="C2:H4"/>
    <mergeCell ref="B5:B6"/>
    <mergeCell ref="C5:C6"/>
    <mergeCell ref="D5:D6"/>
    <mergeCell ref="E5:E6"/>
    <mergeCell ref="F5:G5"/>
    <mergeCell ref="H5:I5"/>
    <mergeCell ref="E11:E12"/>
    <mergeCell ref="D11:D12"/>
    <mergeCell ref="C11:C12"/>
    <mergeCell ref="B11:B12"/>
    <mergeCell ref="B7:B8"/>
    <mergeCell ref="C7:C8"/>
    <mergeCell ref="D7:D8"/>
    <mergeCell ref="E7:E8"/>
    <mergeCell ref="B9:B10"/>
    <mergeCell ref="C9:C10"/>
    <mergeCell ref="D9:D10"/>
    <mergeCell ref="E9:E10"/>
    <mergeCell ref="B15:B16"/>
    <mergeCell ref="C15:C16"/>
    <mergeCell ref="D15:D16"/>
    <mergeCell ref="E15:E16"/>
    <mergeCell ref="B13:B14"/>
    <mergeCell ref="C13:C14"/>
    <mergeCell ref="D13:D14"/>
    <mergeCell ref="E13:E14"/>
  </mergeCells>
  <printOptions horizontalCentered="1"/>
  <pageMargins left="0.39370078740157483" right="0.78740157480314965" top="0.78740157480314965" bottom="0.59055118110236227" header="0.31496062992125984" footer="0.31496062992125984"/>
  <pageSetup paperSize="9" scale="95"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Planilha</vt:lpstr>
      <vt:lpstr>memória</vt:lpstr>
      <vt:lpstr>BDI</vt:lpstr>
      <vt:lpstr>Cronograma</vt:lpstr>
      <vt:lpstr>BDI!Area_de_impressao</vt:lpstr>
      <vt:lpstr>Planilha!Area_de_impressao</vt:lpstr>
      <vt:lpstr>Planilha!Titulos_de_impressao</vt:lpstr>
    </vt:vector>
  </TitlesOfParts>
  <Company>ENARC Eng. e Arq.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Cozinha Industrial SESC - Rio Branco - Acre</dc:title>
  <dc:subject>Orçamento de custo de construção</dc:subject>
  <dc:creator>Nazareno Maiolino e Hamilton R Carlos</dc:creator>
  <cp:lastModifiedBy>Leonardo Roeder</cp:lastModifiedBy>
  <cp:lastPrinted>2019-06-17T12:15:19Z</cp:lastPrinted>
  <dcterms:created xsi:type="dcterms:W3CDTF">1998-12-06T19:46:28Z</dcterms:created>
  <dcterms:modified xsi:type="dcterms:W3CDTF">2019-06-17T12:15:24Z</dcterms:modified>
</cp:coreProperties>
</file>