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C:\Enarc\SESC Gurupi - TO\"/>
    </mc:Choice>
  </mc:AlternateContent>
  <xr:revisionPtr revIDLastSave="0" documentId="13_ncr:1_{B23F769C-B228-4F9F-BC0D-E4B6A7326EFB}" xr6:coauthVersionLast="45" xr6:coauthVersionMax="45" xr10:uidLastSave="{00000000-0000-0000-0000-000000000000}"/>
  <bookViews>
    <workbookView xWindow="-108" yWindow="-108" windowWidth="23256" windowHeight="12720" tabRatio="718" activeTab="1" xr2:uid="{00000000-000D-0000-FFFF-FFFF00000000}"/>
  </bookViews>
  <sheets>
    <sheet name="Resumo" sheetId="2" r:id="rId1"/>
    <sheet name="Planilha Preços" sheetId="29" r:id="rId2"/>
    <sheet name="Cronograma" sheetId="4" r:id="rId3"/>
    <sheet name="Cálculo BDI" sheetId="33" r:id="rId4"/>
  </sheets>
  <externalReferences>
    <externalReference r:id="rId5"/>
  </externalReferences>
  <definedNames>
    <definedName name="_xlnm._FilterDatabase" localSheetId="1" hidden="1">'Planilha Preços'!$B$1:$B$934</definedName>
    <definedName name="_xlnm.Print_Titles" localSheetId="1">'Planilha Preços'!$1:$5</definedName>
    <definedName name="_xlnm.Print_Titles" localSheetId="0">Resumo!$1:$5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39" i="29" l="1"/>
  <c r="G339" i="29" s="1"/>
  <c r="F887" i="29"/>
  <c r="F886" i="29"/>
  <c r="F885" i="29"/>
  <c r="F884" i="29"/>
  <c r="F883" i="29"/>
  <c r="F882" i="29"/>
  <c r="F881" i="29"/>
  <c r="F880" i="29"/>
  <c r="F879" i="29"/>
  <c r="F878" i="29"/>
  <c r="F877" i="29"/>
  <c r="F876" i="29"/>
  <c r="F875" i="29"/>
  <c r="F874" i="29"/>
  <c r="F865" i="29"/>
  <c r="F864" i="29"/>
  <c r="F863" i="29"/>
  <c r="F862" i="29"/>
  <c r="F861" i="29"/>
  <c r="F860" i="29"/>
  <c r="F859" i="29"/>
  <c r="F858" i="29"/>
  <c r="F857" i="29"/>
  <c r="F856" i="29"/>
  <c r="F855" i="29"/>
  <c r="F850" i="29"/>
  <c r="F849" i="29"/>
  <c r="F848" i="29"/>
  <c r="F847" i="29"/>
  <c r="F846" i="29"/>
  <c r="F845" i="29"/>
  <c r="F842" i="29"/>
  <c r="F841" i="29"/>
  <c r="F840" i="29"/>
  <c r="F834" i="29"/>
  <c r="F831" i="29"/>
  <c r="F830" i="29"/>
  <c r="F829" i="29"/>
  <c r="F828" i="29"/>
  <c r="F827" i="29"/>
  <c r="F826" i="29"/>
  <c r="F825" i="29"/>
  <c r="F824" i="29"/>
  <c r="F823" i="29"/>
  <c r="F822" i="29"/>
  <c r="F821" i="29"/>
  <c r="F820" i="29"/>
  <c r="F819" i="29"/>
  <c r="F818" i="29"/>
  <c r="F817" i="29"/>
  <c r="F816" i="29"/>
  <c r="F815" i="29"/>
  <c r="F814" i="29"/>
  <c r="F813" i="29"/>
  <c r="F812" i="29"/>
  <c r="F811" i="29"/>
  <c r="F804" i="29"/>
  <c r="F803" i="29"/>
  <c r="F802" i="29"/>
  <c r="F801" i="29"/>
  <c r="F800" i="29"/>
  <c r="F799" i="29"/>
  <c r="F798" i="29"/>
  <c r="F790" i="29"/>
  <c r="F784" i="29"/>
  <c r="F783" i="29"/>
  <c r="F782" i="29"/>
  <c r="F781" i="29"/>
  <c r="F780" i="29"/>
  <c r="F779" i="29"/>
  <c r="F778" i="29"/>
  <c r="F777" i="29"/>
  <c r="F776" i="29"/>
  <c r="F775" i="29"/>
  <c r="F774" i="29"/>
  <c r="F773" i="29"/>
  <c r="F772" i="29"/>
  <c r="F771" i="29"/>
  <c r="F770" i="29"/>
  <c r="F769" i="29"/>
  <c r="F768" i="29"/>
  <c r="F767" i="29"/>
  <c r="F766" i="29"/>
  <c r="F765" i="29"/>
  <c r="F764" i="29"/>
  <c r="F763" i="29"/>
  <c r="F762" i="29"/>
  <c r="F761" i="29"/>
  <c r="F760" i="29"/>
  <c r="F759" i="29"/>
  <c r="F758" i="29"/>
  <c r="F757" i="29"/>
  <c r="F756" i="29"/>
  <c r="F755" i="29"/>
  <c r="F754" i="29"/>
  <c r="F753" i="29"/>
  <c r="F752" i="29"/>
  <c r="F751" i="29"/>
  <c r="F750" i="29"/>
  <c r="F749" i="29"/>
  <c r="F748" i="29"/>
  <c r="F747" i="29"/>
  <c r="F746" i="29"/>
  <c r="F745" i="29"/>
  <c r="F744" i="29"/>
  <c r="F743" i="29"/>
  <c r="F742" i="29"/>
  <c r="F741" i="29"/>
  <c r="F740" i="29"/>
  <c r="F739" i="29"/>
  <c r="F738" i="29"/>
  <c r="F737" i="29"/>
  <c r="F735" i="29"/>
  <c r="F734" i="29"/>
  <c r="F728" i="29"/>
  <c r="F727" i="29"/>
  <c r="F726" i="29"/>
  <c r="F725" i="29"/>
  <c r="F724" i="29"/>
  <c r="F723" i="29"/>
  <c r="F722" i="29"/>
  <c r="F721" i="29"/>
  <c r="F720" i="29"/>
  <c r="F719" i="29"/>
  <c r="F718" i="29"/>
  <c r="F717" i="29"/>
  <c r="F716" i="29"/>
  <c r="F715" i="29"/>
  <c r="F714" i="29"/>
  <c r="F713" i="29"/>
  <c r="F711" i="29"/>
  <c r="F708" i="29"/>
  <c r="F707" i="29"/>
  <c r="F706" i="29"/>
  <c r="F705" i="29"/>
  <c r="F704" i="29"/>
  <c r="F703" i="29"/>
  <c r="F702" i="29"/>
  <c r="F701" i="29"/>
  <c r="F700" i="29"/>
  <c r="F699" i="29"/>
  <c r="F698" i="29"/>
  <c r="F697" i="29"/>
  <c r="F696" i="29"/>
  <c r="F695" i="29"/>
  <c r="F694" i="29"/>
  <c r="F693" i="29"/>
  <c r="F692" i="29"/>
  <c r="F691" i="29"/>
  <c r="F690" i="29"/>
  <c r="F688" i="29"/>
  <c r="F687" i="29"/>
  <c r="F686" i="29"/>
  <c r="F685" i="29"/>
  <c r="F684" i="29"/>
  <c r="F683" i="29"/>
  <c r="F682" i="29"/>
  <c r="F681" i="29"/>
  <c r="F680" i="29"/>
  <c r="F679" i="29"/>
  <c r="F678" i="29"/>
  <c r="F672" i="29"/>
  <c r="F666" i="29"/>
  <c r="F665" i="29"/>
  <c r="F664" i="29"/>
  <c r="F663" i="29"/>
  <c r="F662" i="29"/>
  <c r="F661" i="29"/>
  <c r="F660" i="29"/>
  <c r="F659" i="29"/>
  <c r="F658" i="29"/>
  <c r="F657" i="29"/>
  <c r="F656" i="29"/>
  <c r="F655" i="29"/>
  <c r="F654" i="29"/>
  <c r="F653" i="29"/>
  <c r="F652" i="29"/>
  <c r="F651" i="29"/>
  <c r="F650" i="29"/>
  <c r="F649" i="29"/>
  <c r="F648" i="29"/>
  <c r="F646" i="29"/>
  <c r="F645" i="29"/>
  <c r="F644" i="29"/>
  <c r="F643" i="29"/>
  <c r="F642" i="29"/>
  <c r="F641" i="29"/>
  <c r="F638" i="29"/>
  <c r="F637" i="29"/>
  <c r="F636" i="29"/>
  <c r="F635" i="29"/>
  <c r="F634" i="29"/>
  <c r="F633" i="29"/>
  <c r="F632" i="29"/>
  <c r="F631" i="29"/>
  <c r="F630" i="29"/>
  <c r="F629" i="29"/>
  <c r="F620" i="29"/>
  <c r="F619" i="29"/>
  <c r="F618" i="29"/>
  <c r="F617" i="29"/>
  <c r="F616" i="29"/>
  <c r="F615" i="29"/>
  <c r="F611" i="29"/>
  <c r="F610" i="29"/>
  <c r="F609" i="29"/>
  <c r="F608" i="29"/>
  <c r="F606" i="29"/>
  <c r="F605" i="29"/>
  <c r="F604" i="29"/>
  <c r="F603" i="29"/>
  <c r="F602" i="29"/>
  <c r="F601" i="29"/>
  <c r="F600" i="29"/>
  <c r="F599" i="29"/>
  <c r="F598" i="29"/>
  <c r="F597" i="29"/>
  <c r="F596" i="29"/>
  <c r="F595" i="29"/>
  <c r="F594" i="29"/>
  <c r="F593" i="29"/>
  <c r="F592" i="29"/>
  <c r="F591" i="29"/>
  <c r="F587" i="29"/>
  <c r="F586" i="29"/>
  <c r="F585" i="29"/>
  <c r="F584" i="29"/>
  <c r="F583" i="29"/>
  <c r="F582" i="29"/>
  <c r="F581" i="29"/>
  <c r="F580" i="29"/>
  <c r="F579" i="29"/>
  <c r="F578" i="29"/>
  <c r="F577" i="29"/>
  <c r="F576" i="29"/>
  <c r="F575" i="29"/>
  <c r="F574" i="29"/>
  <c r="F573" i="29"/>
  <c r="F571" i="29"/>
  <c r="F570" i="29"/>
  <c r="F567" i="29"/>
  <c r="F565" i="29"/>
  <c r="F564" i="29"/>
  <c r="F563" i="29"/>
  <c r="F561" i="29"/>
  <c r="F560" i="29"/>
  <c r="F559" i="29"/>
  <c r="F558" i="29"/>
  <c r="F549" i="29"/>
  <c r="F548" i="29"/>
  <c r="F547" i="29"/>
  <c r="F546" i="29"/>
  <c r="F545" i="29"/>
  <c r="F544" i="29"/>
  <c r="F543" i="29"/>
  <c r="F542" i="29"/>
  <c r="F541" i="29"/>
  <c r="F539" i="29"/>
  <c r="F538" i="29"/>
  <c r="F537" i="29"/>
  <c r="F535" i="29"/>
  <c r="F534" i="29"/>
  <c r="F525" i="29"/>
  <c r="F524" i="29"/>
  <c r="F523" i="29"/>
  <c r="F522" i="29"/>
  <c r="F521" i="29"/>
  <c r="F520" i="29"/>
  <c r="F519" i="29"/>
  <c r="F518" i="29"/>
  <c r="F517" i="29"/>
  <c r="F516" i="29"/>
  <c r="F515" i="29"/>
  <c r="F514" i="29"/>
  <c r="F513" i="29"/>
  <c r="F512" i="29"/>
  <c r="F507" i="29"/>
  <c r="F506" i="29"/>
  <c r="F497" i="29"/>
  <c r="F495" i="29"/>
  <c r="F490" i="29"/>
  <c r="F484" i="29"/>
  <c r="F483" i="29"/>
  <c r="F473" i="29"/>
  <c r="F472" i="29"/>
  <c r="F471" i="29"/>
  <c r="F470" i="29"/>
  <c r="F447" i="29"/>
  <c r="F432" i="29"/>
  <c r="F429" i="29"/>
  <c r="F428" i="29"/>
  <c r="F427" i="29"/>
  <c r="F426" i="29"/>
  <c r="F425" i="29"/>
  <c r="F424" i="29"/>
  <c r="F423" i="29"/>
  <c r="F406" i="29"/>
  <c r="F404" i="29"/>
  <c r="F401" i="29"/>
  <c r="F400" i="29"/>
  <c r="F399" i="29"/>
  <c r="F398" i="29"/>
  <c r="F387" i="29"/>
  <c r="F386" i="29"/>
  <c r="F385" i="29"/>
  <c r="F378" i="29"/>
  <c r="F377" i="29"/>
  <c r="F376" i="29"/>
  <c r="F375" i="29"/>
  <c r="F361" i="29"/>
  <c r="F359" i="29"/>
  <c r="F358" i="29"/>
  <c r="F354" i="29"/>
  <c r="F348" i="29"/>
  <c r="F305" i="29"/>
  <c r="F294" i="29"/>
  <c r="F289" i="29"/>
  <c r="F288" i="29"/>
  <c r="F287" i="29"/>
  <c r="F286" i="29"/>
  <c r="F285" i="29"/>
  <c r="F284" i="29"/>
  <c r="F283" i="29"/>
  <c r="F282" i="29"/>
  <c r="F281" i="29"/>
  <c r="F280" i="29"/>
  <c r="F279" i="29"/>
  <c r="F278" i="29"/>
  <c r="F277" i="29"/>
  <c r="F276" i="29"/>
  <c r="F255" i="29"/>
  <c r="F254" i="29"/>
  <c r="F253" i="29"/>
  <c r="F252" i="29"/>
  <c r="F248" i="29"/>
  <c r="F247" i="29"/>
  <c r="F246" i="29"/>
  <c r="F245" i="29"/>
  <c r="F244" i="29"/>
  <c r="F243" i="29"/>
  <c r="F242" i="29"/>
  <c r="F241" i="29"/>
  <c r="F240" i="29"/>
  <c r="F239" i="29"/>
  <c r="F236" i="29"/>
  <c r="F235" i="29"/>
  <c r="F234" i="29"/>
  <c r="F233" i="29"/>
  <c r="F232" i="29"/>
  <c r="F231" i="29"/>
  <c r="F230" i="29"/>
  <c r="F229" i="29"/>
  <c r="F228" i="29"/>
  <c r="F227" i="29"/>
  <c r="F224" i="29"/>
  <c r="F223" i="29"/>
  <c r="F222" i="29"/>
  <c r="F221" i="29"/>
  <c r="F220" i="29"/>
  <c r="F219" i="29"/>
  <c r="F218" i="29"/>
  <c r="F217" i="29"/>
  <c r="F216" i="29"/>
  <c r="F215" i="29"/>
  <c r="F214" i="29"/>
  <c r="F213" i="29"/>
  <c r="F212" i="29"/>
  <c r="F211" i="29"/>
  <c r="F210" i="29"/>
  <c r="F209" i="29"/>
  <c r="F208" i="29"/>
  <c r="F207" i="29"/>
  <c r="F206" i="29"/>
  <c r="F205" i="29"/>
  <c r="F204" i="29"/>
  <c r="F203" i="29"/>
  <c r="F202" i="29"/>
  <c r="F201" i="29"/>
  <c r="F200" i="29"/>
  <c r="F199" i="29"/>
  <c r="F198" i="29"/>
  <c r="F195" i="29"/>
  <c r="F194" i="29"/>
  <c r="F193" i="29"/>
  <c r="F192" i="29"/>
  <c r="F191" i="29"/>
  <c r="F190" i="29"/>
  <c r="F181" i="29"/>
  <c r="F180" i="29"/>
  <c r="F179" i="29"/>
  <c r="F170" i="29"/>
  <c r="F168" i="29"/>
  <c r="F167" i="29"/>
  <c r="F166" i="29"/>
  <c r="F165" i="29"/>
  <c r="F164" i="29"/>
  <c r="F150" i="29"/>
  <c r="F149" i="29"/>
  <c r="F148" i="29"/>
  <c r="F146" i="29"/>
  <c r="F141" i="29"/>
  <c r="F140" i="29"/>
  <c r="F139" i="29"/>
  <c r="F134" i="29"/>
  <c r="F133" i="29"/>
  <c r="F132" i="29"/>
  <c r="F90" i="29"/>
  <c r="F89" i="29"/>
  <c r="F80" i="29"/>
  <c r="F79" i="29"/>
  <c r="F42" i="29"/>
  <c r="F41" i="29"/>
  <c r="F40" i="29"/>
  <c r="F35" i="29"/>
  <c r="F34" i="29"/>
  <c r="F33" i="29"/>
  <c r="F22" i="29"/>
  <c r="F19" i="29"/>
  <c r="F17" i="29"/>
  <c r="F16" i="29"/>
  <c r="F130" i="29"/>
  <c r="G130" i="29" s="1"/>
  <c r="F101" i="29" l="1"/>
  <c r="F323" i="29"/>
  <c r="G156" i="29" l="1"/>
  <c r="G158" i="29"/>
  <c r="G157" i="29"/>
  <c r="G911" i="29" l="1"/>
  <c r="G52" i="29" l="1"/>
  <c r="G53" i="29"/>
  <c r="G54" i="29"/>
  <c r="G55" i="29"/>
  <c r="G56" i="29"/>
  <c r="G57" i="29"/>
  <c r="G58" i="29"/>
  <c r="G59" i="29"/>
  <c r="G335" i="29" l="1"/>
  <c r="G322" i="29"/>
  <c r="G316" i="29"/>
  <c r="G731" i="29" l="1"/>
  <c r="G732" i="29"/>
  <c r="G730" i="29"/>
  <c r="G796" i="29" l="1"/>
  <c r="G639" i="29"/>
  <c r="G562" i="29"/>
  <c r="G477" i="29" l="1"/>
  <c r="G441" i="29"/>
  <c r="G440" i="29"/>
  <c r="G439" i="29"/>
  <c r="G369" i="29"/>
  <c r="G368" i="29"/>
  <c r="G367" i="29"/>
  <c r="G366" i="29"/>
  <c r="G365" i="29"/>
  <c r="G364" i="29"/>
  <c r="G363" i="29"/>
  <c r="G362" i="29"/>
  <c r="G360" i="29"/>
  <c r="G357" i="29"/>
  <c r="G902" i="29" l="1"/>
  <c r="G910" i="29" l="1"/>
  <c r="G914" i="29" l="1"/>
  <c r="G23" i="29" l="1"/>
  <c r="G24" i="29"/>
  <c r="G25" i="29"/>
  <c r="G26" i="29"/>
  <c r="G27" i="29"/>
  <c r="G28" i="29"/>
  <c r="G29" i="29"/>
  <c r="G30" i="29"/>
  <c r="G31" i="29"/>
  <c r="G32" i="29"/>
  <c r="G61" i="29" l="1"/>
  <c r="G62" i="29"/>
  <c r="G63" i="29"/>
  <c r="G64" i="29"/>
  <c r="G505" i="29" l="1"/>
  <c r="G475" i="29" l="1"/>
  <c r="G474" i="29"/>
  <c r="G465" i="29"/>
  <c r="G464" i="29"/>
  <c r="G463" i="29"/>
  <c r="G462" i="29"/>
  <c r="G461" i="29"/>
  <c r="G460" i="29"/>
  <c r="G459" i="29"/>
  <c r="G458" i="29"/>
  <c r="G457" i="29"/>
  <c r="G456" i="29"/>
  <c r="G455" i="29"/>
  <c r="G454" i="29"/>
  <c r="G453" i="29"/>
  <c r="G452" i="29"/>
  <c r="G451" i="29"/>
  <c r="G450" i="29"/>
  <c r="G466" i="29"/>
  <c r="G467" i="29"/>
  <c r="G468" i="29"/>
  <c r="G469" i="29"/>
  <c r="G476" i="29"/>
  <c r="G449" i="29"/>
  <c r="G448" i="29"/>
  <c r="G446" i="29"/>
  <c r="G445" i="29"/>
  <c r="G343" i="29" l="1"/>
  <c r="G324" i="29"/>
  <c r="G323" i="29"/>
  <c r="G312" i="29"/>
  <c r="G313" i="29"/>
  <c r="G315" i="29"/>
  <c r="G317" i="29"/>
  <c r="G318" i="29"/>
  <c r="G319" i="29"/>
  <c r="G320" i="29"/>
  <c r="G321" i="29"/>
  <c r="G325" i="29"/>
  <c r="G326" i="29"/>
  <c r="G327" i="29"/>
  <c r="G328" i="29"/>
  <c r="G329" i="29"/>
  <c r="G330" i="29"/>
  <c r="G331" i="29"/>
  <c r="G332" i="29"/>
  <c r="G333" i="29"/>
  <c r="G334" i="29"/>
  <c r="G336" i="29"/>
  <c r="G337" i="29"/>
  <c r="G338" i="29"/>
  <c r="G340" i="29"/>
  <c r="G341" i="29"/>
  <c r="G342" i="29"/>
  <c r="G302" i="29"/>
  <c r="G303" i="29"/>
  <c r="G304" i="29"/>
  <c r="G306" i="29"/>
  <c r="G307" i="29"/>
  <c r="G353" i="29" l="1"/>
  <c r="G352" i="29"/>
  <c r="G418" i="29"/>
  <c r="G417" i="29"/>
  <c r="G416" i="29"/>
  <c r="G393" i="29"/>
  <c r="G392" i="29"/>
  <c r="G389" i="29"/>
  <c r="G177" i="29"/>
  <c r="G388" i="29"/>
  <c r="G131" i="29" l="1"/>
  <c r="G106" i="29"/>
  <c r="G107" i="29"/>
  <c r="G108" i="29"/>
  <c r="G109" i="29"/>
  <c r="G110" i="29"/>
  <c r="G111" i="29"/>
  <c r="G112" i="29"/>
  <c r="G113" i="29"/>
  <c r="G114" i="29"/>
  <c r="G115" i="29"/>
  <c r="G116" i="29"/>
  <c r="G117" i="29"/>
  <c r="G118" i="29"/>
  <c r="G119" i="29"/>
  <c r="G120" i="29"/>
  <c r="G121" i="29"/>
  <c r="G122" i="29"/>
  <c r="G123" i="29"/>
  <c r="G124" i="29"/>
  <c r="G125" i="29"/>
  <c r="G126" i="29"/>
  <c r="G127" i="29"/>
  <c r="G128" i="29"/>
  <c r="G129" i="29"/>
  <c r="G93" i="29"/>
  <c r="G94" i="29"/>
  <c r="G95" i="29"/>
  <c r="G918" i="29" l="1"/>
  <c r="G299" i="29" l="1"/>
  <c r="G300" i="29"/>
  <c r="G301" i="29"/>
  <c r="G437" i="29"/>
  <c r="G491" i="29"/>
  <c r="G494" i="29"/>
  <c r="G489" i="29"/>
  <c r="G909" i="29" l="1"/>
  <c r="G908" i="29"/>
  <c r="G907" i="29"/>
  <c r="G906" i="29"/>
  <c r="G905" i="29"/>
  <c r="G901" i="29"/>
  <c r="G900" i="29"/>
  <c r="G888" i="29" l="1"/>
  <c r="G870" i="29"/>
  <c r="G869" i="29"/>
  <c r="G868" i="29"/>
  <c r="G867" i="29"/>
  <c r="G866" i="29"/>
  <c r="G851" i="29"/>
  <c r="G844" i="29"/>
  <c r="G843" i="29"/>
  <c r="G789" i="29"/>
  <c r="G788" i="29"/>
  <c r="G787" i="29"/>
  <c r="G786" i="29"/>
  <c r="G785" i="29"/>
  <c r="G736" i="29"/>
  <c r="G733" i="29"/>
  <c r="G729" i="29"/>
  <c r="G712" i="29"/>
  <c r="G710" i="29"/>
  <c r="G709" i="29"/>
  <c r="G689" i="29"/>
  <c r="G677" i="29"/>
  <c r="G676" i="29"/>
  <c r="G675" i="29"/>
  <c r="G674" i="29"/>
  <c r="G673" i="29"/>
  <c r="G671" i="29"/>
  <c r="G670" i="29"/>
  <c r="G836" i="29"/>
  <c r="G835" i="29"/>
  <c r="G833" i="29"/>
  <c r="G832" i="29"/>
  <c r="G807" i="29"/>
  <c r="G806" i="29"/>
  <c r="G805" i="29"/>
  <c r="G797" i="29"/>
  <c r="G795" i="29"/>
  <c r="G794" i="29"/>
  <c r="G647" i="29"/>
  <c r="G640" i="29"/>
  <c r="G625" i="29"/>
  <c r="G624" i="29"/>
  <c r="G623" i="29"/>
  <c r="G622" i="29"/>
  <c r="G621" i="29"/>
  <c r="G614" i="29"/>
  <c r="G613" i="29"/>
  <c r="G612" i="29"/>
  <c r="G607" i="29"/>
  <c r="G572" i="29"/>
  <c r="G569" i="29"/>
  <c r="G568" i="29"/>
  <c r="G566" i="29"/>
  <c r="G554" i="29"/>
  <c r="G553" i="29"/>
  <c r="G552" i="29"/>
  <c r="G551" i="29"/>
  <c r="G550" i="29"/>
  <c r="G540" i="29"/>
  <c r="G536" i="29"/>
  <c r="G533" i="29"/>
  <c r="G532" i="29"/>
  <c r="G531" i="29"/>
  <c r="G530" i="29"/>
  <c r="G529" i="29"/>
  <c r="G528" i="29"/>
  <c r="G527" i="29"/>
  <c r="G526" i="29"/>
  <c r="G311" i="29" l="1"/>
  <c r="G174" i="29" l="1"/>
  <c r="G45" i="29"/>
  <c r="G67" i="29"/>
  <c r="G66" i="29"/>
  <c r="G65" i="29"/>
  <c r="G60" i="29"/>
  <c r="G51" i="29"/>
  <c r="G50" i="29"/>
  <c r="G49" i="29"/>
  <c r="G48" i="29"/>
  <c r="G47" i="29"/>
  <c r="G46" i="29"/>
  <c r="G39" i="29"/>
  <c r="G18" i="29"/>
  <c r="G15" i="29"/>
  <c r="G14" i="29"/>
  <c r="G13" i="29"/>
  <c r="G12" i="29"/>
  <c r="G11" i="29"/>
  <c r="G10" i="29"/>
  <c r="G100" i="29" l="1"/>
  <c r="G99" i="29"/>
  <c r="G98" i="29"/>
  <c r="G97" i="29"/>
  <c r="G91" i="29"/>
  <c r="G88" i="29"/>
  <c r="G87" i="29"/>
  <c r="G86" i="29"/>
  <c r="G82" i="29"/>
  <c r="G81" i="29"/>
  <c r="G78" i="29"/>
  <c r="G77" i="29"/>
  <c r="G76" i="29"/>
  <c r="G75" i="29"/>
  <c r="G74" i="29"/>
  <c r="G73" i="29"/>
  <c r="G72" i="29"/>
  <c r="G504" i="29" l="1"/>
  <c r="G503" i="29"/>
  <c r="G501" i="29"/>
  <c r="G485" i="29"/>
  <c r="G482" i="29"/>
  <c r="G481" i="29"/>
  <c r="G355" i="29" l="1"/>
  <c r="G415" i="29" l="1"/>
  <c r="G414" i="29"/>
  <c r="G413" i="29"/>
  <c r="G412" i="29"/>
  <c r="G411" i="29"/>
  <c r="G410" i="29"/>
  <c r="G407" i="29"/>
  <c r="G405" i="29"/>
  <c r="G384" i="29"/>
  <c r="G383" i="29"/>
  <c r="G382" i="29"/>
  <c r="G379" i="29"/>
  <c r="G374" i="29"/>
  <c r="G347" i="29"/>
  <c r="G290" i="29" l="1"/>
  <c r="G271" i="29" l="1"/>
  <c r="G270" i="29"/>
  <c r="G269" i="29"/>
  <c r="G268" i="29"/>
  <c r="G267" i="29"/>
  <c r="G266" i="29"/>
  <c r="G265" i="29"/>
  <c r="G264" i="29"/>
  <c r="G263" i="29"/>
  <c r="G262" i="29"/>
  <c r="G261" i="29"/>
  <c r="G260" i="29"/>
  <c r="G259" i="29"/>
  <c r="G185" i="29" l="1"/>
  <c r="G184" i="29"/>
  <c r="G178" i="29"/>
  <c r="G176" i="29"/>
  <c r="G175" i="29"/>
  <c r="G173" i="29"/>
  <c r="G169" i="29"/>
  <c r="G163" i="29"/>
  <c r="G155" i="29"/>
  <c r="G154" i="29"/>
  <c r="G153" i="29"/>
  <c r="G152" i="29"/>
  <c r="G151" i="29"/>
  <c r="G138" i="29"/>
  <c r="B10" i="2" l="1"/>
  <c r="B14" i="4" s="1"/>
  <c r="B37" i="4" s="1"/>
  <c r="B9" i="2" l="1"/>
  <c r="B12" i="4" s="1"/>
  <c r="B35" i="4" s="1"/>
  <c r="B8" i="2"/>
  <c r="B7" i="2"/>
  <c r="B11" i="2" l="1"/>
  <c r="B16" i="4" s="1"/>
  <c r="B39" i="4" s="1"/>
  <c r="B6" i="2" l="1"/>
  <c r="C43" i="33" l="1"/>
  <c r="C11" i="33"/>
  <c r="A58" i="33" l="1"/>
  <c r="A57" i="33"/>
  <c r="A56" i="33"/>
  <c r="A55" i="33"/>
  <c r="A54" i="33"/>
  <c r="E43" i="33"/>
  <c r="A59" i="33" s="1"/>
  <c r="D43" i="33"/>
  <c r="B43" i="33"/>
  <c r="A29" i="33"/>
  <c r="A28" i="33"/>
  <c r="A27" i="33"/>
  <c r="A26" i="33"/>
  <c r="A25" i="33"/>
  <c r="E11" i="33"/>
  <c r="A30" i="33" s="1"/>
  <c r="D11" i="33"/>
  <c r="B11" i="33"/>
  <c r="B10" i="4"/>
  <c r="B33" i="4" s="1"/>
  <c r="B8" i="4"/>
  <c r="B31" i="4" s="1"/>
  <c r="B6" i="4"/>
  <c r="B29" i="4" s="1"/>
  <c r="E61" i="33" l="1"/>
  <c r="E32" i="33"/>
  <c r="H898" i="29" l="1"/>
  <c r="H921" i="29" l="1"/>
  <c r="H923" i="29" s="1"/>
  <c r="H925" i="29" s="1"/>
  <c r="D11" i="2"/>
  <c r="C16" i="4" s="1"/>
  <c r="C39" i="4" l="1"/>
  <c r="M39" i="4" s="1"/>
  <c r="E16" i="4"/>
  <c r="G16" i="4"/>
  <c r="M16" i="4"/>
  <c r="I16" i="4"/>
  <c r="K16" i="4"/>
  <c r="G39" i="4" l="1"/>
  <c r="E39" i="4"/>
  <c r="K39" i="4"/>
  <c r="I39" i="4"/>
  <c r="G496" i="29"/>
  <c r="G102" i="29" l="1"/>
  <c r="G147" i="29" l="1"/>
  <c r="G145" i="29" l="1"/>
  <c r="G492" i="29" l="1"/>
  <c r="G103" i="29"/>
  <c r="G493" i="29"/>
  <c r="G104" i="29"/>
  <c r="G101" i="29"/>
  <c r="G9" i="29" l="1"/>
  <c r="G502" i="29" l="1"/>
  <c r="G96" i="29" l="1"/>
  <c r="G92" i="29" l="1"/>
  <c r="G105" i="29"/>
  <c r="G38" i="29" l="1"/>
  <c r="G314" i="29" l="1"/>
  <c r="G634" i="29" l="1"/>
  <c r="G635" i="29"/>
  <c r="G358" i="29" l="1"/>
  <c r="G361" i="29"/>
  <c r="G359" i="29"/>
  <c r="G741" i="29" l="1"/>
  <c r="G42" i="29" l="1"/>
  <c r="G658" i="29" l="1"/>
  <c r="G378" i="29" l="1"/>
  <c r="G89" i="29"/>
  <c r="G354" i="29" l="1"/>
  <c r="G148" i="29"/>
  <c r="G400" i="29" l="1"/>
  <c r="G211" i="29"/>
  <c r="G220" i="29"/>
  <c r="G507" i="29"/>
  <c r="G472" i="29"/>
  <c r="G471" i="29"/>
  <c r="G399" i="29" l="1"/>
  <c r="G210" i="29"/>
  <c r="G497" i="29"/>
  <c r="G470" i="29"/>
  <c r="G506" i="29"/>
  <c r="G886" i="29"/>
  <c r="G887" i="29" l="1"/>
  <c r="G834" i="29" l="1"/>
  <c r="G790" i="29" l="1"/>
  <c r="G666" i="29"/>
  <c r="G882" i="29" l="1"/>
  <c r="G598" i="29" l="1"/>
  <c r="G597" i="29"/>
  <c r="G830" i="29"/>
  <c r="G605" i="29"/>
  <c r="G606" i="29"/>
  <c r="G602" i="29"/>
  <c r="G596" i="29" l="1"/>
  <c r="G546" i="29" l="1"/>
  <c r="G618" i="29"/>
  <c r="G617" i="29"/>
  <c r="G620" i="29"/>
  <c r="G619" i="29"/>
  <c r="G599" i="29"/>
  <c r="G586" i="29"/>
  <c r="G548" i="29"/>
  <c r="G547" i="29"/>
  <c r="G544" i="29" l="1"/>
  <c r="G545" i="29"/>
  <c r="G543" i="29" l="1"/>
  <c r="G549" i="29" l="1"/>
  <c r="G653" i="29" l="1"/>
  <c r="G652" i="29"/>
  <c r="G643" i="29" l="1"/>
  <c r="G705" i="29" l="1"/>
  <c r="G885" i="29"/>
  <c r="G884" i="29" l="1"/>
  <c r="G883" i="29"/>
  <c r="G881" i="29"/>
  <c r="G877" i="29"/>
  <c r="G880" i="29"/>
  <c r="G876" i="29"/>
  <c r="G878" i="29"/>
  <c r="G879" i="29"/>
  <c r="G875" i="29" l="1"/>
  <c r="G874" i="29"/>
  <c r="G862" i="29" l="1"/>
  <c r="G856" i="29" l="1"/>
  <c r="G855" i="29"/>
  <c r="G864" i="29"/>
  <c r="G865" i="29"/>
  <c r="G863" i="29"/>
  <c r="G861" i="29"/>
  <c r="G859" i="29"/>
  <c r="G860" i="29"/>
  <c r="G858" i="29"/>
  <c r="G857" i="29"/>
  <c r="G780" i="29" l="1"/>
  <c r="G781" i="29"/>
  <c r="G782" i="29" l="1"/>
  <c r="G784" i="29" l="1"/>
  <c r="G783" i="29"/>
  <c r="G611" i="29"/>
  <c r="G610" i="29"/>
  <c r="G615" i="29" l="1"/>
  <c r="G609" i="29"/>
  <c r="G608" i="29"/>
  <c r="G616" i="29"/>
  <c r="G659" i="29" l="1"/>
  <c r="G849" i="29" l="1"/>
  <c r="G850" i="29"/>
  <c r="G845" i="29"/>
  <c r="G697" i="29" l="1"/>
  <c r="G692" i="29"/>
  <c r="G691" i="29"/>
  <c r="G700" i="29"/>
  <c r="G699" i="29"/>
  <c r="G811" i="29"/>
  <c r="G848" i="29"/>
  <c r="G847" i="29"/>
  <c r="G846" i="29"/>
  <c r="G840" i="29"/>
  <c r="G831" i="29"/>
  <c r="G812" i="29"/>
  <c r="G804" i="29"/>
  <c r="G803" i="29"/>
  <c r="G800" i="29"/>
  <c r="G799" i="29"/>
  <c r="G742" i="29"/>
  <c r="G798" i="29"/>
  <c r="G740" i="29"/>
  <c r="G739" i="29"/>
  <c r="G657" i="29"/>
  <c r="G711" i="29"/>
  <c r="G655" i="29"/>
  <c r="G656" i="29"/>
  <c r="G654" i="29"/>
  <c r="G687" i="29"/>
  <c r="G680" i="29"/>
  <c r="G684" i="29"/>
  <c r="G679" i="29"/>
  <c r="G678" i="29"/>
  <c r="G686" i="29"/>
  <c r="G683" i="29"/>
  <c r="G685" i="29"/>
  <c r="G681" i="29"/>
  <c r="G682" i="29"/>
  <c r="G632" i="29" l="1"/>
  <c r="G633" i="29"/>
  <c r="G801" i="29"/>
  <c r="G802" i="29"/>
  <c r="G651" i="29"/>
  <c r="G649" i="29"/>
  <c r="G646" i="29"/>
  <c r="G642" i="29"/>
  <c r="G818" i="29"/>
  <c r="G779" i="29"/>
  <c r="G662" i="29"/>
  <c r="G704" i="29" l="1"/>
  <c r="G698" i="29"/>
  <c r="G637" i="29"/>
  <c r="G696" i="29"/>
  <c r="G701" i="29"/>
  <c r="G702" i="29"/>
  <c r="G631" i="29"/>
  <c r="G734" i="29"/>
  <c r="G708" i="29"/>
  <c r="G706" i="29"/>
  <c r="G829" i="29"/>
  <c r="G821" i="29"/>
  <c r="G820" i="29"/>
  <c r="G824" i="29"/>
  <c r="G825" i="29"/>
  <c r="G822" i="29"/>
  <c r="G826" i="29"/>
  <c r="G827" i="29"/>
  <c r="G819" i="29"/>
  <c r="G823" i="29"/>
  <c r="G828" i="29"/>
  <c r="G817" i="29"/>
  <c r="G816" i="29"/>
  <c r="G815" i="29"/>
  <c r="G814" i="29"/>
  <c r="G813" i="29"/>
  <c r="G738" i="29"/>
  <c r="G737" i="29"/>
  <c r="G735" i="29"/>
  <c r="G707" i="29"/>
  <c r="G672" i="29"/>
  <c r="G690" i="29"/>
  <c r="G665" i="29"/>
  <c r="G663" i="29"/>
  <c r="G664" i="29"/>
  <c r="G661" i="29"/>
  <c r="G660" i="29"/>
  <c r="G648" i="29"/>
  <c r="G650" i="29"/>
  <c r="G644" i="29"/>
  <c r="G645" i="29"/>
  <c r="G688" i="29"/>
  <c r="G641" i="29"/>
  <c r="G629" i="29"/>
  <c r="G694" i="29" l="1"/>
  <c r="G842" i="29"/>
  <c r="G703" i="29"/>
  <c r="G638" i="29"/>
  <c r="G841" i="29"/>
  <c r="G630" i="29"/>
  <c r="G693" i="29"/>
  <c r="G587" i="29" l="1"/>
  <c r="G728" i="29" l="1"/>
  <c r="G715" i="29"/>
  <c r="G721" i="29"/>
  <c r="G716" i="29"/>
  <c r="G727" i="29"/>
  <c r="G713" i="29"/>
  <c r="G719" i="29"/>
  <c r="G725" i="29"/>
  <c r="G718" i="29"/>
  <c r="G722" i="29"/>
  <c r="G717" i="29"/>
  <c r="G593" i="29"/>
  <c r="G714" i="29"/>
  <c r="G720" i="29"/>
  <c r="G726" i="29"/>
  <c r="G724" i="29"/>
  <c r="G723" i="29"/>
  <c r="G594" i="29"/>
  <c r="G591" i="29"/>
  <c r="G595" i="29"/>
  <c r="G592" i="29"/>
  <c r="G743" i="29"/>
  <c r="G745" i="29"/>
  <c r="G746" i="29"/>
  <c r="G748" i="29"/>
  <c r="G750" i="29"/>
  <c r="G752" i="29"/>
  <c r="G754" i="29"/>
  <c r="G756" i="29"/>
  <c r="G758" i="29"/>
  <c r="G760" i="29"/>
  <c r="G763" i="29"/>
  <c r="G764" i="29"/>
  <c r="G766" i="29"/>
  <c r="G768" i="29"/>
  <c r="G770" i="29"/>
  <c r="G772" i="29"/>
  <c r="G774" i="29"/>
  <c r="G776" i="29"/>
  <c r="G777" i="29"/>
  <c r="G744" i="29"/>
  <c r="G747" i="29"/>
  <c r="G749" i="29"/>
  <c r="G751" i="29"/>
  <c r="G753" i="29"/>
  <c r="G755" i="29"/>
  <c r="G757" i="29"/>
  <c r="G759" i="29"/>
  <c r="G761" i="29"/>
  <c r="G762" i="29"/>
  <c r="G765" i="29"/>
  <c r="G767" i="29"/>
  <c r="G769" i="29"/>
  <c r="G771" i="29"/>
  <c r="G773" i="29"/>
  <c r="G775" i="29"/>
  <c r="G778" i="29"/>
  <c r="G601" i="29"/>
  <c r="G604" i="29"/>
  <c r="G603" i="29"/>
  <c r="G600" i="29"/>
  <c r="G580" i="29"/>
  <c r="G581" i="29"/>
  <c r="G578" i="29"/>
  <c r="G576" i="29"/>
  <c r="G577" i="29"/>
  <c r="G579" i="29"/>
  <c r="G585" i="29" l="1"/>
  <c r="G584" i="29"/>
  <c r="G582" i="29"/>
  <c r="G583" i="29"/>
  <c r="G520" i="29" l="1"/>
  <c r="G525" i="29"/>
  <c r="G521" i="29"/>
  <c r="G518" i="29"/>
  <c r="G519" i="29"/>
  <c r="G524" i="29"/>
  <c r="G574" i="29"/>
  <c r="G575" i="29"/>
  <c r="G573" i="29"/>
  <c r="G564" i="29"/>
  <c r="G570" i="29"/>
  <c r="G567" i="29"/>
  <c r="G571" i="29"/>
  <c r="G563" i="29"/>
  <c r="G565" i="29"/>
  <c r="G541" i="29"/>
  <c r="G538" i="29"/>
  <c r="G539" i="29"/>
  <c r="G542" i="29"/>
  <c r="G537" i="29"/>
  <c r="G522" i="29"/>
  <c r="G523" i="29"/>
  <c r="G535" i="29" l="1"/>
  <c r="G534" i="29"/>
  <c r="G560" i="29" l="1"/>
  <c r="G514" i="29"/>
  <c r="G512" i="29"/>
  <c r="G513" i="29"/>
  <c r="G516" i="29" l="1"/>
  <c r="G559" i="29"/>
  <c r="G517" i="29"/>
  <c r="G561" i="29"/>
  <c r="G515" i="29"/>
  <c r="G558" i="29"/>
  <c r="G484" i="29" l="1"/>
  <c r="G483" i="29"/>
  <c r="G495" i="29" l="1"/>
  <c r="G406" i="29" l="1"/>
  <c r="G387" i="29" l="1"/>
  <c r="G386" i="29"/>
  <c r="G376" i="29"/>
  <c r="G375" i="29"/>
  <c r="G404" i="29" l="1"/>
  <c r="G276" i="29" l="1"/>
  <c r="G423" i="29"/>
  <c r="G227" i="29" l="1"/>
  <c r="G235" i="29" l="1"/>
  <c r="G233" i="29"/>
  <c r="G236" i="29"/>
  <c r="G232" i="29"/>
  <c r="G231" i="29"/>
  <c r="G230" i="29"/>
  <c r="G234" i="29" l="1"/>
  <c r="G473" i="29"/>
  <c r="G229" i="29"/>
  <c r="G228" i="29"/>
  <c r="G248" i="29" l="1"/>
  <c r="G247" i="29"/>
  <c r="G246" i="29"/>
  <c r="G245" i="29"/>
  <c r="G244" i="29"/>
  <c r="G243" i="29"/>
  <c r="G242" i="29"/>
  <c r="G241" i="29"/>
  <c r="G240" i="29"/>
  <c r="G239" i="29"/>
  <c r="G223" i="29" l="1"/>
  <c r="G224" i="29"/>
  <c r="G217" i="29"/>
  <c r="G218" i="29"/>
  <c r="G219" i="29"/>
  <c r="G213" i="29"/>
  <c r="G222" i="29"/>
  <c r="G214" i="29"/>
  <c r="G212" i="29"/>
  <c r="G216" i="29"/>
  <c r="G221" i="29"/>
  <c r="G215" i="29"/>
  <c r="G201" i="29" l="1"/>
  <c r="G206" i="29"/>
  <c r="G199" i="29"/>
  <c r="G203" i="29"/>
  <c r="G205" i="29"/>
  <c r="G198" i="29"/>
  <c r="G202" i="29"/>
  <c r="G209" i="29"/>
  <c r="G207" i="29"/>
  <c r="G204" i="29"/>
  <c r="G195" i="29"/>
  <c r="G194" i="29"/>
  <c r="G200" i="29" l="1"/>
  <c r="G401" i="29"/>
  <c r="G208" i="29"/>
  <c r="G398" i="29"/>
  <c r="G252" i="29" l="1"/>
  <c r="G253" i="29"/>
  <c r="G254" i="29"/>
  <c r="G428" i="29" l="1"/>
  <c r="G286" i="29"/>
  <c r="G429" i="29"/>
  <c r="G287" i="29"/>
  <c r="G170" i="29"/>
  <c r="G193" i="29"/>
  <c r="G192" i="29"/>
  <c r="G191" i="29"/>
  <c r="G190" i="29"/>
  <c r="G181" i="29"/>
  <c r="G179" i="29"/>
  <c r="G385" i="29" l="1"/>
  <c r="G180" i="29"/>
  <c r="G164" i="29"/>
  <c r="G150" i="29" l="1"/>
  <c r="G149" i="29" l="1"/>
  <c r="G140" i="29" l="1"/>
  <c r="G146" i="29"/>
  <c r="G141" i="29"/>
  <c r="G90" i="29" l="1"/>
  <c r="G289" i="29" l="1"/>
  <c r="G278" i="29"/>
  <c r="G280" i="29"/>
  <c r="G168" i="29"/>
  <c r="G167" i="29"/>
  <c r="G166" i="29"/>
  <c r="G134" i="29"/>
  <c r="G33" i="29"/>
  <c r="G139" i="29" l="1"/>
  <c r="G348" i="29"/>
  <c r="G165" i="29"/>
  <c r="G377" i="29"/>
  <c r="G22" i="29"/>
  <c r="G19" i="29"/>
  <c r="G281" i="29" l="1"/>
  <c r="G424" i="29" l="1"/>
  <c r="G277" i="29"/>
  <c r="G288" i="29" l="1"/>
  <c r="G279" i="29" l="1"/>
  <c r="G425" i="29"/>
  <c r="G294" i="29" l="1"/>
  <c r="G432" i="29"/>
  <c r="G285" i="29"/>
  <c r="G284" i="29"/>
  <c r="G255" i="29"/>
  <c r="G426" i="29" l="1"/>
  <c r="G282" i="29"/>
  <c r="G427" i="29"/>
  <c r="G283" i="29"/>
  <c r="G133" i="29" l="1"/>
  <c r="G132" i="29"/>
  <c r="G80" i="29" l="1"/>
  <c r="G490" i="29"/>
  <c r="G41" i="29" l="1"/>
  <c r="G79" i="29" l="1"/>
  <c r="H70" i="29" s="1"/>
  <c r="D7" i="2" s="1"/>
  <c r="G447" i="29"/>
  <c r="H435" i="29" s="1"/>
  <c r="D9" i="2" s="1"/>
  <c r="G305" i="29"/>
  <c r="H297" i="29" s="1"/>
  <c r="D8" i="2" s="1"/>
  <c r="G34" i="29"/>
  <c r="G35" i="29"/>
  <c r="G40" i="29"/>
  <c r="C10" i="4" l="1"/>
  <c r="C12" i="4"/>
  <c r="C8" i="4"/>
  <c r="M8" i="4" l="1"/>
  <c r="K8" i="4"/>
  <c r="C31" i="4"/>
  <c r="G8" i="4"/>
  <c r="I8" i="4"/>
  <c r="E8" i="4"/>
  <c r="C35" i="4"/>
  <c r="C33" i="4"/>
  <c r="G16" i="29"/>
  <c r="G17" i="29"/>
  <c r="I33" i="4" l="1"/>
  <c r="E33" i="4"/>
  <c r="G33" i="4"/>
  <c r="I35" i="4"/>
  <c r="G35" i="4"/>
  <c r="M31" i="4"/>
  <c r="K31" i="4"/>
  <c r="H7" i="29"/>
  <c r="D6" i="2" s="1"/>
  <c r="C6" i="4" s="1"/>
  <c r="G695" i="29"/>
  <c r="G636" i="29"/>
  <c r="K35" i="4"/>
  <c r="M35" i="4"/>
  <c r="M33" i="4"/>
  <c r="K33" i="4"/>
  <c r="I31" i="4"/>
  <c r="E31" i="4"/>
  <c r="G31" i="4"/>
  <c r="H510" i="29" l="1"/>
  <c r="H891" i="29" s="1"/>
  <c r="C29" i="4"/>
  <c r="M6" i="4"/>
  <c r="I6" i="4"/>
  <c r="K6" i="4"/>
  <c r="E6" i="4"/>
  <c r="G6" i="4"/>
  <c r="D10" i="2" l="1"/>
  <c r="C14" i="4" s="1"/>
  <c r="H893" i="29"/>
  <c r="H895" i="29" s="1"/>
  <c r="H927" i="29" s="1"/>
  <c r="I29" i="4"/>
  <c r="G29" i="4"/>
  <c r="K29" i="4"/>
  <c r="E29" i="4"/>
  <c r="M29" i="4"/>
  <c r="D14" i="2" l="1"/>
  <c r="C7" i="2" s="1"/>
  <c r="M14" i="4"/>
  <c r="M18" i="4" s="1"/>
  <c r="I14" i="4"/>
  <c r="I18" i="4" s="1"/>
  <c r="E14" i="4"/>
  <c r="E18" i="4" s="1"/>
  <c r="G14" i="4"/>
  <c r="G18" i="4" s="1"/>
  <c r="K14" i="4"/>
  <c r="K18" i="4" s="1"/>
  <c r="C37" i="4"/>
  <c r="C18" i="4"/>
  <c r="C10" i="2" l="1"/>
  <c r="C11" i="2"/>
  <c r="C6" i="2"/>
  <c r="C9" i="2"/>
  <c r="C8" i="2"/>
  <c r="H18" i="4"/>
  <c r="D37" i="4"/>
  <c r="I37" i="4"/>
  <c r="I41" i="4" s="1"/>
  <c r="M37" i="4"/>
  <c r="M41" i="4" s="1"/>
  <c r="K37" i="4"/>
  <c r="K41" i="4" s="1"/>
  <c r="G37" i="4"/>
  <c r="G41" i="4" s="1"/>
  <c r="E37" i="4"/>
  <c r="E41" i="4" s="1"/>
  <c r="C41" i="4"/>
  <c r="L18" i="4"/>
  <c r="F18" i="4"/>
  <c r="F19" i="4" s="1"/>
  <c r="E19" i="4"/>
  <c r="G19" i="4" s="1"/>
  <c r="I19" i="4" s="1"/>
  <c r="K19" i="4" s="1"/>
  <c r="M19" i="4" s="1"/>
  <c r="D14" i="4"/>
  <c r="D16" i="4"/>
  <c r="D39" i="4"/>
  <c r="D8" i="4"/>
  <c r="D10" i="4"/>
  <c r="D12" i="4"/>
  <c r="D33" i="4"/>
  <c r="D35" i="4"/>
  <c r="D31" i="4"/>
  <c r="D6" i="4"/>
  <c r="D29" i="4"/>
  <c r="J18" i="4"/>
  <c r="N18" i="4"/>
  <c r="C14" i="2" l="1"/>
  <c r="D41" i="4"/>
  <c r="H19" i="4"/>
  <c r="J19" i="4" s="1"/>
  <c r="L19" i="4" s="1"/>
  <c r="N19" i="4" s="1"/>
  <c r="F41" i="4"/>
  <c r="D18" i="4"/>
  <c r="N41" i="4"/>
  <c r="H41" i="4"/>
  <c r="L41" i="4"/>
  <c r="J41" i="4"/>
  <c r="E42" i="4"/>
  <c r="G42" i="4" s="1"/>
  <c r="I42" i="4" s="1"/>
  <c r="K42" i="4" s="1"/>
  <c r="M42" i="4" s="1"/>
  <c r="F42" i="4" l="1"/>
  <c r="H42" i="4" s="1"/>
  <c r="J42" i="4" s="1"/>
  <c r="L42" i="4" s="1"/>
  <c r="N42" i="4" s="1"/>
</calcChain>
</file>

<file path=xl/sharedStrings.xml><?xml version="1.0" encoding="utf-8"?>
<sst xmlns="http://schemas.openxmlformats.org/spreadsheetml/2006/main" count="3269" uniqueCount="2156">
  <si>
    <t>PREÇO TOTAL</t>
  </si>
  <si>
    <t>% DO TOTAL</t>
  </si>
  <si>
    <t>90 dias</t>
  </si>
  <si>
    <t>120 dias</t>
  </si>
  <si>
    <t>150 dias</t>
  </si>
  <si>
    <t>60 dias</t>
  </si>
  <si>
    <t>30 dias</t>
  </si>
  <si>
    <t>Despesas e encargos mensais</t>
  </si>
  <si>
    <t>1.3.1</t>
  </si>
  <si>
    <t>Retirada periódica de entulho durante todo o período de execução da obra</t>
  </si>
  <si>
    <t>Aluguel de andaimes tubulares metálicos para serviços de revestimentos, instalações e outros, inclusive passarela de trabalho em tábuas de madeira, montagem e desmontagem do conjunto</t>
  </si>
  <si>
    <t>2.1</t>
  </si>
  <si>
    <t>m</t>
  </si>
  <si>
    <t>BASE</t>
  </si>
  <si>
    <t>Limpeza geral de todos os elementos que compõem a obra, em todos os compartimentos envolvidos pela mesma, procedendo-se ainda a verificação de funcionamento dos equipamentos instalados</t>
  </si>
  <si>
    <t>DISCRIMINAÇÃO</t>
  </si>
  <si>
    <t>VALOR</t>
  </si>
  <si>
    <t>valor</t>
  </si>
  <si>
    <t>%</t>
  </si>
  <si>
    <t>ITEM</t>
  </si>
  <si>
    <t>ESPECIFICAÇÃO</t>
  </si>
  <si>
    <t>UNID</t>
  </si>
  <si>
    <t>QUANT</t>
  </si>
  <si>
    <t>TOTAL</t>
  </si>
  <si>
    <t>1.1</t>
  </si>
  <si>
    <t>mês</t>
  </si>
  <si>
    <t>1.2</t>
  </si>
  <si>
    <t>1.3</t>
  </si>
  <si>
    <t>un</t>
  </si>
  <si>
    <t>kg</t>
  </si>
  <si>
    <t>Instalações provisórias</t>
  </si>
  <si>
    <t>1.1.1</t>
  </si>
  <si>
    <t>1.1.2</t>
  </si>
  <si>
    <t>TOTAL GERAL  COM BDI</t>
  </si>
  <si>
    <t>TOTAL ACUMULADO COM BDI</t>
  </si>
  <si>
    <t>1.1.6</t>
  </si>
  <si>
    <t>1.1.7</t>
  </si>
  <si>
    <t>2.1.1</t>
  </si>
  <si>
    <t>SERVIÇOS PRELIMINARES E PERIÓDICOS</t>
  </si>
  <si>
    <t>1.3.2</t>
  </si>
  <si>
    <t>1.3.3</t>
  </si>
  <si>
    <t>EQUIPAMENTOS RELEVANTES</t>
  </si>
  <si>
    <t>SUBTOTAL DE EQUIPAMENTOS RELEVANTES</t>
  </si>
  <si>
    <t>1.3.4</t>
  </si>
  <si>
    <t>Execução de providências para obtenção do PCMAT (obra com mais de 20 operários), ou PPRA (obra com menos de 20 operários)</t>
  </si>
  <si>
    <t>OBS.: Obedecendo novo Manual de Metodologias e Conceitos do SINAPI, Anexo IV - Encargos Sociais Complementares - (julho/14) nas composições de custos dos preços unitários apresentados, os itens referentes à mão de obra devem ser acrescidos de Alimentação, Transporte, EPI, Ferramentas, Exames Médicos e Seguros de Acidentes Pessoais. Sendo assim, estes custos não aparecem mais discriminados em planilha orçamentária e o Licitante deve incluí-los conforme composição SINAPI dos mesmos</t>
  </si>
  <si>
    <t>Cálculo do BDI - Com desoneração sobre a folha de pagamento
Fórmula e parâmetros estabelecidos pelo Acórdão 2622/2013-TCU-Plenário</t>
  </si>
  <si>
    <t>DEMONSTRATIVO BDI - SERVIÇOS</t>
  </si>
  <si>
    <t>Item</t>
  </si>
  <si>
    <t>1º Quartil</t>
  </si>
  <si>
    <t>3º Quartil</t>
  </si>
  <si>
    <t>Adotado</t>
  </si>
  <si>
    <t>Administração Central</t>
  </si>
  <si>
    <t>Seguro + Garantia</t>
  </si>
  <si>
    <t>Riscos</t>
  </si>
  <si>
    <t>Despesas Financeiras</t>
  </si>
  <si>
    <t>Lucro</t>
  </si>
  <si>
    <t>Impostos (soma)</t>
  </si>
  <si>
    <t>PIS</t>
  </si>
  <si>
    <t>COFINS</t>
  </si>
  <si>
    <t>C.P.R.B.</t>
  </si>
  <si>
    <t>FÓRMULA</t>
  </si>
  <si>
    <t>BDI = { [ (1+AC/100+S/100+R/100+G/100) x (1+DF/100) x (1+L/100) / (1-I/100)] -1} x 100</t>
  </si>
  <si>
    <t>TOTAL DO BDI, APLICANDO-SE A FÓRMULA</t>
  </si>
  <si>
    <t>DEMONSTRATIVO BDI - EQUIPAMENTOS</t>
  </si>
  <si>
    <t>TOTAL GERAL DOS SERVIÇOS COM BDI CALCULADO SEGUNDO INSTRUÇÕES DO ACÓRDÃO 2622/2013 DO TCU</t>
  </si>
  <si>
    <t>SUBTOTAL DAS OBRAS CIVIS</t>
  </si>
  <si>
    <r>
      <t>m</t>
    </r>
    <r>
      <rPr>
        <vertAlign val="superscript"/>
        <sz val="9"/>
        <rFont val="Arial"/>
        <family val="2"/>
      </rPr>
      <t>2</t>
    </r>
  </si>
  <si>
    <r>
      <t>m</t>
    </r>
    <r>
      <rPr>
        <vertAlign val="superscript"/>
        <sz val="9"/>
        <rFont val="Arial"/>
        <family val="2"/>
      </rPr>
      <t>3</t>
    </r>
  </si>
  <si>
    <t>1.3.5</t>
  </si>
  <si>
    <t>Médio</t>
  </si>
  <si>
    <t>2.2</t>
  </si>
  <si>
    <r>
      <t>Carga, manobras e descarga de areia, brita, pedra de mão e solos com caminhão basculante 6 m</t>
    </r>
    <r>
      <rPr>
        <vertAlign val="superscript"/>
        <sz val="9"/>
        <rFont val="Arial"/>
        <family val="2"/>
      </rPr>
      <t>3</t>
    </r>
    <r>
      <rPr>
        <sz val="9"/>
        <rFont val="Arial"/>
        <family val="2"/>
      </rPr>
      <t xml:space="preserve"> (descarga livre) - Bota-fora de material escavado</t>
    </r>
  </si>
  <si>
    <t>t</t>
  </si>
  <si>
    <t>txkm</t>
  </si>
  <si>
    <t>Fornecimento e aplicação de fundo selador acrílico em paredes, uma demão</t>
  </si>
  <si>
    <t>Chapisco em superfície de concreto ou alvenaria, com argamassa de cimento e areia, traço 1:3, aplicado em paredes internas e externas. Fornecimento e execução</t>
  </si>
  <si>
    <t>1.1.5</t>
  </si>
  <si>
    <t>1.2.2</t>
  </si>
  <si>
    <t>1.2.5</t>
  </si>
  <si>
    <t>1.2.6</t>
  </si>
  <si>
    <t>C.P.R.B. aumentada de 2,00% para 4,50% em função da Lei nº 13.161/2015</t>
  </si>
  <si>
    <t>Fornecimento e colocação de placa de identificação de obra da Empreiteira e do SESC de acordo com as normas do Ministério do Trabalho</t>
  </si>
  <si>
    <t>Serviços Técnicos</t>
  </si>
  <si>
    <t>4.1</t>
  </si>
  <si>
    <t>4.2</t>
  </si>
  <si>
    <t>Massa única, para recebimento de pintura, em argamassa traço 1:2:8, preparo manual, aplicada manualmente em faces internas de paredes, espessura de 20mm, com execução de taliscas. Fornecimento e execução</t>
  </si>
  <si>
    <t>4.1.1</t>
  </si>
  <si>
    <t>Reaterro de vala com compactação manual</t>
  </si>
  <si>
    <t>Escavação manual de valas a qualquer profundidade, segundo Sinapi</t>
  </si>
  <si>
    <t>Preparo manual de fundo de vala em local de baixo nível de interferência</t>
  </si>
  <si>
    <t>1.4</t>
  </si>
  <si>
    <t>Serviços periódicos</t>
  </si>
  <si>
    <t>1.4.1</t>
  </si>
  <si>
    <t>1.4.2</t>
  </si>
  <si>
    <t>1.4.3</t>
  </si>
  <si>
    <t>1.4.4</t>
  </si>
  <si>
    <t>1.4.5</t>
  </si>
  <si>
    <t>1.4.6</t>
  </si>
  <si>
    <t>1.4.7</t>
  </si>
  <si>
    <t>1.4.8</t>
  </si>
  <si>
    <t>1.4.9</t>
  </si>
  <si>
    <t>1.4.10</t>
  </si>
  <si>
    <t>1.4.11</t>
  </si>
  <si>
    <t>Treinamento de segurança exigido pela NR35 - Trabalho em alturas - sendo considerada alturas maiores que 2,00m. Turma para no mínimo 25 profissionais</t>
  </si>
  <si>
    <t>turma</t>
  </si>
  <si>
    <t>Execução de central de armadura em canteiro de obra, não incluso mobiliário e equipamentos. Fornecimento e montagem</t>
  </si>
  <si>
    <t>1.1.11</t>
  </si>
  <si>
    <t>Instalação / ligação provisória elétrica baixa tensão para canteiro de obras. Fornecimento e execução</t>
  </si>
  <si>
    <t>Taxa CREA</t>
  </si>
  <si>
    <t>Emboço, para recebimento de cerâmica, em argamassa traço 1:2:8, preparo manual, aplicado manualmente em faces internas de paredes de ambientes com área maior que 10m2, espessura de 20mm, com execução de talisca. Fornecimento e aplicação</t>
  </si>
  <si>
    <t>Ref. Composições</t>
  </si>
  <si>
    <t>Sinapi 93582</t>
  </si>
  <si>
    <t>Sinapi 93583</t>
  </si>
  <si>
    <t>Sinapi 74209/1</t>
  </si>
  <si>
    <t>Sinapi 94099</t>
  </si>
  <si>
    <t>Sinapi 72844</t>
  </si>
  <si>
    <t>Sinapi 94962</t>
  </si>
  <si>
    <t>Sinapi 74106/1</t>
  </si>
  <si>
    <t>Sinapi 87878</t>
  </si>
  <si>
    <t>Sinapi 87530</t>
  </si>
  <si>
    <t>Sinapi 87536</t>
  </si>
  <si>
    <t>Sinapi 88485</t>
  </si>
  <si>
    <t>Sinapi 88497</t>
  </si>
  <si>
    <t>Sinapi 73924/3</t>
  </si>
  <si>
    <t>Sinapi 74064/1</t>
  </si>
  <si>
    <t>Preparo do Local</t>
  </si>
  <si>
    <t>Fundações e Estruturas</t>
  </si>
  <si>
    <t>2.4</t>
  </si>
  <si>
    <t>2.3</t>
  </si>
  <si>
    <t>Paredes e Painéis</t>
  </si>
  <si>
    <t>2.3.1</t>
  </si>
  <si>
    <t>2.4.1</t>
  </si>
  <si>
    <t>2.4.3</t>
  </si>
  <si>
    <t>2.4.4</t>
  </si>
  <si>
    <t>2.5</t>
  </si>
  <si>
    <t>Revestimentos de pisos, paredes e tetos</t>
  </si>
  <si>
    <t>2.5.1</t>
  </si>
  <si>
    <t>2.5.2</t>
  </si>
  <si>
    <t>2.5.3</t>
  </si>
  <si>
    <t>De Pisos</t>
  </si>
  <si>
    <t>2.5.1.1</t>
  </si>
  <si>
    <t>2.5.1.2</t>
  </si>
  <si>
    <t>2.5.1.3</t>
  </si>
  <si>
    <t>2.5.1.4</t>
  </si>
  <si>
    <t>2.5.1.5</t>
  </si>
  <si>
    <t>2.5.1.6</t>
  </si>
  <si>
    <t>De Paredes</t>
  </si>
  <si>
    <t>2.5.2.1</t>
  </si>
  <si>
    <t>2.5.2.2</t>
  </si>
  <si>
    <t>2.5.2.3</t>
  </si>
  <si>
    <t>2.5.2.4</t>
  </si>
  <si>
    <t>2.5.2.5</t>
  </si>
  <si>
    <t>De Tetos</t>
  </si>
  <si>
    <t>2.5.3.1</t>
  </si>
  <si>
    <t>2.6</t>
  </si>
  <si>
    <t>Esquadrias, Ferragens e Vidraçaria</t>
  </si>
  <si>
    <t>2.6.1</t>
  </si>
  <si>
    <t>2.6.1.1</t>
  </si>
  <si>
    <t>2.6.1.2</t>
  </si>
  <si>
    <t>2.6.1.3</t>
  </si>
  <si>
    <t>2.6.1.4</t>
  </si>
  <si>
    <t>2.6.1.5</t>
  </si>
  <si>
    <t>2.6.1.6</t>
  </si>
  <si>
    <t>2.6.3</t>
  </si>
  <si>
    <t>2.6.3.1</t>
  </si>
  <si>
    <t>2.7</t>
  </si>
  <si>
    <t>Rodapés, Soleiras e Peitoris</t>
  </si>
  <si>
    <t>2.7.1</t>
  </si>
  <si>
    <t>2.7.2</t>
  </si>
  <si>
    <t>2.7.3</t>
  </si>
  <si>
    <t>2.8</t>
  </si>
  <si>
    <t>Pinturas</t>
  </si>
  <si>
    <t>2.8.1</t>
  </si>
  <si>
    <t>2.8.2</t>
  </si>
  <si>
    <t>2.8.3</t>
  </si>
  <si>
    <t>2.8.4</t>
  </si>
  <si>
    <t>2.8.5</t>
  </si>
  <si>
    <t>2.8.6</t>
  </si>
  <si>
    <t>2.8.7</t>
  </si>
  <si>
    <t>2.9</t>
  </si>
  <si>
    <t>2.9.1</t>
  </si>
  <si>
    <t>Aparelhos, Metais e Bancas Sanitários e de Cozinha</t>
  </si>
  <si>
    <t>2.9.1.1</t>
  </si>
  <si>
    <t>Sanitários. Fornecimento e colocação de:</t>
  </si>
  <si>
    <t>2.9.1.2</t>
  </si>
  <si>
    <t>2.9.1.3</t>
  </si>
  <si>
    <t>2.9.1.4</t>
  </si>
  <si>
    <t>2.9.1.5</t>
  </si>
  <si>
    <t>2.9.1.6</t>
  </si>
  <si>
    <t>2.9.1.7</t>
  </si>
  <si>
    <t>2.9.1.8</t>
  </si>
  <si>
    <t>2.9.1.9</t>
  </si>
  <si>
    <t>2.9.1.10</t>
  </si>
  <si>
    <t>2.9.1.11</t>
  </si>
  <si>
    <t>2.10</t>
  </si>
  <si>
    <t>Limpeza e Verificação Final</t>
  </si>
  <si>
    <t>2.10.1</t>
  </si>
  <si>
    <t>Sinapi 72815</t>
  </si>
  <si>
    <t>4.3</t>
  </si>
  <si>
    <t>4.4</t>
  </si>
  <si>
    <t>4.4.1</t>
  </si>
  <si>
    <t>4.5</t>
  </si>
  <si>
    <t>4.5.1</t>
  </si>
  <si>
    <t>4.5.2</t>
  </si>
  <si>
    <t>Impermeabilização de superfície com emulsão asfáltica a base d'agua. Fornecimento e aplicação (Áreas Molhadas)</t>
  </si>
  <si>
    <t>Sinapi 73822/2</t>
  </si>
  <si>
    <t>Sinapi 96616</t>
  </si>
  <si>
    <t>Sinapi 92873</t>
  </si>
  <si>
    <t>Sinapi 92456</t>
  </si>
  <si>
    <t>Montagem e desmontagem de forma de viga, escoramento metálico, pé-direito simples, em chapa de madeira resinada, 4 utilizações</t>
  </si>
  <si>
    <t>2.2.1</t>
  </si>
  <si>
    <t>2.2.5</t>
  </si>
  <si>
    <t>2.2.2</t>
  </si>
  <si>
    <t>2.2.6</t>
  </si>
  <si>
    <t>2.2.4</t>
  </si>
  <si>
    <t>2.2.3</t>
  </si>
  <si>
    <t>2.2.7</t>
  </si>
  <si>
    <t>2.2.8</t>
  </si>
  <si>
    <t>2.2.9</t>
  </si>
  <si>
    <t>2.2.10</t>
  </si>
  <si>
    <t>2.2.11</t>
  </si>
  <si>
    <t>2.2.12</t>
  </si>
  <si>
    <t>2.2.13</t>
  </si>
  <si>
    <t>2.2.14</t>
  </si>
  <si>
    <t>2.2.15</t>
  </si>
  <si>
    <t>2.2.16</t>
  </si>
  <si>
    <t>2.5.1.7</t>
  </si>
  <si>
    <t>2.5.2.6</t>
  </si>
  <si>
    <t>2.5.2.7</t>
  </si>
  <si>
    <t>2.6.3.2</t>
  </si>
  <si>
    <t>2.6.3.3</t>
  </si>
  <si>
    <t>2.6.3.4</t>
  </si>
  <si>
    <t>2.6.3.5</t>
  </si>
  <si>
    <t>2.6.3.6</t>
  </si>
  <si>
    <t>2.6.3.7</t>
  </si>
  <si>
    <t>2.6.3.8</t>
  </si>
  <si>
    <t>2.9.1.12</t>
  </si>
  <si>
    <t>2.9.1.13</t>
  </si>
  <si>
    <t>2.9.1.14</t>
  </si>
  <si>
    <t>2.9.1.15</t>
  </si>
  <si>
    <t>Sinapi 92419</t>
  </si>
  <si>
    <t>Sinapi 89885</t>
  </si>
  <si>
    <t>Sinapi 93367</t>
  </si>
  <si>
    <t>Reaterro mecanizado de vala com escavadeira hidráulica (capacidade da caçamba: 0,8 m³ / potência: 111 hp), largura de 1,5 a 2,5 m, profundidade até 1,5 m, com solo (sem substituição) de 1ª categoria em locais com baixo nível de interferência</t>
  </si>
  <si>
    <t>4.4.2</t>
  </si>
  <si>
    <t>4.4.3</t>
  </si>
  <si>
    <t>Transporte comercial com caminhão basculante 6 m3, rodovia pavimentada  (areia, brita e solo)</t>
  </si>
  <si>
    <t>Carga, manobras e descarga de areia, brita, pedra de mão e solos caminhão basculante 6 m3 (descarga livre)</t>
  </si>
  <si>
    <t>Limpeza mecanizada de terreno com remoção de camada vegetal, utilizando trator</t>
  </si>
  <si>
    <t>Impermeabilização de estruturas enterradas, com tinta asfáltica, duas demãos</t>
  </si>
  <si>
    <t>Escavação vertical a céu aberto, incluindo carga, descarga e transporte, em solo de 1ª categoria com escavadeira hidráulica (caçamba: 0,8 m³/ 111 hp), frota de 3 caminhões basculantes de 14 m³, DMT de 0,2 km e velocidade média 4 km/h</t>
  </si>
  <si>
    <t>Esgotamento de eventuais águas provenientes de lençóis d´água, ou permeabilidade do solo por meio dos equipamentos necessários (drenos, filtros, coletores, mangotes,  conexões, válvulas,  registros, bombas)</t>
  </si>
  <si>
    <t>Sinapi 73798/1</t>
  </si>
  <si>
    <t>Sinapi 96995</t>
  </si>
  <si>
    <t xml:space="preserve">Aterro manual compactado a 95% do próctor normal, com material proveniente de escavações </t>
  </si>
  <si>
    <t>Concreto magro para lastro, traço 1:4,5:4,5 (cimento/ areia média/ brita 1) - preparo mecânico com betoneira 400 l - lajes de piso</t>
  </si>
  <si>
    <t>Lançamento com uso de baldes, adensamento e acabamento de concreto em estruturas - Lajes de piso</t>
  </si>
  <si>
    <t>Sinapi 96534</t>
  </si>
  <si>
    <t>Fabricação, montagem e desmontagem de forma para blocos de coroamento, em madeira serrada, e=25 mm, 4 utilizações</t>
  </si>
  <si>
    <t>Sinapi 92510</t>
  </si>
  <si>
    <t>Montagem e desmontagem de forma de laje maciça com área média maior que 20 m², pé-direito simples, em chapa de madeira compensada resinada, 2 utilizações</t>
  </si>
  <si>
    <t>2.2.17</t>
  </si>
  <si>
    <t>2.2.18</t>
  </si>
  <si>
    <t>2.2.19</t>
  </si>
  <si>
    <t>2.2.20</t>
  </si>
  <si>
    <t>2.2.21</t>
  </si>
  <si>
    <t>2.2.22</t>
  </si>
  <si>
    <t>2.2.23</t>
  </si>
  <si>
    <t>2.2.24</t>
  </si>
  <si>
    <t>2.2.25</t>
  </si>
  <si>
    <t>Sinapi 87632</t>
  </si>
  <si>
    <t>Contrapiso em argamassa traço 1:4 (cimento e areia), preparo manual, aplicado em áreas secas sobre laje, não aderido, espessura 3cm</t>
  </si>
  <si>
    <t>2.5.3.2</t>
  </si>
  <si>
    <t>Esquadrias de Madeira com ferragens. Fornecimento e colocação de:</t>
  </si>
  <si>
    <t>4.2.1</t>
  </si>
  <si>
    <t>4.2.2</t>
  </si>
  <si>
    <t>4.2.3</t>
  </si>
  <si>
    <t>4.2.4</t>
  </si>
  <si>
    <t>4.2.5</t>
  </si>
  <si>
    <t>4.2.6</t>
  </si>
  <si>
    <t>4.2.7</t>
  </si>
  <si>
    <t>4.2.8</t>
  </si>
  <si>
    <t>4.2.9</t>
  </si>
  <si>
    <t>4.2.10</t>
  </si>
  <si>
    <t>4.2.11</t>
  </si>
  <si>
    <t>4.2.12</t>
  </si>
  <si>
    <t>INSTALAÇÕES PREDIAIS E MECÂNICAS</t>
  </si>
  <si>
    <t>Caixa para irrigação de jardim em alvenaria de blocos ou concreto armado, 30x30x40cm com tampa articulada e caixilho, em ferro fundido classe A-15, com válvula de gaveta Ø3/4", adaptador para mangueira Ø3/4", conexões e fixação. Conforme detalhe típico.</t>
  </si>
  <si>
    <t>Caixa de inspeção de esgoto sanitário Ø600mm, executado em anéis de concreto pré-moldado, fundo com canaletas direcionais de fluxo, impermeabilizado, base em concreto armado, com profundidade variando de 60cm a 1,00m. Conforme detalhe constante em projeto.</t>
  </si>
  <si>
    <t>Poço de visita da rede de esgoto sanitário, Ø1000mm, executado em anéis de concreto pré-moldado, fundo com canaletas direcionais de fluxo, impermeabilizado, base em concreto armado, com profundidade variando de 1,00m a 1,50m. Conforme detalhe constante em projeto.</t>
  </si>
  <si>
    <t>Tampão circular de ferro fundido, articulado, Ø600mm, classe C-250, com a inscrição "Esgoto Sanitário".</t>
  </si>
  <si>
    <t>Caixa de passagem subterrânea 120x120x120cm</t>
  </si>
  <si>
    <t>Caixa 4"x2" de PVC Tigre</t>
  </si>
  <si>
    <t>Caixa de passagem ou ligação tipo "Condulete", fabricada em alumínio silício, com tampa aparafusada, com juntas de vedação em PVC, conexões roscáveis, atendendo aos diversos tipos padronizados, conforme projeto. WETZEL ou similar.</t>
  </si>
  <si>
    <t>Eletroduto Flexível corrugado, fabricado em PEAD, incluindo curvas, luvas, buchas e arruelas, ref.: Kanaflex ou Similar - Ø4"</t>
  </si>
  <si>
    <t>Storage NVR: Capacidade para até 32 câmeras IP em Full HD a 30 fps /  Equipado com 8 discos rígidos de 4 TB cada / Com detecção de movimento; / Entrada de alarme; / Deverá enviar fotos das imagens captadas para e-mail pré-programado, celular ou servidor remoto / Entrada para áudio / Deverá permitir a marcação de eventos nas gravações para facilitar futuras consultas de imagem / Proteção contra surtos de tensão / Deverá permitir dois links de internet através de duas interfaces de rede. Referência: INTELBRAS modelo NVD 7032 ou similar</t>
  </si>
  <si>
    <t>Instalações Hidráulicas - Fornecimento e instalação de:</t>
  </si>
  <si>
    <t>Instalações de Esgoto e Águas Pluviais  - Fornecimento e instalação de:</t>
  </si>
  <si>
    <t>Instalações de Dados, Voz e CFTV  - Fornecimento e instalação de:</t>
  </si>
  <si>
    <t>Instalações de SPDA e Aterramento. Fornecimento e instalação de:</t>
  </si>
  <si>
    <t>Cordoalha de cobre nu, seção 25mm², conforme NBR 6524</t>
  </si>
  <si>
    <t>Cordoalha de cobre nu, seção 50mm², conforme NBR 6524</t>
  </si>
  <si>
    <t>Cordoalha de cobre nu, seção 95mm², conforme NBR 6524</t>
  </si>
  <si>
    <t>Caixa de equalização de potencial 200x200x100mm</t>
  </si>
  <si>
    <t>pç</t>
  </si>
  <si>
    <t>Conector mecânico em bronze para cabo 25mm² incluindo parafuso de fixação</t>
  </si>
  <si>
    <t>Instalação de Prevenção e Combate à Incêndio. Fornecimento e instalação de:</t>
  </si>
  <si>
    <t>Extintor de incêndio tipo "ABC" 6Kg</t>
  </si>
  <si>
    <t>Placa de sinalização de extintor portátil, fabricada em PVC, indicando o tipo de agente extintor, fixada na parede ou pilar, com dimensões padronizadas, conforme NBR 13434 e projeto.</t>
  </si>
  <si>
    <t>Válvula de retenção vertical, tipo "portinhola", corpo em bronze, conexões rosqueadas: - Ø2.1/2"</t>
  </si>
  <si>
    <t>Sinapi 96972</t>
  </si>
  <si>
    <t>Sinapi 96974</t>
  </si>
  <si>
    <t>Sinapi 96976</t>
  </si>
  <si>
    <t>Fornecimento e aplicação de fundo selador acrílico em tetos, uma demão</t>
  </si>
  <si>
    <t>Sinapi 88484</t>
  </si>
  <si>
    <t>Sinapi 88496</t>
  </si>
  <si>
    <t>Sinapi 88488</t>
  </si>
  <si>
    <t>Sinapi 88489</t>
  </si>
  <si>
    <t>Fornecimento e aplicação manual de pintura com tinta acrílica em paredes, duas demãos, cores indicadas em projeto</t>
  </si>
  <si>
    <t>Fornecimento e aplicação manual de pintura com tinta acrílica em tetos, duas demãos, cores indicadas em projeto</t>
  </si>
  <si>
    <t>Sinapi 94263</t>
  </si>
  <si>
    <t>Caixa de passagem subterrânea 40x40x40cm</t>
  </si>
  <si>
    <t>Interruptor simples, uma seção, para montagem em caixa 4"x2", incluindo os acessórios necessários.</t>
  </si>
  <si>
    <t>Tomada, 2P+T-10A, para montagem em caixa de passagem 4"x2", incluindo os acessórios necessários.</t>
  </si>
  <si>
    <t>Tomada, 2P+T-10A, para montagem em caixa de piso, incluindo tampa em latão com obturador articulado tipo "unha" e demais acessórios necessários</t>
  </si>
  <si>
    <t>Tomada, 2P+T-20A, para montagem em caixa de piso, incluindo tampa em latão com obturador articulado tipo "unha" e demais acessórios necessários</t>
  </si>
  <si>
    <t>Instalação Elétrica. Fornecimento e instalação de:</t>
  </si>
  <si>
    <t>Proposta</t>
  </si>
  <si>
    <t>Sinapi 96523</t>
  </si>
  <si>
    <t>Transporte comercial com caminhão basculante 6 m3 rodovia pavimentada - Bota-fora de material escavado,  (distância = 10 km)</t>
  </si>
  <si>
    <t>PREÇO UNITÁRIO</t>
  </si>
  <si>
    <t>PREÇO ITEM</t>
  </si>
  <si>
    <t>Cabo próprio para sistema de detecção, blindado, classe 600V, com 3 condutores em cobre eletrolítico, têmpera mole, classe I, isolação em PVC/A – 70°C, antichama, torcidos paralelamente, com fita separadora de poliéster, blindagem com fita de poliéster aluminizada, com condutor “dreno” de cobre estanhado (encordoado), com cobertura de PVC/E classe 105°C antichama</t>
  </si>
  <si>
    <t>Caixa em PVC 4"x2"</t>
  </si>
  <si>
    <t>Avisador audiovisual endereçável (ver especificações no memorial descrito)</t>
  </si>
  <si>
    <t>Acionador manual endereçável. (ver especificações no memorial descrito)</t>
  </si>
  <si>
    <t>Instalação de Detecção e Alarme contra incêndio. Fornecimento e instalação de:</t>
  </si>
  <si>
    <t>Ins Sinapi 344</t>
  </si>
  <si>
    <t>1.1.12</t>
  </si>
  <si>
    <t>Montagem e desmontagem de forma de pilares retangulares e estruturas similares (cintas e paredes) com área média das seções maior do que 0,25 m², pé-direito simples, em chapa de madeira compensada resinada, 4 utilizações</t>
  </si>
  <si>
    <t>Teclado, mouse, cabos, plugues, adaptadores, Monitor 24" Samsung Full HD com Design Ultrafino, HDMI, tela Led - S24F350 e demais itens e acessórios necessários ao prefeito funcionamento do sistema.</t>
  </si>
  <si>
    <t>Certificações, Testes e verificações gerais dos sistemas executados com emissão de relatório de comissionamento, conforme Memorial Descritivo.</t>
  </si>
  <si>
    <t>RE-BAR em aço galvanizado a fogo Ø3/8"x4,00m</t>
  </si>
  <si>
    <t xml:space="preserve">Arame galvanizado #16 a ser disponibilizado dentro dos eletrodutos para puxamento de cabos </t>
  </si>
  <si>
    <t>BDI CALCULADO SEGUNDO INSTRUÇÕES DO ACÓRDÃO 2622/2013 DO TCU (16,32%)</t>
  </si>
  <si>
    <t>SUBTOTAL DOS EQUIPAMENTOS RELEVANTES COM BDI CALCULADO SEGUNDO INSTRUÇÕES DO ACÓRDÃO 2622/2013 DO TCU (16,32%)</t>
  </si>
  <si>
    <t>Tubos em PVC rígido, soldável (marrom), 6m, incluindo conexões - Ø25 mm, apoios, suportes e fixações</t>
  </si>
  <si>
    <t>Tubos em PVC rígido, soldável (marrom), 6m, incluindo conexões - Ø32 mm, apoios, suportes e fixações</t>
  </si>
  <si>
    <t>Tubos em PVC rígido, soldável (marrom), 6m, incluindo conexões - Ø40mm, apoios, suportes e fixações</t>
  </si>
  <si>
    <t>Tubos em PVC rígido, soldável (marrom), 6m, incluindo conexões - Ø50 mm, apoios, suportes e fixações</t>
  </si>
  <si>
    <t>Tubos em PVC rígido, soldável (marrom), 6m, incluindo conexões - Ø60 mm, apoios, suportes e fixações</t>
  </si>
  <si>
    <t>Tubo de PVC rígido tipo esgoto, série R, vara com 6m, incluindo conexões, apoios, suportes e fixações. Ref.: TIGRE ou similar - Ø40 mm</t>
  </si>
  <si>
    <t>Tubo de PVC rígido tipo esgoto, série R, vara com 6m, incluindo conexões, apoios, suportes e fixações. Ref.: TIGRE ou similar - Ø75 mm</t>
  </si>
  <si>
    <t>Tubo de PVC rígido tipo esgoto, série R, vara com 6m, incluindo conexões, apoios, suportes e fixações. Ref.: TIGRE ou similar - Ø100 mm</t>
  </si>
  <si>
    <t>Eletroduto em Aço Galvanizado tipo leve, incluindo curvas, luvas, buchas e arruelas, apoios, suportes e fixações ref.: A.D.MARTINI, APOLO, ELECON, MOPA, THOMEU. - Ø1"</t>
  </si>
  <si>
    <t>Eletroduto em Aço Galvanizado tipo semi pesado, incluindo curvas, luvas, buchas e arruelas, apoios, suportes e fixações ref.: A.D.MARTINI, APOLO, ELECON, MOPA, THOMEU. - Ø2"</t>
  </si>
  <si>
    <t>Eletroduto PVC rígido (preto), incluindo curvas, luvas, buchas e arruelas, apoios, suportes e fixações ref.: Tigre ou similar. - Ø3/4"</t>
  </si>
  <si>
    <t>Eletroduto em Aço Galvanizado tipo leve, incluindo curvas, luvas, buchas e arruelas, apoios, suportes e fixações ref.: A.D.MARTINI, APOLO, ELECON, MOPA, THOMEU. - Ø3/4"</t>
  </si>
  <si>
    <t>Eletroduto em Aço Galvanizado tipo semi pesado, incluindo curvas, luvas, buchas e arruelas, apoios, suportes e fixações ref.: A.D.MARTINI, APOLO, ELECON, MOPA, THOMEU. - Ø1.1/4"</t>
  </si>
  <si>
    <t>Eletroduto PVC rígido (cinza), incluindo curvas, luvas, buchas e arruelas, apoios, suportes e fixações ref.: Tigre ou similar. - Ø3/4"</t>
  </si>
  <si>
    <t>2.6.3.9</t>
  </si>
  <si>
    <t>2.6.3.10</t>
  </si>
  <si>
    <t>2.7.4</t>
  </si>
  <si>
    <t>2.8.8</t>
  </si>
  <si>
    <t>2.8.9</t>
  </si>
  <si>
    <t>Fornecimento, aplicação e lixamento de massa PVA-Látex, aplicação manual em superfícies internas de paredes, duas demãos</t>
  </si>
  <si>
    <t>Fornecimento, aplicação e lixamento de massa PVA-Látex, aplicação manual em superfícies internas de tetos, duas demãos</t>
  </si>
  <si>
    <t>Tubo de PVC rígido tipo esgoto, série R, vara com 6m, incluindo conexões, apoios, suportes e fixações. Ref.: TIGRE ou similar - Ø50 mm</t>
  </si>
  <si>
    <t>Caixa 4"x4" de PVC Tigre</t>
  </si>
  <si>
    <t>Ponto de força composto por caixa a prova de tempo, 15x15x10cm, corpo e tampa em alumínio fundido, junta de vedação em borracha sintética, com tampa cega e prensa cabo, incluindo 2 metros de cabo PP de 4mm² conforme o equipamento.</t>
  </si>
  <si>
    <t>Sinapi 97918</t>
  </si>
  <si>
    <t>Sinapi 99059</t>
  </si>
  <si>
    <t>Sinapi 98557</t>
  </si>
  <si>
    <t>Monitor Profissional Led LFD Stand Alone 40'' USB/DVI/HDMI. Ref.: SAMSUNG Modelo DC40E ou superior</t>
  </si>
  <si>
    <t>Aproxim 0,20% do valor da obra</t>
  </si>
  <si>
    <t>Locação convencional de obra, utilizando gabarito de tábuas corridas pontaletadas a cada 2,00m - 2 utilizações</t>
  </si>
  <si>
    <t>OBS-2: O Licitante deve obrigatoriamente efetuar os seguros de Responsabilidade Civil e Risco de Engenharia de acordo com determinações do Contratante, sendo que seu custo não poderá ultrapassar o estipulado no item "Seguro" informado na planilha de BDI</t>
  </si>
  <si>
    <t>Instalação e ligação provisórias de água e esgoto para execução das obras</t>
  </si>
  <si>
    <t>Mobilização e desmobilização de equipamentos de terraplanagem, incluindo transporte, carga e descarga dos mesmos</t>
  </si>
  <si>
    <t>Mobilização e Desmobilização de estacas, compreendendo todos os custos da operação</t>
  </si>
  <si>
    <t>Desmobilização de canteiro de obras com remoção de tapume, cercas, contêineres e demais elementos</t>
  </si>
  <si>
    <t>Pagamento de Taxas e Emolumentos tais como: Alvará de obra, INSS, Habite-se (quando necessário) e demais taxas</t>
  </si>
  <si>
    <t>PLANILHA DE SERVIÇOS (REFERENCIAL) PARA OBRAS DE CONSTRUÇÃO DO CENTRO DE ATIVIDADES SESC EM GURUPI - TO</t>
  </si>
  <si>
    <t>ISS - Município de Gurupi - TO</t>
  </si>
  <si>
    <t>CONSTRUÇÃO DO PRÉDIO PRINCIPAL</t>
  </si>
  <si>
    <t>CONSTRUÇÃO DE PARQUE AQUÁTICO</t>
  </si>
  <si>
    <t>OBRAS EXTERNAS DE URBANIZAÇÃO E PAISAGISMO</t>
  </si>
  <si>
    <t>Sinapi 87490</t>
  </si>
  <si>
    <t>Alvenaria de vedação de blocos cerâmicos furados na vertical de 9x19x39cm (espessura 9cm) de paredes com área líquida maior ou igual a 6m² com vãos e argamassa de assentamento com preparo manual. Fornecimento e aplicação</t>
  </si>
  <si>
    <t>Tapa Vista (40x80 a h=50 do piso) em Chapa simples de TS-10mm, Com os cantos Arredondados Melamino Branco Gelo (ref. L106) com Ferragens Cromadas e Perfis de Alumínio Natural Fosco. Fornecimento e colocação</t>
  </si>
  <si>
    <t>2.3.2</t>
  </si>
  <si>
    <t>2.3.3</t>
  </si>
  <si>
    <t>2.3.4</t>
  </si>
  <si>
    <t>Coberturas Fechamentos Laterais e Impermeabilizações</t>
  </si>
  <si>
    <t>Brise Fachada Metálico de Alumínio com Lâminas Perfuradas – Acab. Cor Laranja fabricação Refax ou equivalente</t>
  </si>
  <si>
    <t>2.4.2</t>
  </si>
  <si>
    <t>2.4.5</t>
  </si>
  <si>
    <t>2.4.6</t>
  </si>
  <si>
    <t>2.4.7</t>
  </si>
  <si>
    <t>2.4.8</t>
  </si>
  <si>
    <t>2.4.9</t>
  </si>
  <si>
    <t>2.4.10</t>
  </si>
  <si>
    <t>2.4.11</t>
  </si>
  <si>
    <t>Sinapi 73762/4</t>
  </si>
  <si>
    <t>Sinapi 98567</t>
  </si>
  <si>
    <t>Sinapi 98566</t>
  </si>
  <si>
    <t>Sinapi 74066/2</t>
  </si>
  <si>
    <t>Proteção mecânica de superfície vertical com argamassa de cimento e areia, traço 1:3, e=3cm. Fornecimento e execução</t>
  </si>
  <si>
    <t>Pavimentação em Porcelanato Portobello 60x60cm - Linha Essencial - Cimento Cinza Bold ou equivalente, argamassa pré-fabricada, com rejunte epóxi. Fornecimento e colocação</t>
  </si>
  <si>
    <t>Pavimentação em Porcelanato Portobello 20x120cm Pau Brasil Natural ou equivalente, argamassa pré-fabricada, com rejunte epóxi. Fornecimento e colocação</t>
  </si>
  <si>
    <t>Contrapiso em argamassa traço 1:4 (cimento e areia) com adição de barita para proteção radiológica, preparo manual, aplicado em áreas secas sobre laje, não aderido, espessura 3cm</t>
  </si>
  <si>
    <t>Pavimentação em Cerâmica Kerafloor Gail - 8030-1015 - Piso Kerafloor Gail Kitchen 300x300x8,4mm ou equivalente, argamassa pré-fabricada, com rejunte epóxi. Fornecimento e colocação</t>
  </si>
  <si>
    <t>Pavimentação em Pedra tipo Pirenópolis 60x60cm, assentamento com argamassa de cimento e areia, traço 1:3, rejunte comum. Fornecimento e colocação</t>
  </si>
  <si>
    <t>Pavimentação tátil de alerta / direcional em placas de borracha, de assentamento com argamassa, para aplicação em áreas internas  DAUD ou equivalente. Fornecimento e colocação</t>
  </si>
  <si>
    <t>Revestimento com barita fina e grossa, inclusive emboco composto de cimento e cal hidratada. Fornecimento e aplicação</t>
  </si>
  <si>
    <t>Cerâmica Cecrisa EVEREST WH NEW 32x45 cm cor Branco ou equivalente, com rejunte Juntaplus epóxi na cor branco. Fornecimento e colocação</t>
  </si>
  <si>
    <t>Cerâmica 10x10 GALERIA BRANCO MESH AC- Eliane ou equivalente, com rejunte Juntaplus epóxi na cor branco. Fornecimento e colocação</t>
  </si>
  <si>
    <t>Sinapi 87777</t>
  </si>
  <si>
    <t>Emboço ou massa única em argamassa traço 1:2:8, preparo manual, aplicada manualmente em panos de fachada com presença de vãos, espessura de 25 mm. Fornecimento e aplicação</t>
  </si>
  <si>
    <t>Sinapi 96114</t>
  </si>
  <si>
    <t>Sinapi 96123</t>
  </si>
  <si>
    <t>Forro em gesso acartonado (drywall), para ambientes comerciais, inclusive estrutura de fixação. Fornecimento e colocação</t>
  </si>
  <si>
    <t>Acabamentos para forro (moldura em drywall, com largura de 15 cm / Tabicas). Fornecimento e colocação</t>
  </si>
  <si>
    <t>Esquadrias de Alumínio com ferragens, vidros e complementos. Fornecimento e colocação de:</t>
  </si>
  <si>
    <t>Esquadrias de Aço ou ferro inclusive ferragens e complementos. Fornecimento e colocação de:</t>
  </si>
  <si>
    <t>2.6.4</t>
  </si>
  <si>
    <t xml:space="preserve">Porta P1 - 120x210cm dupla - Em chapa de alumínio pintura eletrostática branca completa com ferragens </t>
  </si>
  <si>
    <t>Porta P8 - 90x210cm - de abrir em giro alumínio pintura eletrostática branca inclusive ferragens e vidro temperado incolor 10mm</t>
  </si>
  <si>
    <t>Porta P9 - 240x245cm dupla - de abrir em giro alumínio pintura eletrostática branca inclusive ferragens e vidro temperado incolor 10mm</t>
  </si>
  <si>
    <t>Porta P10 - 88x216cm - de abrir em giro alumínio pintura eletrostática branca veneziana de alumínio inclusive ferragens</t>
  </si>
  <si>
    <t>Porta P11 - 640x350cm - de correr alumínio pintura eletrostática branca inclusive ferragens e vidro temperado incolor 10mm</t>
  </si>
  <si>
    <t>Porta PAC3 - 80x215cm - Porta corta fogo 1 folha</t>
  </si>
  <si>
    <t>Corrimão em aço galvanizado de Rampa Ø 2" em tubos paralelos acab. Pint. Eletrostática cor Branco Gelo conforme projeto</t>
  </si>
  <si>
    <t>Corrimão em aço galvanizado de Escada / Circulações Ø 2" em tubos simples acab. Pint. Eletrostática cor Branco Gelo conforme projeto</t>
  </si>
  <si>
    <t>Alçapão 80x80cm para reservatórios, inclusive ferragens</t>
  </si>
  <si>
    <t>Guarda-corpo em aço galvanizado h= 1,10 m para escada composto de tubos horizontais Ø 2" e montantes em tubos verticais Ø 2 " acab. Pintura eletrostática branca</t>
  </si>
  <si>
    <t>Grades Removíveis 785x223cm em barras quadradas de aço acabamento em pintura eletrostática branca, incluindo porta dupla de 200x223cm</t>
  </si>
  <si>
    <t>Grade Fixa h=223cm para fechamento da área de compressores, composta em barras quadradas de aço acabamento em pintura eletrostática branca</t>
  </si>
  <si>
    <t>Porta 100x223cm composta em barras quadradas de aço acabamento em pintura eletrostática branca</t>
  </si>
  <si>
    <t>Guarda-corpo de cobertura h= 1,00m em aço galvanizado composto de tubo horizontal Ø 2", tubos intermediários horizontais de Ø 1" (4un)  e montantes em tubos verticais Ø 2 " acab. Pintura eletrostática branca</t>
  </si>
  <si>
    <t>Pele de vidro 1 - 640x360cm - Tipo Structural Glazing - vidros colados com silicone nos perfis dos quadros de alumínio</t>
  </si>
  <si>
    <t>Pele de vidro 6 - 460x350cm - Tipo Structural Glazing - vidros colados com silicone nos perfis dos quadros de alumínio</t>
  </si>
  <si>
    <t>Pele de vidro 3 - 808x360cm - Tipo Structural Glazing - vidros colados com silicone nos perfis dos quadros de alumínio</t>
  </si>
  <si>
    <t>Pele de vidro 2 - 2103x360cm - Tipo Structural Glazing - vidros colados com silicone nos perfis dos quadros de alumínio</t>
  </si>
  <si>
    <t>Pele de vidro 6 - 460x360cm - Tipo Structural Glazing - vidros colados com silicone nos perfis dos quadros de alumínio</t>
  </si>
  <si>
    <t>Pele de vidro 1a - 640x345cm - Tipo Structural Glazing - vidros colados com silicone nos perfis dos quadros de alumínio</t>
  </si>
  <si>
    <t>Pele de vidro - 2085x345cm - Tipo Structural Glazing - vidros colados com silicone nos perfis dos quadros de alumínio</t>
  </si>
  <si>
    <t>Pele de vidro - 3a 808x345cm - Tipo Structural Glazing - vidros colados com silicone nos perfis dos quadros de alumínio</t>
  </si>
  <si>
    <t>Pele de vidro - 2a 2103x345cm - Tipo Structural Glazing - vidros colados com silicone nos perfis dos quadros de alumínio</t>
  </si>
  <si>
    <t>Pele de vidro 5 - 1570x350cm - Tipo Structural Glazing - vidros colados com silicone nos perfis dos quadros de alumínio</t>
  </si>
  <si>
    <t>2.6.4.1</t>
  </si>
  <si>
    <t>2.6.4.2</t>
  </si>
  <si>
    <t>2.6.4.3</t>
  </si>
  <si>
    <t>2.6.4.4</t>
  </si>
  <si>
    <t>2.6.4.5</t>
  </si>
  <si>
    <t>2.6.4.6</t>
  </si>
  <si>
    <t>2.6.4.7</t>
  </si>
  <si>
    <t>2.6.4.8</t>
  </si>
  <si>
    <t>2.6.4.9</t>
  </si>
  <si>
    <t>2.6.4.10</t>
  </si>
  <si>
    <t>Pavimentação em Portobello Linha Travertino Navona - Cor Crema – Cód.21824E 60x120cm ou equivalente, argamassa pré-fabricada, com rejunte epóxi. Fornecimento e colocação</t>
  </si>
  <si>
    <t>Sinapi 41595</t>
  </si>
  <si>
    <t>Sinapi 88411</t>
  </si>
  <si>
    <t>Sinapi 96131</t>
  </si>
  <si>
    <t>2.8.10</t>
  </si>
  <si>
    <t>2.8.11</t>
  </si>
  <si>
    <t>2.8.12</t>
  </si>
  <si>
    <t>2.8.13</t>
  </si>
  <si>
    <t>Fornecimento e aplicação manual de fundo selador acrílico em panos de fachada uma demão</t>
  </si>
  <si>
    <t>Fornecimento e aplicação manual de massa acrílica em panos de fachada, duas demãos</t>
  </si>
  <si>
    <t>Fornecimento e aplicação de manual de pintura com tinta texturizada acrílica em panos de fachada duas demãos nas cores de projeto</t>
  </si>
  <si>
    <t>Sinapi 88416</t>
  </si>
  <si>
    <t>Pavimentação em Cimentado Desempenado argamassa cimento e areia traço 1:3 espessura de 3cm. Fornecimento e execução</t>
  </si>
  <si>
    <t>Torneira para lavatório de parede DECA DECAMATIC ECO 1172.C</t>
  </si>
  <si>
    <t>Lavatório Master Canto L76 DECA cor branco gelo 17  inclusive sifão, válvula e rabichos cromados</t>
  </si>
  <si>
    <t>Cuba Retangular com Válvula 40x34cm Polido Tramontina 94081507, inclusive sifão cromado</t>
  </si>
  <si>
    <t>Barra de apoio cromada DECA ref. 2305 com 80cm de extensão</t>
  </si>
  <si>
    <t>Chuveiro de Parede Redondo com Tubo Acqua Plus Cromada DECA</t>
  </si>
  <si>
    <t>Sinapi 74125/2</t>
  </si>
  <si>
    <t>Cuba de Embutir Oval DECA cor Branco (Cód.L.59.17) inclusive sifão, válvula e rabichos cromados</t>
  </si>
  <si>
    <t>Válvula de Descarga Hydra Max para Hydra Duo DECA Cromado- DECA; Base DECA;</t>
  </si>
  <si>
    <t>Mictório com Sifão Integrado. Ref. DECA Cód. M-713, Cor Branco 17 inclusive Válvula para Mictório: Pressmatic Compact Ciclo Fixo Ref. Docol;</t>
  </si>
  <si>
    <t>Misturador Monocomando de Chuveiro para Baixa e Alta Pressão Link Cromado 2993.C.LNK.034 DECA</t>
  </si>
  <si>
    <t>Tanque Grande De 40 Litros 600X500mm DECA TQ.03.17, inclusive sifão e válvula cromados</t>
  </si>
  <si>
    <t>Torneira Com Fechamento Automático DECA DECAMATIC Eco 1173 De Bancada Cromada</t>
  </si>
  <si>
    <t>Guarda-corpo em aço galvanizado h = 1,11 m composto de tubos horizontais paralelos sendo 1 de Ø 1" e dois com Ø 3/4" ; tubos verticais paralelos Ø 3/4" espaçados de 10cm e montantes em tubos verticais Ø 1" acab. Pintura eletrostática branca</t>
  </si>
  <si>
    <t>Sinapi 87460</t>
  </si>
  <si>
    <t>Alvenaria de vedação de blocos vazados de concreto de 9x19x39cm (espessura 9cm) de paredes com área líquida maior ou igual a 6m² com vãos e argamassa de assentamento com preparo manual</t>
  </si>
  <si>
    <t>Revestimento em Cerâmica Gail 1009 / 3510 placa extrudada na cor azul ou equivalente, argamassa pré-fabricada, com rejunte epóxi. Fornecimento e colocação - Paredes de piscinas</t>
  </si>
  <si>
    <t>Pavimentação em Cerâmica Gail 1009 / 3510 placa extrudada na cor azul ou equivalente, argamassa pré-fabricada, com rejunte epóxi. Fornecimento e colocação - Fundos de piscinas</t>
  </si>
  <si>
    <t>Revestimento em Cerâmica Gail 5710 / 1000 com borda agarradeira ou equivalente, argamassa pré-fabricada, com rejunte epóxi. Fornecimento e colocação - Bordas de piscinas</t>
  </si>
  <si>
    <t>Porta 80x220cm confeccionada com o mesmo material utilizado para o alambrado</t>
  </si>
  <si>
    <t>Sinapi 73787/1</t>
  </si>
  <si>
    <t xml:space="preserve">Grama Sintética para o Playground, deve ser no mínimo de 12mm de altura com proteção anti chama, tratamento antibacteriano e aplicação de uma camada especial contra raios UV </t>
  </si>
  <si>
    <t>Pisos tátil de alerta / direcional em placas de concreto pré-moldado, assentamento com argamassa, para aplicação em áreas externas ref. Casa Francesa ou equivalente</t>
  </si>
  <si>
    <t>Sinapi 92398</t>
  </si>
  <si>
    <t>Sinapi 92396</t>
  </si>
  <si>
    <t>5.1</t>
  </si>
  <si>
    <t>5.1.1</t>
  </si>
  <si>
    <t>5.2</t>
  </si>
  <si>
    <t>5.2.1</t>
  </si>
  <si>
    <t>5.2.2</t>
  </si>
  <si>
    <t>5.2.3</t>
  </si>
  <si>
    <t>5.2.4</t>
  </si>
  <si>
    <t>5.2.5</t>
  </si>
  <si>
    <t>5.2.6</t>
  </si>
  <si>
    <t>5.2.7</t>
  </si>
  <si>
    <t>5.2.8</t>
  </si>
  <si>
    <t>5.2.9</t>
  </si>
  <si>
    <t>5.2.10</t>
  </si>
  <si>
    <t>5.2.11</t>
  </si>
  <si>
    <t>5.2.12</t>
  </si>
  <si>
    <t>5.3</t>
  </si>
  <si>
    <t>5.3.1</t>
  </si>
  <si>
    <t>5.3.2</t>
  </si>
  <si>
    <t>Guia (meio-fio) concreto, moldada in loco em trecho reto com extrusora, 13 cm base x 22 cm altura - delimitação de pavimentos e jardins. Fornecimento e execução</t>
  </si>
  <si>
    <t>5.4</t>
  </si>
  <si>
    <t>5.4.1</t>
  </si>
  <si>
    <t>5.4.2</t>
  </si>
  <si>
    <t>Sinapi 98519</t>
  </si>
  <si>
    <t>Sinapi 98510</t>
  </si>
  <si>
    <t>Sinapi 98509</t>
  </si>
  <si>
    <t>Sinapi 83770</t>
  </si>
  <si>
    <t xml:space="preserve">Escoramento contínuo de valas tipo misto com perfis "I" de 8" </t>
  </si>
  <si>
    <t>Sinapi 93207</t>
  </si>
  <si>
    <t>Sinapi 93210</t>
  </si>
  <si>
    <t>Sinapi 93243</t>
  </si>
  <si>
    <t>1.1.14</t>
  </si>
  <si>
    <t>1.1.15</t>
  </si>
  <si>
    <t>1.1.16</t>
  </si>
  <si>
    <t>1.1.17</t>
  </si>
  <si>
    <t>1.2.1</t>
  </si>
  <si>
    <t>1.2.3</t>
  </si>
  <si>
    <t>Pagamento da A.R.T. ao CREA-TO, referente a execução das obras</t>
  </si>
  <si>
    <t>Execução de reservatório elevado de água (2000 litros) em canteiro de obra, apoiado em estrutura de madeira</t>
  </si>
  <si>
    <t>Sinapi 87899</t>
  </si>
  <si>
    <t>2.5.2.8</t>
  </si>
  <si>
    <t>Chapisco aplicado em alvenaria (com presença de vãos) e estruturas de concreto de fachada, com rolo para textura acrílica. argamassa traço 1:4 e emulsão polimérica (adesivo) com preparo manual</t>
  </si>
  <si>
    <t>Revolvimento e limpeza manual de solo</t>
  </si>
  <si>
    <t>Plantio de arbusto ou cerca viva + Fornecimento</t>
  </si>
  <si>
    <t>Plantio de árvore ornamental com altura de muda menor ou igual a 2,00 m + Fornecimento</t>
  </si>
  <si>
    <t>Execução de refeitório em canteiro de obra em chapa de madeira compensada, não incluso mobiliário e equipamentos</t>
  </si>
  <si>
    <t>Execução de sanitário e vestiário em canteiro de obra em chapa de madeira compensada, não incluso mobiliário</t>
  </si>
  <si>
    <t>Sinapi 93212</t>
  </si>
  <si>
    <t>Equipamentos de transporte vertical</t>
  </si>
  <si>
    <t>Execução de escritório em canteiro de obra em chapa de madeira compensada, não incluso mobiliário e equipamentos - Administrativo, Técnico, Apoio, Produção, Reunião e Fiscalização</t>
  </si>
  <si>
    <t>2.2.26</t>
  </si>
  <si>
    <t>Composição 0003</t>
  </si>
  <si>
    <t>Composição 0004</t>
  </si>
  <si>
    <t>Composição 0005</t>
  </si>
  <si>
    <t>Composição 0006</t>
  </si>
  <si>
    <t>Composição 0007</t>
  </si>
  <si>
    <t>Composição 0008</t>
  </si>
  <si>
    <t>Composição 0009</t>
  </si>
  <si>
    <t>Composição 0010</t>
  </si>
  <si>
    <t>Composição 0011</t>
  </si>
  <si>
    <t>Composição 0012</t>
  </si>
  <si>
    <t>Composição 0013</t>
  </si>
  <si>
    <t>Composição 0014</t>
  </si>
  <si>
    <t>Composição 0015</t>
  </si>
  <si>
    <t>Composição 0016</t>
  </si>
  <si>
    <t>Composição 0017</t>
  </si>
  <si>
    <t>Composição 0018</t>
  </si>
  <si>
    <t>Composição 0019</t>
  </si>
  <si>
    <t>Composição 0022</t>
  </si>
  <si>
    <t>Composição 0023</t>
  </si>
  <si>
    <t>Composição 0027</t>
  </si>
  <si>
    <t>Composição 0028</t>
  </si>
  <si>
    <t>Composição 0029</t>
  </si>
  <si>
    <t>Composição 0031</t>
  </si>
  <si>
    <t>Composição 0032</t>
  </si>
  <si>
    <t>Composição 0033</t>
  </si>
  <si>
    <t>Composição 0035</t>
  </si>
  <si>
    <t>Composição 0037</t>
  </si>
  <si>
    <t>Composição 0038</t>
  </si>
  <si>
    <t>Composição 0039</t>
  </si>
  <si>
    <t>Composição 0040</t>
  </si>
  <si>
    <t>Composição 0041</t>
  </si>
  <si>
    <t>Composição 0042</t>
  </si>
  <si>
    <t>Composição 0043</t>
  </si>
  <si>
    <t>Composição 0044</t>
  </si>
  <si>
    <t>Composição 0045</t>
  </si>
  <si>
    <t>Composição 0046</t>
  </si>
  <si>
    <t>Sinapi 98680</t>
  </si>
  <si>
    <t>Composição 0047</t>
  </si>
  <si>
    <t>Composição 0048</t>
  </si>
  <si>
    <t>Composição 0049</t>
  </si>
  <si>
    <t>Composição 0050</t>
  </si>
  <si>
    <t>Composição 0051</t>
  </si>
  <si>
    <t>Composição 0052</t>
  </si>
  <si>
    <t>Composição 0053</t>
  </si>
  <si>
    <t>Composição 0054</t>
  </si>
  <si>
    <t>Composição 0055</t>
  </si>
  <si>
    <t>Composição 0056</t>
  </si>
  <si>
    <t>Composição 0057</t>
  </si>
  <si>
    <t>Composição 0058</t>
  </si>
  <si>
    <t>Composição 0059</t>
  </si>
  <si>
    <t>Composição 0064</t>
  </si>
  <si>
    <t>Composição 0065</t>
  </si>
  <si>
    <t>Composição 0066</t>
  </si>
  <si>
    <t>Composição 0067</t>
  </si>
  <si>
    <t>Composição 0068</t>
  </si>
  <si>
    <t>Composição 0069</t>
  </si>
  <si>
    <t>Composição 0070</t>
  </si>
  <si>
    <t>Composição 0071</t>
  </si>
  <si>
    <t>Composição 0072</t>
  </si>
  <si>
    <t>Composição 0073</t>
  </si>
  <si>
    <t>Composição 0074</t>
  </si>
  <si>
    <t>Composição 0075</t>
  </si>
  <si>
    <t>Composição 0076</t>
  </si>
  <si>
    <t>Composição 0077</t>
  </si>
  <si>
    <t>Composição 0078</t>
  </si>
  <si>
    <t>Composição 0079</t>
  </si>
  <si>
    <t>Composição 0080</t>
  </si>
  <si>
    <t>Composição 0081</t>
  </si>
  <si>
    <t>Composição 0082</t>
  </si>
  <si>
    <t>Composição 0083</t>
  </si>
  <si>
    <t>Composição 0084</t>
  </si>
  <si>
    <t>Composição 0085</t>
  </si>
  <si>
    <t>Composição 0086</t>
  </si>
  <si>
    <t>Composição 0087</t>
  </si>
  <si>
    <t>Composição 0088</t>
  </si>
  <si>
    <t>Composição 0089</t>
  </si>
  <si>
    <t>Composição 0090</t>
  </si>
  <si>
    <t>Composição 0091</t>
  </si>
  <si>
    <t>Composição 0092</t>
  </si>
  <si>
    <t>Composição 0093</t>
  </si>
  <si>
    <t>Composição 0094</t>
  </si>
  <si>
    <t>Composição 0095</t>
  </si>
  <si>
    <t>Composição 0096</t>
  </si>
  <si>
    <t>Composição 0097</t>
  </si>
  <si>
    <t>Composição 0098</t>
  </si>
  <si>
    <t>Composição 0099</t>
  </si>
  <si>
    <t>Composição 0100</t>
  </si>
  <si>
    <t>Composição 0101</t>
  </si>
  <si>
    <t>Composição 0102</t>
  </si>
  <si>
    <t>Composição 0103</t>
  </si>
  <si>
    <t>Composição 0104</t>
  </si>
  <si>
    <t>Composição 0105</t>
  </si>
  <si>
    <t>Composição 0106</t>
  </si>
  <si>
    <t>Composição 0107</t>
  </si>
  <si>
    <t>Composição 0108</t>
  </si>
  <si>
    <t>Composição 0109</t>
  </si>
  <si>
    <t>Composição 0110</t>
  </si>
  <si>
    <t>Composição 0111</t>
  </si>
  <si>
    <t>Composição 0112</t>
  </si>
  <si>
    <t>Composição 0113</t>
  </si>
  <si>
    <t>Composição 0114</t>
  </si>
  <si>
    <t>Composição 0115</t>
  </si>
  <si>
    <t>Composição 0116</t>
  </si>
  <si>
    <t>Composição 0117</t>
  </si>
  <si>
    <t>Composição 0118</t>
  </si>
  <si>
    <t>Composição 0119</t>
  </si>
  <si>
    <t>Composição 0120</t>
  </si>
  <si>
    <t>Composição 0121</t>
  </si>
  <si>
    <t>Composição 0122</t>
  </si>
  <si>
    <t>Registro de pressão, Ø3/4", corpo de latão ou bronze, rosca BSP, haste não ascendente. Ref. FABRIMAR ou similar:</t>
  </si>
  <si>
    <t>Torneira de serviço, em latão cromado, 1/4 de volta, Ø1/2”. Ref.: DOCOL - LÓGGICA ou similar.</t>
  </si>
  <si>
    <t>Crivo para tubulação de sucção do reservatório de água, Ø2", em ferro maleável, rosca BSP.</t>
  </si>
  <si>
    <t>Junta de expansão metálica flangeada, Ø2",em aço inox e ligas especiais com flanges em aço carbono. Ref.: Indfol</t>
  </si>
  <si>
    <t>Sistema de medição de consumo de água potável, composto por caixa de proteção em alvenaria ou pré-fabricada, Hidrômetro Ø1" LAO, 2 registros de gaveta Ø1", conexões e acabamentos. Padrão da Concessionária local.</t>
  </si>
  <si>
    <t>Sistema de bombeamento de agua de potável, composto por duas bombas centrifugas, conexões, fixações, quadro de comando, etc. Conforme Especificações no Memorial Descritivo.</t>
  </si>
  <si>
    <t>Sistema de bombeamento de agua de poço, composto por duas bombas centrifugas, conexões, fixações, quadro de comando, etc. Conforme Especificações no Memorial Descritivo.</t>
  </si>
  <si>
    <t>Placa Solar, com área de captação de 2,00m² e produção média mensal de energia (PMDEE) de 161,3 kwh/mês, dotadas de vidro transparente de alta resistência para proteção dos tubos de cobre, isolamento em poliuretano, caixa em alumínio, aletas de cobre, classificação INMETRO “A”. Ref. SOLETROL Max Alumínio ou superior.</t>
  </si>
  <si>
    <t>Estação de tratamento de água (ETA), compacta, com vazão de até 30m³/dia (1,90m³/h), completa e montada, monobloco, incluindo bombas, filtro, quadro de comando, dosador de cloro eletrônico, válvulas, tubulações e todos os demais componentes necessários ao seu perfeito funcionamento. Dimensões básicas estimadas: 3,00x1,30x2,55m, incluindo transporte vertical e horizontal. Fornecimento e instalação. Ref.: ECODEPUR modelo ETA-CM 30 ou superior.</t>
  </si>
  <si>
    <t>Poço artesiano com profundidade de até 30m, incluindo bomba especial para poços artesianos, tubulações, válvulas, perfuração, acessórios e todos os demais itens diretos, indiretos e correlatos, necessários a perfeita execução do serviço.</t>
  </si>
  <si>
    <t>Instalações Hidráulicas - CASA DE BOMBAS DAS PISCINAS  - Fornecimento e instalação de:</t>
  </si>
  <si>
    <t>Bomba centrífuga de 7.1/2 CV, rotação de 3500 RPM, IP-55, 220/380V - 60Hz, trifásico, vazão de 57,10 m³/h, altura manométrica de 25,0 mca. Ref.: JACUZZI - Mod. 75GA3-T</t>
  </si>
  <si>
    <t>Bomba centrífuga com pré-filtro incorporado, 2 CV, 380V - 60Hz, trifásico, vazão de 24,20 m³/h, altura manométrica de 14 mca. Ref.: JACUZZI - Mod. 2B-T</t>
  </si>
  <si>
    <t>Bomba centrífuga com pré-filtro incorporado, 1 CV, 380V - 60Hz, trifásico, vazão de 11,70 m³/h, altura manométrica de 14 mca. Ref.: JACUZZI - Mod. 1A-T</t>
  </si>
  <si>
    <t>Filtro série "SC", alta vazão, com areia permanente, feito em aço carbono, pintura anticorrosiva, com vazão de 132 m³/h, área de filtração de 3,50 m²/h. Ref.: JACUZZI - Mod. 2-242SC9-T</t>
  </si>
  <si>
    <t>Filtro série "SC", alta vazão, com areia permanente, feito em aço carbono, pintura anticorrosiva, com vazão de 24 m³/h, área de filtração de 0,65 m²/h. Ref.: JACUZZI - Mod. 36SC6-T</t>
  </si>
  <si>
    <t>Filtro série "CFA", alta vazão, com areia permanente, com vazão de 11,50 m³/h, área de filtração de 0,19 m²/h. Ref.: JACUZZI - Mod. 19CFA4-T</t>
  </si>
  <si>
    <t>Pré-filtro série "SO", em ferro fundido, bocais com flange Ø4"</t>
  </si>
  <si>
    <t>Bomba dosadora de cloro e demais produtos químicos para piscina, com vazão de 20 litros/hora, pressão de trabalho de até 4bar, tensão 220V. Ref.: EXATTA modelo EX2-20 ou similar</t>
  </si>
  <si>
    <t>Controlador de cloro e pH para automação do sistema de cloração de piscinas, controla as bombas dosadoras, funcionamento automático, 220V. Ref.: GENCO modelo 3100 OU SIMILAR.</t>
  </si>
  <si>
    <t>Bocal Retorno para piscina Ø50mm. Ref. JACUZZI ou similar</t>
  </si>
  <si>
    <t>Bocal Aspiração para piscina Ø50mm. Ref. JACUZZI ou similar</t>
  </si>
  <si>
    <t>Coadeira para piscina. Ref.: JACUZZI - Série WII ou similar.</t>
  </si>
  <si>
    <t>Ralo de fundo para piscina, anti-vortice. Ref. JACUZZI ou similar.</t>
  </si>
  <si>
    <t>Sistema de segurança para desligamento de bomba de piscina, automático, através de libertação por vácuo (SLV). Ref.: SODRAMAR - mod. SR500</t>
  </si>
  <si>
    <t>Base de apoio para bomba, sistema anti-vibrátil, com coxins de borracha</t>
  </si>
  <si>
    <t>Ralo seco em PVC, 100x40mm. Incluindo: porta grelha e grelha em aço inox. Ref.: TIGRE ou similar.</t>
  </si>
  <si>
    <t>Ralo hemisférico tipo "abacaxi", Ø100mm, em ferro fundido.</t>
  </si>
  <si>
    <t>Canaleta de piso com grelha e caixilho, em aço inox, 17x12cm (LxP), linear. Conforme detalhe constante em projeto.</t>
  </si>
  <si>
    <t>Canaleta de piso em concreto armado, 300x350mm (LxP), linear, com tampas modulares de concreto armado, 400x400x50mm, com furos de Ø3cm para drenagem do piso. Conforme detalhe constante em projeto.</t>
  </si>
  <si>
    <t>Poço de visita da rede de esgoto sanitário, Ø1000mm, executado em anéis de concreto pré-moldado, fundo com canaletas direcionais de fluxo, impermeabilizado, base em concreto armado, com profundidade variando de 1,50m a 2,50m. Conforme detalhe constante em projeto.</t>
  </si>
  <si>
    <t>Caixa de gordura especial,  1,20x1,50m, em blocos de concreto com capacidade útil para 550 refeições/dia. Conforme detalhe constante em projeto.</t>
  </si>
  <si>
    <t>Caixa sifonada dupla, Ø600mm, em concreto pré-moldado, com capacidade para 120 litros. Conforme detalhe constante em projeto.</t>
  </si>
  <si>
    <t>Tampão circular de ferro fundido, articulado, Ø600mm, classe A-15, com a inscrição "Esgoto Sanitário".</t>
  </si>
  <si>
    <t>Tampão circular de ferro fundido, articulado, Ø600mm, classe C-250, com a inscrição "Gordura".</t>
  </si>
  <si>
    <t>Sistema de tratamento de esgoto sanitário, composto por: 1 Tanque séptico 4,50x2,00m, retangular com câmara única + 1 filtro anaeróbio Ø3,00m, cilíndrico, com fundo falso, com orifícios, leito filtrante composto por pedra britada Nº 4 e dispositivo de saída em vertedouro tipo calha + caixa de distribuição Ø1,00m, executado em anéis de concreto pré-moldado, fundo com canaletas direcionais de fluxo, impermeabilizado, base em concreto armado + 4 Sumidouros Ø3,00m, em anéis com furos e fundo em brita nº 3 ou 4. Conforme detalhe constante em projeto.</t>
  </si>
  <si>
    <t>Eletroduto em PVC rígido (preto), incluindo curvas, luvas, buchas e arruelas, ref.: Tigre ou similar. - Ø3/4"</t>
  </si>
  <si>
    <t>Eletroduto em PVC rígido (preto), incluindo curvas, luvas, buchas e arruelas, ref.: Tigre ou similar. - Ø1"</t>
  </si>
  <si>
    <t>Eletroduto em PVC rígido (preto), incluindo curvas, luvas, buchas e arruelas, ref.: Tigre ou similar. - Ø1 1/4"</t>
  </si>
  <si>
    <t>Eletroduto em PVC rígido (preto), incluindo curvas, luvas, buchas e arruelas, ref.: Tigre ou similar. - Ø1 1/2"</t>
  </si>
  <si>
    <t>Eletroduto em Aço Galvanizado tipo pesado, incluindo curvas, luvas, buchas e arruelas, ref.: A.D.MARTINI, APOLO, ELECON, MOPA, THOMEU. - Ø1"</t>
  </si>
  <si>
    <t>Eletrocalha perfurada com tampa, aço galvanizado, peça de 3m inclusive conexões - 100x100mm</t>
  </si>
  <si>
    <t>Eletrocalha perfurada com tampa, aço galvanizado, peça de 3m inclusive conexões - 200x100mm</t>
  </si>
  <si>
    <t>Caixa de passagem aparente 30x30x12cm (ver especificação no memorial descritivo)</t>
  </si>
  <si>
    <t>Caixa de passagem aparente 120x120x12cm (ver especificação no memorial descritivo)</t>
  </si>
  <si>
    <t>Caixa de passagem subterrânea - 120x120x130cm - Tipo R3, completa com tampão tipo pesado</t>
  </si>
  <si>
    <t>Caixa de passagem redonda fabricadas em alumínio com tampa aparafusada, tratada e pintada eletrostaticamente na cor cinza. Ref.: CPT-10/PX-15 WETZEL</t>
  </si>
  <si>
    <t xml:space="preserve">Caixa especial para embutir em piso elevado, em aço galvanizado estampado  4"x2" para uma  tomadas RJ45 Cat.6A. Com espelho em latão escovado com      tampa articulada com mola, incluindo parafusos  </t>
  </si>
  <si>
    <t xml:space="preserve">Caixa especial para embutir em piso elevado, em aço galvanizado estampado  4"x2" para duas  tomadas RJ45 Cat.6A. Com espelho em latão escovado com      tampa articulada com mola, incluindo parafusos  </t>
  </si>
  <si>
    <t>Sinapi 95785</t>
  </si>
  <si>
    <t>Ponto de rede para instalar em caixa 4"x2"  com 1 conector fêmea RJ45 CAT.6A incluindo espelho e todos os acessórios necessários.</t>
  </si>
  <si>
    <t>Ponto de rede para instalar em caixa 4"x2" com 2 conectores fêmea RJ45 CAT.6A incluindo espelho e todos os acessórios necessários.</t>
  </si>
  <si>
    <t>Ponto de rede para instalar em caixa de piso com 1  conector fêmea RJ45 CAT.6A incluindo todos os acessórios necessários.</t>
  </si>
  <si>
    <t>Ponto de rede para instalar em caixa de piso com 2  conectores  fêmea RJ45 CAT.6A incluindo todos os acessórios necessários.</t>
  </si>
  <si>
    <t>RACK-GUR-01 (Rack Principal), conforme detalhado em projeto. Rack fechado, tipo servidor, padrão 19" com 42U de altura x 600mm de Largura x 1100mm de Profundidade, completo e montado, incluindo todos os acessórios e duas réguas de tomadas com 12 posições, 2P+T de 10A.  (Conforme plano de faces em projeto e Memorial Descritivo)</t>
  </si>
  <si>
    <t>RACK-GUR-02, conforme detalhado em projeto, padrão 19" 42U, completo e montado, incluindo todos os acessórios e uma régua de tomadas com 12 posições, 2P+T de 10A. (Conforme plano de faces em projeto e Memorial Descritivo)</t>
  </si>
  <si>
    <t xml:space="preserve">RACK-GUR-03, conforme detalhado em projeto, padrão 19" 42U, completo e montado, incluindo todos os acessórios e uma régua de tomadas com 12 posições, 2P+T de 10A. (Conforme plano de faces em projeto e Memorial Descritivo) </t>
  </si>
  <si>
    <t>RACK-GUR-04, conforme detalhado em projeto, padrão 19" 42U, completo e montado, incluindo todos os acessórios e uma régua de tomadas com 12 posições, 2P+T de 10A. (Conforme plano de faces em projeto e Memorial Descritivo)</t>
  </si>
  <si>
    <t>RACK-CFTV, conforme detalhado em projeto, padrão 19" 42U, completo e montado, incluindo todos os acessórios, duas régua de tomadas com 12 posições, 2P+T de 10A e todos os equipamentos do sistema de CFTV nele contido. (Conforme plano de faces em projeto e Memorial Descritivo)</t>
  </si>
  <si>
    <t>Poço de aterramento composto por caixa em PEAD com 40x40cm com tampa de alumínio fundido com haste de aterramento Copperweld Ø3/4"x3,00m e conector haste/cabo de bronze para cordoalha de 95mm²</t>
  </si>
  <si>
    <t>Conector mecânico em bronze para cabo 50mm² incluindo parafuso de fixação</t>
  </si>
  <si>
    <t>Extintor de incêndio sobre-rodas  tipo "ABC" 50Kg</t>
  </si>
  <si>
    <t>Placa de sinalização de Hidrante, fabricada em PVC, com dimensões padronizadas, conforme NBR 13434 e projeto.</t>
  </si>
  <si>
    <t>Sinalização de solo para equipamentos de combate a incêndio (hidrantes e extintores).</t>
  </si>
  <si>
    <t>Placa de sinalização de quadro elétrico, fabricada em PVC, com dimensões padronizadas, conforme NBR 13434 e projeto.</t>
  </si>
  <si>
    <t>Placa de sinalização de proibido utilizar elevador em caso de incêndio, fabricada em PVC, com dimensões padronizadas, conforme NBR 13434 e projeto.</t>
  </si>
  <si>
    <t>Placa de sinalização para saída de emergência, fabricada em PVC, com dimensões padronizadas, conforme NBR 13434 e projeto.</t>
  </si>
  <si>
    <t>Placa de sinalização para escada de emergência, fabricada em PVC com dimensões padronizadas, conforme NBR 13434 e projeto.</t>
  </si>
  <si>
    <t>Placa de sinalização de indicação do pavimento, fabricada em PVC com dimensões padronizadas, conforme NBR 13434 e projeto.</t>
  </si>
  <si>
    <t>Placa de sinalização ''Instruções para porta corta-fogo'', fabricada em PVC, com dimensões padronizadas, conforme NBR 13434 e projeto.</t>
  </si>
  <si>
    <t>Placa de sinalização ''Alarme sonoro'', fabricada em PVC, com dimensões padronizadas, conforme NBR 13434 e projeto.</t>
  </si>
  <si>
    <t>Placa de sinalização ''Comando manual de alarme'', fabricada em PVC, com dimensões padronizadas, conforme NBR 13434 e projeto.</t>
  </si>
  <si>
    <t>Placa de sinalização de indicação dos sistemas de proteção contra incêndio existente na edificação, fabricada em PVC, com dimensões padronizadas, conforme NBR 13434 e projeto.</t>
  </si>
  <si>
    <t>Placa de sinalização ''Comando manual de alarme'' ou bomba de incêndio, fabricada em PVC, com dimensões padronizadas, conforme NBR 13434 e projeto.</t>
  </si>
  <si>
    <t>Hidrante de Recalque (passeio) com válvula de gaveta angular 45º, Ø2.1/2", em caixa embutida no piso com dimensões úteis de 60X40cm com tampa articulável em FF, conforme projeto.</t>
  </si>
  <si>
    <t xml:space="preserve">Sistema de pressurização para canalização de hidrantes, composto por: 2 eletrobombas centrífugas de 10CV-220/380V, incluindo bases anti-vibráteis, 6 registros de gaveta Ø2.1/2", 2 válvulas de retenção vertical Ø2.1/2", 4 juntas de expansão Ø2.1/2", 3 registro Ø1", 1 manômetro, 1 válvula de alívio, 1 tanque de pressão , 1 pressostato, 9m tubo  1", conexões, fixação para tubulação e demais componentes, conforme projeto (SESC-TO-GURUPI-INST-INC-007-R01) . </t>
  </si>
  <si>
    <t>Pintura da canalização de combate a incêndio, quando instalada aparente, na cor vermelho segurança, incluindo fundo protetor.</t>
  </si>
  <si>
    <t>Blocos de ancoragem (mudança de direção)</t>
  </si>
  <si>
    <t>m3</t>
  </si>
  <si>
    <t>Caixa de passagem subterrânea 50x50x80cm</t>
  </si>
  <si>
    <t>Caixa de passagem de sobrepor 40x40x20cm em aço estampado com tampa cega aparafusada, tratada e pintada eletrostaticamente na cor cinza.</t>
  </si>
  <si>
    <t>L3 - Luminária retangular hermética - LED 31W Ref.: LPT - 40 (ITAIM) ou similar;</t>
  </si>
  <si>
    <t>L6 - Luminária circular de embutir com LED 19W Ref.: DORAH-EP-MC (ITAIM) ou similar;</t>
  </si>
  <si>
    <t>L10 - Luminária tipo arandela, com LED 9W. Ref.: BLOCK (LUMINI) ou similar;</t>
  </si>
  <si>
    <t>L15 - Luminária pendente com LED 110NW. Ref.: BY698P (PHILIPS) ou similar;</t>
  </si>
  <si>
    <t>Tomada, 2P+T-10A em mobília com calha técnica</t>
  </si>
  <si>
    <t>Tomada tipo industrial, 3 polos, 25A, blindada, IP67, incluindo plugue. Ref.: STECK S3506/S3576</t>
  </si>
  <si>
    <t>Transformador monofásico, 500VA, 220V / 12v para iluminação sub-aquática. (Ref.: Sodramar)</t>
  </si>
  <si>
    <t>Eletroduto em PVC rígido, antichama, roscável, classe B, cor preta (NBR-15465),incluindo curvas, luvas, buchas e arruelas. Ref.: TIGRE ou similar - Ø3/4"</t>
  </si>
  <si>
    <t>Eletroduto em Aço Galvanizado conforme NBR5598, incluindo curvas, luvas, buchas e arruelas, ref.: A.D.MARTINI, APOLO, ELECON, MOPA, THOMEU. - Ø3/4"</t>
  </si>
  <si>
    <t>Caixa de passagem ou ligação tipo "Condulete", fabricada em alumínio silício, com tampa aparafusada, com juntas de vedação em PVC, conexões roscáveis, atendendo aos diversos tipos padronizados, conforme projeto. - Ø3/4"</t>
  </si>
  <si>
    <t>Central de detecção e alarme, tipo endereçável com número máximo de endereços de 252 x 2. Ref.: SIEMENS-FC722-ZZ/-YZ ou similar</t>
  </si>
  <si>
    <t>Caixa de ligação à prova de explosão, com componentes conforme diagrama em projeto</t>
  </si>
  <si>
    <t>Instalações de Gás.  Fornecimento e instalação de:</t>
  </si>
  <si>
    <t>Válvula de bloqueio automático sobrepressão, corpo em ferro fundido nodular GGG40, Ø3/4" rosca NPT</t>
  </si>
  <si>
    <t>Regulador de pressão de 2º estágio, Ø1/2". Ref.: CLESSE - COMAP do Brasil Ltda - Mod. BP2202 (cód. CB57811) ou Similar</t>
  </si>
  <si>
    <t>Mangueira (Pig Tail) de borracha sintética resistente a gás GLP, revestida com fios de latão. Ref.: UTILIFLEX ou Similar.</t>
  </si>
  <si>
    <t>Central de GLP, com capacidade para 8 botijões de 90KG, divididos em duas baterias de 4 botijões. Construída em alvenaria com porta de grade metálica. Incluindo: Válvula reguladora de pressão de 1º estágio, mangueiras (pig tail), manifold, válvulas de esfera, manômetros, conexões e suportes de fixação. Conforme detalhe constante em projeto.</t>
  </si>
  <si>
    <t>Envelope de concreto, 40x40cm, para tubulações enterradas. Conforme detalhe constante em projeto.</t>
  </si>
  <si>
    <t>Instalações de Ar Comprimido Clínico.  Fornecimento e instalação de:</t>
  </si>
  <si>
    <t>Manômetro, diferencial de pressão, escalada 0 a 2 bar. Ref.: SCHULZ código 007.0314-0 ou similar.</t>
  </si>
  <si>
    <t>Purgador, eletrônico, para tensão 110V, diâmetro 3/8”. Ref.: SCHULZ modelo OS 16/EZ1 ou similar.</t>
  </si>
  <si>
    <t>Pressostato, faixa de atuação 4 a 12 bar, equipado com chave manual. Grau de proteção IP 43. Propriedades de acordo com EN 60947. Ref. DANFOSS tipo CS ou similar.</t>
  </si>
  <si>
    <t>Veneziana para tomada de ar externo fabricada em alumínio anodizado com dimensões 400x400mm e possuirá filtro MSP+RG. Ref. TROPICAL - TAE ou similar.</t>
  </si>
  <si>
    <t>Posto de utilização para sistema de ar comprimido, corpo usinado em latão cromado, com manômetro de saída com escala 0 a 14bar, pressão máxima de saída 7bar, com válvula agulha. Ref. LINDE ou similar.</t>
  </si>
  <si>
    <t>Pintura da tubulação na cor azul, conforme padronização da ABNT, incluindo tarjas de identificação a cada 1,50m.</t>
  </si>
  <si>
    <t>Tubos em PVC rígido, soldável (marrom), 6m, incluindo conexões - Ø110 mm, apoios, suportes e fixações</t>
  </si>
  <si>
    <t>Tubo de aço carbono com costura, classe média, galvanizado, conexões em aço forjado, rosca BSP, classe 150 libras. Ø 1.1/2", apoios, suportes e fixações</t>
  </si>
  <si>
    <t>Tubo de aço carbono com costura, classe média, galvanizado, conexões em aço forjado, rosca BSP, classe 150 libras Ø 2", apoios, suportes e fixações</t>
  </si>
  <si>
    <t>Tubos em CPVC rígido, soldável, 6m, incluindo conexões Ø22, apoios, suportes e fixações</t>
  </si>
  <si>
    <t>Tubos em CPVC rígido, soldável, 6m, incluindo conexões Ø28, apoios, suportes e fixações</t>
  </si>
  <si>
    <t>Tubos em Cobre classe "E", soldável, 6m, incluindo isolamento térmico em polietileno expandido, proteção mecânica e conexões. Ø22, apoios, suportes e fixações</t>
  </si>
  <si>
    <t>Tubos em Cobre classe "E", soldável, 6m, incluindo isolamento térmico em polietileno expandido, proteção mecânica e conexões. Ø28, apoios, suportes e fixações</t>
  </si>
  <si>
    <t>Tubos em Cobre classe "E", soldável, 6m, incluindo isolamento térmico em polietileno expandido, proteção mecânica e conexões. Ø35, apoios, suportes e fixações</t>
  </si>
  <si>
    <t>Tubos em Cobre classe "E", soldável, 6m, incluindo isolamento térmico em polietileno expandido, proteção mecânica e conexões. Ø42, apoios, suportes e fixações</t>
  </si>
  <si>
    <t>Válvulas tipo "Gaveta" corpo de latão ou bronze, rosca BSP, haste não ascendente. Ref. FABRIMAR ou similar: Ø3/4"</t>
  </si>
  <si>
    <t>Válvulas tipo "Gaveta" corpo de latão ou bronze, rosca BSP, haste não ascendente. Ref. FABRIMAR ou similar: Ø1"</t>
  </si>
  <si>
    <t>Válvulas tipo "Gaveta" corpo de latão ou bronze, rosca BSP, haste não ascendente. Ref. FABRIMAR ou similar: Ø1.1/4"</t>
  </si>
  <si>
    <t xml:space="preserve">Válvulas tipo "Gaveta" corpo de latão ou bronze, rosca BSP, haste não ascendente. Ref. FABRIMAR ou similar: Ø1.1/2" </t>
  </si>
  <si>
    <t xml:space="preserve">Válvulas tipo "Gaveta" corpo de latão ou bronze, rosca BSP, haste não ascendente. Ref. FABRIMAR ou similar: Ø2" </t>
  </si>
  <si>
    <t>Válvulas tipo "Gaveta" corpo de latão ou bronze, rosca BSP, haste não ascendente. Ref. FABRIMAR ou similar: Ø4"</t>
  </si>
  <si>
    <t>Válvula de retenção com portinhola, metálica, rosca BSP. Ref. DECA ou similar: Ø3/4"</t>
  </si>
  <si>
    <t xml:space="preserve">Válvula de retenção com portinhola, metálica, rosca BSP. Ref. DECA ou similar: Ø1.1/2" </t>
  </si>
  <si>
    <t xml:space="preserve">Acabamento cromado para válvulas tipo "Gaveta", Ref. FABRIMAR ou similar: Para registro de Ø3/4" </t>
  </si>
  <si>
    <t xml:space="preserve">Acabamento cromado para válvulas tipo "Gaveta", Ref. FABRIMAR ou similar: Para registro de Ø1" </t>
  </si>
  <si>
    <t>União em PVC. Ref.: TIGRE ou AMANCOØ60 mm</t>
  </si>
  <si>
    <t>Redução Concêntrica em PVC soldável. Ref.: TIGRE ou AMANCO Ø110 mm x Ø85 mm</t>
  </si>
  <si>
    <t>Redução Concêntrica em PVC soldável. Ref.: TIGRE ou AMANCO Ø110 mm x Ø60 mm</t>
  </si>
  <si>
    <t>Redução Concêntrica em PVC soldável. Ref.: TIGRE ou AMANCO Ø85 mm x Ø60 mm</t>
  </si>
  <si>
    <t>Adaptador soldável com bolsa e rosca em PVC. Ref.: TIGRE ou AMANCO Ø 60 mm x Ø2"</t>
  </si>
  <si>
    <t>Junta de expansão metálica flangeada, em aço inox e ligas especiais com flanges em aço carbono. Ref.: INDFOL ou similar.Ø4"</t>
  </si>
  <si>
    <t>Registro de esfera em PVC soldável. Ref.: TIGRE ou AMANCO Ø50 mm</t>
  </si>
  <si>
    <t>Registro de esfera em PVC soldável. Ref.: TIGRE ou AMANCO Ø60 mm</t>
  </si>
  <si>
    <t>Registro de esfera em PVC soldável. Ref.: TIGRE ou AMANCO Ø85 mm</t>
  </si>
  <si>
    <t>Registro de esfera em PVC soldável. Ref.: TIGRE ou AMANCO Ø110 mm</t>
  </si>
  <si>
    <t>Tubos em PVC rígido, soldável (marrom), 6m, incluindo conexões - Ø85 mm, apoios, suportes e fixações</t>
  </si>
  <si>
    <t>Tubo de PVC rígido tipo esgoto, série R, vara com 6m, incluindo conexões, apoios, suportes e fixações. Ref.: TIGRE ou similar - Ø150 mm</t>
  </si>
  <si>
    <t>Tubo de ferro fundido, vara com 6m, incluindo conexões. Ref.: SAINT-GOBAIN ou similar. Ø 50 mm, apoios, suportes e fixações</t>
  </si>
  <si>
    <t>Tubo de ferro fundido, vara com 6m, incluindo conexões. Ref.: SAINT-GOBAIN ou similar. Ø 75 mm, apoios, suportes e fixações</t>
  </si>
  <si>
    <t>Tubo de ferro fundido, vara com 6m, incluindo conexões. Ref.: SAINT-GOBAIN ou similar. Ø 100 mm, apoios, suportes e fixações</t>
  </si>
  <si>
    <t>Isolamento de calor, através de espuma de polietileno, com espessura acima de 8,0mm, para tubulação de dreno de Ar Condicionado Ø 40 mm</t>
  </si>
  <si>
    <t>Isolamento de calor, através de espuma de polietileno, com espessura acima de 8,0mm, para tubulação de dreno de Ar Condicionado Ø 50 mm</t>
  </si>
  <si>
    <t>Caixa de passagem ou ligação tipo "Condulete", fabricada em alumínio silício, com tampa aparafusada, com juntas de vedação em PVC, conexões roscáveis, atendendo aos diversos tipos padronizados, conforme projeto. WETZEL ou similar. - Ø 1"</t>
  </si>
  <si>
    <t>Válvula com crivo Ø2.1/2"</t>
  </si>
  <si>
    <t>Estação de trabalho para  sistema de CFTV, conforme especificado no Memorial Descritivo.  Ref. DELL ou superior</t>
  </si>
  <si>
    <t>Compressor Odontológico, atendendo as seguintes especificações: Tipo: Isento de óleo (odontológico) Sistema: Pistão Deslocamento teórico (pcm) 12 / Deslocamento teórico (l/m) 340  / Dimensões LxAxP (mm) 480 x 780 x 900 / Nº de Polos 4 / Peso Bruto (kg) 115 / Peso Líquido (kg)  96,5 / Potência do motor (HP) 2 x 1,0 / Potência do motor (kW) 1,50 / Pressão de Operação Máxima (bar) 8,3 / Pressão de Operação Máxima (lbf/pol²) 120 / Pressão de Operação Mínima (bar) 5,5 / Pressão de Operação Mínima (lbf/pol²) 80 / Unidade Compressora - Nº de Estágios 1 / Unidade Compressora - Nº de Pistões 2 x 2-V / Volume do Reservatório de Ar (L)  96 / Referência: SCHULZ - Modelo: MSV 12/100 ou similar</t>
  </si>
  <si>
    <t>Cabo flexível em cobre eletrolítico com isolamento em PVC antichama (70ºC), 750V, Ref.: SIEMENS, FICAP, PHELS DODGE, PRYSMIAN ou superior: 2,5 mm²</t>
  </si>
  <si>
    <t>Cabo flexível em cobre eletrolítico com isolamento em PVC antichama (70ºC), 750V, Ref.: SIEMENS, FICAP, PHELS DODGE, PRYSMIAN ou superior: 4 mm²</t>
  </si>
  <si>
    <t>Cabo PP, em cobre eletrolítico com isolamento em PVC antichama, 750V, Ref.: Cabo PP Cordplast 450/750V da PRYSMIAN ou superior: 3x2,5 mm²</t>
  </si>
  <si>
    <t>Cabo flexível em cobre eletrolítico com isolamento em PVC antichama (90ºC), 0,6/1kV, Ref.: SIEMENS, FICAP, PHELS DODGE, PRYSMIAN ou superior: 2,5 mm²</t>
  </si>
  <si>
    <t>Cabo flexível em cobre eletrolítico com isolamento em PVC antichama (90ºC), 0,6/1kV, Ref.: SIEMENS, FICAP, PHELS DODGE, PRYSMIAN ou superior: 4 mm²</t>
  </si>
  <si>
    <t>Cabo flexível em cobre eletrolítico com isolamento em PVC antichama (90ºC), 0,6/1kV, Ref.: SIEMENS, FICAP, PHELS DODGE, PRYSMIAN ou superior: 6 mm²</t>
  </si>
  <si>
    <t>Cabo flexível em cobre eletrolítico com isolamento em PVC antichama (90ºC), 0,6/1kV, Ref.: SIEMENS, FICAP, PHELS DODGE, PRYSMIAN ou superior: 10 mm²</t>
  </si>
  <si>
    <t>Cabo flexível em cobre eletrolítico com isolamento em PVC antichama (90ºC), 0,6/1kV, Ref.: SIEMENS, FICAP, PHELS DODGE, PRYSMIAN ou superior: 35 mm²</t>
  </si>
  <si>
    <t>Cabo flexível em cobre eletrolítico com isolamento em EPR antichama (90ºC), classe de tensão 0,6/1kV, Ref.: SIEMENS, FICAP, PHELS DODGE, PRYSMIAN ou superior: 4 mm²</t>
  </si>
  <si>
    <t>Cabo flexível em cobre eletrolítico com isolamento em EPR antichama (90ºC), classe de tensão 0,6/1kV, Ref.: SIEMENS, FICAP, PHELS DODGE, PRYSMIAN ou superior: 10 mm²</t>
  </si>
  <si>
    <t>Cabo flexível em cobre eletrolítico com isolamento em EPR antichama (90ºC), classe de tensão 0,6/1kV, Ref.: SIEMENS, FICAP, PHELS DODGE, PRYSMIAN ou superior: 16 mm²</t>
  </si>
  <si>
    <t>Cabo flexível em cobre eletrolítico com isolamento em EPR antichama (90ºC), classe de tensão 0,6/1kV, Ref.: SIEMENS, FICAP, PHELS DODGE, PRYSMIAN ou superior: 25 mm²</t>
  </si>
  <si>
    <t>Cabo flexível em cobre eletrolítico com isolamento em EPR antichama (90ºC), classe de tensão 0,6/1kV, Ref.: SIEMENS, FICAP, PHELS DODGE, PRYSMIAN ou superior: 50 mm²</t>
  </si>
  <si>
    <t>Cabo flexível em cobre eletrolítico com isolamento em EPR antichama (90ºC), classe de tensão 0,6/1kV, Ref.: SIEMENS, FICAP, PHELS DODGE, PRYSMIAN ou superior: 70 mm²</t>
  </si>
  <si>
    <t>Cabo flexível em cobre eletrolítico com isolamento em EPR antichama (90ºC), classe de tensão 0,6/1kV, Ref.: SIEMENS, FICAP, PHELS DODGE, PRYSMIAN ou superior: 95 mm²</t>
  </si>
  <si>
    <t>Cabo flexível em cobre eletrolítico com isolamento em EPR antichama (90ºC), classe de tensão 0,6/1kV, Ref.: SIEMENS, FICAP, PHELS DODGE, PRYSMIAN ou superior: 120 mm²</t>
  </si>
  <si>
    <t>Cabo flexível em cobre eletrolítico com isolamento em EPR antichama (90ºC), classe de tensão 0,6/1kV, Ref.: SIEMENS, FICAP, PHELS DODGE, PRYSMIAN ou superior: 240 mm²</t>
  </si>
  <si>
    <t>Eletroduto Flexível corrugado, fabricado em PEAD, incluindo curvas, luvas, buchas e arruelas, ref.: Kanaflex ou Similar Ø1.1/4"</t>
  </si>
  <si>
    <t>Eletroduto Flexível corrugado, fabricado em PEAD, incluindo curvas, luvas, buchas e arruelas, ref.: Kanaflex ou Similar Ø2"</t>
  </si>
  <si>
    <t>Eletroduto em Aço Galvanizado tipo semi pesado, incluindo curvas, luvas, buchas e arruelas, apoios, suportes e fixações ref.: A.D.MARTINI, APOLO, ELECON, MOPA, THOMEU. - Ø1.1/2"</t>
  </si>
  <si>
    <t>Eletroduto em Aço Galvanizado tipo pesado, incluindo curvas, luvas, buchas e arruelas, apoios, suportes e fixações ref.: A.D.MARTINI, APOLO, ELECON, MOPA, THOMEU. - Ø2 1/2"</t>
  </si>
  <si>
    <t>Eletroduto em Aço Galvanizado tipo pesado, incluindo curvas, luvas, buchas e arruelas, apoios, suportes e fixações ref.: A.D.MARTINI, APOLO, ELECON, MOPA, THOMEU. - Ø4"</t>
  </si>
  <si>
    <t>Eletrocalha perfurada com tampa, aço galvanizado, peça de 3m, incluindo conexões, apoios, suportes e fixações - 150x100mm</t>
  </si>
  <si>
    <t>Eletrocalha perfurada com tampa, aço galvanizado, peça de 3m, incluindo conexões, apoios, suportes e fixações - 200x100mm</t>
  </si>
  <si>
    <t>Eletrocalha perfurada com tampa, aço galvanizado, peça de 3m, incluindo conexões, apoios, suportes e fixações - 400x100mm</t>
  </si>
  <si>
    <t>Perfilado em aço galvanizado incluindo conexões, apoios, suportes e fixações - 38x38mm</t>
  </si>
  <si>
    <t>LE1 - Unidade autônoma para iluminação de emergência, com LEDs brancos de alta intensidade, fluxo luminoso de 600 lumens, potência de 4W, bivolt, instalação de sobrepor, bateria Ni-Cd 3,6V 600mAh, autonomia de 2horas, led indicativo de aparelho ligado, IP20, corpo em ABS antichama, botão de teste, fixada com buchas de nylon e parafusos niquelados. Ref.: SEGURIMAX cód. 22114 ou similar;</t>
  </si>
  <si>
    <t>LE2 - Unidade autônoma para iluminação de emergência, com dois faróis de orientáveis, com LEDs brancos de alta intensidade, fluxo luminoso de 1200 lumens, bivolt, instalação de sobrepor, bateria Gel selada 6V/4Ah, autonomia de 2horas, led indicativo de aparelho ligado, IP20, corpo em ABS antichama, botão de teste, fixada com buchas de nylon e parafusos niquelados. Ref.: SEGURIMAX cód. 24707 ou similar;</t>
  </si>
  <si>
    <t>Fornecimento de Cabine de Medição (ver detalhamento em SESC-TO-GURUPI-INST-EL-011), conforme padrão da concessionária local (ENERGISA). Composta por isoladores, mufla terminal, para-raios e seus respectivos suportes, TCs e TPs e seus respectivos suportes, caixa para medição, caixa para relé de proteção, chave seccionadora tripolar abertura sem carga, disjuntor MT, cabos MT e BT, portas metálicas, grades de proteção. (ver especificação no Memorial Descritivo)</t>
  </si>
  <si>
    <t>LE3 - Luminária para sinalização de emergência indicando SAÍDA com Dupla Face, verde, com adesivo, dimensões padronizadas, conforme projeto. Fluxo luminoso de 30 lumens, com 5 LEDs brancos, autonomia de 3 horas, bivolt, bateria Ni-Cd Recarregável 3,6V 300 mAh, IP20, visor em acrílico, com botão de teste. Ref.: SEGURIMAX modelo 25327 ou similar.</t>
  </si>
  <si>
    <t>L4 - Luminária circular de embutir com LED 9W Ref.: DORAH-EP-PC (ITAIM) ou similar;</t>
  </si>
  <si>
    <t>L5 - Luminária quadrada de embutir com LED 9W Ref.: DORAH-EP-PQ (ITAIM) ou similar;</t>
  </si>
  <si>
    <t>L7 - Luminária retangular de embutir com 2 focos orbitais com LED 7W. Ref.: ORBI-EM-2-M 25° 7W (ITAIM) ou similar;</t>
  </si>
  <si>
    <t>L8 - Luminária retangular de embutir com 1 foco orbital com LED 15W. Ref.: ORBI-EM-M 60° 15W (ITAIM) ou similar;</t>
  </si>
  <si>
    <t>L9 - Luminária quadrada de embutir com LED 39W Ref.: DORAH-EP-GQ (ITAIM) ou similar;</t>
  </si>
  <si>
    <t>L13 - Luminária quadrada de embutir com barra LED 49W. Ref.: MINOTAURO ME 49W (ITAIM) ou similar;</t>
  </si>
  <si>
    <t>L14 - Luminária pendente com LED 20W. Suspensão em cabo de aço de 2m. Ref.: D'ART GESSO 1525 (ITAIM) ou similar;</t>
  </si>
  <si>
    <t>L19 - Luminária tipo arandela tartaruga com bulbo LED 9W. Ref.: TATU (ITAIM) ou similar;</t>
  </si>
  <si>
    <t>L20 - Poste em aço galvanizado a fogo, retangular, h=6m com 2 pétalas de LED 50W. Ref.: TLEX 9610/LD2 (TOTALLIGHT) ou similar;</t>
  </si>
  <si>
    <t>Detector de vazamento de GLP.(ver especificações no memorial descrito)</t>
  </si>
  <si>
    <t>Tubos de cobre sem costura, classe A, com conexões em bronze, com soldagem pelo processo de brasagem oxi-acetilênica, fornecido em varas de 5,0m. Ref. ELUMA ou similar. Ø15 mm</t>
  </si>
  <si>
    <t>Tubos de cobre sem costura, classe A, com conexões em bronze, com soldagem pelo processo de brasagem oxi-acetilênica, fornecido em varas de 5,0m. Ref. ELUMA ou similar. Ø22 mm</t>
  </si>
  <si>
    <t xml:space="preserve">Barra Chata de cobre eletrolítico 3/4"x3/16"x3m (90mm²). Ref.: TERMOTÉCNICA </t>
  </si>
  <si>
    <t>Mastro galvanizado 1.1/2"x6m com captor Franklin em latão cromado 300mm. Fornecido com estaiamento em cabo de aço (4m) e base p/ mastro</t>
  </si>
  <si>
    <t>Mastro galvanizado 1.1/2"x6m com captor Franklin em latão cromado 300mm. Fornecido com estaiamento em cabo de aço, abraçadeira porta-bandeira e apoio</t>
  </si>
  <si>
    <t>Tubo em aço carbono para solda, sem costura, conforme NBR5580 - classe M, 6m, incluindo conexões. ref. TUPER ou similar  -  Ø65mm (2.1/2")</t>
  </si>
  <si>
    <t>Proteção contra corrosão por envolvimento por fita Neutrol e aplicação de emulsão betuminosa da canalização de combate a incêndio, quando instalada
enterrada.</t>
  </si>
  <si>
    <t>Cabo de potência, condutor em cobre eletrolítico nu, tempera mole, encordoado circular compacto (classe 2), blindagem do condutor através de composto Termofixo semicondutor, isolação em composto Termofixo de borracha (EPR 105), blindagem da isolação em camada de composto Termofixo semicondutor de fácil remoção a fio, blindagem metálica com fios de cobre nu, cobertura em PVC ST2 classe de tensão 12/15kV, conforme NBR 7286 e NBR 14039. Ref.: Eprotenax Compact 105 da PRYSMIAN ou similar: 3x35 mm²</t>
  </si>
  <si>
    <t>Tomada 2P+T-10A, com tampa, blindada, IP44, incluindo caixa do mesmo fabricante. REF.: STECK - S8640 (10A)</t>
  </si>
  <si>
    <t>Botão antipânico para piscinas, composto por placa de PVC 22mm, dimensões 30x40cm ou similar. Referência Marchesi ou similar.</t>
  </si>
  <si>
    <t>Quadros de distribuição, conforme especificações contidas no Memorial Descritivo e Diagrama em Projeto. Ref.: SIEMENS, ABB, SCHNEIDER ou similar. QGBT-NE</t>
  </si>
  <si>
    <t>Quadros de distribuição, conforme especificações contidas no Memorial Descritivo e Diagrama em Projeto. Ref.: SIEMENS, ABB, SCHNEIDER ou similar. QTNE-SS-01</t>
  </si>
  <si>
    <t>Quadros de distribuição, conforme especificações contidas no Memorial Descritivo e Diagrama em Projeto. Ref.: SIEMENS, ABB, SCHNEIDER ou similar. QTNE-SS-02</t>
  </si>
  <si>
    <t>Quadros de distribuição, conforme especificações contidas no Memorial Descritivo e Diagrama em Projeto. Ref.: SIEMENS, ABB, SCHNEIDER ou similar. QTNE-1P-01</t>
  </si>
  <si>
    <t>Quadros de distribuição, conforme especificações contidas no Memorial Descritivo e Diagrama em Projeto. Ref.: SIEMENS, ABB, SCHNEIDER ou similar. QTNE-1P-02</t>
  </si>
  <si>
    <t>Quadros de distribuição, conforme especificações contidas no Memorial Descritivo e Diagrama em Projeto. Ref.: SIEMENS, ABB, SCHNEIDER ou similar. QTNE-1P-03</t>
  </si>
  <si>
    <t>Quadros de distribuição, conforme especificações contidas no Memorial Descritivo e Diagrama em Projeto. Ref.: SIEMENS, ABB, SCHNEIDER ou similar. QTNE-1P-04</t>
  </si>
  <si>
    <t>Quadros de distribuição, conforme especificações contidas no Memorial Descritivo e Diagrama em Projeto. Ref.: SIEMENS, ABB, SCHNEIDER ou similar. QTNE-2P-01</t>
  </si>
  <si>
    <t>Quadros de distribuição, conforme especificações contidas no Memorial Descritivo e Diagrama em Projeto. Ref.: SIEMENS, ABB, SCHNEIDER ou similar. QTNE-2P-02</t>
  </si>
  <si>
    <t>Quadros de distribuição, conforme especificações contidas no Memorial Descritivo e Diagrama em Projeto. Ref.: SIEMENS, ABB, SCHNEIDER ou similar. QDLF-COB</t>
  </si>
  <si>
    <t>Quadros de distribuição, conforme especificações contidas no Memorial Descritivo e Diagrama em Projeto. Ref.: SIEMENS, ABB, SCHNEIDER ou similar. QF-SIST.AQ</t>
  </si>
  <si>
    <t>Quadros de distribuição, conforme especificações contidas no Memorial Descritivo e Diagrama em Projeto. Ref.: SIEMENS, ABB, SCHNEIDER ou similar. QF-B.AQ</t>
  </si>
  <si>
    <t>Quadros de distribuição, conforme especificações contidas no Memorial Descritivo e Diagrama em Projeto. Ref.: SIEMENS, ABB, SCHNEIDER ou similar. QF-COMP</t>
  </si>
  <si>
    <t>Quadros de distribuição, conforme especificações contidas no Memorial Descritivo e Diagrama em Projeto. Ref.: SIEMENS, ABB, SCHNEIDER ou similar. QFAC-01</t>
  </si>
  <si>
    <t>Quadros de distribuição, conforme especificações contidas no Memorial Descritivo e Diagrama em Projeto. Ref.: SIEMENS, ABB, SCHNEIDER ou similar. QFAC-02</t>
  </si>
  <si>
    <t>Quadros de distribuição, conforme especificações contidas no Memorial Descritivo e Diagrama em Projeto. Ref.: SIEMENS, ABB, SCHNEIDER ou similar. QFAC-03</t>
  </si>
  <si>
    <t>Quadros de distribuição, conforme especificações contidas no Memorial Descritivo e Diagrama em Projeto. Ref.: SIEMENS, ABB, SCHNEIDER ou similar. QFAC-04</t>
  </si>
  <si>
    <t>Quadros de distribuição, conforme especificações contidas no Memorial Descritivo e Diagrama em Projeto. Ref.: SIEMENS, ABB, SCHNEIDER ou similar. QFAC-05</t>
  </si>
  <si>
    <t>Quadros de distribuição, conforme especificações contidas no Memorial Descritivo e Diagrama em Projeto. Ref.: SIEMENS, ABB, SCHNEIDER ou similar. QFAC-06</t>
  </si>
  <si>
    <t>Quadros de distribuição, conforme especificações contidas no Memorial Descritivo e Diagrama em Projeto. Ref.: SIEMENS, ABB, SCHNEIDER ou similar. QDLF-B.PISC.</t>
  </si>
  <si>
    <t>Quadros de distribuição, conforme especificações contidas no Memorial Descritivo e Diagrama em Projeto. Ref.: SIEMENS, ABB, SCHNEIDER ou similar. QF-C.B..PISC.</t>
  </si>
  <si>
    <t>Quadros de distribuição, conforme especificações contidas no Memorial Descritivo e Diagrama em Projeto. Ref.: SIEMENS, ABB, SCHNEIDER ou similar. QF-POÇO-01</t>
  </si>
  <si>
    <t>Quadros de distribuição, conforme especificações contidas no Memorial Descritivo e Diagrama em Projeto. Ref.: SIEMENS, ABB, SCHNEIDER ou similar. QF-POÇO-02</t>
  </si>
  <si>
    <t>Quadros de distribuição, conforme especificações contidas no Memorial Descritivo e Diagrama em Projeto. Ref.: SIEMENS, ABB, SCHNEIDER ou similar. QF-POÇO-03</t>
  </si>
  <si>
    <t>Quadros de distribuição, conforme especificações contidas no Memorial Descritivo e Diagrama em Projeto. Ref.: SIEMENS, ABB, SCHNEIDER ou similar. QF-ETA</t>
  </si>
  <si>
    <t>Quadros de distribuição, conforme especificações contidas no Memorial Descritivo e Diagrama em Projeto. Ref.: SIEMENS, ABB, SCHNEIDER ou similar. QF-P.ART-01</t>
  </si>
  <si>
    <t>Quadros de distribuição, conforme especificações contidas no Memorial Descritivo e Diagrama em Projeto. Ref.: SIEMENS, ABB, SCHNEIDER ou similar. QF-P.ART-02</t>
  </si>
  <si>
    <t>Quadros de distribuição, conforme especificações contidas no Memorial Descritivo e Diagrama em Projeto. Ref.: SIEMENS, ABB, SCHNEIDER ou similar. QF-C.B.-REC.</t>
  </si>
  <si>
    <t>Quadros de distribuição, conforme especificações contidas no Memorial Descritivo e Diagrama em Projeto. Ref.: SIEMENS, ABB, SCHNEIDER ou similar. QF-BI</t>
  </si>
  <si>
    <t>Quadros de distribuição, conforme especificações contidas no Memorial Descritivo e Diagrama em Projeto. Ref.: SIEMENS, ABB, SCHNEIDER ou similar. QGBT-EE</t>
  </si>
  <si>
    <t>Quadros de distribuição, conforme especificações contidas no Memorial Descritivo e Diagrama em Projeto. Ref.: SIEMENS, ABB, SCHNEIDER ou similar. QTEE-SS-01</t>
  </si>
  <si>
    <t>Quadros de distribuição, conforme especificações contidas no Memorial Descritivo e Diagrama em Projeto. Ref.: SIEMENS, ABB, SCHNEIDER ou similar. QTEE-1P-01</t>
  </si>
  <si>
    <t>Quadros de distribuição, conforme especificações contidas no Memorial Descritivo e Diagrama em Projeto. Ref.: SIEMENS, ABB, SCHNEIDER ou similar. QTEE-1P-02</t>
  </si>
  <si>
    <t>Quadros de distribuição, conforme especificações contidas no Memorial Descritivo e Diagrama em Projeto. Ref.: SIEMENS, ABB, SCHNEIDER ou similar. QTEE-1P-03</t>
  </si>
  <si>
    <t>Quadros de distribuição, conforme especificações contidas no Memorial Descritivo e Diagrama em Projeto. Ref.: SIEMENS, ABB, SCHNEIDER ou similar. QTEE-2P-01</t>
  </si>
  <si>
    <t>Quadros de distribuição, conforme especificações contidas no Memorial Descritivo e Diagrama em Projeto. Ref.: SIEMENS, ABB, SCHNEIDER ou similar. QTEE-2P-02</t>
  </si>
  <si>
    <t>Válvula Solenoide</t>
  </si>
  <si>
    <t xml:space="preserve">Tubo galvanizado por imersão a quente, conforme NBR-5590 – Grau A / ASTM A 53, tratado e pintado na cor amarela, conforme NBR6493. Ref. Apolo ou similar, Incluindo conexões em ferro maleável preto, galvanizado, classe 150 (300 lib.), rosca NPT, conforme NBR6925. Ref. Tupy ou similar. Ø1/2" </t>
  </si>
  <si>
    <t xml:space="preserve">Tubo galvanizado por imersão a quente, conforme NBR-5590 – Grau A / ASTM A 53, tratado e pintado na cor amarela, conforme NBR6493. Ref. Apolo ou similar, Incluindo conexões em ferro maleável preto, galvanizado, classe 150 (300 lib.), rosca NPT, conforme NBR6925. Ref. Tupy ou similar.Ø3/4" </t>
  </si>
  <si>
    <t>Válvula de bloqueio de fluxo (solenoide) Ø3/4", corpo em alumínio fundido. Ref.: ALARMSEG - Mod. ALMEV12</t>
  </si>
  <si>
    <t>Válvula de esfera, Ø1/2", monobloco, corpo em aço inox, ASTM A216, haste a prova de expulsão. Ref.: NIÁGARA ou Similar.</t>
  </si>
  <si>
    <t>Caixa subterrânea, em tijolos maciços, 60x60x60cm, com dreno e ventilação permanente, para abrigo de válvula solenoide.</t>
  </si>
  <si>
    <t>Tratamento anticorrosivo para tubulações enterradas, composto por aplicação de 2 demãos de emulsão betuminosa em toda extensão da rede e envolvimento por fita Scotch rap da 3M.</t>
  </si>
  <si>
    <t>Válvulas de esfera em aço inox, classe 300 PSI. Ref. NIÁGARA ou similar. Ø3/4"</t>
  </si>
  <si>
    <t>Válvula reguladora de pressão em aço inox Ø3/4". Ref. NIÁGARA ou similar.</t>
  </si>
  <si>
    <t>Válvula de segurança (alívio) em aço inox Ø3/4". Ref. NIÁGARA ou similar.</t>
  </si>
  <si>
    <t>Válvula de retenção em aço inox Ø3/4". Ref. NIÁGARA ou similar.</t>
  </si>
  <si>
    <t>Pré-filtro para ar comprimido, Ø3/4", vazão de até 1982 l/min. pressão máxima de 16psi, retenção de 1 mícron, residual máxima de óleo = 0,1 mg/m³, perda de carga = 0,05bar. Ref. SCHULZ ou similar</t>
  </si>
  <si>
    <t>Pré-filtro para ar comprimido, Ø3/4", vazão de até 1982 l/min. pressão máxima de 16psi, retenção de 0,01 mícron, residual máxima de óleo = 0,01 mg/m³, perda de carga = 0,09bar. Ref. SCHULZ ou similar</t>
  </si>
  <si>
    <t>Sinapi 94494</t>
  </si>
  <si>
    <t>Sinapi 94495</t>
  </si>
  <si>
    <t>Sinapi 94496</t>
  </si>
  <si>
    <t>Sinapi 94497</t>
  </si>
  <si>
    <t>Sinapi 94498</t>
  </si>
  <si>
    <t>Sinapi 94501</t>
  </si>
  <si>
    <t>Sinapi 99619</t>
  </si>
  <si>
    <t>Sinapi 99622</t>
  </si>
  <si>
    <t>Sinapi 89985</t>
  </si>
  <si>
    <t>Sinapi 94797</t>
  </si>
  <si>
    <t>Sinapi 89609</t>
  </si>
  <si>
    <t>Sinapi 94664</t>
  </si>
  <si>
    <t>Sinapi 94492</t>
  </si>
  <si>
    <t>Sinapi 94493</t>
  </si>
  <si>
    <t>Sinapi 99625</t>
  </si>
  <si>
    <t>Sinapi 74166/2</t>
  </si>
  <si>
    <t>Sinapi 83627</t>
  </si>
  <si>
    <t>Sinapi 91943</t>
  </si>
  <si>
    <t>Sinapi 72263</t>
  </si>
  <si>
    <t>Caixa abrigo para hidrante/mangueira de incêndio, 600x900x300mm, fixação interna de embutir dotada de: 2 Mangueiras de nylon revistada com borracha 15,00m x Ø1.1/2" com união engate rápido 1.1/2" nas extremidades; Adaptador Storz rosca fêmea, 2.1/2"; Redução Storz giratória, 2.1/2" x 1.1/2"; Tampão Storz com corrente, 1.1/2"; Válvula angular 45° em bronze Ø2.1/2" (hidrante); Chave para engate rápido (Storz) 1.1/2" e 2.1/2", espessura 6,5mm, em latão fundido NBR 6941; Esguicho de jato regulável (requinte) Ø1.1/2"</t>
  </si>
  <si>
    <t>Sinapi 91926</t>
  </si>
  <si>
    <t>Sinapi 91927</t>
  </si>
  <si>
    <t>Sinapi 91928</t>
  </si>
  <si>
    <t>Sinapi 91929</t>
  </si>
  <si>
    <t>Sinapi 91931</t>
  </si>
  <si>
    <t>Sinapi 91933</t>
  </si>
  <si>
    <t>Sinapi 92986</t>
  </si>
  <si>
    <t>Sinapi 91940</t>
  </si>
  <si>
    <t>Sinapi 95796</t>
  </si>
  <si>
    <t>Sinapi 91953</t>
  </si>
  <si>
    <t>Sinapi 91996</t>
  </si>
  <si>
    <t>Sinapi 92000</t>
  </si>
  <si>
    <t>Composição 0201</t>
  </si>
  <si>
    <t>Composição 0202</t>
  </si>
  <si>
    <t>Composição 0203</t>
  </si>
  <si>
    <t>Composição 0204</t>
  </si>
  <si>
    <t>Composição 0205</t>
  </si>
  <si>
    <t>Composição 0206</t>
  </si>
  <si>
    <t>Composição 0207</t>
  </si>
  <si>
    <t>Composição 0208</t>
  </si>
  <si>
    <t>Composição 0209</t>
  </si>
  <si>
    <t>Composição 0210</t>
  </si>
  <si>
    <t>Composição 0211</t>
  </si>
  <si>
    <t>Composição 0212</t>
  </si>
  <si>
    <t>Composição 0213</t>
  </si>
  <si>
    <t>Composição 0214</t>
  </si>
  <si>
    <t>Composição 0215</t>
  </si>
  <si>
    <t>Composição 0216</t>
  </si>
  <si>
    <t>Composição 0217</t>
  </si>
  <si>
    <t>Composição 0218</t>
  </si>
  <si>
    <t>Composição 0219</t>
  </si>
  <si>
    <t>Composição 0220</t>
  </si>
  <si>
    <t>Composição 0221</t>
  </si>
  <si>
    <t>Composição 0222</t>
  </si>
  <si>
    <t>Composição 0223</t>
  </si>
  <si>
    <t>Composição 0224</t>
  </si>
  <si>
    <t>Composição 0225</t>
  </si>
  <si>
    <t>Composição 0226</t>
  </si>
  <si>
    <t>Composição 0228</t>
  </si>
  <si>
    <t>Composição 0229</t>
  </si>
  <si>
    <t>Composição 0230</t>
  </si>
  <si>
    <t>Composição 0231</t>
  </si>
  <si>
    <t>Composição 0232</t>
  </si>
  <si>
    <t>Composição 0233</t>
  </si>
  <si>
    <t>Composição 0234</t>
  </si>
  <si>
    <t>Composição 0235</t>
  </si>
  <si>
    <t>Composição 0236</t>
  </si>
  <si>
    <t>Composição 0237</t>
  </si>
  <si>
    <t>Composição 0238</t>
  </si>
  <si>
    <t>Composição 0239</t>
  </si>
  <si>
    <t>Composição 0240</t>
  </si>
  <si>
    <t>Composição 0241</t>
  </si>
  <si>
    <t>Composição 0242</t>
  </si>
  <si>
    <t>Composição 0243</t>
  </si>
  <si>
    <t>Composição 0244</t>
  </si>
  <si>
    <t>Composição 0245</t>
  </si>
  <si>
    <t>Composição 0246</t>
  </si>
  <si>
    <t>Composição 0247</t>
  </si>
  <si>
    <t>Composição 0248</t>
  </si>
  <si>
    <t>Composição 0249</t>
  </si>
  <si>
    <t>Composição 0250</t>
  </si>
  <si>
    <t>Composição 0301</t>
  </si>
  <si>
    <t>Composição 0302</t>
  </si>
  <si>
    <t>Composição 0303</t>
  </si>
  <si>
    <t>Composição 0304</t>
  </si>
  <si>
    <t>Composição 0305</t>
  </si>
  <si>
    <t>Composição 0306</t>
  </si>
  <si>
    <t>Composição 0307</t>
  </si>
  <si>
    <t>Composição 0308</t>
  </si>
  <si>
    <t>Composição 0309</t>
  </si>
  <si>
    <t>Composição 0310</t>
  </si>
  <si>
    <t>Composição 0311</t>
  </si>
  <si>
    <t>Composição 0312</t>
  </si>
  <si>
    <t>Composição 0313</t>
  </si>
  <si>
    <t>Composição 0314</t>
  </si>
  <si>
    <t>Composição 0315</t>
  </si>
  <si>
    <t>Composição 0316</t>
  </si>
  <si>
    <t>Composição 0317</t>
  </si>
  <si>
    <t>Composição 0318</t>
  </si>
  <si>
    <t>Composição 0319</t>
  </si>
  <si>
    <t>Composição 0320</t>
  </si>
  <si>
    <t>Composição 0321</t>
  </si>
  <si>
    <t>Composição 0322</t>
  </si>
  <si>
    <t>Composição 0323</t>
  </si>
  <si>
    <t>Composição 0324</t>
  </si>
  <si>
    <t>Composição 0325</t>
  </si>
  <si>
    <t>Composição 0326</t>
  </si>
  <si>
    <t>Composição 0401</t>
  </si>
  <si>
    <t>Composição 0402</t>
  </si>
  <si>
    <t>Composição 0403</t>
  </si>
  <si>
    <t>Composição 0404</t>
  </si>
  <si>
    <t>Composição 0405</t>
  </si>
  <si>
    <t>Composição 0406</t>
  </si>
  <si>
    <t>Composição 0409</t>
  </si>
  <si>
    <t>Composição 0410</t>
  </si>
  <si>
    <t>Composição 0411</t>
  </si>
  <si>
    <t>Composição 0412</t>
  </si>
  <si>
    <t>Composição 0414</t>
  </si>
  <si>
    <t>Composição 0416</t>
  </si>
  <si>
    <t>Composição 0418</t>
  </si>
  <si>
    <t>Composição 0419</t>
  </si>
  <si>
    <t>Composição 0420</t>
  </si>
  <si>
    <t>Composição 0421</t>
  </si>
  <si>
    <t>Composição 0422</t>
  </si>
  <si>
    <t>Composição 0423</t>
  </si>
  <si>
    <t>Composição 0424</t>
  </si>
  <si>
    <t>Composição 0425</t>
  </si>
  <si>
    <t>Composição 0427</t>
  </si>
  <si>
    <t>Composição 0428</t>
  </si>
  <si>
    <t>Composição 0429</t>
  </si>
  <si>
    <t>Composição 0430</t>
  </si>
  <si>
    <t>Composição 0431</t>
  </si>
  <si>
    <t>Composição 0432</t>
  </si>
  <si>
    <t>Composição 0433</t>
  </si>
  <si>
    <t>Composição 0434</t>
  </si>
  <si>
    <t>Composição 0435</t>
  </si>
  <si>
    <t>Composição 0436</t>
  </si>
  <si>
    <t>Composição 0437</t>
  </si>
  <si>
    <t>Composição 0438</t>
  </si>
  <si>
    <t>Composição 0439</t>
  </si>
  <si>
    <t>Composição 0440</t>
  </si>
  <si>
    <t>Composição 0441</t>
  </si>
  <si>
    <t>Composição 0442</t>
  </si>
  <si>
    <t>Composição 0443</t>
  </si>
  <si>
    <t>Composição 0444</t>
  </si>
  <si>
    <t>Composição 0445</t>
  </si>
  <si>
    <t>Composição 0446</t>
  </si>
  <si>
    <t>Composição 0448</t>
  </si>
  <si>
    <t>Composição 0449</t>
  </si>
  <si>
    <t>Composição 0450</t>
  </si>
  <si>
    <t>Composição 0451</t>
  </si>
  <si>
    <t>Composição 0452</t>
  </si>
  <si>
    <t>Composição 0453</t>
  </si>
  <si>
    <t>Eletroduto Flexível corrugado, fabricado em PEAD, incluindo curvas, luvas, buchas e arruelas, ref.: Kanaflex ou Similar Ø 4"</t>
  </si>
  <si>
    <t>Composição 0455</t>
  </si>
  <si>
    <t>Composição 0456</t>
  </si>
  <si>
    <t>Composição 0457</t>
  </si>
  <si>
    <t>Composição 0458</t>
  </si>
  <si>
    <t>Composição 0459</t>
  </si>
  <si>
    <t>Composição 0460</t>
  </si>
  <si>
    <t>Composição 0461</t>
  </si>
  <si>
    <t>Composição 0462</t>
  </si>
  <si>
    <t>Composição 0463</t>
  </si>
  <si>
    <t>Composição 0464</t>
  </si>
  <si>
    <t>Composição 0465</t>
  </si>
  <si>
    <t>Composição 0466</t>
  </si>
  <si>
    <t>Composição 0467</t>
  </si>
  <si>
    <t>Composição 0468</t>
  </si>
  <si>
    <t>Composição 0470</t>
  </si>
  <si>
    <t>Composição 0471</t>
  </si>
  <si>
    <t>Composição 0473</t>
  </si>
  <si>
    <t>Composição 0474</t>
  </si>
  <si>
    <t>Composição 0475</t>
  </si>
  <si>
    <t>Composição 0478</t>
  </si>
  <si>
    <t>Composição 0479</t>
  </si>
  <si>
    <t>Composição 0480</t>
  </si>
  <si>
    <t>Composição 0481</t>
  </si>
  <si>
    <t>Composição 0482</t>
  </si>
  <si>
    <t>Composição 0483</t>
  </si>
  <si>
    <t>Composição 0484</t>
  </si>
  <si>
    <t>Composição 0485</t>
  </si>
  <si>
    <t>Composição 0488</t>
  </si>
  <si>
    <t>Composição 0489</t>
  </si>
  <si>
    <t>Composição 0490</t>
  </si>
  <si>
    <t>Composição 0494</t>
  </si>
  <si>
    <t>Composição 0495</t>
  </si>
  <si>
    <t>Composição 0498</t>
  </si>
  <si>
    <t>Composição 0499</t>
  </si>
  <si>
    <t>Composição 0500</t>
  </si>
  <si>
    <t>Composição 0501</t>
  </si>
  <si>
    <t>Composição 0502</t>
  </si>
  <si>
    <t>Composição 0503</t>
  </si>
  <si>
    <t>Composição 0504</t>
  </si>
  <si>
    <t>Composição 0505</t>
  </si>
  <si>
    <t>Composição 0506</t>
  </si>
  <si>
    <t>Composição 0507</t>
  </si>
  <si>
    <t>Composição 0508</t>
  </si>
  <si>
    <t>Composição 0509</t>
  </si>
  <si>
    <t>Composição 0510</t>
  </si>
  <si>
    <t>Composição 0511</t>
  </si>
  <si>
    <t>Composição 0512</t>
  </si>
  <si>
    <t>Composição 0519</t>
  </si>
  <si>
    <t>Composição 0520</t>
  </si>
  <si>
    <t>Composição 0521</t>
  </si>
  <si>
    <t>Composição 0522</t>
  </si>
  <si>
    <t>Composição 0523</t>
  </si>
  <si>
    <t>Composição 0524</t>
  </si>
  <si>
    <t>Composição 0525</t>
  </si>
  <si>
    <t>Composição 0526</t>
  </si>
  <si>
    <t>Composição 0527</t>
  </si>
  <si>
    <t>Composição 0528</t>
  </si>
  <si>
    <t>Composição 0529</t>
  </si>
  <si>
    <t>Composição 0530</t>
  </si>
  <si>
    <t>Composição 0532</t>
  </si>
  <si>
    <t>Composição 0533</t>
  </si>
  <si>
    <t>Composição 0537</t>
  </si>
  <si>
    <t>Composição 0538</t>
  </si>
  <si>
    <t>Composição 0539</t>
  </si>
  <si>
    <t>Composição 0540</t>
  </si>
  <si>
    <t>Composição 0541</t>
  </si>
  <si>
    <t>Composição 0542</t>
  </si>
  <si>
    <t>Composição 0543</t>
  </si>
  <si>
    <t>Composição 0544</t>
  </si>
  <si>
    <t>Composição 0545</t>
  </si>
  <si>
    <t>Composição 0546</t>
  </si>
  <si>
    <t>Composição 0549</t>
  </si>
  <si>
    <t>Composição 0550</t>
  </si>
  <si>
    <t>Composição 0551</t>
  </si>
  <si>
    <t>Composição 0553</t>
  </si>
  <si>
    <t>Composição 0554</t>
  </si>
  <si>
    <t>Composição 0555</t>
  </si>
  <si>
    <t>Composição 0556</t>
  </si>
  <si>
    <t>Composição 0557</t>
  </si>
  <si>
    <t>Composição 0558</t>
  </si>
  <si>
    <t>Composição 0559</t>
  </si>
  <si>
    <t>Composição 0560</t>
  </si>
  <si>
    <t>Composição 0601</t>
  </si>
  <si>
    <t>Composição 0602</t>
  </si>
  <si>
    <t>Composição 0603</t>
  </si>
  <si>
    <t>Composição 0604</t>
  </si>
  <si>
    <t>Composição 0605</t>
  </si>
  <si>
    <t>Composição 0606</t>
  </si>
  <si>
    <t>Composição 0607</t>
  </si>
  <si>
    <t>Composição 0701</t>
  </si>
  <si>
    <t>Composição 0702</t>
  </si>
  <si>
    <t>Composição 0703</t>
  </si>
  <si>
    <t>Composição 0704</t>
  </si>
  <si>
    <t>Composição 0705</t>
  </si>
  <si>
    <t>Composição 0706</t>
  </si>
  <si>
    <t>Composição 0707</t>
  </si>
  <si>
    <t>Composição 0708</t>
  </si>
  <si>
    <t>Composição 0709</t>
  </si>
  <si>
    <t>Composição 0710</t>
  </si>
  <si>
    <t>Composição 0711</t>
  </si>
  <si>
    <t>Composição 0712</t>
  </si>
  <si>
    <t>Composição 0713</t>
  </si>
  <si>
    <t>Composição 0714</t>
  </si>
  <si>
    <t>Composição 0715</t>
  </si>
  <si>
    <t>Composição 0716</t>
  </si>
  <si>
    <t>Composição 0717</t>
  </si>
  <si>
    <t>Composição 0718</t>
  </si>
  <si>
    <t>Composição 0719</t>
  </si>
  <si>
    <t>Composição 0720</t>
  </si>
  <si>
    <t>Composição 0721</t>
  </si>
  <si>
    <t>Composição 0722</t>
  </si>
  <si>
    <t>Composição 0801</t>
  </si>
  <si>
    <t>Composição 0802</t>
  </si>
  <si>
    <t>Composição 0803</t>
  </si>
  <si>
    <t>Composição 0804</t>
  </si>
  <si>
    <t>Composição 0805</t>
  </si>
  <si>
    <t>Composição 0806</t>
  </si>
  <si>
    <t>Composição 0807</t>
  </si>
  <si>
    <t>Composição 0901</t>
  </si>
  <si>
    <t>Composição 0902</t>
  </si>
  <si>
    <t>Composição 0903</t>
  </si>
  <si>
    <t>Composição 0904</t>
  </si>
  <si>
    <t>Composição 0905</t>
  </si>
  <si>
    <t>Composição 0906</t>
  </si>
  <si>
    <t>Composição 0907</t>
  </si>
  <si>
    <t>Composição 0908</t>
  </si>
  <si>
    <t>Composição 0909</t>
  </si>
  <si>
    <t>Composição 0910</t>
  </si>
  <si>
    <t>Composição 0911</t>
  </si>
  <si>
    <t>Composição 1001</t>
  </si>
  <si>
    <t>Composição 1002</t>
  </si>
  <si>
    <t>Composição 1003</t>
  </si>
  <si>
    <t>Composição 1004</t>
  </si>
  <si>
    <t>Composição 1005</t>
  </si>
  <si>
    <t>Composição 1006</t>
  </si>
  <si>
    <t>Composição 1007</t>
  </si>
  <si>
    <t>Composição 1008</t>
  </si>
  <si>
    <t>Composição 1009</t>
  </si>
  <si>
    <t>Composição 1010</t>
  </si>
  <si>
    <t>Composição 1011</t>
  </si>
  <si>
    <t>Composição 1012</t>
  </si>
  <si>
    <t>Composição 1013</t>
  </si>
  <si>
    <t>Equipamentos Elétricos</t>
  </si>
  <si>
    <t>5.4.3</t>
  </si>
  <si>
    <t>Instalação de Compressor Odontológico, atendendo as especificações de projeto Referência: SCHULZ - Modelo: MSV 12/100 ou similar</t>
  </si>
  <si>
    <t>Mão de obra para instalação de Placa Solar, com área de captação de 2,00m²  Ref. SOLETROL Max Alumínio ou superior.</t>
  </si>
  <si>
    <t>Ralo sifonado em PVC Ø150x185x75mm. Incluindo: prolongador Ø150mm, porta grelha e grelha em aço inox. Ref.: TIGRE ou similar.</t>
  </si>
  <si>
    <t>Ralo sifonado em PVC Ø150x185x75mm. Incluindo: prolongador Ø150mm, porta grelha e tampa cega, em aço inox. Ref.: TIGRE ou similar.</t>
  </si>
  <si>
    <t>Eletroduto PVC Flexível, ref.: Tigre ou Similar Ø3/4", apoios, suportes e fixações</t>
  </si>
  <si>
    <t>Eletroduto PVC Flexível, ref.: Tigre ou Similar Ø1.1/4", apoios, suportes e fixações</t>
  </si>
  <si>
    <t>Elevador Thyssen Krupp com as seguintes características: Capacidade:600 kg ou 8 Pessoas; Velocidade Nominal:60 m/min ou 1,00 m/s; Número de Paradas: 3; Número de Entradas: 3; Pavimentos: SS, T, 2; Destinação: Comercial / Passageiros. Percurso total:6 m Dimensões Básicas da Caixa de Corrida: Dimensões Internas:. Largura:1,7 m . Profundidade:1,7 m Última Altura: 4 m Profundidade de Poço:1,5 m Linha: Frequencedyne: Acionamento em corrente alternada com variação de voltagem e variação de frequência (V.V.V.F.)</t>
  </si>
  <si>
    <t xml:space="preserve">Monta-Carga Capacidade: 100Kg; Velocidade: 10 m/min; Número de Paradas: 3; Número de Entradas: 3; Percurso Total: 9000 mm; Tipo de Abertura: Unilateral-Mesmo Lado; Destinação: Service Lift Acionamento: Elétrico;  Tipo de Atendimento: AS - Automático Seletivo; Casa de Máquinas: Sistema tipo Room Less, dispensando espaço para casa de máquinas; (localiza-se dentro da própria caixa de corrida) Dimensões da Caixa de Corrida (confeccionada / fornecida pelo Cliente): Largura: Conf. Projeto(s) Executivo(s) do(s) equipamento(s) Profundidade: Conf. Projeto(s) Executivo(s) do(s) equipamento(s) Última Altura: 2.870 mm (mínimo) </t>
  </si>
  <si>
    <t>Construção de Playground externo</t>
  </si>
  <si>
    <t>Construção de Estacionamentos e Passeios públicos</t>
  </si>
  <si>
    <t>5.2.13</t>
  </si>
  <si>
    <t>5.2.14</t>
  </si>
  <si>
    <t>5.2.15</t>
  </si>
  <si>
    <t>5.2.16</t>
  </si>
  <si>
    <t>5.2.17</t>
  </si>
  <si>
    <t>5.2.18</t>
  </si>
  <si>
    <t>5.2.19</t>
  </si>
  <si>
    <t>5.2.20</t>
  </si>
  <si>
    <t>5.2.21</t>
  </si>
  <si>
    <t>5.2.22</t>
  </si>
  <si>
    <t>5.2.23</t>
  </si>
  <si>
    <t>5.3.3</t>
  </si>
  <si>
    <t>5.3.4</t>
  </si>
  <si>
    <t>5.3.6</t>
  </si>
  <si>
    <t>5.4.5</t>
  </si>
  <si>
    <t>5.4.6</t>
  </si>
  <si>
    <t>5.4.8</t>
  </si>
  <si>
    <t>5.4.9</t>
  </si>
  <si>
    <t>5.4.10</t>
  </si>
  <si>
    <t>4.1.2</t>
  </si>
  <si>
    <t>4.1.3</t>
  </si>
  <si>
    <t>4.1.4</t>
  </si>
  <si>
    <t>4.1.5</t>
  </si>
  <si>
    <t>4.2.13</t>
  </si>
  <si>
    <t>2.2.27</t>
  </si>
  <si>
    <t>2.1.2</t>
  </si>
  <si>
    <t>2.1.3</t>
  </si>
  <si>
    <t>2.1.4</t>
  </si>
  <si>
    <t>2.1.5</t>
  </si>
  <si>
    <t>2.1.6</t>
  </si>
  <si>
    <t>2.1.7</t>
  </si>
  <si>
    <t>2.1.8</t>
  </si>
  <si>
    <t>2.1.9</t>
  </si>
  <si>
    <t>2.1.10</t>
  </si>
  <si>
    <t>2.1.11</t>
  </si>
  <si>
    <t>Composição 1014</t>
  </si>
  <si>
    <t>6.1</t>
  </si>
  <si>
    <t>6.1.1</t>
  </si>
  <si>
    <t>6.1.2</t>
  </si>
  <si>
    <t>6.1.3</t>
  </si>
  <si>
    <t>6.2</t>
  </si>
  <si>
    <t>6.2.1</t>
  </si>
  <si>
    <t>6.2.2</t>
  </si>
  <si>
    <t>6.2.3</t>
  </si>
  <si>
    <t>6.2.4</t>
  </si>
  <si>
    <t>6.2.5</t>
  </si>
  <si>
    <t>6.2.6</t>
  </si>
  <si>
    <t>6.3</t>
  </si>
  <si>
    <t>6.3.1</t>
  </si>
  <si>
    <t>6.4</t>
  </si>
  <si>
    <t>Ar Condicionado Central</t>
  </si>
  <si>
    <t>* A legislação do Município implica em aplicação do percentual de 5% sobre o preço do serviço descontado o custo dos materiais estipulado em 50% do total da obra pelas instruções do TCU</t>
  </si>
  <si>
    <t>BDI CALCULADO SEGUNDO INSTRUÇÕES DO ACÓRDÃO 2622/2013 DO TCU (25,22%)</t>
  </si>
  <si>
    <t>SUBTOTAL DAS OBRAS CIVIS COM BDI CALCULADO SEGUNDO INSTRUÇÕES DO ACÓRDÃO 2622/2013 DO TCU (25,22%)</t>
  </si>
  <si>
    <t>Sinapi 74142/2</t>
  </si>
  <si>
    <t>Janela J1 - 600x150 - de correr 4 folhas de alumínio pintura eletrostática branca com ferragens e vidro temperado incolor 8mm</t>
  </si>
  <si>
    <t>Janela J2 - 400x150 - de correr 4 folhas de alumínio pintura eletrostática branca com ferragens e vidro temperado incolor 8mm</t>
  </si>
  <si>
    <t>Janela J3 - 80x80cm - tipo maximar em alumínio pintura eletrostática branca com ferragens e vidro temperado incolor 8mm</t>
  </si>
  <si>
    <t>Janela J4 - 300x150 - de correr 4 folhas de alumínio anodizado natural com ferragens e vidro liso incolor 4mm</t>
  </si>
  <si>
    <t>Janela J5 - 250x150 - de correr 4 folhas de alumínio anodizado natural com ferragens e vidro liso incolor 4mm</t>
  </si>
  <si>
    <t xml:space="preserve">Porta P14 - 60x190cm - Em chapa de alumínio completa com ferragens </t>
  </si>
  <si>
    <t>Porta P14a - 80x190cm - de abrir em giro veneziana de alumínio inclusive ferragens</t>
  </si>
  <si>
    <t>Estaca hélice contínua, diâmetro de 40 cm, comprimento total até 15 m, perfuratriz com torque de 170 kn.m (exclusive mobilização e desmobilização). Cravação, arrasamento com fornecimento de todos os materiais</t>
  </si>
  <si>
    <t>Sinapi 96555</t>
  </si>
  <si>
    <t>Concretagem de blocos de coroamento e vigas baldrame, fck 30 MPa, com uso de jerica lançamento, adensamento e acabamento</t>
  </si>
  <si>
    <t>Sinapi 96546</t>
  </si>
  <si>
    <t>Sinapi 96547</t>
  </si>
  <si>
    <t>Sinapi 96548</t>
  </si>
  <si>
    <t>Sinapi 96549</t>
  </si>
  <si>
    <t>Sinapi 95939</t>
  </si>
  <si>
    <t>Concretagem de pilares, cintas e vigas fck 35 MPa, com uso de baldes, jericas ou equipamentos similares, lançamento, adensamento e acabamento, inclusive fornecimento</t>
  </si>
  <si>
    <t>Concretagem de lajes fck 35 MPa, com sistema de bombeamento de concreto, lançamento, adensamento e acabamento, inclusive fornecimento</t>
  </si>
  <si>
    <t>Fornecimento, fabricação e montagem de estrutura metálica compreendendo aço estrutural tipo ASTM A-36; ASTM A-572, eletrodos para soldas, parafusos, chumbadores comuns e de expansão, incluindo ainda tratamento das superfícies em pintura a base de esmalte sintético com fundo preparador anticorrosivo, tudo de acordo com projeto fornecido - Brises, Cobertura e Marquises</t>
  </si>
  <si>
    <t>Sinapi 68328</t>
  </si>
  <si>
    <t>Fornecimento e instalação de junta de dilatação com chapas de isopor 10mm de espessura</t>
  </si>
  <si>
    <t>Sinapi 98576</t>
  </si>
  <si>
    <t>Tratamento de junta de dilatação com manta asfáltica aderida com maçarico</t>
  </si>
  <si>
    <t>Armação de bloco, viga baldrame ou sapata utilizando aço CA-50 de 10mm - fornecimento e montagem</t>
  </si>
  <si>
    <t>Armação de bloco, viga baldrame ou sapata utilizando aço CA-50 de 12,5mm - fornecimento e montagem</t>
  </si>
  <si>
    <t>Armação de bloco, viga baldrame ou sapata utilizando aço CA-50 de 16mm - fornecimento e montagem</t>
  </si>
  <si>
    <t>Armação de bloco, viga baldrame ou sapata utilizando aço CA-50 de 20mm - fornecimento e montagem</t>
  </si>
  <si>
    <t>Sinapi 92775</t>
  </si>
  <si>
    <t>Sinapi 92776</t>
  </si>
  <si>
    <t>Sinapi 92777</t>
  </si>
  <si>
    <t>Sinapi 92778</t>
  </si>
  <si>
    <t>Sinapi 92779</t>
  </si>
  <si>
    <t>Sinapi 92780</t>
  </si>
  <si>
    <t>Sinapi 92781</t>
  </si>
  <si>
    <t>Sinapi 92782</t>
  </si>
  <si>
    <t>Sinapi 92784</t>
  </si>
  <si>
    <t>Sinapi 92785</t>
  </si>
  <si>
    <t>Sinapi 92786</t>
  </si>
  <si>
    <t>Sinapi 92787</t>
  </si>
  <si>
    <t>Sinapi 92788</t>
  </si>
  <si>
    <t>Sinapi 92789</t>
  </si>
  <si>
    <t>Sinapi 92790</t>
  </si>
  <si>
    <t>Sinapi 92915</t>
  </si>
  <si>
    <t>Sinapi 92916</t>
  </si>
  <si>
    <t>Sinapi 92917</t>
  </si>
  <si>
    <t>Sinapi 92919</t>
  </si>
  <si>
    <t>Sinapi 92918</t>
  </si>
  <si>
    <t>Sinapi 92920</t>
  </si>
  <si>
    <t>Sinapi 95943</t>
  </si>
  <si>
    <t>Sinapi 95944</t>
  </si>
  <si>
    <t>Sinapi 95946</t>
  </si>
  <si>
    <t>Sinapi 95947</t>
  </si>
  <si>
    <t>Armação de pilar ou viga de uma estrutura convencional de concreto armado em uma edificação térrea ou sobrado utilizando aço CA-60 de 5,0 mm - montagem</t>
  </si>
  <si>
    <t>Armação de pilar ou viga de uma estrutura convencional de concreto armado em uma edificação térrea ou sobrado utilizando aço CA-50 de 6,3 mm - montagem</t>
  </si>
  <si>
    <t>Armação de pilar ou viga de uma estrutura convencional de concreto armado em uma edificação térrea ou sobrado utilizando aço CA-50 de 8,0 mm - montagem</t>
  </si>
  <si>
    <t>Armação de pilar ou viga de uma estrutura convencional de concreto armado em uma edificação térrea ou sobrado utilizando aço CA-50 de 10,0 mm - montagem</t>
  </si>
  <si>
    <t>Armação de pilar ou viga de uma estrutura convencional de concreto armado em uma edificação térrea ou sobrado utilizando aço CA-50 de 12,5 mm - montagem</t>
  </si>
  <si>
    <t>Armação de pilar ou viga de uma estrutura convencional de concreto armado em uma edificação térrea ou sobrado utilizando aço CA-50 de 16,0 mm - montagem</t>
  </si>
  <si>
    <t>Armação de pilar ou viga de uma estrutura convencional de concreto armado em uma edificação térrea ou sobrado utilizando aço CA-50 de 20,0 mm - montagem</t>
  </si>
  <si>
    <t>Armação de pilar ou viga de uma estrutura convencional de concreto armado em uma edificação térrea ou sobrado utilizando aço CA-50 de 25,0 mm - montagem</t>
  </si>
  <si>
    <t>Armação de laje de uma estrutura convencional de concreto armado em uma edificação térrea ou sobrado utilizando aço CA-60 de 5,0 mm - montagem</t>
  </si>
  <si>
    <t>Armação de laje de uma estrutura convencional de concreto armado em uma edificação térrea ou sobrado utilizando aço CA-50 de 6,3 mm - montagem</t>
  </si>
  <si>
    <t>Armação de laje de uma estrutura convencional de concreto armado em uma edificação térrea ou sobrado utilizando aço CA-50 de 8,0 mm - montagem</t>
  </si>
  <si>
    <t>Armação de laje de uma estrutura convencional de concreto armado em uma edificação térrea ou sobrado utilizando aço CA-50 de 10,0 mm - montagem</t>
  </si>
  <si>
    <t>Armação de laje de uma estrutura convencional de concreto armado em uma edificação térrea ou sobrado utilizando aço CA-50 de 12,5 mm - montagem</t>
  </si>
  <si>
    <t>Armação de laje de uma estrutura convencional de concreto armado em uma edificação térrea ou sobrado utilizando aço CA-50 de 16,0 mm - montagem</t>
  </si>
  <si>
    <t>Armação de laje de uma estrutura convencional de concreto armado em uma edificação térrea ou sobrado utilizando aço CA-50 de 20,0 mm - montagem</t>
  </si>
  <si>
    <t>Armação de estruturas de concreto armado, exceto vigas, pilares, lajes e fundações, utilizando aço CA-60 de 5,0 mm - montagem</t>
  </si>
  <si>
    <t>Armação de estruturas de concreto armado, exceto vigas, pilares, lajes e fundações, utilizando aço CA-50 de 6,3 mm - montagem</t>
  </si>
  <si>
    <t>Armação de estruturas de concreto armado, exceto vigas, pilares, lajes e fundações, utilizando aço CA-50 de 8,0 mm - montagem</t>
  </si>
  <si>
    <t>Armação de estruturas de concreto armado, exceto vigas, pilares, lajes  e fundações, utilizando aço CA-50 de 10,0 mm - montagem</t>
  </si>
  <si>
    <t>Armação de estruturas de concreto armado, exceto vigas, pilares, lajes  e fundações, utilizando aço CA-50 de 12,5 mm - montagem</t>
  </si>
  <si>
    <t>Armação de estruturas de concreto armado, exceto vigas, pilares, lajes e fundações, utilizando aço CA-50 de 16,0 mm - montagem</t>
  </si>
  <si>
    <t>Armação de escada, com 2 lances, de uma estrutura convencional de concreto armado utilizando aço CA-60 de 5,0 mm - montagem</t>
  </si>
  <si>
    <t>Armação de escada, com 2 lances, de uma estrutura convencional de concreto armado utilizando aço CA-50 de 6,3 mm - montagem</t>
  </si>
  <si>
    <t>Armação de escada, com 2 lances, de uma estrutura convencional de concreto armado utilizando aço CA-50 de 10,0 mm - montagem</t>
  </si>
  <si>
    <t>Armação de escada, com 2 lances, de uma estrutura convencional de concreto armado utilizando aço CA-50 de 12,5 mm - montagem</t>
  </si>
  <si>
    <t>Sinapi 83516</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</si>
  <si>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</si>
  <si>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</si>
  <si>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</si>
  <si>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</si>
  <si>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</si>
  <si>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</si>
  <si>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</si>
  <si>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</si>
  <si>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</si>
  <si>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</si>
  <si>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</si>
  <si>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</si>
  <si>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</si>
  <si>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</si>
  <si>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</si>
  <si>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</si>
  <si>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</si>
  <si>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</si>
  <si>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</si>
  <si>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</si>
  <si>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</si>
  <si>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Sinapi 94213</t>
  </si>
  <si>
    <t>Telhamento com telha de aço/alumínio e = 0,5 mm, com até 2 águas, incluso içamento. Fornecimento e colocação</t>
  </si>
  <si>
    <t>Rufo externo/interno em chapa de aço galvanizado número 26, corte de 3 m 3 cm, incluso içamento. Fornecimento e colocação</t>
  </si>
  <si>
    <t>Calhas metálicas 80cm de desenvolvimento confeccionadas em chapa de zinco, conforme projeto. Fornecimento e colocação</t>
  </si>
  <si>
    <t>Sinapi 87904</t>
  </si>
  <si>
    <t>Chapisco aplicado em alvenaria (com presença de vãos) e estruturas de concreto de fachada, com colher de pedreiro. argamassa traço 1:3 com preparo manual</t>
  </si>
  <si>
    <t>2.5.2.9</t>
  </si>
  <si>
    <t>4.5.3</t>
  </si>
  <si>
    <t>Porta P15 - 80x210cm - de abrir em giro veneziana de alumínio inclusive ferragens</t>
  </si>
  <si>
    <t>Sinapi 99855</t>
  </si>
  <si>
    <t>Corrimão simples, diâmetro externo = 1 1/2", em aço galvanizado</t>
  </si>
  <si>
    <t>4.3.1</t>
  </si>
  <si>
    <t>4.3.2</t>
  </si>
  <si>
    <t>4.4.4</t>
  </si>
  <si>
    <t>4.4.5</t>
  </si>
  <si>
    <t>4.2.14</t>
  </si>
  <si>
    <t>4.2.15</t>
  </si>
  <si>
    <t>4.2.16</t>
  </si>
  <si>
    <t>4.2.17</t>
  </si>
  <si>
    <t>4.2.18</t>
  </si>
  <si>
    <t>4.2.19</t>
  </si>
  <si>
    <t>4.2.20</t>
  </si>
  <si>
    <t>4.2.21</t>
  </si>
  <si>
    <t>4.2.22</t>
  </si>
  <si>
    <t>4.2.23</t>
  </si>
  <si>
    <t>4.2.24</t>
  </si>
  <si>
    <t>4.2.25</t>
  </si>
  <si>
    <t>4.2.26</t>
  </si>
  <si>
    <t>4.2.27</t>
  </si>
  <si>
    <t>4.2.28</t>
  </si>
  <si>
    <t>4.2.29</t>
  </si>
  <si>
    <t>4.2.30</t>
  </si>
  <si>
    <t>4.2.31</t>
  </si>
  <si>
    <t>4.2.32</t>
  </si>
  <si>
    <t>Construção de Muro, Gradil Periférico e Abrigo medição</t>
  </si>
  <si>
    <t>Preparo do Local em todo o terreno</t>
  </si>
  <si>
    <t>Sinapi 94972</t>
  </si>
  <si>
    <t>Sinapi 92874</t>
  </si>
  <si>
    <t>Concreto fck = 30 MPa, traço 1:2,1:2,5 (cimento/ areia média/ brita 1) - preparo mecânico com betoneira 600 l</t>
  </si>
  <si>
    <t>Lançamento com uso de baldes, adensamento e acabamento de concreto em estruturas</t>
  </si>
  <si>
    <t>Lançamento com uso de bomba, adensamento e acabamento de concreto em estruturas</t>
  </si>
  <si>
    <t>Sinapi 96526</t>
  </si>
  <si>
    <t>Lastro de concreto magro, aplicado em blocos de coroamento ou sapatas</t>
  </si>
  <si>
    <t>Execução de central de formas, produção de argamassa ou concreto em canteiro de obra, não incluso mobiliário e equipamentos. Fornecimento e montagem</t>
  </si>
  <si>
    <t>Montagem e desmontagem de forma para escadas, com 2 lances, em chapa de madeira compensada resinada, 4 utilizações</t>
  </si>
  <si>
    <t>Escavação manual de vala para viga baldrame, sem previsão de forma</t>
  </si>
  <si>
    <t>Mureta em concreto armado 50cm de altura espessura conforme projeto, para apoio de gradil de fachadas (99,65 metros)</t>
  </si>
  <si>
    <t>Sinapi 95955</t>
  </si>
  <si>
    <t>Tela Gradil Morlan Revestida com PVC, 4,30 mm h= 2,00m assente sobre mureta de 50cm de altura - Acabamento branco. Fornecimento e colocação</t>
  </si>
  <si>
    <t>Grade Fixa h=223cm para fechamento da área de compressores, composta em barras quadradas de aço, incluindo 2 portas duplas de 200x223cm acabamento em pintura eletrostática branca</t>
  </si>
  <si>
    <t>5.2.24</t>
  </si>
  <si>
    <t>5.2.25</t>
  </si>
  <si>
    <t>5.2.26</t>
  </si>
  <si>
    <t>5.2.27</t>
  </si>
  <si>
    <t>5.2.28</t>
  </si>
  <si>
    <t>5.2.29</t>
  </si>
  <si>
    <t>5.2.30</t>
  </si>
  <si>
    <t>Fornecimento e execução de passeio (calçadas) em piso intertravado, com bloco retangular cor natural de 20 x 10 cm, espessura 6 cm</t>
  </si>
  <si>
    <t>Fornecimento e execução de pátio / estacionamento em piso intertravado, com bloco retangular cor natural de 20 x 10 cm, espessura 8 cm</t>
  </si>
  <si>
    <t>Sinapi 96622</t>
  </si>
  <si>
    <t>Sinapi 72183</t>
  </si>
  <si>
    <t>Lastro com material granular, aplicação em pisos ou radiers, espessura de *5 cm*</t>
  </si>
  <si>
    <t>Paisagismo e Área não edificada</t>
  </si>
  <si>
    <t>Mureta em concreto armado 50cm de altura espessura conforme projeto, para apoio de gradil de fachadas (4,80 metros)</t>
  </si>
  <si>
    <t>5.4.11</t>
  </si>
  <si>
    <t>5.5</t>
  </si>
  <si>
    <t>5.5.1</t>
  </si>
  <si>
    <t>5.5.2</t>
  </si>
  <si>
    <t>5.5.3</t>
  </si>
  <si>
    <t>5.5.4</t>
  </si>
  <si>
    <t>Sinapi 85180</t>
  </si>
  <si>
    <t>Fornecimento e plantio de Grama esmeralda em rolos</t>
  </si>
  <si>
    <t>5.5.5</t>
  </si>
  <si>
    <t>5.5.6</t>
  </si>
  <si>
    <t>5.5.7</t>
  </si>
  <si>
    <t>Mureta em concreto armado 50cm de altura espessura conforme projeto, para apoio de gradil de fachadas (84,50 metros)</t>
  </si>
  <si>
    <t>Composição 0020</t>
  </si>
  <si>
    <t>Composição 0021</t>
  </si>
  <si>
    <t>Composição 0024</t>
  </si>
  <si>
    <t>Composição 0025</t>
  </si>
  <si>
    <t>Composição 0026</t>
  </si>
  <si>
    <t>2.5.1.8</t>
  </si>
  <si>
    <t>Composição 0034</t>
  </si>
  <si>
    <t>Composição 0036</t>
  </si>
  <si>
    <t>Composição 0060</t>
  </si>
  <si>
    <t>Composição 0061</t>
  </si>
  <si>
    <t>Composição 0063</t>
  </si>
  <si>
    <t>2.6.1.7</t>
  </si>
  <si>
    <t>2.6.1.8</t>
  </si>
  <si>
    <t>2.6.1.9</t>
  </si>
  <si>
    <t>2.6.1.10</t>
  </si>
  <si>
    <t>2.6.1.11</t>
  </si>
  <si>
    <t>2.6.1.12</t>
  </si>
  <si>
    <t>2.6.1.13</t>
  </si>
  <si>
    <t>2.6.1.14</t>
  </si>
  <si>
    <t>2.6.1.15</t>
  </si>
  <si>
    <t>2.6.1.16</t>
  </si>
  <si>
    <t>2.6.1.17</t>
  </si>
  <si>
    <t>2.6.1.18</t>
  </si>
  <si>
    <t>2.6.1.19</t>
  </si>
  <si>
    <t>2.6.1.20</t>
  </si>
  <si>
    <t>2.6.1.21</t>
  </si>
  <si>
    <t>2.6.1.22</t>
  </si>
  <si>
    <t>2.6.1.23</t>
  </si>
  <si>
    <t>2.6.1.24</t>
  </si>
  <si>
    <t>2.6.1.25</t>
  </si>
  <si>
    <t>2.6.1.26</t>
  </si>
  <si>
    <t>2.6.1.27</t>
  </si>
  <si>
    <t>2.6.1.28</t>
  </si>
  <si>
    <t>2.6.1.29</t>
  </si>
  <si>
    <t>2.6.1.31</t>
  </si>
  <si>
    <t>2.6.1.32</t>
  </si>
  <si>
    <t>2.6.1.33</t>
  </si>
  <si>
    <t>2.6.1.34</t>
  </si>
  <si>
    <t>2.6.1.35</t>
  </si>
  <si>
    <t>2.6.1.36</t>
  </si>
  <si>
    <t>Composição 0001</t>
  </si>
  <si>
    <t>Composição 0002</t>
  </si>
  <si>
    <t>Bancadas: Bancada, Saia (h=15cm) e Frontão (h=15cm) Granito Polido acab. Cinza Andorinha (Esp.2cm)</t>
  </si>
  <si>
    <t>Divisórias de Granito Cinza Andorinha com Ferragens Cromadas espessura 2cm e altura de 2,00m. Fornecimento e colocação</t>
  </si>
  <si>
    <t>Soleira em Granito Cinza Andorinha, seção 15x2cm assente com argamassa de cimento e areia traço 1:4. Fornecimento e colocação</t>
  </si>
  <si>
    <t>Peitoril em Granito Cinza Andorinha, seção 18x2cm, dotado de pingadeira assente com argamassa de cimento e areia traço 1:4. Fornecimento e colocação</t>
  </si>
  <si>
    <t>unxkm</t>
  </si>
  <si>
    <r>
      <t>m</t>
    </r>
    <r>
      <rPr>
        <vertAlign val="superscript"/>
        <sz val="9"/>
        <rFont val="Arial"/>
        <family val="2"/>
      </rPr>
      <t>2</t>
    </r>
    <r>
      <rPr>
        <sz val="9"/>
        <rFont val="Arial"/>
        <family val="2"/>
      </rPr>
      <t xml:space="preserve"> x km</t>
    </r>
  </si>
  <si>
    <r>
      <t>m</t>
    </r>
    <r>
      <rPr>
        <vertAlign val="superscript"/>
        <sz val="9"/>
        <rFont val="Arial"/>
        <family val="2"/>
      </rPr>
      <t>3</t>
    </r>
    <r>
      <rPr>
        <sz val="9"/>
        <rFont val="Arial"/>
        <family val="2"/>
      </rPr>
      <t xml:space="preserve"> x km</t>
    </r>
  </si>
  <si>
    <t>kgxkm</t>
  </si>
  <si>
    <t>lxkm</t>
  </si>
  <si>
    <t>Sinapi 100212</t>
  </si>
  <si>
    <t>Sinapi 100261</t>
  </si>
  <si>
    <t>Sinapi 100262</t>
  </si>
  <si>
    <t>Sinapi 100220</t>
  </si>
  <si>
    <t>Sinapi 100225</t>
  </si>
  <si>
    <t>Sinapi 100205</t>
  </si>
  <si>
    <t>Sinapi 100195</t>
  </si>
  <si>
    <t>Sinapi 100260</t>
  </si>
  <si>
    <t>Sinapi 100275</t>
  </si>
  <si>
    <t>Sinapi 100264</t>
  </si>
  <si>
    <t>Sinapi 100266</t>
  </si>
  <si>
    <t>Sinapi 100278</t>
  </si>
  <si>
    <t>Sinapi 100263</t>
  </si>
  <si>
    <t>Sinapi 100327</t>
  </si>
  <si>
    <t>Transporte horizontal com carrinho plataforma, de blocos vazados de concreto ou cerâmico de 19x19x39cm (unidade: blocoxkm)</t>
  </si>
  <si>
    <t>Transporte horizontal manual, de caixa com revestimento cerâmico (unidade: m2xkm)</t>
  </si>
  <si>
    <t>Transporte horizontal manual, de lata de 18 litros (unidade: lxkm)</t>
  </si>
  <si>
    <t>Transporte horizontal com jerica de 60 l, de massa/ granel (unidade: m3xkm)</t>
  </si>
  <si>
    <t xml:space="preserve">Transporte horizontal manual, de sacos de 50 kg (unidade: kgxkm). </t>
  </si>
  <si>
    <t>Transporte horizontal manual, de vergalhões de aço com diâmetro de 5 mm (unidade: kgxkm)</t>
  </si>
  <si>
    <t>Transporte horizontal manual, de vergalhões de aço com diâmetro de 6.3 mm (unidade: kgxkm)</t>
  </si>
  <si>
    <t>Transporte horizontal manual, de vergalhões de aço com diâmetro de 8 mm (unidade: kgxkm)</t>
  </si>
  <si>
    <t>Transporte horizontal manual, de telha termoacústica ou telha de aço zincado (unidade: m2xkm)</t>
  </si>
  <si>
    <t>Transporte horizontal manual, de janela (unidade: m2xkm)</t>
  </si>
  <si>
    <t>Transporte horizontal manual, de porta (unidade: unidxkm)</t>
  </si>
  <si>
    <t>Transporte horizontal manual, de bacia sanitária, caixa acoplada, tanque ou pia (unidade: unidxkm)</t>
  </si>
  <si>
    <t>Transporte horizontal manual, de vergalhões de aço com diâmetro de 10 mm; 12,5 mm; 16 mm; 20 mm; 25 mm ou 32 mm (unidade: kgxkm)</t>
  </si>
  <si>
    <t>1.4.12</t>
  </si>
  <si>
    <t>1.4.13</t>
  </si>
  <si>
    <t>1.4.14</t>
  </si>
  <si>
    <t>1.4.15</t>
  </si>
  <si>
    <t>1.2.4</t>
  </si>
  <si>
    <t>1.2.7</t>
  </si>
  <si>
    <t>1.2.8</t>
  </si>
  <si>
    <t>1.2.9</t>
  </si>
  <si>
    <t>1.2.10</t>
  </si>
  <si>
    <t>1.2.11</t>
  </si>
  <si>
    <t>1.2.12</t>
  </si>
  <si>
    <t>1.2.13</t>
  </si>
  <si>
    <t>1.2.14</t>
  </si>
  <si>
    <t>Sinapi 93567</t>
  </si>
  <si>
    <t xml:space="preserve">Engenheiro civil de obra pleno com encargos complementares </t>
  </si>
  <si>
    <t>Sinapi 93565</t>
  </si>
  <si>
    <t>Sinapi 88255</t>
  </si>
  <si>
    <t>Técnico de Segurança do Trabalho com Encargos Complementares</t>
  </si>
  <si>
    <t>h</t>
  </si>
  <si>
    <t>Sinapi 94295</t>
  </si>
  <si>
    <t>Mestre de Obras com Encargos Complementares</t>
  </si>
  <si>
    <t>Sinapi 93572</t>
  </si>
  <si>
    <t>Encarregado geral de obras com encargos complementares</t>
  </si>
  <si>
    <t>Sinapi 93564</t>
  </si>
  <si>
    <t>Apontador com Encargos Complementares</t>
  </si>
  <si>
    <t>Sinapi 93563</t>
  </si>
  <si>
    <t>Almoxarife com Encargos Complementares</t>
  </si>
  <si>
    <t>Sinapi 88326</t>
  </si>
  <si>
    <t>Vigia Noturno com Encargos Complementares</t>
  </si>
  <si>
    <t>Sinapi 94296</t>
  </si>
  <si>
    <t>Topógrafo com encargos complementares</t>
  </si>
  <si>
    <t>Sinapi 88253</t>
  </si>
  <si>
    <t>Auxiliar de Topógrafo com encargos complementares</t>
  </si>
  <si>
    <t>Equipamento para tratamento de água</t>
  </si>
  <si>
    <t>Plataforma Acesso Thyssen Krupp Linha: EASY VERTICAL - Plataforma Vertical Modelo: VEH 40 / Capacidade de Carga: 250Kg / Velocidade: 6 m/min / Tipo de Instalação: Interna (Abrigada) Paradas: 2 Entrada/Saída: Unilateral-Mesmo Lado Desnível Vertical: 4000 (mm) Acionamento: Hidráulico Oleodinâmico (Relação 2:1) Operação: Motor Elétrico / Enclausuramento: O Enclausuramento consiste em uma caixa de corrida que revestirá externamente por completo o equipamento</t>
  </si>
  <si>
    <t>Fornecimento e instalação de Ar Condicionado, Ventilação e  Exaustão mecânica.  O Instalador deverá considerar no fornecimento todos os Equipamentos mesmo que não especificamente mencionados ou indicados, de forma que o sistema opere de forma plenamente satisfatória. Fornecimento de acordo com o Memorial Descritivo e Especificações Técnicas e  Projeto  (Plantas de 1 a 7),  da PROJETAR SOLUÇÕES EM ENGENHARIA LTDA. - Sistema de fluxo refrigerante variável VRF, com unidades condensadoras.</t>
  </si>
  <si>
    <t>TR</t>
  </si>
  <si>
    <t>Rodapé em Porcelanato Portobello 60x60cm cortado para 30x60cm - Linha Essencial - Cimento Cinza Bold. Fornecimento e colocação</t>
  </si>
  <si>
    <t xml:space="preserve">Rodapé em Porcelanato Portobello Linha Travertino Navona - Cor Crema – Cód.21824E 60x120cm cortado para 30x120cm. Fornecimento e colocação  </t>
  </si>
  <si>
    <t>Impermeabilização de Piscinas</t>
  </si>
  <si>
    <t xml:space="preserve">Chapisco aplicado somente em estruturas de concreto em alvenarias internas, com desempenadeira dentada. Argamassa industrializada com preparo em misturador 300 kg.  conforme projeto. </t>
  </si>
  <si>
    <t xml:space="preserve">Emboço ou massa única em argamassa traço 1:3, preparo mecânico com betoneira 400 l, aplicada manualmente em panos cegos de fachada (sem presença de vãos), espessura de 35 mm, com adição de fibras longas. conforme projeto. </t>
  </si>
  <si>
    <t xml:space="preserve">Contrapiso em argamassa traço 1:3 (cimento e areia), preparo mecânico com betoneira 400 l, aplicado em áreas secas sobre laje, não aderido, espessura 6cm. com adição de fibras longas.  conforme projeto. </t>
  </si>
  <si>
    <t>Cantoneira de alumínio/galvanizada 2x2", conforme projeto</t>
  </si>
  <si>
    <t xml:space="preserve">Impermeabilização de superfície com manta asfáltica SBS Topo 3, uma camada, inclusive aplicação de primer asfáltico, e=4mm. conforme projeto. </t>
  </si>
  <si>
    <t>Sinapi 87872</t>
  </si>
  <si>
    <t>Sinapi 73908/1</t>
  </si>
  <si>
    <t>Sinapi 73881/1</t>
  </si>
  <si>
    <t>Sinapi 91603</t>
  </si>
  <si>
    <t>Sinapi 91601</t>
  </si>
  <si>
    <t>Sinapi 98556</t>
  </si>
  <si>
    <t>Composição 0123</t>
  </si>
  <si>
    <t>Composição 0124</t>
  </si>
  <si>
    <t>Composição 0125</t>
  </si>
  <si>
    <t>Sinapi 74025/1</t>
  </si>
  <si>
    <t>Impermeabilização de superfície com emulsão asfáltica, 2 demãos (berço de asfalto quente com consumo 3kg/m² conforme projeto)</t>
  </si>
  <si>
    <t>Armação do sistema de paredes de concreto, executada como reforço, vergalhão de 10,0 mm de diâmetro - (armação da proteção mecânica a cada 50cm e pinos de suporte, conforme projeto)</t>
  </si>
  <si>
    <t>Armação do sistema de paredes de concreto, executada como reforço, vergalhão de 6,3 mm de diâmetro - (armação da proteção mecânica a cada 50cm, conforme projeto)</t>
  </si>
  <si>
    <t>Proteção mecânica de superfície vertical com argamassa de cimento e areia, traço 1:3, e=5cm</t>
  </si>
  <si>
    <t>5.1.2</t>
  </si>
  <si>
    <t>Retirada de material existente no terreno para execução da obra</t>
  </si>
  <si>
    <t>Sinapi 71623</t>
  </si>
  <si>
    <t>Sinapi 96975</t>
  </si>
  <si>
    <t>Cordoalha de cobre nu, seção 70mm², conforme NBR 6524</t>
  </si>
  <si>
    <t>Porta P2 - 80x210cm - Porta e guarnição em madeira maciça revestida em fórmica cor Branco Gelo Ref. Fórmica L106. Ferragens: Maçaneta Referência La Fonte – Linha Arquiteto 6521, Dobradiça 485 Extraforte com Anéis, Ref. La Fonte, ambas Cromado Brilhante</t>
  </si>
  <si>
    <t>Porta P3 - 60x210cm - Porta e guarnição em madeira maciça revestida em fórmica cor Branco Gelo Ref. Fórmica L106. Ferragens: Maçaneta Referência La Fonte – Linha Arquiteto 6521, Dobradiça 485 Extraforte com Anéis, Ref. La Fonte, ambas Cromado Brilhante</t>
  </si>
  <si>
    <t>Porta P4 - 90x210cm - Porta e guarnição em madeira maciça revestida em fórmica cor Branco Gelo Ref. Fórmica L106. Ferragens: Maçaneta Referência La Fonte – Linha Arquiteto 6521, Dobradiça 485 Extraforte com Anéis, Ref. La Fonte, ambas Cromado Brilhante</t>
  </si>
  <si>
    <t>Porta P5 - 80x210cm - Porta e guarnição em madeira maciça revestida em fórmica cor Branco Gelo Ref. Fórmica L106. Ferragens: Maçaneta Referência La Fonte – Linha Arquiteto 6521, Dobradiça 485 Extraforte com Anéis, Ref. La Fonte, ambas Cromado Brilhante</t>
  </si>
  <si>
    <t>Porta P6 - 80x210cm - Porta e guarnição em madeira maciça revestida em fórmica cor Branco Gelo Ref. Fórmica L106. Ferragens: Trilhos e rodízios para porta de correr; fechadura bico de papagaio</t>
  </si>
  <si>
    <t>Porta P7 - 90x210cm - Porta e guarnição em madeira maciça revestida em fórmica cor Branco Gelo Ref. Fórmica L106. Ferragens: Trilhos e rodízios para porta de correr; fechadura bico de papagaio</t>
  </si>
  <si>
    <t>Interruptor simples, duas seções, para montagem em caixa 4"x2", incluindo os acessórios necessários.</t>
  </si>
  <si>
    <t>Interruptor four-way, duas seções, para montagem em caixa 4"x2", incluindo os acessórios necessários.</t>
  </si>
  <si>
    <t>Ponto de força em caixa 4"x4", com tampa cega e prensa cabo, incluindo 2 metros de cabo PP (seção conforme o equipamento)</t>
  </si>
  <si>
    <t>Ponto de força em condulete, com tampa cega e prensa cabo, incluindo 2 metros de cabo PP (seção conforme o equipamento) (seção conforme o equipamento)</t>
  </si>
  <si>
    <t>Sinapi 83465</t>
  </si>
  <si>
    <t>Sinapi 91959</t>
  </si>
  <si>
    <t>Estaca hélice contínua, diâmetro de 30 cm, comprimento total até 15 m, perfuratriz com torque de 170 kn.m (exclusive mobilização e desmobilização). Cravação, arrasamento com fornecimento de todos os materiais (aço das estacas juntos com os dos blocos)</t>
  </si>
  <si>
    <t>Sinapi 90808</t>
  </si>
  <si>
    <t>Armação de bloco, viga baldrame ou sapata utilizando aço CA-50 de 6,3mm - fornecimento e montagem</t>
  </si>
  <si>
    <t>Sinapi 96544</t>
  </si>
  <si>
    <t>Sinapi 100237</t>
  </si>
  <si>
    <t>Transporte horizontal manual, de tubo de PVC soldável com diâmetro maior que 60 mm e menor ou igual a 85 mm (unidade: mxkm)</t>
  </si>
  <si>
    <t>Sinapi 100246</t>
  </si>
  <si>
    <t>Transporte horizontal manual, de tubo de PVC série normal - esgoto predial, ou reforçado para esgoto ou águas pluviais predial, com diâmetro menor ou igual a 75 mm (unidade: mxkm)</t>
  </si>
  <si>
    <t>Sinapi 100247</t>
  </si>
  <si>
    <t>Transporte horizontal manual, de tubo de PVC série normal - esgoto predial, ou reforçado para esgoto ou águas pluviais predial, com diâmetro maior que 75 mm e menor ou igual a 100 mm (unidade: mxkm)</t>
  </si>
  <si>
    <t>Sinapi 100248</t>
  </si>
  <si>
    <t>Transporte horizontal manual, de tubo de PVC série normal - esgoto predial, ou reforçado para esgoto ou águas pluviais predial, com diâmetro maior que 100 mm e menor ou igual a 150 mm (unidade: mxkm)</t>
  </si>
  <si>
    <t>Sinapi 100250</t>
  </si>
  <si>
    <t>Transporte horizontal manual, de tubo de aço carbono leve ou médio, preto ou galvanizado, com diâmetro maior que 20 mm e menor ou igual a 32 mm (unidade: mxkm)</t>
  </si>
  <si>
    <t>Sinapi 100251</t>
  </si>
  <si>
    <t>Transporte horizontal manual, de tubo de aço carbono leve ou médio, preto ou galvanizado, com diâmetro maior que 32 mm e menor ou igual a 65 mm (unidade: mxkm)</t>
  </si>
  <si>
    <t>Sinapi 100252</t>
  </si>
  <si>
    <t>Transporte horizontal manual, de tubo de aço carbono leve ou médio, Eletrocalhas, preto ou galvanizado, com diâmetro maior que 65 mm e menor ou igual a 90 mm (unidade: mxkm)</t>
  </si>
  <si>
    <t>1.4.16</t>
  </si>
  <si>
    <t>1.4.17</t>
  </si>
  <si>
    <t>1.4.18</t>
  </si>
  <si>
    <t>1.4.19</t>
  </si>
  <si>
    <t>1.4.20</t>
  </si>
  <si>
    <t>1.4.21</t>
  </si>
  <si>
    <t>1.4.22</t>
  </si>
  <si>
    <t>Sinapi 100236</t>
  </si>
  <si>
    <t>Transporte horizontal manual, de tubo de PVC soldável com diâmetro menor ou igual a 60 mm (unidade: mxkm)</t>
  </si>
  <si>
    <t>m x km</t>
  </si>
  <si>
    <t>3.1</t>
  </si>
  <si>
    <t>3.1.1</t>
  </si>
  <si>
    <t>3.1.2</t>
  </si>
  <si>
    <t>3.1.3</t>
  </si>
  <si>
    <t>3.1.4</t>
  </si>
  <si>
    <t>3.1.5</t>
  </si>
  <si>
    <t>3.1.6</t>
  </si>
  <si>
    <t>3.1.7</t>
  </si>
  <si>
    <t>3.1.8</t>
  </si>
  <si>
    <t>3.1.9</t>
  </si>
  <si>
    <t>3.2</t>
  </si>
  <si>
    <t>3.2.1</t>
  </si>
  <si>
    <t>3.2.2</t>
  </si>
  <si>
    <t>3.2.3</t>
  </si>
  <si>
    <t>3.2.4</t>
  </si>
  <si>
    <t>3.2.5</t>
  </si>
  <si>
    <t>3.2.6</t>
  </si>
  <si>
    <t>3.2.7</t>
  </si>
  <si>
    <t>3.2.8</t>
  </si>
  <si>
    <t>3.2.9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</si>
  <si>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</si>
  <si>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</si>
  <si>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</si>
  <si>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</si>
  <si>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</si>
  <si>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</si>
  <si>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</si>
  <si>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</si>
  <si>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</si>
  <si>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</si>
  <si>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</si>
  <si>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</si>
  <si>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</si>
  <si>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</si>
  <si>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</si>
  <si>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</si>
  <si>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</si>
  <si>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</si>
  <si>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</si>
  <si>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</si>
  <si>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</si>
  <si>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</si>
  <si>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</si>
  <si>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3.3</t>
  </si>
  <si>
    <t>3.3.1</t>
  </si>
  <si>
    <t>3.3.2</t>
  </si>
  <si>
    <t>3.4</t>
  </si>
  <si>
    <t>3.4.1</t>
  </si>
  <si>
    <t>3.4.2</t>
  </si>
  <si>
    <t>3.4.3</t>
  </si>
  <si>
    <t>3.4.4</t>
  </si>
  <si>
    <t>3.4.5</t>
  </si>
  <si>
    <t>3.4.5.1</t>
  </si>
  <si>
    <t>3.4.5.2</t>
  </si>
  <si>
    <t>3.4.5.3</t>
  </si>
  <si>
    <t>3.4.5.4</t>
  </si>
  <si>
    <t>3.4.5.5</t>
  </si>
  <si>
    <t>3.4.5.6</t>
  </si>
  <si>
    <t>3.4.5.7</t>
  </si>
  <si>
    <t>3.4.5.8</t>
  </si>
  <si>
    <t>3.4.5.9</t>
  </si>
  <si>
    <t>3.4.5.10</t>
  </si>
  <si>
    <t>3.4.5.11</t>
  </si>
  <si>
    <t>3.4.5.12</t>
  </si>
  <si>
    <t>3.4.5.13</t>
  </si>
  <si>
    <t>3.5</t>
  </si>
  <si>
    <t>3.5.1</t>
  </si>
  <si>
    <t>3.5.1.1</t>
  </si>
  <si>
    <t>3.5.1.2</t>
  </si>
  <si>
    <t>3.5.1.3</t>
  </si>
  <si>
    <t>3.5.1.4</t>
  </si>
  <si>
    <t>3.5.1.5</t>
  </si>
  <si>
    <t>3.5.1.6</t>
  </si>
  <si>
    <t>3.5.2</t>
  </si>
  <si>
    <t>3.5.2.1</t>
  </si>
  <si>
    <t>3.5.2.2</t>
  </si>
  <si>
    <t>3.5.2.3</t>
  </si>
  <si>
    <t>3.5.2.4</t>
  </si>
  <si>
    <t>3.5.2.5</t>
  </si>
  <si>
    <t>3.5.2.6</t>
  </si>
  <si>
    <t>3.5.2.7</t>
  </si>
  <si>
    <t>3.5.2.8</t>
  </si>
  <si>
    <t>3.5.3</t>
  </si>
  <si>
    <t>3.5.3.1</t>
  </si>
  <si>
    <t>3.5.3.2</t>
  </si>
  <si>
    <t>3.6.1</t>
  </si>
  <si>
    <t>3.6.1.1</t>
  </si>
  <si>
    <t>3.6.1.2</t>
  </si>
  <si>
    <t>3.6.1.3</t>
  </si>
  <si>
    <t>3.6.1.4</t>
  </si>
  <si>
    <t>3.6.2</t>
  </si>
  <si>
    <t>3.6.2.1</t>
  </si>
  <si>
    <t>3.6.2.2</t>
  </si>
  <si>
    <t>3.6.2.3</t>
  </si>
  <si>
    <t>3.6.2.4</t>
  </si>
  <si>
    <t>3.7</t>
  </si>
  <si>
    <t>3.7.1</t>
  </si>
  <si>
    <t>3.7.2</t>
  </si>
  <si>
    <t>3.7.3</t>
  </si>
  <si>
    <t>3.7.4</t>
  </si>
  <si>
    <t>3.7.5</t>
  </si>
  <si>
    <t>3.7.6</t>
  </si>
  <si>
    <t>3.7.7</t>
  </si>
  <si>
    <t>3.7.8</t>
  </si>
  <si>
    <t>3.7.9</t>
  </si>
  <si>
    <t>3.8</t>
  </si>
  <si>
    <t>3.8.1</t>
  </si>
  <si>
    <t>3.8.1.1</t>
  </si>
  <si>
    <t>3.8.1.2</t>
  </si>
  <si>
    <t>3.8.1.3</t>
  </si>
  <si>
    <t>3.8.1.4</t>
  </si>
  <si>
    <t>3.8.1.5</t>
  </si>
  <si>
    <t>3.8.1.6</t>
  </si>
  <si>
    <t>3.8.1.7</t>
  </si>
  <si>
    <t>3.9</t>
  </si>
  <si>
    <t>3.9.1</t>
  </si>
  <si>
    <t>4.2.33</t>
  </si>
  <si>
    <t>4.3.3</t>
  </si>
  <si>
    <t>4.3.4</t>
  </si>
  <si>
    <t>4.3.5</t>
  </si>
  <si>
    <t>4.4.6</t>
  </si>
  <si>
    <t>4.4.7</t>
  </si>
  <si>
    <t>4.4.8</t>
  </si>
  <si>
    <t>4.4.9</t>
  </si>
  <si>
    <t>4.5.4</t>
  </si>
  <si>
    <t>4.5.5</t>
  </si>
  <si>
    <t>4.5.6</t>
  </si>
  <si>
    <t>4.5.7</t>
  </si>
  <si>
    <t>5.1.3</t>
  </si>
  <si>
    <t>5.1.4</t>
  </si>
  <si>
    <t>5.1.5</t>
  </si>
  <si>
    <t>5.1.6</t>
  </si>
  <si>
    <t>5.1.7</t>
  </si>
  <si>
    <t>5.1.8</t>
  </si>
  <si>
    <t>5.1.9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</si>
  <si>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</si>
  <si>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</si>
  <si>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</si>
  <si>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</si>
  <si>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</si>
  <si>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</si>
  <si>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</si>
  <si>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</si>
  <si>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</si>
  <si>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</si>
  <si>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</si>
  <si>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</si>
  <si>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</si>
  <si>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</si>
  <si>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</si>
  <si>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</si>
  <si>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</si>
  <si>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</si>
  <si>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</si>
  <si>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</si>
  <si>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</si>
  <si>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</si>
  <si>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</si>
  <si>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</si>
  <si>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5.1.34</t>
  </si>
  <si>
    <t>5.1.35</t>
  </si>
  <si>
    <t>5.1.36</t>
  </si>
  <si>
    <t>5.1.37</t>
  </si>
  <si>
    <t>5.1.38</t>
  </si>
  <si>
    <t>5.1.39</t>
  </si>
  <si>
    <t>5.1.40</t>
  </si>
  <si>
    <t>5.1.41</t>
  </si>
  <si>
    <t>5.1.42</t>
  </si>
  <si>
    <t>5.1.43</t>
  </si>
  <si>
    <t>5.3.5</t>
  </si>
  <si>
    <t>5.3.7</t>
  </si>
  <si>
    <t>5.3.8</t>
  </si>
  <si>
    <t>5.3.9</t>
  </si>
  <si>
    <t>5.3.10</t>
  </si>
  <si>
    <t>5.3.11</t>
  </si>
  <si>
    <t>5.3.12</t>
  </si>
  <si>
    <t>5.3.13</t>
  </si>
  <si>
    <t>5.3.14</t>
  </si>
  <si>
    <t>5.3.15</t>
  </si>
  <si>
    <t>5.3.16</t>
  </si>
  <si>
    <t>5.3.17</t>
  </si>
  <si>
    <t>5.3.18</t>
  </si>
  <si>
    <t>5.3.19</t>
  </si>
  <si>
    <t>5.3.20</t>
  </si>
  <si>
    <t>5.3.21</t>
  </si>
  <si>
    <t>5.3.22</t>
  </si>
  <si>
    <t>5.3.23</t>
  </si>
  <si>
    <t>5.3.24</t>
  </si>
  <si>
    <t>5.3.25</t>
  </si>
  <si>
    <t>5.3.26</t>
  </si>
  <si>
    <t>5.3.27</t>
  </si>
  <si>
    <t>5.3.28</t>
  </si>
  <si>
    <t>5.3.29</t>
  </si>
  <si>
    <t>5.3.30</t>
  </si>
  <si>
    <t>5.3.31</t>
  </si>
  <si>
    <t>5.3.32</t>
  </si>
  <si>
    <t>5.3.33</t>
  </si>
  <si>
    <t>5.3.34</t>
  </si>
  <si>
    <t>5.3.35</t>
  </si>
  <si>
    <t>5.4.4</t>
  </si>
  <si>
    <t>5.4.7</t>
  </si>
  <si>
    <t>5.4.12</t>
  </si>
  <si>
    <t>5.4.14</t>
  </si>
  <si>
    <t>5.4.16</t>
  </si>
  <si>
    <t>5.4.18</t>
  </si>
  <si>
    <t>5.4.20</t>
  </si>
  <si>
    <t>5.4.21</t>
  </si>
  <si>
    <t>5.4.22</t>
  </si>
  <si>
    <t>5.4.23</t>
  </si>
  <si>
    <t>5.4.24</t>
  </si>
  <si>
    <t>5.4.26</t>
  </si>
  <si>
    <t>5.4.27</t>
  </si>
  <si>
    <t>5.4.28</t>
  </si>
  <si>
    <t>5.4.29</t>
  </si>
  <si>
    <t>5.4.31</t>
  </si>
  <si>
    <t>5.4.32</t>
  </si>
  <si>
    <t>5.4.33</t>
  </si>
  <si>
    <t>5.4.34</t>
  </si>
  <si>
    <t>5.4.35</t>
  </si>
  <si>
    <t>5.4.36</t>
  </si>
  <si>
    <t>5.5.8</t>
  </si>
  <si>
    <t>5.5.9</t>
  </si>
  <si>
    <t>5.5.10</t>
  </si>
  <si>
    <t>5.5.11</t>
  </si>
  <si>
    <t>5.5.12</t>
  </si>
  <si>
    <t>5.5.14</t>
  </si>
  <si>
    <t>5.5.15</t>
  </si>
  <si>
    <t>5.5.16</t>
  </si>
  <si>
    <t>5.5.17</t>
  </si>
  <si>
    <t>5.5.18</t>
  </si>
  <si>
    <t>5.5.19</t>
  </si>
  <si>
    <t>5.5.20</t>
  </si>
  <si>
    <t>5.5.22</t>
  </si>
  <si>
    <t>5.5.23</t>
  </si>
  <si>
    <t>5.5.24</t>
  </si>
  <si>
    <t>5.5.25</t>
  </si>
  <si>
    <t>5.5.26</t>
  </si>
  <si>
    <t>5.5.27</t>
  </si>
  <si>
    <t>5.5.28</t>
  </si>
  <si>
    <t>5.5.29</t>
  </si>
  <si>
    <t>5.5.30</t>
  </si>
  <si>
    <t>5.5.31</t>
  </si>
  <si>
    <t>5.5.32</t>
  </si>
  <si>
    <t>5.5.33</t>
  </si>
  <si>
    <t>5.5.34</t>
  </si>
  <si>
    <t>5.5.35</t>
  </si>
  <si>
    <t>5.5.36</t>
  </si>
  <si>
    <t>5.5.37</t>
  </si>
  <si>
    <t>5.5.38</t>
  </si>
  <si>
    <t>5.5.39</t>
  </si>
  <si>
    <t>5.5.40</t>
  </si>
  <si>
    <t>5.5.42</t>
  </si>
  <si>
    <t>5.5.43</t>
  </si>
  <si>
    <t>5.5.44</t>
  </si>
  <si>
    <t>5.5.45</t>
  </si>
  <si>
    <t>5.5.47</t>
  </si>
  <si>
    <t>5.5.48</t>
  </si>
  <si>
    <t>5.5.49</t>
  </si>
  <si>
    <t>5.5.50</t>
  </si>
  <si>
    <t>5.5.53</t>
  </si>
  <si>
    <t>5.5.54</t>
  </si>
  <si>
    <t>5.5.55</t>
  </si>
  <si>
    <t>5.5.56</t>
  </si>
  <si>
    <t>5.5.57</t>
  </si>
  <si>
    <t>5.5.58</t>
  </si>
  <si>
    <t>5.5.59</t>
  </si>
  <si>
    <t>5.5.60</t>
  </si>
  <si>
    <t>5.5.63</t>
  </si>
  <si>
    <t>5.5.64</t>
  </si>
  <si>
    <t>5.5.65</t>
  </si>
  <si>
    <t>5.5.69</t>
  </si>
  <si>
    <t>5.5.70</t>
  </si>
  <si>
    <t>5.5.73</t>
  </si>
  <si>
    <t>5.5.74</t>
  </si>
  <si>
    <t>5.5.75</t>
  </si>
  <si>
    <t>5.5.76</t>
  </si>
  <si>
    <t>5.5.77</t>
  </si>
  <si>
    <t>5.5.78</t>
  </si>
  <si>
    <t>5.5.79</t>
  </si>
  <si>
    <t>5.5.80</t>
  </si>
  <si>
    <t>5.5.81</t>
  </si>
  <si>
    <t>5.5.82</t>
  </si>
  <si>
    <t>5.5.83</t>
  </si>
  <si>
    <t>5.5.84</t>
  </si>
  <si>
    <t>5.5.85</t>
  </si>
  <si>
    <t>5.5.87</t>
  </si>
  <si>
    <t>5.5.88</t>
  </si>
  <si>
    <t>5.5.89</t>
  </si>
  <si>
    <t>5.5.90</t>
  </si>
  <si>
    <t>5.5.97</t>
  </si>
  <si>
    <t>5.5.98</t>
  </si>
  <si>
    <t>5.5.99</t>
  </si>
  <si>
    <t>5.5.100</t>
  </si>
  <si>
    <t>5.5.101</t>
  </si>
  <si>
    <t>5.5.102</t>
  </si>
  <si>
    <t>5.5.103</t>
  </si>
  <si>
    <t>5.5.104</t>
  </si>
  <si>
    <t>5.5.105</t>
  </si>
  <si>
    <t>5.5.106</t>
  </si>
  <si>
    <t>5.5.107</t>
  </si>
  <si>
    <t>5.5.108</t>
  </si>
  <si>
    <t>5.5.110</t>
  </si>
  <si>
    <t>5.5.111</t>
  </si>
  <si>
    <t>5.5.115</t>
  </si>
  <si>
    <t>5.5.116</t>
  </si>
  <si>
    <t>5.5.117</t>
  </si>
  <si>
    <t>5.5.118</t>
  </si>
  <si>
    <t>5.5.119</t>
  </si>
  <si>
    <t>5.5.120</t>
  </si>
  <si>
    <t>5.5.121</t>
  </si>
  <si>
    <t>5.6</t>
  </si>
  <si>
    <t>5.5.13</t>
  </si>
  <si>
    <t>5.7</t>
  </si>
  <si>
    <t>5.7.1</t>
  </si>
  <si>
    <t>5.7.2</t>
  </si>
  <si>
    <t>5.7.3</t>
  </si>
  <si>
    <t>5.7.4</t>
  </si>
  <si>
    <t>5.7.5</t>
  </si>
  <si>
    <t>5.7.6</t>
  </si>
  <si>
    <t>5.7.7</t>
  </si>
  <si>
    <t>5.7.8</t>
  </si>
  <si>
    <t>5.7.9</t>
  </si>
  <si>
    <t>5.7.10</t>
  </si>
  <si>
    <t>5.7.11</t>
  </si>
  <si>
    <t>5.7.12</t>
  </si>
  <si>
    <t>5.7.13</t>
  </si>
  <si>
    <t>5.7.14</t>
  </si>
  <si>
    <t>5.7.15</t>
  </si>
  <si>
    <t>5.7.16</t>
  </si>
  <si>
    <t>5.7.17</t>
  </si>
  <si>
    <t>5.7.18</t>
  </si>
  <si>
    <t>5.7.19</t>
  </si>
  <si>
    <t>5.7.20</t>
  </si>
  <si>
    <t>5.7.21</t>
  </si>
  <si>
    <t>5.7.22</t>
  </si>
  <si>
    <t>5.7.23</t>
  </si>
  <si>
    <t>5.7.24</t>
  </si>
  <si>
    <t>5.7.25</t>
  </si>
  <si>
    <t>5.7.26</t>
  </si>
  <si>
    <t>5.8</t>
  </si>
  <si>
    <t>5.8.1</t>
  </si>
  <si>
    <t>5.8.2</t>
  </si>
  <si>
    <t>5.8.3</t>
  </si>
  <si>
    <t>5.8.5</t>
  </si>
  <si>
    <t>5.8.6</t>
  </si>
  <si>
    <t>5.8.12</t>
  </si>
  <si>
    <t>5.8.16</t>
  </si>
  <si>
    <t>5.8.17</t>
  </si>
  <si>
    <t>5.8.18</t>
  </si>
  <si>
    <t>5.8.19</t>
  </si>
  <si>
    <t>5.8.20</t>
  </si>
  <si>
    <t>5.8.21</t>
  </si>
  <si>
    <t>5.9</t>
  </si>
  <si>
    <t>5.9.1</t>
  </si>
  <si>
    <t>5.9.2</t>
  </si>
  <si>
    <t>5.9.3</t>
  </si>
  <si>
    <t>5.9.4</t>
  </si>
  <si>
    <t>5.9.5</t>
  </si>
  <si>
    <t>5.9.6</t>
  </si>
  <si>
    <t>5.9.7</t>
  </si>
  <si>
    <t>5.9.8</t>
  </si>
  <si>
    <t>5.9.9</t>
  </si>
  <si>
    <t>5.9.10</t>
  </si>
  <si>
    <t>5.9.11</t>
  </si>
  <si>
    <t>5.9.12</t>
  </si>
  <si>
    <t>5.9.13</t>
  </si>
  <si>
    <t>5.9.14</t>
  </si>
  <si>
    <t>5.9.15</t>
  </si>
  <si>
    <t>5.9.16</t>
  </si>
  <si>
    <t>5.10</t>
  </si>
  <si>
    <t>5.10.1</t>
  </si>
  <si>
    <t>5.10.2</t>
  </si>
  <si>
    <t>5.10.3</t>
  </si>
  <si>
    <t>5.10.4</t>
  </si>
  <si>
    <t>5.10.5</t>
  </si>
  <si>
    <t>5.10.6</t>
  </si>
  <si>
    <t>5.10.7</t>
  </si>
  <si>
    <t>5.10.8</t>
  </si>
  <si>
    <t>5.10.9</t>
  </si>
  <si>
    <t>5.10.10</t>
  </si>
  <si>
    <t>5.10.11</t>
  </si>
  <si>
    <t>5.10.12</t>
  </si>
  <si>
    <t>5.10.13</t>
  </si>
  <si>
    <t>5.10.14</t>
  </si>
  <si>
    <t>5.10.15</t>
  </si>
  <si>
    <t>5.4.13</t>
  </si>
  <si>
    <t>5.4.15</t>
  </si>
  <si>
    <t>5.4.17</t>
  </si>
  <si>
    <t>5.4.19</t>
  </si>
  <si>
    <t>5.4.25</t>
  </si>
  <si>
    <t>5.4.30</t>
  </si>
  <si>
    <t>5.5.21</t>
  </si>
  <si>
    <t>5.5.41</t>
  </si>
  <si>
    <t>5.5.46</t>
  </si>
  <si>
    <t>5.5.51</t>
  </si>
  <si>
    <t>5.5.52</t>
  </si>
  <si>
    <t>5.5.61</t>
  </si>
  <si>
    <t>5.5.62</t>
  </si>
  <si>
    <t>5.5.66</t>
  </si>
  <si>
    <t>5.5.67</t>
  </si>
  <si>
    <t>5.5.68</t>
  </si>
  <si>
    <t>5.5.71</t>
  </si>
  <si>
    <t>5.5.72</t>
  </si>
  <si>
    <t>5.5.86</t>
  </si>
  <si>
    <t>5.5.91</t>
  </si>
  <si>
    <t>5.5.92</t>
  </si>
  <si>
    <t>5.5.93</t>
  </si>
  <si>
    <t>5.5.94</t>
  </si>
  <si>
    <t>5.5.95</t>
  </si>
  <si>
    <t>5.5.96</t>
  </si>
  <si>
    <t>5.5.109</t>
  </si>
  <si>
    <t>5.5.112</t>
  </si>
  <si>
    <t>5.5.113</t>
  </si>
  <si>
    <t>5.5.114</t>
  </si>
  <si>
    <t>5.6.1</t>
  </si>
  <si>
    <t>5.6.2</t>
  </si>
  <si>
    <t>5.6.3</t>
  </si>
  <si>
    <t>5.6.4</t>
  </si>
  <si>
    <t>5.6.5</t>
  </si>
  <si>
    <t>5.6.6</t>
  </si>
  <si>
    <t>5.6.7</t>
  </si>
  <si>
    <t>5.6.8</t>
  </si>
  <si>
    <t>5.6.9</t>
  </si>
  <si>
    <t>5.6.10</t>
  </si>
  <si>
    <t>5.6.11</t>
  </si>
  <si>
    <t>5.6.12</t>
  </si>
  <si>
    <t>5.6.13</t>
  </si>
  <si>
    <t>5.6.14</t>
  </si>
  <si>
    <t>6.4.1</t>
  </si>
  <si>
    <t>Transformador trifásico  a seco, 500 KVA, 13,8kV / 380-220V, 60Hz, IP-00,Delta-Estrela aterrado (Dyn1).  (ver especificação no item 2.3.13 do Memorial Descritivo)</t>
  </si>
  <si>
    <t>3.6</t>
  </si>
  <si>
    <t>Grupo Gerador estacionário, potência 1260kVA/1008kWe(STANDBY) e 920kVA/736kWe (PRIME), tensão 380V (65dB@1,5m). Ref.:16V2000G85 (STEMAC), CATERPILLAR,  MAQUIGERAL ou similar, com atenuador de ruído de exaustão, atenuador de ruído de aspiração, descarga, silencioso, QTA, Reservatórios de óleo, porta isolante, etc (ver especificação no Memorial Descritivo)</t>
  </si>
  <si>
    <t>Fornecimento de Subestação 500 KVA (ver detalhamento em SESC-TO-GURUPI-INST-EL-012), conforme padrão da concessionária local (ENERGISA). Composta por isoladores, mufla terminal, para-raios e seus respectivos suportes, TCs e TPs e seus respectivos suportes, caixa para relé de proteção, chave seccionadora tripolar abertura sem carga, portas metálicas, grades de proteção. (ver especificação no Memorial Descritivo)</t>
  </si>
  <si>
    <t>Nobreak trifásico para sistema de energia estabilizada, potência de 50kVA, tensão de entrada = 380V, tensão de saída = 380V (+/- 10%), autonomia mínima de 5min. (ver especificação no Memorial Descritivo)</t>
  </si>
  <si>
    <t>6.2.7</t>
  </si>
  <si>
    <t>Mão de obra para instalação de Nobreak trifásico para sistema de energia estabilizada, potência de 50kVA, tensão de entrada = 380V, tensão de saída = 380V (+/- 10%)</t>
  </si>
  <si>
    <t>Mão de obra para instalação de Transformador trifásico  a seco, 500 KVA, 13,8kV / 380-220V, 60Hz</t>
  </si>
  <si>
    <t>Cabo UTP atendendo as especificações contidas no Memorial Descritivo, item 5.7.6-a.  Ref.: FURUKAWA - GIGALAN CAT.6 ou superior. Caixa com 305m. Fornecimento e instalação, incluindo todos os materiais e acessórios necessários.</t>
  </si>
  <si>
    <t>Patch Cords, certificado, atendendo as especificações contidas no Memorial Descritivo, item 5.7.6-b, comprimento conforme instalação.  Ref.: FURUKAWA - GIGALAN CAT.6 ou superior. Caixa com 305m. Fornecimento e instalação, incluindo todos os materiais e acessórios necessários.</t>
  </si>
  <si>
    <t>Cabo óptico 12 fibras, monomodo, atendendo as especificações contidas no Memorial Descritivo item 5.7.6-c. Ref.: Ref. FURUKAWA - CFOT-UTR ou superior. Fornecimento e instalação, incluindo todos os materiais e acessórios necessários.</t>
  </si>
  <si>
    <t>Composição 0407</t>
  </si>
  <si>
    <t>Composição 0408</t>
  </si>
  <si>
    <t>5.4.37</t>
  </si>
  <si>
    <t>5.4.38</t>
  </si>
  <si>
    <t>Cumeeira para Telha Trapezoidal em aço galvanizado, incluindo içamento. Fornecimento e colocação</t>
  </si>
  <si>
    <t>Revestimento de fachadas com Painéis Térmicos tipo ACM, Cor Madeira ou equivalente. Fornecimento e colocação</t>
  </si>
  <si>
    <t>Impermeabilizacao de superfície com asfalto elastomérico, inclusos primer e véu de fibra de vidro (lajes e calhas). Fornecimento e execução</t>
  </si>
  <si>
    <t>Proteção mecânica de superfície horizontal com argamassa de cimento e areia, traço 1:3, e=4cm. Fornecimento e execução</t>
  </si>
  <si>
    <t>Janela J6 - 200x100cm - de correr alumínio anodizado natural com ferragens e vidro liso incolor 4mm</t>
  </si>
  <si>
    <t>Janela J7 - 120x100cm - de correr alumínio anodizado natural com ferragens e vidro liso incolor 4mm</t>
  </si>
  <si>
    <t>Esquadria em alumínio pintura eletrostática branca fixa guarnecendo vidro temperado liso 10mm - 70x210cm</t>
  </si>
  <si>
    <t>Esquadria em alumínio pintura eletrostática branca fixa guarnecendo vidro temperado liso 10mm - 450x210cm</t>
  </si>
  <si>
    <t>Esquadria em alumínio pintura eletrostática branca fixa guarnecendo vidro temperado liso 10mm - 90x210cm</t>
  </si>
  <si>
    <t>Esquadria em alumínio pintura eletrostática branca fixa guarnecendo vidro temperado liso 10mm - 395x100cm</t>
  </si>
  <si>
    <t>Esquadria em alumínio pintura eletrostática branca fixa guarnecendo vidro temperado liso 10mm - 180x210cm</t>
  </si>
  <si>
    <t>Esquadria em alumínio pintura eletrostática branca fixa guarnecendo vidro temperado liso 10mm - 270x210cm</t>
  </si>
  <si>
    <t>Esquadria em alumínio pintura eletrostática branca fixa guarnecendo vidro temperado liso 10mm - 90x50cm - Guichê</t>
  </si>
  <si>
    <t>Esquadria em alumínio pintura eletrostática branca fixa guarnecendo vidro temperado liso 10mm - 630x300cm</t>
  </si>
  <si>
    <t>Esquadria em alumínio pintura eletrostática branca fixa guarnecendo vidro temperado liso 10mm - 60x50cm - Guichê</t>
  </si>
  <si>
    <t>Esquadria em alumínio pintura eletrostática branca fixa guarnecendo vidro plumbífero - 60x50cm - Guichê</t>
  </si>
  <si>
    <t>Esquadria em alumínio pintura eletrostática branca fixa guarnecendo vidro temperado liso 10mm - 360x210cm</t>
  </si>
  <si>
    <t>Esquadria em alumínio pintura eletrostática branca fixa guarnecendo vidro temperado liso 10mm - 170x210cm</t>
  </si>
  <si>
    <t>Esquadria em alumínio pintura eletrostática branca fixa guarnecendo vidro temperado liso 10mm - 180x300cm</t>
  </si>
  <si>
    <t>Portinhola em chapa de aço 60x190 para reservatórios inclusive ferragens</t>
  </si>
  <si>
    <t>Esquadrias em Vidro inclusive ferragens e complementos. Fornecimento e colocação de</t>
  </si>
  <si>
    <t>Fornecimento e  aplicação de tinta a base de epoxi sobre piso em cores a serem definidas</t>
  </si>
  <si>
    <t>Fornecimento e aplicação de pintura acrílica de faixas de demarcação em estacionamento, 5 cm de largura</t>
  </si>
  <si>
    <t>Fornecimento e aplicação de pintura esmalte fosco, duas demãos, sobre superfície metálica</t>
  </si>
  <si>
    <t>Fornecimento e aplicação de fundo anticorrosivo a base de oxido de ferro (zarcão), duas demãos</t>
  </si>
  <si>
    <t>Vaso Linha Convencional DECA Vogue Plus código P132 cor Branco 17; completo com assento Slow Close, tubo de ligação, anéis, fixações</t>
  </si>
  <si>
    <t>Torneira para Tanque Com Derivação Flex DECA 1155.C20</t>
  </si>
  <si>
    <t>Espelho cristal espessura 4mm, com moldura em alumínio e compensado 6mm plastificado colado</t>
  </si>
  <si>
    <t>Escoramento formas h=3,50 a 4,00 m, com madeira de 3a qualidade, não aparelhada, aproveitamento tabuas 3x e prumos 4x.</t>
  </si>
  <si>
    <t>Execução de dreno com manta geotêxtil 200 g/m2 (camada de transição geotêxtil 200g/m², conforme projeto. )</t>
  </si>
  <si>
    <t>Proteção mecânica de superfície horizontal com argamassa de cimento e areia, traço 1:3, e=5cm</t>
  </si>
  <si>
    <t>Impermeabilização de superfície com argamassa polimérica / membrana acrílica, 4 demãos, reforçada com véu de poliéster (camada ante eflorescência com argamassa polimérica 3,0kg/m²  conforme projeto)</t>
  </si>
  <si>
    <t xml:space="preserve">Impermeabilizacao de superfície com mastique betuminoso a frio, por metro. (tratamento de junta perimetral com mastique poliuretano (2x2cm)  conforme projeto) </t>
  </si>
  <si>
    <t>Pavimentação em Cerâmica Gail 1009 / 3510 placa extrudada na cor azul escuro ou equivalente, argamassa pré-fabricada, com rejunte epóxi. Fornecimento e colocação - Faixas de fundo de piscina semiolímpica</t>
  </si>
  <si>
    <t>Alambrado em tubos de aço galvanizado, com costura, din. 2440, diâmetro 2", altura 2,20m, fixados a cada 2m em blocos de concreto, com tela de arame galvanizado revestido com Pvc, fio 12 BWG e malha 7,5x7,5cm - Local de Antena</t>
  </si>
  <si>
    <t>Portão de Correr 500x250cm - Estrutura em Perfil Tubular Metálico 3x6cm, com Fechamento em Tela Gradil Morlan Revestida com PVC, 4,30 mm inclusive ferragens - Acabamento branco. Fornecimento, fabricação e montagem</t>
  </si>
  <si>
    <t>Portão de Abrir em giro 240x250cm duas folhas - Estrutura em Perfil Tubular Metálico 3x6cm, com Fechamento em Tela Gradil Morlan Revestida com PVC, 4,30 mm inclusive ferragens - Acabamento branco. Fornecimento, fabricação e montagem</t>
  </si>
  <si>
    <t>Chapim de concreto aparente com acabamento desempenado, forma de compensado plastificado (Madeirit) de 14 x 10 cm, fundido no local. (pingadeira do muro)</t>
  </si>
  <si>
    <t>Rebaixo de calçadas para acessibilidade, executado em concreto e cimentado</t>
  </si>
  <si>
    <t>Piso em concreto 20 MPa preparo mecânico, espessura 7 cm, com armação em tela soldada</t>
  </si>
  <si>
    <t>Portão de Abrir em giro 100x250cm uma folha - Estrutura em Perfil Tubular Metálico 3x6cm, com Fechamento em Tela Gradil Morlan Revestida com PVC, 4,30 mm inclusive ferragens - Acabamento branco. Fornecimento, fabricação e montagem</t>
  </si>
  <si>
    <t xml:space="preserve">Mangueira de irrigação, Ø3/4", com 30m de comprimento, fabricada em polietileno, alta resistência aos raios UV, antitorção, equipada com esguicho de jato regulável e adaptador, ambos tipos "engates rápidos". Ref. TRAMONTINA NTS Antitorção ou superior. </t>
  </si>
  <si>
    <t>Torneira de boia, Ø1", em liga de cobre, rosca BSP. Ref. DECA ou similar.</t>
  </si>
  <si>
    <t>Mao de obra para instalação de Reservatório térmico (boiler), solar e elétrico, com capacidade de 5.000 litros, Ref. SOLETROL ou superior</t>
  </si>
  <si>
    <t>Bomba de recirculação de água quente, com vazão 20l/min, altura manométrica de 4mca, 340W 220V. Incluindo: painel de controle microprocessado, sensores, válvulas, suportes, adaptações, tubulações, conexões e tudo mais necessário para o perfeito funcionamento do sistema. Ref. TEXIUS TBHF-WE-BR ou superior</t>
  </si>
  <si>
    <t>Válvula de retenção em bronze, flangeada, tipo portinhola. Ref.: NIÁGARA ou similar.  Ø3"</t>
  </si>
  <si>
    <t>Tubo dreno, fabricado em PEAD (Polietileno de Alta Densidade), de seção circular, corrugado. Ref.: Kanaflex, linha KANANET ou similar. Ø 100 mm</t>
  </si>
  <si>
    <t>Ralo sifonado em ferro fundido, DN150mm. Incluindo: prolongador Ø150mm, grelha e porta grelha em aço inox. Ref.: SAINT-GOBAIN ou similar.</t>
  </si>
  <si>
    <t>Sistema anti-inundação para casa de bombas da piscina, subterrânea, composto por 1 bomba centrífuga submersível com motor hermeticamente fechado (IP68), vazão 43,1m³/h, pressão 6mca (Ref. ABS - modelo UNI 700T BSP), válvula de gaveta, válvula de retenção, automático de boia (inferior + superior + alarme), 6m de tubo de recalque em aço galv. Ø3", conexões e fixações. Conforme detalhe constante em projeto.</t>
  </si>
  <si>
    <t>Poço de recalque, composto por 2 bombas submersível, vazão 25 m³/h, pressão 10mca (Ref. ABS - modelo ROBUSTA 400M), válvula de gaveta, válvula de retenção, automático de boia (inferior + superior + alarme), 70m de tubo de recalque em PVC soldável Ø50mm, conexões e fixações. Conforme detalhe constante em projeto.</t>
  </si>
  <si>
    <t>Poço de recalque, composto por 2 bombas submersível, vazão 4,3 m³/h, pressão 6mca (Ref. ABS - modelo ROBUSTA 250M), válvula de gaveta, válvula de retenção, automático de boia (inferior + superior + alarme), 20m de tubo de recalque em PVC soldável Ø50mm, conexões e fixações. Conforme detalhe constante em projeto.</t>
  </si>
  <si>
    <t>Cordão óptico conectorizado, com cabo óptico duplex, com conectores ópticos SM LC-APC nas duas extremidades. Para ambientes não agressivos. Comprimento conforme instalação., atendendo as especificações contidas no Memorial Descritivo item 5.7.6-d. Ref.: Ref. FURUKAWA - CFOT-UTR ou superior. Fornecimento e instalação, incluindo todos os materiais e acessórios necessários.</t>
  </si>
  <si>
    <t xml:space="preserve">Aparelho de acesso a rede sem fio (Wireless): Interface Gigabit Ethernet LAN permitindo UpLink de alta velocidade para a rede com fio.  Segurança robusta, incluindo WPA2, 802.1X com autenticação segura RADIUS e detecção de ponto de acesso invasor.  Suporte a portal cativo permitindo acesso personalizado e seguro aos convidados com vários direitos e funções.  Antena que aumenta a área de cobertura sem fio otimizando automaticamente o padrão.  Suporte para PoE.  Kit de montagem que permita a instalação no teto ou na parede.  QoS inteligente.  Modo de economia de energia.  Modo Ponte de grupo de trabalho permitindo expandir a rede conectando-se sem fio a uma segunda rede Ethernet. Suporte para IPv6.  Ref.: CISCO modelo WAP561 com PoE ou superior. </t>
  </si>
  <si>
    <t>Câmera BULLET - Resolução Full HD – 4 megapixels / Lente de 2.7 a 12 mm motorizado / Compressão de vídeo H.265 / IR inteligente com alcance de 50 metros / Índice de proteção IP67 / Suporte a PoE / Compatível com INTELBRAS Cloud / Função WDR (120 dB) / Ref.: INTELBRAS modelo VIP 5450 Z ou superior</t>
  </si>
  <si>
    <t>Câmera Speed Dome: Resolução Full HD (2 MP) / Zoom óptico 12x / Zoom digital 16x / Suporte a PoE+ / Entradas/saídas de alarme: 2/1 / IP66, IK10 / ONVIF perfil S / INTELBRAS DDNS. Ref.: INTELBRAS modelo VIP E5212 I ou superior</t>
  </si>
  <si>
    <t>Interruptor Three-way, duas seções, para montagem em caixa 4"x2", incluindo os acessórios necessários.</t>
  </si>
  <si>
    <t>Mão de obra para instalação e Startup do Grupo Gerador e Acessórios</t>
  </si>
  <si>
    <t>Reservatório térmico (boiler), solar e elétrico, com capacidade de 5.000 litros, acabamento em alumínio, isolamento em lã de vidro, pressão de trabalho de 7mca. Ref. SOLETROL ou superior</t>
  </si>
  <si>
    <t>Compressor Odontológico, atendendo as seguintes especificações: Tipo: Isento de óleo (odontológico) Sistema: Pistão Deslocamento teórico (pcm) 12 / Deslocamento teórico (l/m) 340  / Dimensões LxAxP (mm) 480 x 780 x 900 / Nº de Polos 4 / Peso Bruto (kg) 115 / Peso Líquido (kg)  96,5 / Potência do motor (HP) 2 x 1,0 / Potência do motor (kW) 1,50 / Pressão de Operação Máxima (bar) 8,3 / Pressão de Operação Máxima (lbf/pol²) 120 / Pressão de Operação Mínima (bar) 5,5 / Pressão de Operação Mínima (lbf/pol²) 80 / Unidade Compressora - Nº de Estágios 1 / Unidade Compressora - Nº de Pistões 2 x 2-V / Volume do Reservatório de Ar (L)  96 / Referência: SCHULZ - Modelo: CSD18/100 3HP MONO 220V ISENTO DE ÓLEO</t>
  </si>
  <si>
    <t>Cerca com mourões de madeira, 7,5x7,5cm, espaçamento de 2m, altura livre de 2m, cravados 0,5m, com 4 fios de arame farpado nº 14 classe 250</t>
  </si>
  <si>
    <t>Engenheiro civil de obra júnior com Encargos Complementares</t>
  </si>
  <si>
    <t>Limpeza permanente do canteiro de obras durante todo o período de execução da mesma</t>
  </si>
  <si>
    <t>Controle tecnológico de obras em concreto armado, considerando-se apenas o controle do concreto e constando de coleta, moldagem e capeamento de corpos de prova, transporte ate 300 Km, ensaios de resistência a compressão aos 28 dias e "slump test", medido por m3 de concreto colocado nas formas</t>
  </si>
  <si>
    <t>Aberturas de ventilação em elementos vazados (Cobogó) de concreto 20x20x7cm assentados com argamassa traço 1:4 (cimento e areia)</t>
  </si>
  <si>
    <t>180 dias</t>
  </si>
  <si>
    <t>210 dias</t>
  </si>
  <si>
    <t>240 dias</t>
  </si>
  <si>
    <t>270 dias</t>
  </si>
  <si>
    <t>300 dias</t>
  </si>
  <si>
    <t>Impermeabilizacao de superfície, com impermeabilizante flexível a base acrílica (reservatórios). Fornecimento e execução</t>
  </si>
  <si>
    <t>2.4.12</t>
  </si>
  <si>
    <t>Sinapi 98565</t>
  </si>
  <si>
    <t>Proteção mecânica de superfície horizontal com argamassa de cimento e areia, traço 1:3, e=3cm. Fornecimento e execução</t>
  </si>
  <si>
    <t>Contrapiso em argamassa traço 1:4 (cimento e areia), preparo manual, aplicado em áreas secas sobre laje, não aderido, espessura 3cm (descontado os pisos cerâmicos do subsolo, cuja proteçao mecânica serve como contrapiso)</t>
  </si>
  <si>
    <t>Pavimentação em Cimentado Desempenado argamassa cimento e areia traço 1:3 espessura de 3cm. Fornecimento e execução (descontados os pisos em cimentado do subsolo, que serão finalizados apenas com a proteção mecânica)</t>
  </si>
  <si>
    <t>Sinapi 98568</t>
  </si>
  <si>
    <t>Proteção mecânica de superficie horizontal com argamassa de cimento e areia, traço 1:3, e=4cm (impermeabilização do subsolo)</t>
  </si>
  <si>
    <t>Proteção mecânica de superfície vertical com argamassa de cimento e areia, traço 1:3, e=4cm (impermeabilização do subsolo)</t>
  </si>
  <si>
    <t>2.4.13</t>
  </si>
  <si>
    <t>2.4.14</t>
  </si>
  <si>
    <t>Sinapi 98547</t>
  </si>
  <si>
    <t>Impermeabilização de superfície com manta asfáltica, duas camadas, inclusive aplicação de primer asfáltico, e=3mm e e=4mm (subsolo)</t>
  </si>
  <si>
    <t>2.2.49</t>
  </si>
  <si>
    <t>Composição 0126</t>
  </si>
  <si>
    <t>Armadura sobre laje nervurada em tela soldada Q-138 (fio 4.2mm - malha 10x10cm - peso 2,20 kg/m2). Fornecimento e colocação</t>
  </si>
  <si>
    <t>Composição 0127</t>
  </si>
  <si>
    <t>Montagem e desmontagem de forma de laje nervurada com cubeta especificada em projeto e assoalho com área média maior que 20 m², pé-direito simples, em chapa de madeira compensada resinada, 8 utilizações, inclusive escoramento</t>
  </si>
  <si>
    <t>Escoramento formas h=3,50 a 4,00 m, com madeira de 3a qualidade, não aparelhada, aproveitamento tabuas 3x e prumos 4x - Lajes maciças</t>
  </si>
  <si>
    <t>m2</t>
  </si>
  <si>
    <t>3.2.33</t>
  </si>
  <si>
    <t>Rio de Janeiro, 14 de janeiro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</si>
</sst>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dd\-mmm\-yy"/>
    <numFmt numFmtId="166" formatCode="00.00"/>
    <numFmt numFmtId="167" formatCode="&quot;R$&quot;\ #,##0.00"/>
    <numFmt numFmtId="168" formatCode="00.0000"/>
  </numFmts>
  <fonts count="14" x14ac:knownFonts="1">
    <font>
      <sz val="10"/>
      <name val="Arial"/>
    </font>
    <font>
      <sz val="8"/>
      <name val="Arial"/>
      <family val="2"/>
    </font>
    <font>
      <b/>
      <sz val="10"/>
      <name val="Arial"/>
      <family val="2"/>
    </font>
    <font>
      <sz val="9"/>
      <name val="Arial"/>
      <family val="2"/>
    </font>
    <font>
      <sz val="10"/>
      <name val="Arial"/>
      <family val="2"/>
    </font>
    <font>
      <i/>
      <sz val="9"/>
      <name val="Arial"/>
      <family val="2"/>
    </font>
    <font>
      <b/>
      <sz val="9"/>
      <name val="Arial"/>
      <family val="2"/>
    </font>
    <font>
      <b/>
      <i/>
      <sz val="9"/>
      <name val="Arial"/>
      <family val="2"/>
    </font>
    <font>
      <vertAlign val="superscript"/>
      <sz val="9"/>
      <name val="Arial"/>
      <family val="2"/>
    </font>
    <font>
      <sz val="11"/>
      <name val="Arial"/>
      <family val="2"/>
    </font>
    <font>
      <b/>
      <sz val="8"/>
      <name val="Arial"/>
      <family val="2"/>
    </font>
    <font>
      <sz val="8"/>
      <color rgb="FFFF0000"/>
      <name val="Arial"/>
      <family val="2"/>
    </font>
    <font>
      <sz val="8"/>
      <color rgb="FF0070C0"/>
      <name val="Arial"/>
      <family val="2"/>
    </font>
    <font>
      <b/>
      <sz val="12"/>
      <name val="Arial"/>
      <family val="2"/>
    </font>
  </fonts>
  <fills count="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tint="-0.14999847407452621"/>
        <bgColor indexed="64"/>
      </patternFill>
    </fill>
    <fill>
      <patternFill patternType="solid">
        <fgColor theme="0"/>
        <bgColor indexed="64"/>
      </patternFill>
    </fill>
    <fill>
      <patternFill patternType="solid">
        <fgColor indexed="31"/>
        <bgColor indexed="64"/>
      </patternFill>
    </fill>
    <fill>
      <patternFill patternType="solid">
        <fgColor theme="0" tint="-0.249977111117893"/>
        <bgColor indexed="64"/>
      </patternFill>
    </fill>
    <fill>
      <patternFill patternType="solid">
        <fgColor theme="1"/>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style="medium">
        <color indexed="64"/>
      </top>
      <bottom/>
      <diagonal/>
    </border>
  </borders>
  <cellStyleXfs count="1">
    <xf numFmtId="0" fontId="0" fillId="0" borderId="0"/>
  </cellStyleXfs>
  <cellXfs count="256">
    <xf numFmtId="0" fontId="0" fillId="0" borderId="0" xfId="0"/>
    <xf numFmtId="0" fontId="1" fillId="0" borderId="0" xfId="0" applyFont="1"/>
    <xf numFmtId="0" fontId="1" fillId="0" borderId="0" xfId="0" applyFont="1" applyAlignment="1"/>
    <xf numFmtId="0" fontId="2" fillId="0" borderId="0" xfId="0" applyFont="1" applyFill="1" applyBorder="1" applyAlignment="1" applyProtection="1">
      <alignment horizontal="center" vertical="center" wrapText="1"/>
    </xf>
    <xf numFmtId="0" fontId="2" fillId="0" borderId="0" xfId="0" applyFont="1" applyBorder="1" applyAlignment="1" applyProtection="1">
      <alignment horizontal="center" wrapText="1"/>
    </xf>
    <xf numFmtId="0" fontId="4" fillId="0" borderId="0" xfId="0" applyFont="1"/>
    <xf numFmtId="0" fontId="4" fillId="7" borderId="0" xfId="0" applyFont="1" applyFill="1"/>
    <xf numFmtId="10" fontId="2" fillId="7" borderId="9" xfId="0" applyNumberFormat="1" applyFont="1" applyFill="1" applyBorder="1"/>
    <xf numFmtId="0" fontId="6" fillId="2" borderId="1" xfId="0" applyFont="1" applyFill="1" applyBorder="1" applyAlignment="1">
      <alignment horizontal="center"/>
    </xf>
    <xf numFmtId="4" fontId="6" fillId="2" borderId="16" xfId="0" quotePrefix="1" applyNumberFormat="1" applyFont="1" applyFill="1" applyBorder="1" applyAlignment="1">
      <alignment horizontal="center"/>
    </xf>
    <xf numFmtId="0" fontId="6" fillId="2" borderId="11" xfId="0" applyFont="1" applyFill="1" applyBorder="1" applyAlignment="1">
      <alignment horizontal="center"/>
    </xf>
    <xf numFmtId="164" fontId="6" fillId="0" borderId="0" xfId="0" applyNumberFormat="1" applyFont="1"/>
    <xf numFmtId="4" fontId="6" fillId="2" borderId="12" xfId="0" applyNumberFormat="1" applyFont="1" applyFill="1" applyBorder="1" applyAlignment="1">
      <alignment horizontal="center"/>
    </xf>
    <xf numFmtId="0" fontId="3" fillId="2" borderId="2" xfId="0" applyFont="1" applyFill="1" applyBorder="1"/>
    <xf numFmtId="4" fontId="3" fillId="2" borderId="14" xfId="0" applyNumberFormat="1" applyFont="1" applyFill="1" applyBorder="1" applyAlignment="1">
      <alignment horizontal="center"/>
    </xf>
    <xf numFmtId="15" fontId="3" fillId="2" borderId="15" xfId="0" applyNumberFormat="1" applyFont="1" applyFill="1" applyBorder="1"/>
    <xf numFmtId="164" fontId="3" fillId="0" borderId="0" xfId="0" applyNumberFormat="1" applyFont="1"/>
    <xf numFmtId="164" fontId="6" fillId="0" borderId="18" xfId="0" applyNumberFormat="1" applyFont="1" applyFill="1" applyBorder="1" applyAlignment="1">
      <alignment horizontal="left" vertical="top"/>
    </xf>
    <xf numFmtId="164" fontId="6" fillId="0" borderId="6" xfId="0" applyNumberFormat="1" applyFont="1" applyFill="1" applyBorder="1" applyAlignment="1">
      <alignment horizontal="justify" vertical="top" wrapText="1"/>
    </xf>
    <xf numFmtId="164" fontId="3" fillId="0" borderId="6" xfId="0" applyNumberFormat="1" applyFont="1" applyFill="1" applyBorder="1" applyAlignment="1">
      <alignment horizontal="center"/>
    </xf>
    <xf numFmtId="4" fontId="3" fillId="0" borderId="6" xfId="0" applyNumberFormat="1" applyFont="1" applyFill="1" applyBorder="1" applyAlignment="1">
      <alignment horizontal="right"/>
    </xf>
    <xf numFmtId="4" fontId="3" fillId="0" borderId="5" xfId="0" applyNumberFormat="1" applyFont="1" applyFill="1" applyBorder="1" applyAlignment="1">
      <alignment horizontal="right"/>
    </xf>
    <xf numFmtId="4" fontId="6" fillId="0" borderId="13" xfId="0" applyNumberFormat="1" applyFont="1" applyFill="1" applyBorder="1" applyAlignment="1">
      <alignment horizontal="right"/>
    </xf>
    <xf numFmtId="164" fontId="6" fillId="0" borderId="23" xfId="0" applyNumberFormat="1" applyFont="1" applyFill="1" applyBorder="1" applyAlignment="1">
      <alignment horizontal="left" vertical="top"/>
    </xf>
    <xf numFmtId="164" fontId="6" fillId="0" borderId="10" xfId="0" applyNumberFormat="1" applyFont="1" applyFill="1" applyBorder="1" applyAlignment="1">
      <alignment horizontal="justify" vertical="top" wrapText="1"/>
    </xf>
    <xf numFmtId="164" fontId="3" fillId="0" borderId="10" xfId="0" applyNumberFormat="1" applyFont="1" applyFill="1" applyBorder="1" applyAlignment="1">
      <alignment horizontal="center"/>
    </xf>
    <xf numFmtId="4" fontId="3" fillId="0" borderId="10" xfId="0" applyNumberFormat="1" applyFont="1" applyFill="1" applyBorder="1" applyAlignment="1">
      <alignment horizontal="right"/>
    </xf>
    <xf numFmtId="4" fontId="3" fillId="0" borderId="9" xfId="0" applyNumberFormat="1" applyFont="1" applyFill="1" applyBorder="1" applyAlignment="1">
      <alignment horizontal="right"/>
    </xf>
    <xf numFmtId="4" fontId="6" fillId="0" borderId="17" xfId="0" applyNumberFormat="1" applyFont="1" applyFill="1" applyBorder="1" applyAlignment="1">
      <alignment horizontal="right"/>
    </xf>
    <xf numFmtId="164" fontId="7" fillId="0" borderId="18" xfId="0" applyNumberFormat="1" applyFont="1" applyFill="1" applyBorder="1" applyAlignment="1">
      <alignment horizontal="left" vertical="top"/>
    </xf>
    <xf numFmtId="164" fontId="7" fillId="0" borderId="6" xfId="0" applyNumberFormat="1" applyFont="1" applyFill="1" applyBorder="1" applyAlignment="1">
      <alignment horizontal="justify" vertical="top" wrapText="1"/>
    </xf>
    <xf numFmtId="164" fontId="5" fillId="0" borderId="6" xfId="0" applyNumberFormat="1" applyFont="1" applyFill="1" applyBorder="1" applyAlignment="1">
      <alignment horizontal="center"/>
    </xf>
    <xf numFmtId="4" fontId="5" fillId="0" borderId="6" xfId="0" applyNumberFormat="1" applyFont="1" applyFill="1" applyBorder="1" applyAlignment="1">
      <alignment horizontal="right"/>
    </xf>
    <xf numFmtId="4" fontId="5" fillId="0" borderId="5" xfId="0" applyNumberFormat="1" applyFont="1" applyFill="1" applyBorder="1" applyAlignment="1">
      <alignment horizontal="right"/>
    </xf>
    <xf numFmtId="4" fontId="7" fillId="0" borderId="13" xfId="0" applyNumberFormat="1" applyFont="1" applyFill="1" applyBorder="1" applyAlignment="1">
      <alignment horizontal="right"/>
    </xf>
    <xf numFmtId="164" fontId="3" fillId="0" borderId="18" xfId="0" applyNumberFormat="1" applyFont="1" applyFill="1" applyBorder="1" applyAlignment="1">
      <alignment horizontal="left" vertical="top"/>
    </xf>
    <xf numFmtId="164" fontId="3" fillId="0" borderId="6" xfId="0" applyNumberFormat="1" applyFont="1" applyFill="1" applyBorder="1" applyAlignment="1">
      <alignment horizontal="justify" vertical="top" wrapText="1"/>
    </xf>
    <xf numFmtId="164" fontId="6" fillId="3" borderId="19" xfId="0" applyNumberFormat="1" applyFont="1" applyFill="1" applyBorder="1" applyAlignment="1">
      <alignment horizontal="left" vertical="top"/>
    </xf>
    <xf numFmtId="164" fontId="6" fillId="3" borderId="20" xfId="0" applyNumberFormat="1" applyFont="1" applyFill="1" applyBorder="1" applyAlignment="1">
      <alignment horizontal="justify" vertical="top" wrapText="1"/>
    </xf>
    <xf numFmtId="164" fontId="6" fillId="3" borderId="20" xfId="0" applyNumberFormat="1" applyFont="1" applyFill="1" applyBorder="1" applyAlignment="1">
      <alignment horizontal="center"/>
    </xf>
    <xf numFmtId="4" fontId="6" fillId="3" borderId="20" xfId="0" applyNumberFormat="1" applyFont="1" applyFill="1" applyBorder="1" applyAlignment="1">
      <alignment horizontal="right"/>
    </xf>
    <xf numFmtId="4" fontId="6" fillId="3" borderId="21" xfId="0" applyNumberFormat="1" applyFont="1" applyFill="1" applyBorder="1" applyAlignment="1">
      <alignment horizontal="right"/>
    </xf>
    <xf numFmtId="4" fontId="6" fillId="3" borderId="22" xfId="0" applyNumberFormat="1" applyFont="1" applyFill="1" applyBorder="1" applyAlignment="1">
      <alignment horizontal="right"/>
    </xf>
    <xf numFmtId="164" fontId="3" fillId="0" borderId="18" xfId="0" applyNumberFormat="1" applyFont="1" applyBorder="1" applyAlignment="1">
      <alignment horizontal="left" vertical="top"/>
    </xf>
    <xf numFmtId="164" fontId="3" fillId="0" borderId="6" xfId="0" applyNumberFormat="1" applyFont="1" applyBorder="1" applyAlignment="1">
      <alignment horizontal="justify"/>
    </xf>
    <xf numFmtId="164" fontId="3" fillId="0" borderId="6" xfId="0" applyNumberFormat="1" applyFont="1" applyBorder="1" applyAlignment="1">
      <alignment horizontal="center"/>
    </xf>
    <xf numFmtId="4" fontId="3" fillId="0" borderId="6" xfId="0" applyNumberFormat="1" applyFont="1" applyBorder="1"/>
    <xf numFmtId="164" fontId="3" fillId="0" borderId="24" xfId="0" applyNumberFormat="1" applyFont="1" applyFill="1" applyBorder="1" applyAlignment="1">
      <alignment horizontal="left" vertical="top"/>
    </xf>
    <xf numFmtId="164" fontId="3" fillId="0" borderId="25" xfId="0" applyNumberFormat="1" applyFont="1" applyFill="1" applyBorder="1" applyAlignment="1">
      <alignment horizontal="justify" vertical="top" wrapText="1"/>
    </xf>
    <xf numFmtId="164" fontId="3" fillId="0" borderId="25" xfId="0" applyNumberFormat="1" applyFont="1" applyFill="1" applyBorder="1" applyAlignment="1">
      <alignment horizontal="center"/>
    </xf>
    <xf numFmtId="4" fontId="3" fillId="0" borderId="25" xfId="0" applyNumberFormat="1" applyFont="1" applyFill="1" applyBorder="1" applyAlignment="1">
      <alignment horizontal="right"/>
    </xf>
    <xf numFmtId="4" fontId="3" fillId="0" borderId="26" xfId="0" applyNumberFormat="1" applyFont="1" applyFill="1" applyBorder="1" applyAlignment="1">
      <alignment horizontal="right"/>
    </xf>
    <xf numFmtId="4" fontId="6" fillId="0" borderId="15" xfId="0" applyNumberFormat="1" applyFont="1" applyFill="1" applyBorder="1" applyAlignment="1">
      <alignment horizontal="right"/>
    </xf>
    <xf numFmtId="164" fontId="3" fillId="0" borderId="0" xfId="0" applyNumberFormat="1" applyFont="1" applyBorder="1" applyAlignment="1">
      <alignment horizontal="left" vertical="top"/>
    </xf>
    <xf numFmtId="164" fontId="3" fillId="0" borderId="0" xfId="0" applyNumberFormat="1" applyFont="1" applyBorder="1"/>
    <xf numFmtId="4" fontId="3" fillId="0" borderId="0" xfId="0" applyNumberFormat="1" applyFont="1" applyBorder="1"/>
    <xf numFmtId="2" fontId="3" fillId="0" borderId="0" xfId="0" applyNumberFormat="1" applyFont="1" applyBorder="1"/>
    <xf numFmtId="4" fontId="3" fillId="0" borderId="0" xfId="0" applyNumberFormat="1" applyFont="1"/>
    <xf numFmtId="4" fontId="2" fillId="2" borderId="11" xfId="0" applyNumberFormat="1" applyFont="1" applyFill="1" applyBorder="1" applyAlignment="1">
      <alignment horizontal="center" vertical="center" wrapText="1"/>
    </xf>
    <xf numFmtId="164" fontId="2" fillId="0" borderId="0" xfId="0" applyNumberFormat="1" applyFont="1"/>
    <xf numFmtId="10" fontId="2" fillId="0" borderId="0" xfId="0" applyNumberFormat="1" applyFont="1"/>
    <xf numFmtId="167" fontId="2" fillId="0" borderId="0" xfId="0" applyNumberFormat="1" applyFont="1"/>
    <xf numFmtId="4" fontId="2" fillId="2" borderId="13" xfId="0" applyNumberFormat="1" applyFont="1" applyFill="1" applyBorder="1" applyAlignment="1">
      <alignment horizontal="center" vertical="center" wrapText="1"/>
    </xf>
    <xf numFmtId="4" fontId="2" fillId="2" borderId="15" xfId="0" applyNumberFormat="1" applyFont="1" applyFill="1" applyBorder="1" applyAlignment="1">
      <alignment horizontal="center" vertical="center" wrapText="1"/>
    </xf>
    <xf numFmtId="164" fontId="4" fillId="0" borderId="0" xfId="0" applyNumberFormat="1" applyFont="1"/>
    <xf numFmtId="10" fontId="4" fillId="0" borderId="0" xfId="0" applyNumberFormat="1" applyFont="1"/>
    <xf numFmtId="167" fontId="4" fillId="0" borderId="0" xfId="0" applyNumberFormat="1" applyFont="1"/>
    <xf numFmtId="168" fontId="4" fillId="0" borderId="0" xfId="0" applyNumberFormat="1" applyFont="1"/>
    <xf numFmtId="164" fontId="4" fillId="0" borderId="5" xfId="0" applyNumberFormat="1" applyFont="1" applyFill="1" applyBorder="1" applyAlignment="1">
      <alignment horizontal="center" vertical="top"/>
    </xf>
    <xf numFmtId="164" fontId="4" fillId="0" borderId="6" xfId="0" applyNumberFormat="1" applyFont="1" applyFill="1" applyBorder="1" applyAlignment="1">
      <alignment horizontal="justify" vertical="top" wrapText="1"/>
    </xf>
    <xf numFmtId="10" fontId="4" fillId="0" borderId="5" xfId="0" applyNumberFormat="1" applyFont="1" applyFill="1" applyBorder="1" applyAlignment="1">
      <alignment horizontal="right"/>
    </xf>
    <xf numFmtId="4" fontId="4" fillId="0" borderId="6" xfId="0" applyNumberFormat="1" applyFont="1" applyFill="1" applyBorder="1" applyAlignment="1">
      <alignment horizontal="right" wrapText="1"/>
    </xf>
    <xf numFmtId="164" fontId="4" fillId="0" borderId="0" xfId="0" applyNumberFormat="1" applyFont="1" applyBorder="1"/>
    <xf numFmtId="167" fontId="4" fillId="0" borderId="0" xfId="0" applyNumberFormat="1" applyFont="1" applyBorder="1"/>
    <xf numFmtId="10" fontId="4" fillId="0" borderId="0" xfId="0" applyNumberFormat="1" applyFont="1" applyBorder="1"/>
    <xf numFmtId="166" fontId="4" fillId="0" borderId="0" xfId="0" applyNumberFormat="1" applyFont="1" applyBorder="1"/>
    <xf numFmtId="164" fontId="2" fillId="3" borderId="9" xfId="0" applyNumberFormat="1" applyFont="1" applyFill="1" applyBorder="1" applyAlignment="1">
      <alignment horizontal="left" vertical="top"/>
    </xf>
    <xf numFmtId="164" fontId="2" fillId="3" borderId="10" xfId="0" applyNumberFormat="1" applyFont="1" applyFill="1" applyBorder="1" applyAlignment="1">
      <alignment horizontal="justify" vertical="top" wrapText="1"/>
    </xf>
    <xf numFmtId="10" fontId="2" fillId="3" borderId="9" xfId="0" applyNumberFormat="1" applyFont="1" applyFill="1" applyBorder="1" applyAlignment="1">
      <alignment horizontal="right"/>
    </xf>
    <xf numFmtId="4" fontId="2" fillId="3" borderId="9" xfId="0" applyNumberFormat="1" applyFont="1" applyFill="1" applyBorder="1" applyAlignment="1">
      <alignment horizontal="right"/>
    </xf>
    <xf numFmtId="164" fontId="4" fillId="0" borderId="7" xfId="0" applyNumberFormat="1" applyFont="1" applyFill="1" applyBorder="1" applyAlignment="1">
      <alignment horizontal="left" vertical="top"/>
    </xf>
    <xf numFmtId="164" fontId="4" fillId="0" borderId="8" xfId="0" applyNumberFormat="1" applyFont="1" applyFill="1" applyBorder="1" applyAlignment="1">
      <alignment horizontal="justify" vertical="top" wrapText="1"/>
    </xf>
    <xf numFmtId="4" fontId="4" fillId="0" borderId="7" xfId="0" applyNumberFormat="1" applyFont="1" applyFill="1" applyBorder="1" applyAlignment="1">
      <alignment horizontal="right"/>
    </xf>
    <xf numFmtId="164" fontId="9" fillId="0" borderId="0" xfId="0" applyNumberFormat="1" applyFont="1" applyBorder="1"/>
    <xf numFmtId="4" fontId="9" fillId="0" borderId="0" xfId="0" applyNumberFormat="1" applyFont="1" applyBorder="1"/>
    <xf numFmtId="4" fontId="9" fillId="0" borderId="0" xfId="0" applyNumberFormat="1" applyFont="1" applyBorder="1" applyAlignment="1"/>
    <xf numFmtId="10" fontId="9" fillId="0" borderId="0" xfId="0" applyNumberFormat="1" applyFont="1" applyBorder="1"/>
    <xf numFmtId="167" fontId="9" fillId="0" borderId="0" xfId="0" applyNumberFormat="1" applyFont="1" applyBorder="1"/>
    <xf numFmtId="164" fontId="9" fillId="0" borderId="0" xfId="0" applyNumberFormat="1" applyFont="1"/>
    <xf numFmtId="4" fontId="9" fillId="0" borderId="0" xfId="0" applyNumberFormat="1" applyFont="1"/>
    <xf numFmtId="4" fontId="9" fillId="0" borderId="0" xfId="0" applyNumberFormat="1" applyFont="1" applyAlignment="1"/>
    <xf numFmtId="10" fontId="9" fillId="0" borderId="0" xfId="0" applyNumberFormat="1" applyFont="1"/>
    <xf numFmtId="167" fontId="9" fillId="0" borderId="0" xfId="0" applyNumberFormat="1" applyFont="1"/>
    <xf numFmtId="4" fontId="3" fillId="0" borderId="13" xfId="0" applyNumberFormat="1" applyFont="1" applyFill="1" applyBorder="1" applyAlignment="1">
      <alignment horizontal="right"/>
    </xf>
    <xf numFmtId="0" fontId="10" fillId="2" borderId="1" xfId="0" applyFont="1" applyFill="1" applyBorder="1" applyAlignment="1">
      <alignment horizontal="center"/>
    </xf>
    <xf numFmtId="4" fontId="10" fillId="2" borderId="16" xfId="0" applyNumberFormat="1" applyFont="1" applyFill="1" applyBorder="1" applyAlignment="1">
      <alignment vertical="center" wrapText="1"/>
    </xf>
    <xf numFmtId="4" fontId="10" fillId="2" borderId="29" xfId="0" applyNumberFormat="1" applyFont="1" applyFill="1" applyBorder="1" applyAlignment="1">
      <alignment vertical="center" wrapText="1"/>
    </xf>
    <xf numFmtId="4" fontId="10" fillId="2" borderId="11" xfId="0" applyNumberFormat="1" applyFont="1" applyFill="1" applyBorder="1" applyAlignment="1">
      <alignment vertical="center" wrapText="1"/>
    </xf>
    <xf numFmtId="17" fontId="10" fillId="2" borderId="12" xfId="0" applyNumberFormat="1" applyFont="1" applyFill="1" applyBorder="1" applyAlignment="1">
      <alignment horizontal="center"/>
    </xf>
    <xf numFmtId="4" fontId="10" fillId="2" borderId="12" xfId="0" applyNumberFormat="1" applyFont="1" applyFill="1" applyBorder="1" applyAlignment="1">
      <alignment vertical="center" wrapText="1"/>
    </xf>
    <xf numFmtId="4" fontId="10" fillId="2" borderId="0" xfId="0" applyNumberFormat="1" applyFont="1" applyFill="1" applyBorder="1" applyAlignment="1">
      <alignment vertical="center" wrapText="1"/>
    </xf>
    <xf numFmtId="4" fontId="10" fillId="2" borderId="13" xfId="0" applyNumberFormat="1" applyFont="1" applyFill="1" applyBorder="1" applyAlignment="1">
      <alignment vertical="center" wrapText="1"/>
    </xf>
    <xf numFmtId="0" fontId="1" fillId="2" borderId="2" xfId="0" applyFont="1" applyFill="1" applyBorder="1"/>
    <xf numFmtId="4" fontId="10" fillId="2" borderId="14" xfId="0" applyNumberFormat="1" applyFont="1" applyFill="1" applyBorder="1" applyAlignment="1">
      <alignment vertical="center" wrapText="1"/>
    </xf>
    <xf numFmtId="4" fontId="10" fillId="2" borderId="30" xfId="0" applyNumberFormat="1" applyFont="1" applyFill="1" applyBorder="1" applyAlignment="1">
      <alignment vertical="center" wrapText="1"/>
    </xf>
    <xf numFmtId="4" fontId="10" fillId="2" borderId="15" xfId="0" applyNumberFormat="1" applyFont="1" applyFill="1" applyBorder="1" applyAlignment="1">
      <alignment vertical="center" wrapText="1"/>
    </xf>
    <xf numFmtId="4" fontId="10" fillId="3" borderId="3" xfId="0" applyNumberFormat="1" applyFont="1" applyFill="1" applyBorder="1" applyAlignment="1">
      <alignment horizontal="center" vertical="center"/>
    </xf>
    <xf numFmtId="4" fontId="10" fillId="3" borderId="4" xfId="0" applyNumberFormat="1" applyFont="1" applyFill="1" applyBorder="1" applyAlignment="1">
      <alignment horizontal="center" vertical="center"/>
    </xf>
    <xf numFmtId="164" fontId="1" fillId="0" borderId="5" xfId="0" applyNumberFormat="1" applyFont="1" applyFill="1" applyBorder="1" applyAlignment="1">
      <alignment horizontal="center" vertical="top"/>
    </xf>
    <xf numFmtId="164" fontId="1" fillId="0" borderId="6" xfId="0" applyNumberFormat="1" applyFont="1" applyFill="1" applyBorder="1" applyAlignment="1">
      <alignment horizontal="justify" vertical="top" wrapText="1"/>
    </xf>
    <xf numFmtId="4" fontId="1" fillId="0" borderId="6" xfId="0" applyNumberFormat="1" applyFont="1" applyFill="1" applyBorder="1" applyAlignment="1">
      <alignment horizontal="right" wrapText="1"/>
    </xf>
    <xf numFmtId="10" fontId="1" fillId="0" borderId="5" xfId="0" applyNumberFormat="1" applyFont="1" applyFill="1" applyBorder="1" applyAlignment="1">
      <alignment horizontal="right" wrapText="1"/>
    </xf>
    <xf numFmtId="4" fontId="1" fillId="0" borderId="5" xfId="0" applyNumberFormat="1" applyFont="1" applyFill="1" applyBorder="1" applyAlignment="1">
      <alignment horizontal="right"/>
    </xf>
    <xf numFmtId="4" fontId="1" fillId="0" borderId="6" xfId="0" applyNumberFormat="1" applyFont="1" applyFill="1" applyBorder="1" applyAlignment="1">
      <alignment horizontal="right"/>
    </xf>
    <xf numFmtId="164" fontId="1" fillId="0" borderId="7" xfId="0" applyNumberFormat="1" applyFont="1" applyFill="1" applyBorder="1" applyAlignment="1">
      <alignment horizontal="center" vertical="top"/>
    </xf>
    <xf numFmtId="164" fontId="1" fillId="0" borderId="7" xfId="0" applyNumberFormat="1" applyFont="1" applyFill="1" applyBorder="1" applyAlignment="1">
      <alignment horizontal="left" vertical="top" wrapText="1"/>
    </xf>
    <xf numFmtId="4" fontId="1" fillId="0" borderId="7" xfId="0" applyNumberFormat="1" applyFont="1" applyFill="1" applyBorder="1" applyAlignment="1">
      <alignment horizontal="right" vertical="top" wrapText="1"/>
    </xf>
    <xf numFmtId="10" fontId="1" fillId="0" borderId="7" xfId="0" applyNumberFormat="1" applyFont="1" applyFill="1" applyBorder="1" applyAlignment="1">
      <alignment horizontal="right" vertical="top" wrapText="1"/>
    </xf>
    <xf numFmtId="164" fontId="1" fillId="0" borderId="27" xfId="0" applyNumberFormat="1" applyFont="1" applyFill="1" applyBorder="1" applyAlignment="1">
      <alignment horizontal="center" vertical="center"/>
    </xf>
    <xf numFmtId="164" fontId="1" fillId="0" borderId="28" xfId="0" applyNumberFormat="1" applyFont="1" applyFill="1" applyBorder="1" applyAlignment="1">
      <alignment horizontal="left" vertical="top" wrapText="1"/>
    </xf>
    <xf numFmtId="164" fontId="1" fillId="0" borderId="5" xfId="0" applyNumberFormat="1" applyFont="1" applyFill="1" applyBorder="1" applyAlignment="1">
      <alignment horizontal="left" vertical="top" wrapText="1"/>
    </xf>
    <xf numFmtId="164" fontId="1" fillId="0" borderId="8" xfId="0" applyNumberFormat="1" applyFont="1" applyFill="1" applyBorder="1" applyAlignment="1">
      <alignment horizontal="left" vertical="top" wrapText="1"/>
    </xf>
    <xf numFmtId="4" fontId="1" fillId="0" borderId="7" xfId="0" applyNumberFormat="1" applyFont="1" applyFill="1" applyBorder="1" applyAlignment="1">
      <alignment horizontal="right"/>
    </xf>
    <xf numFmtId="4" fontId="1" fillId="0" borderId="8" xfId="0" applyNumberFormat="1" applyFont="1" applyFill="1" applyBorder="1" applyAlignment="1">
      <alignment horizontal="right"/>
    </xf>
    <xf numFmtId="164" fontId="1" fillId="0" borderId="27" xfId="0" applyNumberFormat="1" applyFont="1" applyFill="1" applyBorder="1" applyAlignment="1">
      <alignment horizontal="center" vertical="top"/>
    </xf>
    <xf numFmtId="164" fontId="1" fillId="0" borderId="27" xfId="0" applyNumberFormat="1" applyFont="1" applyFill="1" applyBorder="1" applyAlignment="1">
      <alignment horizontal="left" vertical="top" wrapText="1"/>
    </xf>
    <xf numFmtId="4" fontId="1" fillId="0" borderId="27" xfId="0" applyNumberFormat="1" applyFont="1" applyFill="1" applyBorder="1" applyAlignment="1">
      <alignment horizontal="right"/>
    </xf>
    <xf numFmtId="4" fontId="1" fillId="0" borderId="8" xfId="0" applyNumberFormat="1" applyFont="1" applyFill="1" applyBorder="1" applyAlignment="1">
      <alignment horizontal="right" vertical="top" wrapText="1"/>
    </xf>
    <xf numFmtId="10" fontId="1" fillId="0" borderId="8" xfId="0" applyNumberFormat="1" applyFont="1" applyFill="1" applyBorder="1" applyAlignment="1">
      <alignment horizontal="right" vertical="top" wrapText="1"/>
    </xf>
    <xf numFmtId="164" fontId="1" fillId="3" borderId="7" xfId="0" applyNumberFormat="1" applyFont="1" applyFill="1" applyBorder="1" applyAlignment="1">
      <alignment horizontal="left" vertical="top"/>
    </xf>
    <xf numFmtId="164" fontId="10" fillId="3" borderId="10" xfId="0" applyNumberFormat="1" applyFont="1" applyFill="1" applyBorder="1" applyAlignment="1">
      <alignment horizontal="justify" vertical="top" wrapText="1"/>
    </xf>
    <xf numFmtId="4" fontId="10" fillId="3" borderId="10" xfId="0" applyNumberFormat="1" applyFont="1" applyFill="1" applyBorder="1" applyAlignment="1">
      <alignment horizontal="right" vertical="top" wrapText="1"/>
    </xf>
    <xf numFmtId="10" fontId="10" fillId="3" borderId="10" xfId="0" applyNumberFormat="1" applyFont="1" applyFill="1" applyBorder="1" applyAlignment="1">
      <alignment horizontal="right" vertical="top" wrapText="1"/>
    </xf>
    <xf numFmtId="4" fontId="10" fillId="3" borderId="9" xfId="0" applyNumberFormat="1" applyFont="1" applyFill="1" applyBorder="1" applyAlignment="1">
      <alignment horizontal="right"/>
    </xf>
    <xf numFmtId="10" fontId="10" fillId="3" borderId="9" xfId="0" applyNumberFormat="1" applyFont="1" applyFill="1" applyBorder="1" applyAlignment="1">
      <alignment horizontal="right"/>
    </xf>
    <xf numFmtId="164" fontId="1" fillId="3" borderId="9" xfId="0" applyNumberFormat="1" applyFont="1" applyFill="1" applyBorder="1" applyAlignment="1">
      <alignment horizontal="left" vertical="top"/>
    </xf>
    <xf numFmtId="164" fontId="10" fillId="3" borderId="9" xfId="0" applyNumberFormat="1" applyFont="1" applyFill="1" applyBorder="1" applyAlignment="1">
      <alignment horizontal="justify" vertical="top" wrapText="1"/>
    </xf>
    <xf numFmtId="4" fontId="10" fillId="3" borderId="9" xfId="0" applyNumberFormat="1" applyFont="1" applyFill="1" applyBorder="1" applyAlignment="1">
      <alignment horizontal="right" vertical="top" wrapText="1"/>
    </xf>
    <xf numFmtId="4" fontId="1" fillId="3" borderId="9" xfId="0" applyNumberFormat="1" applyFont="1" applyFill="1" applyBorder="1" applyAlignment="1">
      <alignment horizontal="center" vertical="top" wrapText="1"/>
    </xf>
    <xf numFmtId="164" fontId="1" fillId="0" borderId="0" xfId="0" applyNumberFormat="1" applyFont="1" applyBorder="1"/>
    <xf numFmtId="4" fontId="1" fillId="0" borderId="0" xfId="0" applyNumberFormat="1" applyFont="1" applyBorder="1" applyAlignment="1">
      <alignment horizontal="right"/>
    </xf>
    <xf numFmtId="0" fontId="2" fillId="0" borderId="9" xfId="0" applyFont="1" applyBorder="1"/>
    <xf numFmtId="0" fontId="2" fillId="0" borderId="9" xfId="0" applyFont="1" applyBorder="1" applyAlignment="1">
      <alignment horizontal="center"/>
    </xf>
    <xf numFmtId="0" fontId="4" fillId="0" borderId="9" xfId="0" applyFont="1" applyBorder="1"/>
    <xf numFmtId="4" fontId="4" fillId="0" borderId="9" xfId="0" applyNumberFormat="1" applyFont="1" applyBorder="1"/>
    <xf numFmtId="4" fontId="2" fillId="7" borderId="9" xfId="0" applyNumberFormat="1" applyFont="1" applyFill="1" applyBorder="1"/>
    <xf numFmtId="4" fontId="4" fillId="0" borderId="9" xfId="0" applyNumberFormat="1" applyFont="1" applyFill="1" applyBorder="1"/>
    <xf numFmtId="4" fontId="2" fillId="0" borderId="9" xfId="0" applyNumberFormat="1" applyFont="1" applyBorder="1"/>
    <xf numFmtId="0" fontId="4" fillId="0" borderId="0" xfId="0" applyFont="1" applyBorder="1"/>
    <xf numFmtId="4" fontId="4" fillId="0" borderId="0" xfId="0" applyNumberFormat="1" applyFont="1" applyBorder="1"/>
    <xf numFmtId="4" fontId="2" fillId="0" borderId="0" xfId="0" applyNumberFormat="1" applyFont="1" applyBorder="1"/>
    <xf numFmtId="165" fontId="6" fillId="0" borderId="13" xfId="0" applyNumberFormat="1" applyFont="1" applyFill="1" applyBorder="1" applyAlignment="1">
      <alignment horizontal="center"/>
    </xf>
    <xf numFmtId="0" fontId="4" fillId="0" borderId="0" xfId="0" applyFont="1" applyAlignment="1">
      <alignment vertical="top" wrapText="1"/>
    </xf>
    <xf numFmtId="0" fontId="2" fillId="7" borderId="0" xfId="0" applyFont="1" applyFill="1" applyAlignment="1">
      <alignment horizontal="center"/>
    </xf>
    <xf numFmtId="4" fontId="4" fillId="0" borderId="27" xfId="0" applyNumberFormat="1" applyFont="1" applyFill="1" applyBorder="1" applyAlignment="1">
      <alignment horizontal="right"/>
    </xf>
    <xf numFmtId="164" fontId="7" fillId="0" borderId="6" xfId="0" applyNumberFormat="1" applyFont="1" applyFill="1" applyBorder="1" applyAlignment="1">
      <alignment horizontal="center"/>
    </xf>
    <xf numFmtId="4" fontId="7" fillId="0" borderId="6" xfId="0" applyNumberFormat="1" applyFont="1" applyFill="1" applyBorder="1" applyAlignment="1">
      <alignment horizontal="right"/>
    </xf>
    <xf numFmtId="4" fontId="7" fillId="0" borderId="5" xfId="0" applyNumberFormat="1" applyFont="1" applyFill="1" applyBorder="1" applyAlignment="1">
      <alignment horizontal="right"/>
    </xf>
    <xf numFmtId="164" fontId="5" fillId="0" borderId="18" xfId="0" applyNumberFormat="1" applyFont="1" applyFill="1" applyBorder="1" applyAlignment="1">
      <alignment horizontal="left" vertical="top"/>
    </xf>
    <xf numFmtId="164" fontId="5" fillId="0" borderId="6" xfId="0" applyNumberFormat="1" applyFont="1" applyFill="1" applyBorder="1" applyAlignment="1">
      <alignment horizontal="justify" vertical="top" wrapText="1"/>
    </xf>
    <xf numFmtId="164" fontId="6" fillId="0" borderId="10" xfId="0" applyNumberFormat="1" applyFont="1" applyFill="1" applyBorder="1" applyAlignment="1">
      <alignment horizontal="center"/>
    </xf>
    <xf numFmtId="4" fontId="6" fillId="0" borderId="10" xfId="0" applyNumberFormat="1" applyFont="1" applyFill="1" applyBorder="1" applyAlignment="1">
      <alignment horizontal="right"/>
    </xf>
    <xf numFmtId="4" fontId="6" fillId="0" borderId="9" xfId="0" applyNumberFormat="1" applyFont="1" applyFill="1" applyBorder="1" applyAlignment="1">
      <alignment horizontal="right"/>
    </xf>
    <xf numFmtId="4" fontId="1" fillId="8" borderId="7" xfId="0" applyNumberFormat="1" applyFont="1" applyFill="1" applyBorder="1" applyAlignment="1">
      <alignment horizontal="right"/>
    </xf>
    <xf numFmtId="4" fontId="1" fillId="8" borderId="8" xfId="0" applyNumberFormat="1" applyFont="1" applyFill="1" applyBorder="1" applyAlignment="1">
      <alignment horizontal="right"/>
    </xf>
    <xf numFmtId="4" fontId="12" fillId="8" borderId="7" xfId="0" applyNumberFormat="1" applyFont="1" applyFill="1" applyBorder="1" applyAlignment="1">
      <alignment horizontal="right"/>
    </xf>
    <xf numFmtId="164" fontId="7" fillId="0" borderId="5" xfId="0" applyNumberFormat="1" applyFont="1" applyFill="1" applyBorder="1" applyAlignment="1">
      <alignment horizontal="left" vertical="top"/>
    </xf>
    <xf numFmtId="164" fontId="3" fillId="0" borderId="5" xfId="0" applyNumberFormat="1" applyFont="1" applyFill="1" applyBorder="1" applyAlignment="1">
      <alignment horizontal="left" vertical="top"/>
    </xf>
    <xf numFmtId="164" fontId="3" fillId="0" borderId="6" xfId="0" applyNumberFormat="1" applyFont="1" applyFill="1" applyBorder="1" applyAlignment="1">
      <alignment horizontal="left" vertical="top"/>
    </xf>
    <xf numFmtId="164" fontId="7" fillId="0" borderId="6" xfId="0" applyNumberFormat="1" applyFont="1" applyFill="1" applyBorder="1" applyAlignment="1">
      <alignment horizontal="left" vertical="top"/>
    </xf>
    <xf numFmtId="1" fontId="6" fillId="0" borderId="39" xfId="0" applyNumberFormat="1" applyFont="1" applyFill="1" applyBorder="1" applyAlignment="1">
      <alignment horizontal="left" vertical="top"/>
    </xf>
    <xf numFmtId="1" fontId="7" fillId="0" borderId="10" xfId="0" applyNumberFormat="1" applyFont="1" applyFill="1" applyBorder="1" applyAlignment="1">
      <alignment horizontal="center" vertical="center" wrapText="1"/>
    </xf>
    <xf numFmtId="1" fontId="7" fillId="0" borderId="6" xfId="0" applyNumberFormat="1" applyFont="1" applyFill="1" applyBorder="1" applyAlignment="1">
      <alignment horizontal="center" vertical="center" wrapText="1"/>
    </xf>
    <xf numFmtId="1" fontId="5" fillId="0" borderId="6" xfId="0" applyNumberFormat="1" applyFont="1" applyFill="1" applyBorder="1" applyAlignment="1">
      <alignment horizontal="center" vertical="center" wrapText="1"/>
    </xf>
    <xf numFmtId="1" fontId="6" fillId="0" borderId="10" xfId="0" applyNumberFormat="1" applyFont="1" applyFill="1" applyBorder="1" applyAlignment="1">
      <alignment horizontal="center" vertical="center" wrapText="1"/>
    </xf>
    <xf numFmtId="1" fontId="7" fillId="3" borderId="20" xfId="0" applyNumberFormat="1" applyFont="1" applyFill="1" applyBorder="1" applyAlignment="1">
      <alignment horizontal="center" vertical="center" wrapText="1"/>
    </xf>
    <xf numFmtId="1" fontId="5" fillId="0" borderId="6" xfId="0" applyNumberFormat="1" applyFont="1" applyBorder="1" applyAlignment="1">
      <alignment horizontal="center" vertical="center" wrapText="1"/>
    </xf>
    <xf numFmtId="1" fontId="5" fillId="0" borderId="25" xfId="0" applyNumberFormat="1" applyFont="1" applyBorder="1" applyAlignment="1">
      <alignment horizontal="center" vertical="center" wrapText="1"/>
    </xf>
    <xf numFmtId="1" fontId="5" fillId="0" borderId="25" xfId="0" applyNumberFormat="1" applyFont="1" applyFill="1" applyBorder="1" applyAlignment="1">
      <alignment horizontal="center" vertical="center" wrapText="1"/>
    </xf>
    <xf numFmtId="1" fontId="5" fillId="0" borderId="0" xfId="0" applyNumberFormat="1" applyFont="1" applyBorder="1" applyAlignment="1">
      <alignment horizontal="center" vertical="center" wrapText="1"/>
    </xf>
    <xf numFmtId="1" fontId="3" fillId="0" borderId="0" xfId="0" applyNumberFormat="1" applyFont="1"/>
    <xf numFmtId="0" fontId="6" fillId="3" borderId="11" xfId="0" applyFont="1" applyFill="1" applyBorder="1" applyAlignment="1">
      <alignment vertical="center" wrapText="1"/>
    </xf>
    <xf numFmtId="0" fontId="6" fillId="3" borderId="15" xfId="0" applyFont="1" applyFill="1" applyBorder="1" applyAlignment="1">
      <alignment vertical="center" wrapText="1"/>
    </xf>
    <xf numFmtId="4" fontId="5" fillId="0" borderId="13" xfId="0" applyNumberFormat="1" applyFont="1" applyFill="1" applyBorder="1" applyAlignment="1">
      <alignment horizontal="right"/>
    </xf>
    <xf numFmtId="17" fontId="6" fillId="2" borderId="12" xfId="0" applyNumberFormat="1" applyFont="1" applyFill="1" applyBorder="1" applyAlignment="1">
      <alignment horizontal="center"/>
    </xf>
    <xf numFmtId="0" fontId="3" fillId="2" borderId="14" xfId="0" applyFont="1" applyFill="1" applyBorder="1"/>
    <xf numFmtId="4" fontId="3" fillId="0" borderId="33" xfId="0" applyNumberFormat="1" applyFont="1" applyFill="1" applyBorder="1" applyAlignment="1">
      <alignment horizontal="center" vertical="center"/>
    </xf>
    <xf numFmtId="4" fontId="3" fillId="0" borderId="0" xfId="0" applyNumberFormat="1" applyFont="1" applyFill="1" applyBorder="1" applyAlignment="1">
      <alignment horizontal="center" vertical="center"/>
    </xf>
    <xf numFmtId="4" fontId="3" fillId="0" borderId="13" xfId="0" applyNumberFormat="1" applyFont="1" applyFill="1" applyBorder="1" applyAlignment="1">
      <alignment horizontal="center" vertical="center"/>
    </xf>
    <xf numFmtId="164" fontId="7" fillId="0" borderId="6" xfId="0" applyNumberFormat="1" applyFont="1" applyBorder="1" applyAlignment="1">
      <alignment horizontal="justify" vertical="top"/>
    </xf>
    <xf numFmtId="164" fontId="6" fillId="0" borderId="6" xfId="0" applyNumberFormat="1" applyFont="1" applyFill="1" applyBorder="1" applyAlignment="1">
      <alignment horizontal="center"/>
    </xf>
    <xf numFmtId="4" fontId="6" fillId="0" borderId="6" xfId="0" applyNumberFormat="1" applyFont="1" applyFill="1" applyBorder="1" applyAlignment="1">
      <alignment horizontal="right"/>
    </xf>
    <xf numFmtId="4" fontId="6" fillId="0" borderId="5" xfId="0" applyNumberFormat="1" applyFont="1" applyFill="1" applyBorder="1" applyAlignment="1">
      <alignment horizontal="right"/>
    </xf>
    <xf numFmtId="166" fontId="6" fillId="0" borderId="0" xfId="0" applyNumberFormat="1" applyFont="1"/>
    <xf numFmtId="166" fontId="3" fillId="0" borderId="0" xfId="0" applyNumberFormat="1" applyFont="1"/>
    <xf numFmtId="166" fontId="3" fillId="0" borderId="0" xfId="0" applyNumberFormat="1" applyFont="1" applyBorder="1"/>
    <xf numFmtId="164" fontId="3" fillId="0" borderId="6" xfId="0" applyNumberFormat="1" applyFont="1" applyBorder="1" applyAlignment="1">
      <alignment horizontal="justify" vertical="top" wrapText="1"/>
    </xf>
    <xf numFmtId="4" fontId="3" fillId="0" borderId="6" xfId="0" applyNumberFormat="1" applyFont="1" applyBorder="1" applyAlignment="1">
      <alignment horizontal="right"/>
    </xf>
    <xf numFmtId="4" fontId="3" fillId="0" borderId="5" xfId="0" applyNumberFormat="1" applyFont="1" applyBorder="1" applyAlignment="1">
      <alignment horizontal="right"/>
    </xf>
    <xf numFmtId="4" fontId="11" fillId="8" borderId="7" xfId="0" applyNumberFormat="1" applyFont="1" applyFill="1" applyBorder="1" applyAlignment="1">
      <alignment horizontal="right"/>
    </xf>
    <xf numFmtId="4" fontId="11" fillId="8" borderId="8" xfId="0" applyNumberFormat="1" applyFont="1" applyFill="1" applyBorder="1" applyAlignment="1">
      <alignment horizontal="right"/>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4" fontId="6" fillId="2" borderId="16" xfId="0" applyNumberFormat="1" applyFont="1" applyFill="1" applyBorder="1" applyAlignment="1">
      <alignment horizontal="center" vertical="center" wrapText="1"/>
    </xf>
    <xf numFmtId="4" fontId="6" fillId="2" borderId="11" xfId="0" applyNumberFormat="1" applyFont="1" applyFill="1" applyBorder="1" applyAlignment="1">
      <alignment horizontal="center" vertical="center" wrapText="1"/>
    </xf>
    <xf numFmtId="4" fontId="6" fillId="2" borderId="12" xfId="0" applyNumberFormat="1" applyFont="1" applyFill="1" applyBorder="1" applyAlignment="1">
      <alignment horizontal="center" vertical="center" wrapText="1"/>
    </xf>
    <xf numFmtId="4" fontId="6" fillId="2" borderId="13" xfId="0" applyNumberFormat="1" applyFont="1" applyFill="1" applyBorder="1" applyAlignment="1">
      <alignment horizontal="center" vertical="center" wrapText="1"/>
    </xf>
    <xf numFmtId="4" fontId="6" fillId="2" borderId="14" xfId="0" applyNumberFormat="1" applyFont="1" applyFill="1" applyBorder="1" applyAlignment="1">
      <alignment horizontal="center" vertical="center" wrapText="1"/>
    </xf>
    <xf numFmtId="4" fontId="6" fillId="2" borderId="15"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xf>
    <xf numFmtId="4" fontId="2" fillId="3" borderId="2" xfId="0" applyNumberFormat="1" applyFont="1" applyFill="1" applyBorder="1" applyAlignment="1">
      <alignment horizontal="center" vertical="center"/>
    </xf>
    <xf numFmtId="4" fontId="3" fillId="0" borderId="33" xfId="0" applyNumberFormat="1" applyFont="1" applyFill="1" applyBorder="1" applyAlignment="1">
      <alignment horizontal="center" vertical="center"/>
    </xf>
    <xf numFmtId="4" fontId="3" fillId="0" borderId="0" xfId="0" applyNumberFormat="1" applyFont="1" applyFill="1" applyBorder="1" applyAlignment="1">
      <alignment horizontal="center" vertical="center"/>
    </xf>
    <xf numFmtId="4" fontId="3" fillId="0" borderId="13" xfId="0" applyNumberFormat="1" applyFont="1" applyFill="1" applyBorder="1" applyAlignment="1">
      <alignment horizontal="center" vertical="center"/>
    </xf>
    <xf numFmtId="4" fontId="6" fillId="2" borderId="29" xfId="0" applyNumberFormat="1" applyFont="1" applyFill="1" applyBorder="1" applyAlignment="1">
      <alignment horizontal="center" vertical="center" wrapText="1"/>
    </xf>
    <xf numFmtId="4" fontId="6" fillId="2" borderId="0" xfId="0" applyNumberFormat="1" applyFont="1" applyFill="1" applyBorder="1" applyAlignment="1">
      <alignment horizontal="center" vertical="center" wrapText="1"/>
    </xf>
    <xf numFmtId="4" fontId="6" fillId="2" borderId="30"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4" fontId="6" fillId="3" borderId="1" xfId="0" applyNumberFormat="1" applyFont="1" applyFill="1" applyBorder="1" applyAlignment="1">
      <alignment horizontal="center" vertical="center"/>
    </xf>
    <xf numFmtId="4" fontId="6" fillId="3" borderId="2" xfId="0" applyNumberFormat="1" applyFont="1" applyFill="1" applyBorder="1" applyAlignment="1">
      <alignment horizontal="center" vertical="center"/>
    </xf>
    <xf numFmtId="4" fontId="6" fillId="3" borderId="1" xfId="0" quotePrefix="1" applyNumberFormat="1" applyFont="1" applyFill="1" applyBorder="1" applyAlignment="1">
      <alignment horizontal="center" vertical="center" wrapText="1"/>
    </xf>
    <xf numFmtId="4" fontId="6" fillId="3" borderId="2" xfId="0" quotePrefix="1" applyNumberFormat="1" applyFont="1" applyFill="1" applyBorder="1" applyAlignment="1">
      <alignment horizontal="center" vertical="center" wrapText="1"/>
    </xf>
    <xf numFmtId="4" fontId="10" fillId="3" borderId="31" xfId="0" applyNumberFormat="1" applyFont="1" applyFill="1" applyBorder="1" applyAlignment="1">
      <alignment horizontal="center" vertical="center"/>
    </xf>
    <xf numFmtId="4" fontId="10" fillId="3" borderId="22" xfId="0" applyNumberFormat="1" applyFont="1" applyFill="1" applyBorder="1" applyAlignment="1">
      <alignment horizontal="center" vertical="center"/>
    </xf>
    <xf numFmtId="4" fontId="10" fillId="2" borderId="16" xfId="0" applyNumberFormat="1" applyFont="1" applyFill="1" applyBorder="1" applyAlignment="1">
      <alignment horizontal="center" vertical="center" wrapText="1"/>
    </xf>
    <xf numFmtId="4" fontId="10" fillId="2" borderId="29" xfId="0" applyNumberFormat="1" applyFont="1" applyFill="1" applyBorder="1" applyAlignment="1">
      <alignment horizontal="center" vertical="center" wrapText="1"/>
    </xf>
    <xf numFmtId="4" fontId="10" fillId="2" borderId="11" xfId="0" applyNumberFormat="1" applyFont="1" applyFill="1" applyBorder="1" applyAlignment="1">
      <alignment horizontal="center" vertical="center" wrapText="1"/>
    </xf>
    <xf numFmtId="4" fontId="10" fillId="2" borderId="12" xfId="0" applyNumberFormat="1" applyFont="1" applyFill="1" applyBorder="1" applyAlignment="1">
      <alignment horizontal="center" vertical="center" wrapText="1"/>
    </xf>
    <xf numFmtId="4" fontId="10" fillId="2" borderId="0" xfId="0" applyNumberFormat="1" applyFont="1" applyFill="1" applyBorder="1" applyAlignment="1">
      <alignment horizontal="center" vertical="center" wrapText="1"/>
    </xf>
    <xf numFmtId="4" fontId="10" fillId="2" borderId="13" xfId="0" applyNumberFormat="1" applyFont="1" applyFill="1" applyBorder="1" applyAlignment="1">
      <alignment horizontal="center" vertical="center" wrapText="1"/>
    </xf>
    <xf numFmtId="4" fontId="10" fillId="2" borderId="14" xfId="0" applyNumberFormat="1" applyFont="1" applyFill="1" applyBorder="1" applyAlignment="1">
      <alignment horizontal="center" vertical="center" wrapText="1"/>
    </xf>
    <xf numFmtId="4" fontId="10" fillId="2" borderId="30" xfId="0" applyNumberFormat="1" applyFont="1" applyFill="1" applyBorder="1" applyAlignment="1">
      <alignment horizontal="center" vertical="center" wrapText="1"/>
    </xf>
    <xf numFmtId="4" fontId="10" fillId="2" borderId="15" xfId="0" applyNumberFormat="1" applyFont="1" applyFill="1" applyBorder="1" applyAlignment="1">
      <alignment horizontal="center" vertical="center" wrapText="1"/>
    </xf>
    <xf numFmtId="0" fontId="10" fillId="3" borderId="32"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1" xfId="0" applyFont="1" applyFill="1" applyBorder="1" applyAlignment="1">
      <alignment horizontal="center" vertical="center"/>
    </xf>
    <xf numFmtId="4" fontId="10" fillId="3" borderId="1" xfId="0" applyNumberFormat="1" applyFont="1" applyFill="1" applyBorder="1" applyAlignment="1">
      <alignment horizontal="center" vertical="center"/>
    </xf>
    <xf numFmtId="4" fontId="10" fillId="3" borderId="2" xfId="0" applyNumberFormat="1" applyFont="1" applyFill="1" applyBorder="1" applyAlignment="1">
      <alignment horizontal="center" vertical="center"/>
    </xf>
    <xf numFmtId="0" fontId="2" fillId="0" borderId="0" xfId="0" applyFont="1" applyAlignment="1">
      <alignment horizontal="left" vertical="top" wrapText="1"/>
    </xf>
    <xf numFmtId="0" fontId="4" fillId="0" borderId="0" xfId="0" applyFont="1" applyAlignment="1">
      <alignment horizontal="left" vertical="top" wrapText="1"/>
    </xf>
    <xf numFmtId="0" fontId="13" fillId="6" borderId="0" xfId="0" applyFont="1" applyFill="1" applyBorder="1" applyAlignment="1" applyProtection="1">
      <alignment horizontal="center" vertical="center" wrapText="1"/>
    </xf>
    <xf numFmtId="0" fontId="4" fillId="0" borderId="0" xfId="0" applyFont="1" applyBorder="1" applyAlignment="1">
      <alignment horizontal="center" vertical="center" wrapText="1"/>
    </xf>
    <xf numFmtId="0" fontId="2" fillId="6" borderId="0" xfId="0" applyFont="1" applyFill="1" applyBorder="1" applyAlignment="1">
      <alignment horizontal="center"/>
    </xf>
    <xf numFmtId="49" fontId="2" fillId="4" borderId="34" xfId="0" applyNumberFormat="1" applyFont="1" applyFill="1" applyBorder="1" applyAlignment="1">
      <alignment horizontal="left" vertical="center" wrapText="1"/>
    </xf>
    <xf numFmtId="49" fontId="4" fillId="4" borderId="35" xfId="0" applyNumberFormat="1" applyFont="1" applyFill="1" applyBorder="1" applyAlignment="1">
      <alignment horizontal="left" vertical="center" wrapText="1"/>
    </xf>
    <xf numFmtId="49" fontId="4" fillId="4" borderId="36" xfId="0" applyNumberFormat="1" applyFont="1" applyFill="1" applyBorder="1" applyAlignment="1">
      <alignment horizontal="left" vertical="center" wrapText="1"/>
    </xf>
    <xf numFmtId="49" fontId="4" fillId="4" borderId="0" xfId="0" applyNumberFormat="1" applyFont="1" applyFill="1" applyBorder="1" applyAlignment="1">
      <alignment horizontal="left" vertical="center" wrapText="1"/>
    </xf>
    <xf numFmtId="49" fontId="4" fillId="4" borderId="37" xfId="0" applyNumberFormat="1" applyFont="1" applyFill="1" applyBorder="1" applyAlignment="1">
      <alignment horizontal="left" vertical="center" wrapText="1"/>
    </xf>
    <xf numFmtId="49" fontId="4" fillId="4" borderId="38" xfId="0" applyNumberFormat="1" applyFont="1" applyFill="1" applyBorder="1" applyAlignment="1">
      <alignment horizontal="left" vertical="center" wrapText="1"/>
    </xf>
    <xf numFmtId="0" fontId="2" fillId="7" borderId="0" xfId="0" applyFont="1" applyFill="1" applyAlignment="1">
      <alignment horizontal="center"/>
    </xf>
    <xf numFmtId="0" fontId="2" fillId="0" borderId="0" xfId="0" applyFont="1" applyAlignment="1">
      <alignment horizontal="center" vertical="top" wrapText="1"/>
    </xf>
    <xf numFmtId="0" fontId="4" fillId="0" borderId="0" xfId="0" applyFont="1" applyBorder="1" applyAlignment="1">
      <alignment horizontal="center"/>
    </xf>
  </cellXfs>
  <cellStyles count="1">
    <cellStyle name="Normal" xfId="0" builtinId="0"/>
  </cellStyles>
  <dxfs count="8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10"/>
      </font>
    </dxf>
    <dxf>
      <font>
        <b/>
        <i val="0"/>
        <color rgb="FFFF0000"/>
      </font>
    </dxf>
    <dxf>
      <font>
        <b/>
        <i val="0"/>
        <color rgb="FFFF0000"/>
      </font>
    </dxf>
    <dxf>
      <font>
        <b/>
        <i val="0"/>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ndense val="0"/>
        <extend val="0"/>
        <color indexed="1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220980</xdr:colOff>
          <xdr:row>0</xdr:row>
          <xdr:rowOff>76200</xdr:rowOff>
        </xdr:from>
        <xdr:to>
          <xdr:col>3</xdr:col>
          <xdr:colOff>1546860</xdr:colOff>
          <xdr:row>2</xdr:row>
          <xdr:rowOff>121920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388620</xdr:colOff>
          <xdr:row>0</xdr:row>
          <xdr:rowOff>91440</xdr:rowOff>
        </xdr:from>
        <xdr:to>
          <xdr:col>7</xdr:col>
          <xdr:colOff>777240</xdr:colOff>
          <xdr:row>2</xdr:row>
          <xdr:rowOff>91440</xdr:rowOff>
        </xdr:to>
        <xdr:sp macro="" textlink="">
          <xdr:nvSpPr>
            <xdr:cNvPr id="15362" name="Object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304800</xdr:colOff>
          <xdr:row>0</xdr:row>
          <xdr:rowOff>68580</xdr:rowOff>
        </xdr:from>
        <xdr:to>
          <xdr:col>13</xdr:col>
          <xdr:colOff>320040</xdr:colOff>
          <xdr:row>2</xdr:row>
          <xdr:rowOff>114300</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23</xdr:row>
          <xdr:rowOff>68580</xdr:rowOff>
        </xdr:from>
        <xdr:to>
          <xdr:col>13</xdr:col>
          <xdr:colOff>320040</xdr:colOff>
          <xdr:row>25</xdr:row>
          <xdr:rowOff>114300</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p.%20Custo%20CA%20SESC%20Gurupi%20-%20TO%20rev%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Planilha1"/>
    </sheetNames>
    <sheetDataSet>
      <sheetData sheetId="0">
        <row r="6">
          <cell r="C6" t="str">
            <v>Construção Civil</v>
          </cell>
        </row>
        <row r="7">
          <cell r="A7" t="str">
            <v>Composição 0001</v>
          </cell>
          <cell r="B7" t="str">
            <v>Comp. Antiga Sinapi 73960/1</v>
          </cell>
          <cell r="C7" t="str">
            <v>Instalação / ligação provisória elétrica baixa tensão para canteiro de obras. Fornecimento e execução</v>
          </cell>
          <cell r="D7" t="str">
            <v>cj</v>
          </cell>
          <cell r="E7">
            <v>1</v>
          </cell>
          <cell r="G7">
            <v>1985.6599999999999</v>
          </cell>
        </row>
        <row r="8">
          <cell r="A8" t="str">
            <v>.1</v>
          </cell>
          <cell r="B8" t="str">
            <v>Sinapi 88264</v>
          </cell>
          <cell r="C8" t="str">
            <v>Eletricista com encargos complementares</v>
          </cell>
          <cell r="D8" t="str">
            <v>h</v>
          </cell>
          <cell r="E8">
            <v>24</v>
          </cell>
          <cell r="F8">
            <v>19.11</v>
          </cell>
          <cell r="G8">
            <v>458.64</v>
          </cell>
        </row>
        <row r="9">
          <cell r="A9" t="str">
            <v>.2</v>
          </cell>
          <cell r="B9" t="str">
            <v>Sinapi 88316</v>
          </cell>
          <cell r="C9" t="str">
            <v>Servente com encargos complementares</v>
          </cell>
          <cell r="D9" t="str">
            <v>h</v>
          </cell>
          <cell r="E9">
            <v>24</v>
          </cell>
          <cell r="F9">
            <v>12.45</v>
          </cell>
          <cell r="G9">
            <v>298.8</v>
          </cell>
        </row>
        <row r="10">
          <cell r="A10" t="str">
            <v>.3</v>
          </cell>
          <cell r="B10" t="str">
            <v>Ins Sinapi 392</v>
          </cell>
          <cell r="C10" t="str">
            <v>Abracadeira tipo d 1/2" c/ parafuso"</v>
          </cell>
          <cell r="D10" t="str">
            <v>un</v>
          </cell>
          <cell r="E10">
            <v>1</v>
          </cell>
          <cell r="F10">
            <v>0.68</v>
          </cell>
          <cell r="G10">
            <v>0.68</v>
          </cell>
        </row>
        <row r="11">
          <cell r="A11" t="str">
            <v>.4</v>
          </cell>
          <cell r="B11" t="str">
            <v>Ins Sinapi 979</v>
          </cell>
          <cell r="C11" t="str">
            <v>Cabo de cobre flexível de 16 mm2, com isolamento anti-chama 450/750 v</v>
          </cell>
          <cell r="D11" t="str">
            <v>m</v>
          </cell>
          <cell r="E11">
            <v>20</v>
          </cell>
          <cell r="F11">
            <v>8</v>
          </cell>
          <cell r="G11">
            <v>160</v>
          </cell>
        </row>
        <row r="12">
          <cell r="A12" t="str">
            <v>.5</v>
          </cell>
          <cell r="B12" t="str">
            <v>Ins Sinapi 1875</v>
          </cell>
          <cell r="C12" t="str">
            <v>Curva PVC 90g p/ eletroduto roscavel 1 1/2"</v>
          </cell>
          <cell r="D12" t="str">
            <v>un</v>
          </cell>
          <cell r="E12">
            <v>2</v>
          </cell>
          <cell r="F12">
            <v>3.52</v>
          </cell>
          <cell r="G12">
            <v>7.04</v>
          </cell>
        </row>
        <row r="13">
          <cell r="A13" t="str">
            <v>.6</v>
          </cell>
          <cell r="B13" t="str">
            <v>Ins Sinapi 2673</v>
          </cell>
          <cell r="C13" t="str">
            <v>Eletroduto de PVC roscável de 1/2, sem luva</v>
          </cell>
          <cell r="D13" t="str">
            <v>m</v>
          </cell>
          <cell r="E13">
            <v>12</v>
          </cell>
          <cell r="F13">
            <v>2.33</v>
          </cell>
          <cell r="G13">
            <v>27.96</v>
          </cell>
        </row>
        <row r="14">
          <cell r="A14" t="str">
            <v>.7</v>
          </cell>
          <cell r="B14" t="str">
            <v>Ins Sinapi 3406</v>
          </cell>
          <cell r="C14" t="str">
            <v>Isolador de porcelana, tipo pino monocorpo, para tensao de *15* kv</v>
          </cell>
          <cell r="D14" t="str">
            <v>un</v>
          </cell>
          <cell r="E14">
            <v>4</v>
          </cell>
          <cell r="F14">
            <v>19.36</v>
          </cell>
          <cell r="G14">
            <v>77.44</v>
          </cell>
        </row>
        <row r="15">
          <cell r="A15" t="str">
            <v>.8</v>
          </cell>
          <cell r="B15" t="str">
            <v>Ins Sinapi 4481</v>
          </cell>
          <cell r="C15" t="str">
            <v>Peca de madeira de lei *7,5  x 15* cm ( 3"  x 6" ), não aparelhada, (p/telhado, estruturas permanentes)</v>
          </cell>
          <cell r="D15" t="str">
            <v>m</v>
          </cell>
          <cell r="E15">
            <v>6</v>
          </cell>
          <cell r="F15">
            <v>21.41</v>
          </cell>
          <cell r="G15">
            <v>128.46</v>
          </cell>
        </row>
        <row r="16">
          <cell r="A16" t="str">
            <v>.9</v>
          </cell>
          <cell r="B16" t="str">
            <v>Ins Sinapi 7701</v>
          </cell>
          <cell r="C16" t="str">
            <v>Tubo aco galv c/ costura din 2440/NBR 5580 classe media dn 2.1/2" (65mm) e=3,65mm - 6,51kg/m</v>
          </cell>
          <cell r="D16" t="str">
            <v>m</v>
          </cell>
          <cell r="E16">
            <v>2</v>
          </cell>
          <cell r="F16">
            <v>53.81</v>
          </cell>
          <cell r="G16">
            <v>107.62</v>
          </cell>
        </row>
        <row r="17">
          <cell r="A17" t="str">
            <v>.10</v>
          </cell>
          <cell r="B17" t="str">
            <v>Ins Sinapi 12056</v>
          </cell>
          <cell r="C17" t="str">
            <v>Eletroduto metalico flexivel tipo conduite d = 1 1/2"</v>
          </cell>
          <cell r="D17" t="str">
            <v>m</v>
          </cell>
          <cell r="E17">
            <v>1</v>
          </cell>
          <cell r="F17">
            <v>20.71</v>
          </cell>
          <cell r="G17">
            <v>20.71</v>
          </cell>
        </row>
        <row r="18">
          <cell r="A18" t="str">
            <v>.11</v>
          </cell>
          <cell r="B18" t="str">
            <v>Ins Sinapi 12083</v>
          </cell>
          <cell r="C18" t="str">
            <v>Chave faca tripolar blindada 100A/250V, TIPO F-323 SPF DA MARGIRIUS CONTINENTAL ou equivalente</v>
          </cell>
          <cell r="D18" t="str">
            <v>un</v>
          </cell>
          <cell r="E18">
            <v>1</v>
          </cell>
          <cell r="F18">
            <v>635.51</v>
          </cell>
          <cell r="G18">
            <v>635.51</v>
          </cell>
        </row>
        <row r="19">
          <cell r="A19" t="str">
            <v>.12</v>
          </cell>
          <cell r="B19" t="str">
            <v>Ins Sinapi 3302</v>
          </cell>
          <cell r="C19" t="str">
            <v>Fusivel nh 100 a tamanho 00, capacidade de interrupcao de 120 ka, tensao nomimnal de 500 v</v>
          </cell>
          <cell r="D19" t="str">
            <v>un</v>
          </cell>
          <cell r="E19">
            <v>3</v>
          </cell>
          <cell r="F19">
            <v>12.76</v>
          </cell>
          <cell r="G19">
            <v>38.28</v>
          </cell>
        </row>
        <row r="20">
          <cell r="A20" t="str">
            <v>.13</v>
          </cell>
          <cell r="B20" t="str">
            <v>Ins Sinapi 12344</v>
          </cell>
          <cell r="C20" t="str">
            <v>Fusivel diazed 20 a tamanho dii, capacidade de interrupcao de 50 ka em vca e 8 ka em vcc, tensao nomimnal de 500 v</v>
          </cell>
          <cell r="D20" t="str">
            <v>un</v>
          </cell>
          <cell r="E20">
            <v>4</v>
          </cell>
          <cell r="F20">
            <v>2.25</v>
          </cell>
          <cell r="G20">
            <v>9</v>
          </cell>
        </row>
        <row r="21">
          <cell r="A21" t="str">
            <v>.14</v>
          </cell>
          <cell r="B21" t="str">
            <v>Ins Sinapi 3398</v>
          </cell>
          <cell r="C21" t="str">
            <v>Isolador de porcelana, tipo roldana, dimensoes de *72* x *72* mm, para uso em baixa tensao</v>
          </cell>
          <cell r="D21" t="str">
            <v>un</v>
          </cell>
          <cell r="E21">
            <v>4</v>
          </cell>
          <cell r="F21">
            <v>3.88</v>
          </cell>
          <cell r="G21">
            <v>15.52</v>
          </cell>
        </row>
        <row r="24">
          <cell r="A24" t="str">
            <v>Composição 0002</v>
          </cell>
          <cell r="B24" t="str">
            <v>Comp FGV AD19.20.0100 com insumos Sinapi</v>
          </cell>
          <cell r="C24" t="str">
            <v>Instalação e ligação provisórias de água e esgoto para execução das obras</v>
          </cell>
          <cell r="D24" t="str">
            <v>cj</v>
          </cell>
          <cell r="E24">
            <v>1</v>
          </cell>
          <cell r="G24">
            <v>1063.42</v>
          </cell>
        </row>
        <row r="25">
          <cell r="A25" t="str">
            <v>.1</v>
          </cell>
          <cell r="B25" t="str">
            <v>Ins Sinapi 798</v>
          </cell>
          <cell r="C25" t="str">
            <v>Bucha de reducao de latao, de 3/4"x1/2"</v>
          </cell>
          <cell r="D25" t="str">
            <v>un</v>
          </cell>
          <cell r="E25">
            <v>2</v>
          </cell>
          <cell r="F25">
            <v>0.7</v>
          </cell>
          <cell r="G25">
            <v>1.4</v>
          </cell>
        </row>
        <row r="26">
          <cell r="A26" t="str">
            <v>.2</v>
          </cell>
          <cell r="B26" t="str">
            <v>FGV MAT034850</v>
          </cell>
          <cell r="C26" t="str">
            <v>Colar de tomada de PVC rigido, diametro nominal de 50mmx1/2"</v>
          </cell>
          <cell r="D26" t="str">
            <v>un</v>
          </cell>
          <cell r="E26">
            <v>1</v>
          </cell>
          <cell r="F26">
            <v>6.45</v>
          </cell>
          <cell r="G26">
            <v>6.45</v>
          </cell>
        </row>
        <row r="27">
          <cell r="A27" t="str">
            <v>.3</v>
          </cell>
          <cell r="B27" t="str">
            <v>FGV MAT080150</v>
          </cell>
          <cell r="C27" t="str">
            <v>Ligacao de agua, sem limitador de consumo e passeio cimentado (Tabelas III + IV), de 3/4"</v>
          </cell>
          <cell r="D27" t="str">
            <v>un</v>
          </cell>
          <cell r="E27">
            <v>1</v>
          </cell>
          <cell r="F27">
            <v>688.43</v>
          </cell>
          <cell r="G27">
            <v>688.43</v>
          </cell>
        </row>
        <row r="28">
          <cell r="A28" t="str">
            <v>.4</v>
          </cell>
          <cell r="B28" t="str">
            <v>Ins Sinapi 3883</v>
          </cell>
          <cell r="C28" t="str">
            <v>Luva de PVC rigido, roscavel, diametro nominal de 1/2"</v>
          </cell>
          <cell r="D28" t="str">
            <v>un</v>
          </cell>
          <cell r="E28">
            <v>1</v>
          </cell>
          <cell r="F28">
            <v>1.01</v>
          </cell>
          <cell r="G28">
            <v>1.01</v>
          </cell>
        </row>
        <row r="29">
          <cell r="A29" t="str">
            <v>.5</v>
          </cell>
          <cell r="B29" t="str">
            <v>Ins Sinapi 3906</v>
          </cell>
          <cell r="C29" t="str">
            <v>Luva de PVC rigido, solda e rosca (SR), de 25mmx1/2"</v>
          </cell>
          <cell r="D29" t="str">
            <v>un</v>
          </cell>
          <cell r="E29">
            <v>1</v>
          </cell>
          <cell r="F29">
            <v>1.07</v>
          </cell>
          <cell r="G29">
            <v>1.07</v>
          </cell>
        </row>
        <row r="30">
          <cell r="A30" t="str">
            <v>.6</v>
          </cell>
          <cell r="B30" t="str">
            <v>Ins Sinapi 9836</v>
          </cell>
          <cell r="C30" t="str">
            <v>Tubo PVC Serie Normal diametro 100mm</v>
          </cell>
          <cell r="D30" t="str">
            <v>m</v>
          </cell>
          <cell r="E30">
            <v>4.5</v>
          </cell>
          <cell r="F30">
            <v>8.17</v>
          </cell>
          <cell r="G30">
            <v>36.770000000000003</v>
          </cell>
        </row>
        <row r="31">
          <cell r="A31" t="str">
            <v>.7</v>
          </cell>
          <cell r="B31" t="str">
            <v>Ins Sinapi 4210</v>
          </cell>
          <cell r="C31" t="str">
            <v>Niple de PVC rigido, roscavel, diametro nominal de 1/2"</v>
          </cell>
          <cell r="D31" t="str">
            <v>un</v>
          </cell>
          <cell r="E31">
            <v>1</v>
          </cell>
          <cell r="F31">
            <v>0.66</v>
          </cell>
          <cell r="G31">
            <v>0.66</v>
          </cell>
        </row>
        <row r="32">
          <cell r="A32" t="str">
            <v>.8</v>
          </cell>
          <cell r="B32" t="str">
            <v>Ins Sinapi 6016</v>
          </cell>
          <cell r="C32" t="str">
            <v>Registro de derivacao em bronze, sem virola, de 3/4"</v>
          </cell>
          <cell r="D32" t="str">
            <v>un</v>
          </cell>
          <cell r="E32">
            <v>1</v>
          </cell>
          <cell r="F32">
            <v>18.440000000000001</v>
          </cell>
          <cell r="G32">
            <v>18.440000000000001</v>
          </cell>
        </row>
        <row r="33">
          <cell r="A33" t="str">
            <v>.9</v>
          </cell>
          <cell r="B33" t="str">
            <v>Ins Sinapi 6020</v>
          </cell>
          <cell r="C33" t="str">
            <v>Registro de gaveta bruto, em bronze, diametro nominal de 1/2"</v>
          </cell>
          <cell r="D33" t="str">
            <v>un</v>
          </cell>
          <cell r="E33">
            <v>1</v>
          </cell>
          <cell r="F33">
            <v>17.48</v>
          </cell>
          <cell r="G33">
            <v>17.48</v>
          </cell>
        </row>
        <row r="34">
          <cell r="A34" t="str">
            <v>.10</v>
          </cell>
          <cell r="B34" t="str">
            <v>Ins Sinapi 9856</v>
          </cell>
          <cell r="C34" t="str">
            <v>Tubo de PVC rigido, roscavel, vara com 6m, diametro nominal de 1/2"</v>
          </cell>
          <cell r="D34" t="str">
            <v>m</v>
          </cell>
          <cell r="E34">
            <v>6</v>
          </cell>
          <cell r="F34">
            <v>4.6399999999999997</v>
          </cell>
          <cell r="G34">
            <v>27.84</v>
          </cell>
        </row>
        <row r="35">
          <cell r="A35" t="str">
            <v>.11</v>
          </cell>
          <cell r="B35" t="str">
            <v>Ins Sinapi 9892</v>
          </cell>
          <cell r="C35" t="str">
            <v>Uniao de PVC rigido, roscavel, diametro nominal de 1/2"</v>
          </cell>
          <cell r="D35" t="str">
            <v>un</v>
          </cell>
          <cell r="E35">
            <v>1</v>
          </cell>
          <cell r="F35">
            <v>4.1500000000000004</v>
          </cell>
          <cell r="G35">
            <v>4.1500000000000004</v>
          </cell>
        </row>
        <row r="36">
          <cell r="A36" t="str">
            <v>.12</v>
          </cell>
          <cell r="B36" t="str">
            <v>Sinapi 88267</v>
          </cell>
          <cell r="C36" t="str">
            <v>Encanador ou bombeiro hidráulico com encargos complementares</v>
          </cell>
          <cell r="D36" t="str">
            <v>h</v>
          </cell>
          <cell r="E36">
            <v>4</v>
          </cell>
          <cell r="F36">
            <v>18.5</v>
          </cell>
          <cell r="G36">
            <v>74</v>
          </cell>
        </row>
        <row r="37">
          <cell r="A37" t="str">
            <v>.13</v>
          </cell>
          <cell r="B37" t="str">
            <v>Sinapi 88309</v>
          </cell>
          <cell r="C37" t="str">
            <v>Pedreiro com encargos complementares</v>
          </cell>
          <cell r="D37" t="str">
            <v>h</v>
          </cell>
          <cell r="E37">
            <v>4</v>
          </cell>
          <cell r="F37">
            <v>17.170000000000002</v>
          </cell>
          <cell r="G37">
            <v>68.680000000000007</v>
          </cell>
        </row>
        <row r="38">
          <cell r="A38" t="str">
            <v>.14</v>
          </cell>
          <cell r="B38" t="str">
            <v>Sinapi 88316</v>
          </cell>
          <cell r="C38" t="str">
            <v>Servente com encargos complementares</v>
          </cell>
          <cell r="D38" t="str">
            <v>h</v>
          </cell>
          <cell r="E38">
            <v>4</v>
          </cell>
          <cell r="F38">
            <v>12.45</v>
          </cell>
          <cell r="G38">
            <v>49.8</v>
          </cell>
        </row>
        <row r="39">
          <cell r="A39" t="str">
            <v>.15</v>
          </cell>
          <cell r="B39" t="str">
            <v>Sinapi 93358</v>
          </cell>
          <cell r="C39" t="str">
            <v>Escavação manual de valas</v>
          </cell>
          <cell r="D39" t="str">
            <v>m3</v>
          </cell>
          <cell r="E39">
            <v>0.85</v>
          </cell>
          <cell r="F39">
            <v>49.25</v>
          </cell>
          <cell r="G39">
            <v>41.86</v>
          </cell>
        </row>
        <row r="40">
          <cell r="A40" t="str">
            <v>.16</v>
          </cell>
          <cell r="B40" t="str">
            <v>Sinapi 96995</v>
          </cell>
          <cell r="C40" t="str">
            <v xml:space="preserve">Reaterro compactado manualmente em camada de 20cm, com material proveniente das escavações para serviços de infraestrutura </v>
          </cell>
          <cell r="D40" t="str">
            <v>m3</v>
          </cell>
          <cell r="E40">
            <v>0.85</v>
          </cell>
          <cell r="F40">
            <v>29.86</v>
          </cell>
          <cell r="G40">
            <v>25.38</v>
          </cell>
        </row>
        <row r="43">
          <cell r="A43" t="str">
            <v>Composição 0003</v>
          </cell>
          <cell r="B43" t="str">
            <v>Comp. Criada a partir do elemento</v>
          </cell>
          <cell r="C43" t="str">
            <v>Desmobilização de canteiro de obras com remoção de tapume, cercas, contêineres e demais elementos</v>
          </cell>
          <cell r="D43" t="str">
            <v>cj</v>
          </cell>
          <cell r="E43">
            <v>1</v>
          </cell>
          <cell r="G43">
            <v>44.599999999999994</v>
          </cell>
        </row>
        <row r="44">
          <cell r="A44" t="str">
            <v>.1</v>
          </cell>
          <cell r="B44" t="str">
            <v>SBC 15</v>
          </cell>
          <cell r="C44" t="str">
            <v>Vassoura de piçava grande</v>
          </cell>
          <cell r="D44" t="str">
            <v>un</v>
          </cell>
          <cell r="E44">
            <v>0.16</v>
          </cell>
          <cell r="F44">
            <v>24.9</v>
          </cell>
          <cell r="G44">
            <v>3.98</v>
          </cell>
        </row>
        <row r="45">
          <cell r="A45" t="str">
            <v>.2</v>
          </cell>
          <cell r="B45" t="str">
            <v>Ins Sinapi 13</v>
          </cell>
          <cell r="C45" t="str">
            <v>Estopa comum, embalagem de 200 gramas</v>
          </cell>
          <cell r="D45" t="str">
            <v>un</v>
          </cell>
          <cell r="E45">
            <v>0.18666666666666668</v>
          </cell>
          <cell r="F45">
            <v>7.69</v>
          </cell>
          <cell r="G45">
            <v>1.44</v>
          </cell>
        </row>
        <row r="46">
          <cell r="A46" t="str">
            <v>.3</v>
          </cell>
          <cell r="B46" t="str">
            <v>Ins Sinapi 3</v>
          </cell>
          <cell r="C46" t="str">
            <v>Ácido Muriático (1,2kg/litro)</v>
          </cell>
          <cell r="D46" t="str">
            <v>lt</v>
          </cell>
          <cell r="E46">
            <v>0.10666666666666667</v>
          </cell>
          <cell r="F46">
            <v>4.2699999999999996</v>
          </cell>
          <cell r="G46">
            <v>0.46</v>
          </cell>
        </row>
        <row r="47">
          <cell r="A47" t="str">
            <v>.4</v>
          </cell>
          <cell r="B47" t="str">
            <v>SBC 6401</v>
          </cell>
          <cell r="C47" t="str">
            <v>Dissolvente (Água Raz)</v>
          </cell>
          <cell r="D47" t="str">
            <v>lt</v>
          </cell>
          <cell r="E47">
            <v>0.08</v>
          </cell>
          <cell r="F47">
            <v>11.48</v>
          </cell>
          <cell r="G47">
            <v>0.92</v>
          </cell>
        </row>
        <row r="48">
          <cell r="A48" t="str">
            <v>.5</v>
          </cell>
          <cell r="B48" t="str">
            <v>SBC 6760</v>
          </cell>
          <cell r="C48" t="str">
            <v>Palha de aço</v>
          </cell>
          <cell r="D48" t="str">
            <v>pç</v>
          </cell>
          <cell r="E48">
            <v>0.16</v>
          </cell>
          <cell r="F48">
            <v>0.36</v>
          </cell>
          <cell r="G48">
            <v>0.06</v>
          </cell>
        </row>
        <row r="49">
          <cell r="A49" t="str">
            <v>.6</v>
          </cell>
          <cell r="B49" t="str">
            <v>Sinapi 88309</v>
          </cell>
          <cell r="C49" t="str">
            <v>Pedreiro com encargos complementares</v>
          </cell>
          <cell r="D49" t="str">
            <v>h</v>
          </cell>
          <cell r="E49">
            <v>0.13733333333333334</v>
          </cell>
          <cell r="F49">
            <v>17.170000000000002</v>
          </cell>
          <cell r="G49">
            <v>2.36</v>
          </cell>
        </row>
        <row r="50">
          <cell r="A50" t="str">
            <v>.7</v>
          </cell>
          <cell r="B50" t="str">
            <v>Sinapi 88267</v>
          </cell>
          <cell r="C50" t="str">
            <v>Encanador ou bombeiro hidráulico com encargos complementares</v>
          </cell>
          <cell r="D50" t="str">
            <v>h</v>
          </cell>
          <cell r="E50">
            <v>0.13733333333333334</v>
          </cell>
          <cell r="F50">
            <v>18.5</v>
          </cell>
          <cell r="G50">
            <v>2.54</v>
          </cell>
        </row>
        <row r="51">
          <cell r="A51" t="str">
            <v>.8</v>
          </cell>
          <cell r="B51" t="str">
            <v>Sinapi 88264</v>
          </cell>
          <cell r="C51" t="str">
            <v>Eletricista com encargos complementares</v>
          </cell>
          <cell r="D51" t="str">
            <v>h</v>
          </cell>
          <cell r="E51">
            <v>0.13733333333333334</v>
          </cell>
          <cell r="F51">
            <v>19.11</v>
          </cell>
          <cell r="G51">
            <v>2.62</v>
          </cell>
        </row>
        <row r="52">
          <cell r="A52" t="str">
            <v>.9</v>
          </cell>
          <cell r="B52" t="str">
            <v>Sinapi 88310</v>
          </cell>
          <cell r="C52" t="str">
            <v>Pintor com encargos complementares</v>
          </cell>
          <cell r="D52" t="str">
            <v>h</v>
          </cell>
          <cell r="E52">
            <v>0.13733333333333334</v>
          </cell>
          <cell r="F52">
            <v>20.03</v>
          </cell>
          <cell r="G52">
            <v>2.75</v>
          </cell>
        </row>
        <row r="53">
          <cell r="A53" t="str">
            <v>.10</v>
          </cell>
          <cell r="B53" t="str">
            <v>Sinapi 88316</v>
          </cell>
          <cell r="C53" t="str">
            <v>Servente com encargos complementares</v>
          </cell>
          <cell r="D53" t="str">
            <v>h</v>
          </cell>
          <cell r="E53">
            <v>2.2066666666666666</v>
          </cell>
          <cell r="F53">
            <v>12.45</v>
          </cell>
          <cell r="G53">
            <v>27.47</v>
          </cell>
        </row>
        <row r="56">
          <cell r="A56" t="str">
            <v>Composição 0004</v>
          </cell>
          <cell r="B56" t="str">
            <v>Comp. Criada a partir do Serviço</v>
          </cell>
          <cell r="C56" t="str">
            <v>Mobilização e desmobilização de equipamentos de terraplanagem, incluindo transporte, carga e descarga dos mesmos</v>
          </cell>
          <cell r="D56" t="str">
            <v>cj</v>
          </cell>
          <cell r="E56">
            <v>1</v>
          </cell>
          <cell r="G56">
            <v>4144.8</v>
          </cell>
        </row>
        <row r="57">
          <cell r="A57" t="str">
            <v>.1</v>
          </cell>
          <cell r="B57" t="str">
            <v xml:space="preserve">Comp. EMOP 04.005.350-1 </v>
          </cell>
          <cell r="C57" t="str">
            <v>TRANSPORTE DE EQUIPAMENTOS PESADOS EM CARRETAS (txkm) - considerado 45 T e 40 km = 1.800 txkm</v>
          </cell>
        </row>
        <row r="58">
          <cell r="A58" t="str">
            <v>.1.1</v>
          </cell>
          <cell r="B58" t="str">
            <v>Ins FGV REQ902550</v>
          </cell>
          <cell r="C58" t="str">
            <v>Carreta para transporte pesado, capacidade para 60/80t, com motor diesel de 388CV (CP) 0,005/txkm</v>
          </cell>
          <cell r="D58" t="str">
            <v>h</v>
          </cell>
          <cell r="E58">
            <v>9</v>
          </cell>
          <cell r="F58">
            <v>298.24</v>
          </cell>
          <cell r="G58">
            <v>2684.16</v>
          </cell>
        </row>
        <row r="59">
          <cell r="A59" t="str">
            <v>.2</v>
          </cell>
          <cell r="B59" t="str">
            <v>Comp. EMOP 04.014.091-1</v>
          </cell>
          <cell r="C59" t="str">
            <v>CARGA E DESCARGA DE EQUIPAMENTOS PESADOS, EM CARRETA (t) - 45 T</v>
          </cell>
        </row>
        <row r="60">
          <cell r="A60" t="str">
            <v>.2.1</v>
          </cell>
          <cell r="B60" t="str">
            <v>Ins FGV REQ902650</v>
          </cell>
          <cell r="C60" t="str">
            <v>Carreta para transporte pesado, capacidade para 60/80t, com motor diesel de 388CV (CI) 0,025h/t</v>
          </cell>
          <cell r="D60" t="str">
            <v>h</v>
          </cell>
          <cell r="E60">
            <v>0.125</v>
          </cell>
          <cell r="F60">
            <v>105.7</v>
          </cell>
          <cell r="G60">
            <v>13.21</v>
          </cell>
        </row>
        <row r="61">
          <cell r="A61" t="str">
            <v>.2.2</v>
          </cell>
          <cell r="B61" t="str">
            <v>Sinapi 88316</v>
          </cell>
          <cell r="C61" t="str">
            <v>Servente com encargos complementares - 0,1h/t</v>
          </cell>
          <cell r="D61" t="str">
            <v>h</v>
          </cell>
          <cell r="E61">
            <v>4.5</v>
          </cell>
          <cell r="F61">
            <v>12.45</v>
          </cell>
          <cell r="G61">
            <v>56.03</v>
          </cell>
        </row>
        <row r="62">
          <cell r="A62" t="str">
            <v>.2.3</v>
          </cell>
          <cell r="B62" t="str">
            <v>Comp. Emop 58.002.336-1</v>
          </cell>
          <cell r="C62" t="str">
            <v>Confecção de rampa de terra para subida e descida de equi-pamento pesado un x t - 1 un x 45 t</v>
          </cell>
        </row>
        <row r="63">
          <cell r="A63" t="str">
            <v>.2.3.1</v>
          </cell>
          <cell r="B63" t="str">
            <v>Sinapi 88316</v>
          </cell>
          <cell r="C63" t="str">
            <v>Servente com encargos complementares 2,1105 x 1x45t</v>
          </cell>
          <cell r="D63" t="str">
            <v>h</v>
          </cell>
          <cell r="E63">
            <v>94.97</v>
          </cell>
          <cell r="F63">
            <v>12.45</v>
          </cell>
          <cell r="G63">
            <v>1182.3800000000001</v>
          </cell>
        </row>
        <row r="64">
          <cell r="A64" t="str">
            <v>.2.3.2</v>
          </cell>
          <cell r="B64" t="str">
            <v>Sinapi 5811</v>
          </cell>
          <cell r="C64" t="str">
            <v>Caminhão basculante 6 m3, peso bruto total 16.000 kg, carga útil máxima 13.071 kg, distância entre eixos 4,80 m, potência 230 cv inclusive caçamba metálica - 0,01057x1x45t</v>
          </cell>
          <cell r="D64" t="str">
            <v>chp</v>
          </cell>
          <cell r="E64">
            <v>0.47565000000000002</v>
          </cell>
          <cell r="F64">
            <v>120.8</v>
          </cell>
          <cell r="G64">
            <v>57.46</v>
          </cell>
        </row>
        <row r="65">
          <cell r="A65" t="str">
            <v>.2.3.3</v>
          </cell>
          <cell r="B65" t="str">
            <v>Sinapi 5961</v>
          </cell>
          <cell r="C65" t="str">
            <v>Caminhão basculante 6 m3, peso bruto total 16.000 kg, carga útil máxima 13.071 kg, distância entre eixos 4,80 m, potência 230 cv inclusive caçamba metálica - 0,102x1x45t</v>
          </cell>
          <cell r="D65" t="str">
            <v>chi</v>
          </cell>
          <cell r="E65">
            <v>4.59</v>
          </cell>
          <cell r="F65">
            <v>33.020000000000003</v>
          </cell>
          <cell r="G65">
            <v>151.56</v>
          </cell>
        </row>
        <row r="67">
          <cell r="C67" t="str">
            <v>Trator retro-escavadeira carregadeira - 5.603 kg - 1 unidade</v>
          </cell>
        </row>
        <row r="68">
          <cell r="C68" t="str">
            <v>Escavadeira hidráulica - 16.900 kg - 1 unidade</v>
          </cell>
        </row>
        <row r="69">
          <cell r="C69" t="str">
            <v>Rolo compactador de pneus - 9.000 kg - 1 unidade</v>
          </cell>
        </row>
        <row r="70">
          <cell r="C70" t="str">
            <v>Trator D-4 com esteiras - 7.147 kg - 1 unidade</v>
          </cell>
        </row>
        <row r="71">
          <cell r="C71" t="str">
            <v>Trator de pneus - 6.204 kg - 1 unidade</v>
          </cell>
        </row>
        <row r="72">
          <cell r="C72" t="str">
            <v xml:space="preserve">Total de peso = 44,854 kg = 45 t </v>
          </cell>
        </row>
        <row r="73">
          <cell r="C73" t="str">
            <v>Distância - estimada 40 km</v>
          </cell>
        </row>
        <row r="76">
          <cell r="A76" t="str">
            <v>Composição 0005</v>
          </cell>
          <cell r="B76" t="str">
            <v>Comp. Criada a partir do Serviço</v>
          </cell>
          <cell r="C76" t="str">
            <v>Limpeza permanente do canteiro de obras durante todo o periodo de execucao da mesma</v>
          </cell>
          <cell r="D76" t="str">
            <v>mês</v>
          </cell>
          <cell r="E76">
            <v>1</v>
          </cell>
          <cell r="G76">
            <v>5478</v>
          </cell>
        </row>
        <row r="77">
          <cell r="A77" t="str">
            <v>.1</v>
          </cell>
          <cell r="B77" t="str">
            <v>Sinapi 88316</v>
          </cell>
          <cell r="C77" t="str">
            <v>Servente com encargos complementares</v>
          </cell>
          <cell r="D77" t="str">
            <v>h</v>
          </cell>
          <cell r="E77">
            <v>440</v>
          </cell>
          <cell r="F77">
            <v>12.45</v>
          </cell>
          <cell r="G77">
            <v>5478</v>
          </cell>
        </row>
        <row r="80">
          <cell r="A80" t="str">
            <v>Composição 0006</v>
          </cell>
          <cell r="B80" t="str">
            <v>Composições divresas conforme critério EMOP</v>
          </cell>
          <cell r="C80" t="str">
            <v>Aluguel de andaimes tubulares metálicos para serviços de revestimentos, instalações e outros, inclusive passarela de trabalho em tábuas de madeira, montagem e desmontagem do conjunto</v>
          </cell>
          <cell r="D80" t="str">
            <v>mês</v>
          </cell>
          <cell r="E80">
            <v>1</v>
          </cell>
          <cell r="G80">
            <v>11211.359999999999</v>
          </cell>
        </row>
        <row r="81">
          <cell r="A81" t="str">
            <v>.1</v>
          </cell>
          <cell r="B81" t="str">
            <v>Ins Sinapi 10527</v>
          </cell>
          <cell r="C81" t="str">
            <v>Locacao de andaime metalico tubular de encaixe, tipo de torre, com largura de 1 ate 1,5 m e altura de *1,00* m - 600 m2 x 1 mês</v>
          </cell>
          <cell r="D81" t="str">
            <v>m2xm</v>
          </cell>
          <cell r="E81">
            <v>600</v>
          </cell>
          <cell r="F81">
            <v>12</v>
          </cell>
          <cell r="G81">
            <v>7200</v>
          </cell>
        </row>
        <row r="83">
          <cell r="A83" t="str">
            <v>.2</v>
          </cell>
          <cell r="B83" t="str">
            <v>Emop 05.008.001-0</v>
          </cell>
          <cell r="C83" t="str">
            <v>Montagem e Desmontagem de andaimes</v>
          </cell>
        </row>
        <row r="84">
          <cell r="A84" t="str">
            <v>.2.1</v>
          </cell>
          <cell r="B84" t="str">
            <v>Sinapi 88316</v>
          </cell>
          <cell r="C84" t="str">
            <v>Montagem - Servente  com encargos complementares(0,4h/m2) - 2.400 m2 / 8 meses</v>
          </cell>
          <cell r="D84" t="str">
            <v>h</v>
          </cell>
          <cell r="E84">
            <v>300</v>
          </cell>
          <cell r="F84">
            <v>12.45</v>
          </cell>
          <cell r="G84">
            <v>3735</v>
          </cell>
        </row>
        <row r="86">
          <cell r="A86" t="str">
            <v>.3</v>
          </cell>
          <cell r="B86" t="str">
            <v>Emop 05.005.013-0 -</v>
          </cell>
          <cell r="C86" t="str">
            <v>Passarela de pinho para andaime</v>
          </cell>
        </row>
        <row r="87">
          <cell r="A87" t="str">
            <v>.3.1</v>
          </cell>
          <cell r="B87" t="str">
            <v>Ins Sinapi 6212</v>
          </cell>
          <cell r="C87" t="str">
            <v>Peca de madeira serrada, não aparelhada 1x12" (0,025m/ml) - 820 m / 8 meses</v>
          </cell>
          <cell r="D87" t="str">
            <v>m</v>
          </cell>
          <cell r="E87">
            <v>2.5625</v>
          </cell>
          <cell r="F87">
            <v>10.95</v>
          </cell>
          <cell r="G87">
            <v>28.06</v>
          </cell>
        </row>
        <row r="89">
          <cell r="A89" t="str">
            <v>.4</v>
          </cell>
          <cell r="B89" t="str">
            <v>Emop 04.020.122-0</v>
          </cell>
          <cell r="C89" t="str">
            <v>Transporte de andaime</v>
          </cell>
        </row>
        <row r="90">
          <cell r="A90" t="str">
            <v>.4.1</v>
          </cell>
          <cell r="B90" t="str">
            <v>Sinapi 5824</v>
          </cell>
          <cell r="C90" t="str">
            <v>Transporte - Sinapi 73467 Caminhão toco, PBT 14.300 kg, carga útil máx. 9.710 kg, dist. entre eixos 3,56 m, potência 185 cv, inclusive carroceria fixa aberta de madeira p/ transporte geral de carga seca, dimen. aprox. 2,50 x 6,50 x 0,50 m - chp diurno - 20 km x 600 m2 x 0,00121 / 8 meses</v>
          </cell>
          <cell r="D90" t="str">
            <v>chp</v>
          </cell>
          <cell r="E90">
            <v>1.8149999999999999</v>
          </cell>
          <cell r="F90">
            <v>115.46</v>
          </cell>
          <cell r="G90">
            <v>209.56</v>
          </cell>
        </row>
        <row r="92">
          <cell r="A92" t="str">
            <v>.5</v>
          </cell>
          <cell r="B92" t="str">
            <v>Emop 04.021.010-0</v>
          </cell>
          <cell r="C92" t="str">
            <v>Carga e descarga de andaime</v>
          </cell>
        </row>
        <row r="93">
          <cell r="A93" t="str">
            <v>.5.1</v>
          </cell>
          <cell r="B93" t="str">
            <v>Sinapi 5826</v>
          </cell>
          <cell r="C93" t="str">
            <v>Carga e descarga - Sinapi 91395 - Caminhão toco, PBT 14.300 kg, carga útil máx. 9.710 kg, dist. entre eixos 3,56 m, potência 185 cv, inclusive carroceria fixa aberta de madeira p/ transporte geral de carga seca, dimen. aprox. 2,50 x 6,50 x 0,50 m - chi diurno - 600 m2 x 0,013 / 8 meses</v>
          </cell>
          <cell r="D93" t="str">
            <v>chi</v>
          </cell>
          <cell r="E93">
            <v>0.97499999999999998</v>
          </cell>
          <cell r="F93">
            <v>27.28</v>
          </cell>
          <cell r="G93">
            <v>26.6</v>
          </cell>
        </row>
        <row r="94">
          <cell r="A94" t="str">
            <v>.5.2</v>
          </cell>
          <cell r="B94" t="str">
            <v>Sinapi 88316</v>
          </cell>
          <cell r="C94" t="str">
            <v>Servente  com encargos complementares 600 m2 x 0,013 / 8 meses</v>
          </cell>
          <cell r="D94" t="str">
            <v>h</v>
          </cell>
          <cell r="E94">
            <v>0.97499999999999998</v>
          </cell>
          <cell r="F94">
            <v>12.45</v>
          </cell>
          <cell r="G94">
            <v>12.14</v>
          </cell>
        </row>
        <row r="95">
          <cell r="C95" t="str">
            <v xml:space="preserve">a) O quantitativo orçamentário de área de andaimes metálicos, em obras, é obtido levando-se em conta, apenas, a maior fachada de trabalho, seguindo o conceito de subtrair da altura 1,50m.
b) Para o quantitativo de montagem e desmontagem será considerada toda a área (somatório das fachadas) ainda sob o conceito de redução na altura, exposto acima.
c) Nas obras de reforma o orçamentista estabelecerá o quantitativo de andaimes.
d) Os transportes de andaimes, torres, têm itens específicos na Categoria 04
</v>
          </cell>
        </row>
        <row r="98">
          <cell r="A98" t="str">
            <v>Composição 0007</v>
          </cell>
          <cell r="B98" t="str">
            <v>Comp. Criada a partir do elemento</v>
          </cell>
          <cell r="C98" t="str">
            <v>Retirada periódica de entulho durante todo o período de execução da obra</v>
          </cell>
          <cell r="D98" t="str">
            <v>m3</v>
          </cell>
          <cell r="E98">
            <v>1</v>
          </cell>
          <cell r="G98">
            <v>100.13</v>
          </cell>
        </row>
        <row r="99">
          <cell r="A99" t="str">
            <v>.1</v>
          </cell>
          <cell r="B99" t="str">
            <v>Sinapi 97918</v>
          </cell>
          <cell r="C99" t="str">
            <v>Transporte comercial com caminhão basculante 6 m3, rodovia pavimentada  - 1,5 t x 20km</v>
          </cell>
          <cell r="D99" t="str">
            <v>txkm</v>
          </cell>
          <cell r="E99">
            <v>30</v>
          </cell>
          <cell r="F99">
            <v>0.78</v>
          </cell>
          <cell r="G99">
            <v>23.4</v>
          </cell>
        </row>
        <row r="101">
          <cell r="A101" t="str">
            <v>.2</v>
          </cell>
          <cell r="B101" t="str">
            <v>Comp FGV TC 10.05.0200 1 m3 = 1,5 t</v>
          </cell>
          <cell r="C101" t="str">
            <v>CARGA MANUAL E DESCARGA MECÃNICA DE ENTULHO</v>
          </cell>
        </row>
        <row r="102">
          <cell r="A102" t="str">
            <v>.2.1</v>
          </cell>
          <cell r="B102" t="str">
            <v>Sinapi 88316</v>
          </cell>
          <cell r="C102" t="str">
            <v>Servente com encargos complementares</v>
          </cell>
          <cell r="D102" t="str">
            <v>h</v>
          </cell>
          <cell r="E102">
            <v>1.125</v>
          </cell>
          <cell r="F102">
            <v>12.45</v>
          </cell>
          <cell r="G102">
            <v>14.01</v>
          </cell>
        </row>
        <row r="103">
          <cell r="A103" t="str">
            <v>.2.2</v>
          </cell>
          <cell r="B103" t="str">
            <v>Sinapi 5811</v>
          </cell>
          <cell r="C103" t="str">
            <v>Caminhão basculante 6 m3, peso bruto total 16.000 kg, carga útil máxima 13.071 kg, distância entre eixos 4,80 m, potência 230 cv inclusive caçamba metálica</v>
          </cell>
          <cell r="D103" t="str">
            <v>chp</v>
          </cell>
          <cell r="E103">
            <v>7.4999999999999997E-3</v>
          </cell>
          <cell r="F103">
            <v>120.8</v>
          </cell>
          <cell r="G103">
            <v>0.91</v>
          </cell>
        </row>
        <row r="104">
          <cell r="A104" t="str">
            <v>.2.3</v>
          </cell>
          <cell r="B104" t="str">
            <v>Sinapi 5961</v>
          </cell>
          <cell r="C104" t="str">
            <v>Caminhão basculante 6 m3, peso bruto total 16.000 kg, carga útil máxima 13.071 kg, distância entre eixos 4,80 m, potência 230 cv inclusive caçamba metálica</v>
          </cell>
          <cell r="D104" t="str">
            <v>chi</v>
          </cell>
          <cell r="E104">
            <v>0.28199999999999997</v>
          </cell>
          <cell r="F104">
            <v>33.020000000000003</v>
          </cell>
          <cell r="G104">
            <v>9.31</v>
          </cell>
        </row>
        <row r="105">
          <cell r="A105" t="str">
            <v>.3</v>
          </cell>
          <cell r="B105" t="str">
            <v>Ins 10503/ORSE</v>
          </cell>
          <cell r="C105" t="str">
            <v>Descarte de resíduos da construção civil em área licenciada.</v>
          </cell>
          <cell r="D105" t="str">
            <v>t</v>
          </cell>
          <cell r="E105">
            <v>1.5</v>
          </cell>
          <cell r="F105">
            <v>35</v>
          </cell>
          <cell r="G105">
            <v>52.5</v>
          </cell>
        </row>
        <row r="108">
          <cell r="A108" t="str">
            <v>Composição 0008</v>
          </cell>
          <cell r="B108" t="str">
            <v>Composições SBC</v>
          </cell>
          <cell r="C108" t="str">
            <v>Execução de providências para obtenção do PCMAT (obra com mais de 20 operários), ou PPRA (obra com menos de 20 operários)</v>
          </cell>
          <cell r="D108" t="str">
            <v>cj</v>
          </cell>
          <cell r="E108">
            <v>1</v>
          </cell>
          <cell r="G108">
            <v>3560</v>
          </cell>
        </row>
        <row r="109">
          <cell r="A109" t="str">
            <v>.1</v>
          </cell>
          <cell r="B109" t="str">
            <v>Ins SBC 16689</v>
          </cell>
          <cell r="C109" t="str">
            <v>ATESTADO DE SAUDE - ASO - DEMISSIONAL OU RETORNO AO TRABALHO</v>
          </cell>
          <cell r="D109" t="str">
            <v>un</v>
          </cell>
          <cell r="E109">
            <v>45</v>
          </cell>
          <cell r="F109">
            <v>32</v>
          </cell>
          <cell r="G109">
            <v>1440</v>
          </cell>
        </row>
        <row r="110">
          <cell r="A110" t="str">
            <v>.2</v>
          </cell>
          <cell r="B110" t="str">
            <v>Ins SBC 16687</v>
          </cell>
          <cell r="C110" t="str">
            <v>ATESTADO DE SAUDE -ASO- ADIMISSIONAL OU RETORNO AO TRABALHO</v>
          </cell>
          <cell r="D110" t="str">
            <v>un</v>
          </cell>
          <cell r="E110">
            <v>45</v>
          </cell>
          <cell r="F110">
            <v>32</v>
          </cell>
          <cell r="G110">
            <v>1440</v>
          </cell>
        </row>
        <row r="111">
          <cell r="A111" t="str">
            <v>.3</v>
          </cell>
          <cell r="B111" t="str">
            <v>Ins SBC 16690</v>
          </cell>
          <cell r="C111" t="str">
            <v>ATESTADO PCMAT (NR18)</v>
          </cell>
          <cell r="D111" t="str">
            <v>un</v>
          </cell>
          <cell r="E111">
            <v>1</v>
          </cell>
          <cell r="F111">
            <v>680</v>
          </cell>
          <cell r="G111">
            <v>680</v>
          </cell>
        </row>
        <row r="114">
          <cell r="A114" t="str">
            <v>Composição 0009</v>
          </cell>
          <cell r="B114" t="str">
            <v>Proposta Anexa</v>
          </cell>
          <cell r="C114" t="str">
            <v>Treinamento de segurança exigido pela NR35 - Trabalho em alturas - sendo considerada alturas maiores que 2,00m. Turma para no mínimo 25 profissionais</v>
          </cell>
          <cell r="D114" t="str">
            <v>turma</v>
          </cell>
          <cell r="E114">
            <v>1</v>
          </cell>
          <cell r="G114">
            <v>1250</v>
          </cell>
        </row>
        <row r="115">
          <cell r="A115" t="str">
            <v>.1</v>
          </cell>
          <cell r="B115" t="str">
            <v>Proposta</v>
          </cell>
          <cell r="C115" t="str">
            <v>Numero de alunos por turma (25)</v>
          </cell>
          <cell r="D115" t="str">
            <v>turmas</v>
          </cell>
          <cell r="E115">
            <v>1</v>
          </cell>
          <cell r="F115">
            <v>1250</v>
          </cell>
          <cell r="G115">
            <v>1250</v>
          </cell>
        </row>
        <row r="118">
          <cell r="A118" t="str">
            <v>Composição 0010</v>
          </cell>
          <cell r="B118" t="str">
            <v>Comp. FGV SCO RIO AD 34.15.0050 com insumos Sinapi e FGV</v>
          </cell>
          <cell r="C118" t="str">
            <v>Controle tecnologico de obras em concreto armado, considerando-se apenas o controle do concreto e constando de coleta, moldagem e capeamento de corpos de prova, transporte ate 300 Km, ensaios de resistencia a compressao aos 28 dias e "slump test", medido por m3 de concreto colocado nas formas</v>
          </cell>
          <cell r="D118" t="str">
            <v>m3</v>
          </cell>
          <cell r="E118">
            <v>1</v>
          </cell>
          <cell r="G118">
            <v>66.320000000000007</v>
          </cell>
        </row>
        <row r="119">
          <cell r="A119" t="str">
            <v>.1</v>
          </cell>
          <cell r="C119" t="str">
            <v>Ensaio de resistencia a compressao de corpo de prova cilindrico (15x30)cm, exclusive o transporte.(desonerado)</v>
          </cell>
        </row>
        <row r="120">
          <cell r="A120" t="str">
            <v>.1.1</v>
          </cell>
          <cell r="B120" t="str">
            <v>Ins FGV IEQ017450</v>
          </cell>
          <cell r="C120" t="str">
            <v>Prensa hidraulica, eletrica, capacidade de 100t, com leitura digital para romper corpos de prova de (15x30)cm e com auxilio de dispositivo para outros corpos de prova, com sistema de seguranca para elevacao do pistao, valvula de ajuste fino de velocidade, sanfona protetora de pistao e 02 portas de tela contra estilhaco, resolucao do display de 10kgf, 220V - 60Hz, referencia 1.501.220 da Solotest ou similar</v>
          </cell>
          <cell r="D120" t="str">
            <v>un</v>
          </cell>
          <cell r="E120">
            <v>1.4399999999999999E-5</v>
          </cell>
          <cell r="F120">
            <v>33450</v>
          </cell>
          <cell r="G120">
            <v>0.48</v>
          </cell>
        </row>
        <row r="121">
          <cell r="A121" t="str">
            <v>.1.2</v>
          </cell>
          <cell r="B121" t="str">
            <v>Sinapi 90779</v>
          </cell>
          <cell r="C121" t="str">
            <v>Engenheiro civil senior com encargos complementares</v>
          </cell>
          <cell r="D121" t="str">
            <v>h</v>
          </cell>
          <cell r="E121">
            <v>4.8000000000000001E-2</v>
          </cell>
          <cell r="F121">
            <v>128.68</v>
          </cell>
          <cell r="G121">
            <v>6.18</v>
          </cell>
        </row>
        <row r="122">
          <cell r="A122" t="str">
            <v>.1.3</v>
          </cell>
          <cell r="B122" t="str">
            <v>Sinapi 88321</v>
          </cell>
          <cell r="C122" t="str">
            <v>Técnico de laboratório com encargos complementares</v>
          </cell>
          <cell r="D122" t="str">
            <v>h</v>
          </cell>
          <cell r="E122">
            <v>4.8000000000000001E-2</v>
          </cell>
          <cell r="F122">
            <v>21.75</v>
          </cell>
          <cell r="G122">
            <v>1.04</v>
          </cell>
        </row>
        <row r="123">
          <cell r="A123" t="str">
            <v>.1.4</v>
          </cell>
          <cell r="B123" t="str">
            <v>Sinapi 88249</v>
          </cell>
          <cell r="C123" t="str">
            <v>Auxiliar de laboratório com encargos complementares</v>
          </cell>
          <cell r="D123" t="str">
            <v>h</v>
          </cell>
          <cell r="E123">
            <v>9.6000000000000002E-2</v>
          </cell>
          <cell r="F123">
            <v>16.149999999999999</v>
          </cell>
          <cell r="G123">
            <v>1.55</v>
          </cell>
        </row>
        <row r="124">
          <cell r="A124" t="str">
            <v>.1.5</v>
          </cell>
          <cell r="B124" t="str">
            <v>Sinapi 90777</v>
          </cell>
          <cell r="C124" t="str">
            <v>despesas diversas para cobrir despesas de escritorio (materiais, instrumentos, equipamentos, software, hardware, plotagem, etc) - equivalente em hora de engenheiro junior</v>
          </cell>
          <cell r="D124" t="str">
            <v>h</v>
          </cell>
          <cell r="E124">
            <v>4.8000000000000001E-2</v>
          </cell>
          <cell r="F124">
            <v>83.07</v>
          </cell>
          <cell r="G124">
            <v>3.99</v>
          </cell>
        </row>
        <row r="126">
          <cell r="A126" t="str">
            <v>.2</v>
          </cell>
          <cell r="C126" t="str">
            <v>Moldagem e coleta de corpo de prova de concreto e transporte a 100Km, por topo.(desonerado)</v>
          </cell>
        </row>
        <row r="127">
          <cell r="A127" t="str">
            <v>2.1</v>
          </cell>
          <cell r="B127" t="str">
            <v>Sinapi 88316</v>
          </cell>
          <cell r="C127" t="str">
            <v>Servente com encargos complementares</v>
          </cell>
          <cell r="D127" t="str">
            <v>h</v>
          </cell>
          <cell r="E127">
            <v>0.15</v>
          </cell>
          <cell r="F127">
            <v>12.45</v>
          </cell>
          <cell r="G127">
            <v>1.87</v>
          </cell>
        </row>
        <row r="128">
          <cell r="A128" t="str">
            <v>2.2</v>
          </cell>
          <cell r="B128" t="str">
            <v>Sinapi 88249</v>
          </cell>
          <cell r="C128" t="str">
            <v>Auxiliar de laboratório com encargos complementares</v>
          </cell>
          <cell r="D128" t="str">
            <v>h</v>
          </cell>
          <cell r="E128">
            <v>0.15</v>
          </cell>
          <cell r="F128">
            <v>16.149999999999999</v>
          </cell>
          <cell r="G128">
            <v>2.42</v>
          </cell>
        </row>
        <row r="129">
          <cell r="A129" t="str">
            <v>2.3</v>
          </cell>
          <cell r="B129" t="str">
            <v>Ins FGV REQ902050</v>
          </cell>
          <cell r="C129" t="str">
            <v>Caminhoneta de Servico, capacidade de 13 passageiros ou 1650Kg, com motorista, material de operacao e material de manutencao, com as seguintes especificacoes minimas: motor a gasolina de 123CV, modelo basico. Custo horario produtivo.(desonerado)</v>
          </cell>
          <cell r="D129" t="str">
            <v>h</v>
          </cell>
          <cell r="E129">
            <v>0.48599999999999999</v>
          </cell>
          <cell r="F129">
            <v>76.72</v>
          </cell>
          <cell r="G129">
            <v>37.29</v>
          </cell>
        </row>
        <row r="130">
          <cell r="A130" t="str">
            <v>2.4</v>
          </cell>
          <cell r="B130" t="str">
            <v>Ins FGV REQ902150</v>
          </cell>
          <cell r="C130" t="str">
            <v>Caminhoneta de Servico, capacidade de 13 passageiros ou 1650Kg, com motorista, com as seguintes especificacoes minimas: motor a gasolina de 123CV. Custo horario improdutivo (motor desligado).(desonerado)</v>
          </cell>
          <cell r="D130" t="str">
            <v>h</v>
          </cell>
          <cell r="E130">
            <v>0.48599999999999999</v>
          </cell>
          <cell r="F130">
            <v>18.55</v>
          </cell>
          <cell r="G130">
            <v>9.02</v>
          </cell>
        </row>
        <row r="132">
          <cell r="A132" t="str">
            <v>.3</v>
          </cell>
          <cell r="C132" t="str">
            <v>Remate e capeamento de corpo de prova, exclusive o transporte.(desonerado)</v>
          </cell>
        </row>
        <row r="133">
          <cell r="A133" t="str">
            <v>.3.1</v>
          </cell>
          <cell r="B133" t="str">
            <v>Sinapi 88321</v>
          </cell>
          <cell r="C133" t="str">
            <v>Técnico de laboratório com encargos complementares</v>
          </cell>
          <cell r="D133" t="str">
            <v>h</v>
          </cell>
          <cell r="E133">
            <v>9.6000000000000002E-2</v>
          </cell>
          <cell r="F133">
            <v>21.75</v>
          </cell>
          <cell r="G133">
            <v>2.09</v>
          </cell>
        </row>
        <row r="134">
          <cell r="A134" t="str">
            <v>.3.2</v>
          </cell>
          <cell r="B134" t="str">
            <v>Ins Sinapi 1379</v>
          </cell>
          <cell r="C134" t="str">
            <v xml:space="preserve">Cimento Portland Composto CPII - 32 kg </v>
          </cell>
          <cell r="D134" t="str">
            <v>kg</v>
          </cell>
          <cell r="E134">
            <v>0.6</v>
          </cell>
          <cell r="F134">
            <v>0.56000000000000005</v>
          </cell>
          <cell r="G134">
            <v>0.34</v>
          </cell>
        </row>
        <row r="135">
          <cell r="A135" t="str">
            <v>.3.3</v>
          </cell>
          <cell r="B135" t="str">
            <v>Sinapi 88316</v>
          </cell>
          <cell r="C135" t="str">
            <v>Servente com encargos complementares</v>
          </cell>
          <cell r="D135" t="str">
            <v>h</v>
          </cell>
          <cell r="E135">
            <v>4.3199999999999992E-3</v>
          </cell>
          <cell r="F135">
            <v>12.45</v>
          </cell>
          <cell r="G135">
            <v>0.05</v>
          </cell>
        </row>
        <row r="138">
          <cell r="A138" t="str">
            <v>Composição 0011</v>
          </cell>
          <cell r="B138" t="str">
            <v>Comp 04115/ORSE com insumos e mão de obra Sinapi</v>
          </cell>
          <cell r="C138" t="str">
            <v>Esgotamento de eventuais águas provenientes de lençóis d´água, ou permeabilidade do solo por meio dos equipamentos necessários (drenos, filtros, coletores, mangotes,  conexões, válvulas,  registros, bombas)</v>
          </cell>
          <cell r="D138" t="str">
            <v>cj</v>
          </cell>
          <cell r="E138">
            <v>1</v>
          </cell>
          <cell r="G138">
            <v>741.49</v>
          </cell>
        </row>
        <row r="139">
          <cell r="A139" t="str">
            <v>.1</v>
          </cell>
          <cell r="B139" t="str">
            <v>Ins Sinapi 4085</v>
          </cell>
          <cell r="C139" t="str">
            <v>Locacao de bomba submersivel para drenagem e esgotamento, motor eletrico trifasico, potencia de 4 cv, diametro de recalque de 3". faixa de operacao: q=60 m3/h (+ ou - 1 m3/h) e amt=2 m; q=11 m3/h (+ ou - 1 m3/h) e amt = 23 m (+ ou - 1 m)</v>
          </cell>
          <cell r="D139" t="str">
            <v>h</v>
          </cell>
          <cell r="E139">
            <v>9.24</v>
          </cell>
          <cell r="F139">
            <v>2.08</v>
          </cell>
          <cell r="G139">
            <v>19.22</v>
          </cell>
        </row>
        <row r="140">
          <cell r="A140" t="str">
            <v>.2</v>
          </cell>
          <cell r="B140" t="str">
            <v>Sinapi 88264</v>
          </cell>
          <cell r="C140" t="str">
            <v>Eletricista com Encargos Complementares</v>
          </cell>
          <cell r="D140" t="str">
            <v>h</v>
          </cell>
          <cell r="E140">
            <v>13.86</v>
          </cell>
          <cell r="F140">
            <v>19.11</v>
          </cell>
          <cell r="G140">
            <v>264.86</v>
          </cell>
        </row>
        <row r="141">
          <cell r="A141" t="str">
            <v>.3</v>
          </cell>
          <cell r="B141" t="str">
            <v>Sinapi 88316</v>
          </cell>
          <cell r="C141" t="str">
            <v>Servente  com Encargos Complementares</v>
          </cell>
          <cell r="D141" t="str">
            <v>h</v>
          </cell>
          <cell r="E141">
            <v>36.74</v>
          </cell>
          <cell r="F141">
            <v>12.45</v>
          </cell>
          <cell r="G141">
            <v>457.41</v>
          </cell>
        </row>
        <row r="144">
          <cell r="A144" t="str">
            <v>Composição 0012</v>
          </cell>
          <cell r="B144" t="str">
            <v>Comp. FGV SCO RIO MT 14.05.0050 com insumos Sinapi</v>
          </cell>
          <cell r="C144" t="str">
            <v xml:space="preserve">Aterro manual compactado a 95% do próctor normal, com material proveniente de escavações </v>
          </cell>
          <cell r="D144" t="str">
            <v>m3</v>
          </cell>
          <cell r="E144">
            <v>1</v>
          </cell>
          <cell r="G144">
            <v>56.03</v>
          </cell>
        </row>
        <row r="145">
          <cell r="A145" t="str">
            <v>.1</v>
          </cell>
          <cell r="B145" t="str">
            <v>Sinapi 88316</v>
          </cell>
          <cell r="C145" t="str">
            <v>Servente  com Encargos Complementares</v>
          </cell>
          <cell r="D145" t="str">
            <v>h</v>
          </cell>
          <cell r="E145">
            <v>4.5</v>
          </cell>
          <cell r="F145">
            <v>12.45</v>
          </cell>
          <cell r="G145">
            <v>56.03</v>
          </cell>
        </row>
        <row r="148">
          <cell r="A148" t="str">
            <v>Composição 0013</v>
          </cell>
          <cell r="B148" t="str">
            <v>Média Comp. Sinapi 90808 / 90810 + Armadura do projeto</v>
          </cell>
          <cell r="C148" t="str">
            <v>Estaca hélice contínua, diâmetro de 40 cm, comprimento total até 15 m, perfuratriz com torque de 170 kn.m (exclusive mobilização e desmobilização). Cravação, arrasamento com fornecimento de todos os materiais</v>
          </cell>
          <cell r="D148" t="str">
            <v>m</v>
          </cell>
          <cell r="E148">
            <v>1</v>
          </cell>
          <cell r="G148">
            <v>129.71</v>
          </cell>
        </row>
        <row r="149">
          <cell r="A149" t="str">
            <v>.1</v>
          </cell>
          <cell r="B149" t="str">
            <v>Ins Sinapi 38409</v>
          </cell>
          <cell r="C149" t="str">
            <v>Concreto usinado bombeavel, classe de resistencia C30, com brita 0 e 1, slump = 190 +/- 20 mm, exclui servico de bombeamento (NBR 8953)</v>
          </cell>
          <cell r="D149" t="str">
            <v>m3</v>
          </cell>
          <cell r="E149">
            <v>0.18635000000000002</v>
          </cell>
          <cell r="F149">
            <v>401.29</v>
          </cell>
          <cell r="G149">
            <v>74.78</v>
          </cell>
        </row>
        <row r="150">
          <cell r="A150" t="str">
            <v>.2</v>
          </cell>
          <cell r="B150" t="str">
            <v>Sinapi 74010/1</v>
          </cell>
          <cell r="C150" t="str">
            <v>Carga e descarga mecanica de solo utilizando caminhao basculante 6,0m3/16t e pa carregadeira sobre pneus 128 hp, capacidade da caçamba 1,7 a 2,8 m3, peso operacional 11632 kg</v>
          </cell>
          <cell r="D150" t="str">
            <v>m3</v>
          </cell>
          <cell r="E150">
            <v>0.1668</v>
          </cell>
          <cell r="F150">
            <v>1.39</v>
          </cell>
          <cell r="G150">
            <v>0.23</v>
          </cell>
        </row>
        <row r="151">
          <cell r="A151" t="str">
            <v>.3</v>
          </cell>
          <cell r="B151" t="str">
            <v>Sinapi 88316</v>
          </cell>
          <cell r="C151" t="str">
            <v>Servente com encargos complementares</v>
          </cell>
          <cell r="D151" t="str">
            <v>h</v>
          </cell>
          <cell r="E151">
            <v>0.16194999999999998</v>
          </cell>
          <cell r="F151">
            <v>12.45</v>
          </cell>
          <cell r="G151">
            <v>2.02</v>
          </cell>
        </row>
        <row r="152">
          <cell r="A152" t="str">
            <v>.4</v>
          </cell>
          <cell r="B152" t="str">
            <v>Sinapi 90674</v>
          </cell>
          <cell r="C152" t="str">
            <v>Perfuratriz com torre metálica para execução de estaca hélice contínua, profundidade máxima de 30 m, diâmetro máximo de 800 mm, potência instalada de 268 hp, mesa rotativa com torque máximo de 170 knm - chp diurno</v>
          </cell>
          <cell r="D152" t="str">
            <v>chp</v>
          </cell>
          <cell r="E152">
            <v>2.7E-2</v>
          </cell>
          <cell r="F152">
            <v>355.47</v>
          </cell>
          <cell r="G152">
            <v>9.6</v>
          </cell>
        </row>
        <row r="153">
          <cell r="A153" t="str">
            <v>.5</v>
          </cell>
          <cell r="B153" t="str">
            <v>Sinapi 90675</v>
          </cell>
          <cell r="C153" t="str">
            <v>Perfuratriz com torre metálica para execução de estaca hélice contínua, profundidade máxima de 30 m, diâmetro máximo de 800 mm, potência instalada de 268 hp, mesa rotativa com torque máximo de 170 knm - chi diurno</v>
          </cell>
          <cell r="D153" t="str">
            <v>chi</v>
          </cell>
          <cell r="E153">
            <v>2.6999999999999996E-2</v>
          </cell>
          <cell r="F153">
            <v>147.30000000000001</v>
          </cell>
          <cell r="G153">
            <v>3.98</v>
          </cell>
        </row>
        <row r="154">
          <cell r="A154" t="str">
            <v>.6</v>
          </cell>
          <cell r="B154" t="str">
            <v>Sinapi 95967</v>
          </cell>
          <cell r="C154" t="str">
            <v>Serviços técnicos especializados para acompanhamento de execução de fundações profundas e estruturas de contenção</v>
          </cell>
          <cell r="D154" t="str">
            <v>h</v>
          </cell>
          <cell r="E154">
            <v>5.3999999999999999E-2</v>
          </cell>
          <cell r="F154">
            <v>113.63</v>
          </cell>
          <cell r="G154">
            <v>6.14</v>
          </cell>
        </row>
        <row r="155">
          <cell r="A155" t="str">
            <v>.7</v>
          </cell>
          <cell r="B155" t="str">
            <v>Sinapi 97913</v>
          </cell>
          <cell r="C155" t="str">
            <v>Transporte com caminhão basculante de 6 m3, em via urbana em revestimento primário (unidade: m3xkm)</v>
          </cell>
          <cell r="D155" t="str">
            <v>m3xkm</v>
          </cell>
          <cell r="E155">
            <v>5.0049999999999997E-2</v>
          </cell>
          <cell r="F155">
            <v>1.26</v>
          </cell>
          <cell r="G155">
            <v>0.06</v>
          </cell>
        </row>
        <row r="156">
          <cell r="A156" t="str">
            <v>.8</v>
          </cell>
          <cell r="B156" t="str">
            <v>Sinapi 96544</v>
          </cell>
          <cell r="C156" t="str">
            <v>Armação de bloco, viga baldrame ou sapata utilizando aço ca-50 de 6,3mm - montagem</v>
          </cell>
          <cell r="D156" t="str">
            <v>kg</v>
          </cell>
          <cell r="E156">
            <v>0.85</v>
          </cell>
          <cell r="F156">
            <v>9.66</v>
          </cell>
          <cell r="G156">
            <v>8.2100000000000009</v>
          </cell>
        </row>
        <row r="157">
          <cell r="A157" t="str">
            <v>.9</v>
          </cell>
          <cell r="B157" t="str">
            <v>Sinapi 96547</v>
          </cell>
          <cell r="C157" t="str">
            <v>Armação de bloco, viga baldrame ou sapata utilizando aço ca-50 de 12,5mm - montagem</v>
          </cell>
          <cell r="D157" t="str">
            <v>kg</v>
          </cell>
          <cell r="E157">
            <v>3.62</v>
          </cell>
          <cell r="F157">
            <v>6.82</v>
          </cell>
          <cell r="G157">
            <v>24.69</v>
          </cell>
        </row>
        <row r="160">
          <cell r="A160" t="str">
            <v>Composição 0014</v>
          </cell>
          <cell r="B160" t="str">
            <v>Comp. Criada a Partir do elemento</v>
          </cell>
          <cell r="C160" t="str">
            <v>Mobilização e Desmobilização de estacas, compreendendo todos os custos da operação</v>
          </cell>
          <cell r="D160" t="str">
            <v>cj</v>
          </cell>
          <cell r="E160">
            <v>1</v>
          </cell>
          <cell r="G160">
            <v>20083.199999999997</v>
          </cell>
        </row>
        <row r="161">
          <cell r="A161" t="str">
            <v>.1</v>
          </cell>
          <cell r="B161" t="str">
            <v>Sinapi 88294</v>
          </cell>
          <cell r="C161" t="str">
            <v>Operador de escavadeira com encargos complementares</v>
          </cell>
          <cell r="D161" t="str">
            <v>h</v>
          </cell>
          <cell r="E161">
            <v>18</v>
          </cell>
          <cell r="F161">
            <v>18.03</v>
          </cell>
          <cell r="G161">
            <v>324.54000000000002</v>
          </cell>
        </row>
        <row r="162">
          <cell r="A162" t="str">
            <v>.2</v>
          </cell>
          <cell r="B162" t="str">
            <v>Sinapi 88316</v>
          </cell>
          <cell r="C162" t="str">
            <v>Servente com encargos complementares</v>
          </cell>
          <cell r="D162" t="str">
            <v>h</v>
          </cell>
          <cell r="E162">
            <v>54</v>
          </cell>
          <cell r="F162">
            <v>12.45</v>
          </cell>
          <cell r="G162">
            <v>672.3</v>
          </cell>
        </row>
        <row r="163">
          <cell r="A163" t="str">
            <v>.3</v>
          </cell>
          <cell r="B163" t="str">
            <v>Sinapi 88243</v>
          </cell>
          <cell r="C163" t="str">
            <v>Ajudante especializado com encargos complementares</v>
          </cell>
          <cell r="D163" t="str">
            <v>h</v>
          </cell>
          <cell r="E163">
            <v>24</v>
          </cell>
          <cell r="F163">
            <v>14.95</v>
          </cell>
          <cell r="G163">
            <v>358.8</v>
          </cell>
        </row>
        <row r="164">
          <cell r="A164" t="str">
            <v>.4</v>
          </cell>
          <cell r="B164" t="str">
            <v>Sinapi 90675</v>
          </cell>
          <cell r="C164" t="str">
            <v>Perfuratriz com torre metálica para execução de estaca hélice contínua, profundidade máxima de 30 m, diâmetro máximo de 800 mm, potência instalada de 268 hp, mesa rotativa com torque máximo de 170 knm - chi diurno</v>
          </cell>
          <cell r="D164" t="str">
            <v>chi</v>
          </cell>
          <cell r="E164">
            <v>96</v>
          </cell>
          <cell r="F164">
            <v>147.30000000000001</v>
          </cell>
          <cell r="G164">
            <v>14140.8</v>
          </cell>
        </row>
        <row r="165">
          <cell r="A165" t="str">
            <v>.5</v>
          </cell>
          <cell r="B165" t="str">
            <v>Ins FGV REQ902550</v>
          </cell>
          <cell r="C165" t="str">
            <v>Carreta para transporte pesado, com capacidade de carga útil de 60/80t, com motorista operador, mate</v>
          </cell>
          <cell r="D165" t="str">
            <v>h</v>
          </cell>
          <cell r="E165">
            <v>9</v>
          </cell>
          <cell r="F165">
            <v>298.24</v>
          </cell>
          <cell r="G165">
            <v>2684.16</v>
          </cell>
        </row>
        <row r="166">
          <cell r="A166" t="str">
            <v>.6</v>
          </cell>
          <cell r="B166" t="str">
            <v>Ins FGV REQ902650</v>
          </cell>
          <cell r="C166" t="str">
            <v>Carreta para transporte pesado, com capacidade de carga útil de 60/80t, com motorista operador, com</v>
          </cell>
          <cell r="D166" t="str">
            <v>h</v>
          </cell>
          <cell r="E166">
            <v>18</v>
          </cell>
          <cell r="F166">
            <v>105.7</v>
          </cell>
          <cell r="G166">
            <v>1902.6</v>
          </cell>
        </row>
        <row r="169">
          <cell r="A169" t="str">
            <v>Composição 0015</v>
          </cell>
          <cell r="B169" t="str">
            <v>Comp. Sinapi 96555 para fck 40 Mpa</v>
          </cell>
          <cell r="C169" t="str">
            <v>Concretagem de blocos de coroamento fck 35 MPa, com uso de baldes, jericas ou equipamentos similares, lançamento, adensamento e acabamento, inclusive fornecimento e preparo do concreto</v>
          </cell>
          <cell r="D169" t="str">
            <v>m3</v>
          </cell>
          <cell r="E169">
            <v>1</v>
          </cell>
          <cell r="G169">
            <v>430.06</v>
          </cell>
        </row>
        <row r="170">
          <cell r="A170" t="str">
            <v>.1</v>
          </cell>
          <cell r="B170" t="str">
            <v>Sinapi 88309</v>
          </cell>
          <cell r="C170" t="str">
            <v>Pedreiro com encargos complementares</v>
          </cell>
          <cell r="D170" t="str">
            <v>h</v>
          </cell>
          <cell r="E170">
            <v>2.3860000000000001</v>
          </cell>
          <cell r="F170">
            <v>17.170000000000002</v>
          </cell>
          <cell r="G170">
            <v>40.97</v>
          </cell>
        </row>
        <row r="171">
          <cell r="A171" t="str">
            <v>.2</v>
          </cell>
          <cell r="B171" t="str">
            <v>Sinapi 88316</v>
          </cell>
          <cell r="C171" t="str">
            <v>Servente com encargos complementares</v>
          </cell>
          <cell r="D171" t="str">
            <v>h</v>
          </cell>
          <cell r="E171">
            <v>2.4500000000000002</v>
          </cell>
          <cell r="F171">
            <v>12.45</v>
          </cell>
          <cell r="G171">
            <v>30.5</v>
          </cell>
        </row>
        <row r="172">
          <cell r="A172" t="str">
            <v>.3</v>
          </cell>
          <cell r="B172" t="str">
            <v>Sinapi 90586</v>
          </cell>
          <cell r="C172" t="str">
            <v>Vibrador de imersão, diâmetro de ponteira 45mm, motor elétrico trifásico potência de 2 cv - chp diurno. af_06/2015</v>
          </cell>
          <cell r="D172" t="str">
            <v>chp</v>
          </cell>
          <cell r="E172">
            <v>0.314</v>
          </cell>
          <cell r="F172">
            <v>1.51</v>
          </cell>
          <cell r="G172">
            <v>0.47</v>
          </cell>
        </row>
        <row r="173">
          <cell r="A173" t="str">
            <v>.4</v>
          </cell>
          <cell r="B173" t="str">
            <v>Sinapi 90587</v>
          </cell>
          <cell r="C173" t="str">
            <v>Vibrador de imersão, diâmetro de ponteira 45mm, motor elétrico trifásico potência de 2 cv - chi diurno. af_06/2015</v>
          </cell>
          <cell r="D173" t="str">
            <v>chi</v>
          </cell>
          <cell r="E173">
            <v>0.91100000000000003</v>
          </cell>
          <cell r="F173">
            <v>0.28999999999999998</v>
          </cell>
          <cell r="G173">
            <v>0.26</v>
          </cell>
        </row>
        <row r="174">
          <cell r="A174" t="str">
            <v>.5</v>
          </cell>
          <cell r="B174" t="str">
            <v>Ins Sinapi 34495</v>
          </cell>
          <cell r="C174" t="str">
            <v>Concreto usinado bombeavel, classe de resistencia C35, com brita 0 e 1, slump = 100 +/- 20 mm, exclui servico de bombeamento (NBR 8953)</v>
          </cell>
          <cell r="D174" t="str">
            <v>m3</v>
          </cell>
          <cell r="E174">
            <v>1.1499999999999999</v>
          </cell>
          <cell r="F174">
            <v>311.18</v>
          </cell>
          <cell r="G174">
            <v>357.86</v>
          </cell>
        </row>
        <row r="177">
          <cell r="A177" t="str">
            <v>Composição 0016</v>
          </cell>
          <cell r="B177" t="str">
            <v>Comp. Sinapi 94972 com mão de obra média Comp. Sinapi 92718 e 92741</v>
          </cell>
          <cell r="C177" t="str">
            <v>Concretagem de lajes fck 35 MPa, com sistema de bombeamento de concreto, lançamento, adensamento e acabamento, inclusive fornecimento</v>
          </cell>
          <cell r="D177" t="str">
            <v>m3</v>
          </cell>
          <cell r="E177">
            <v>1</v>
          </cell>
          <cell r="G177">
            <v>571.01</v>
          </cell>
        </row>
        <row r="178">
          <cell r="A178" t="str">
            <v>.1</v>
          </cell>
          <cell r="B178" t="str">
            <v>Ins Sinapi 11145</v>
          </cell>
          <cell r="C178" t="str">
            <v>Concreto usinado bombeavel, classe de resistencia C35, com brita 0 e 1, slump = 100 +/- 20 mm, inclui servico de bombeamento (NBR 8953)</v>
          </cell>
          <cell r="D178" t="str">
            <v>m3</v>
          </cell>
          <cell r="E178">
            <v>1.1499999999999999</v>
          </cell>
          <cell r="F178">
            <v>357.05</v>
          </cell>
          <cell r="G178">
            <v>410.61</v>
          </cell>
        </row>
        <row r="179">
          <cell r="A179" t="str">
            <v>.2</v>
          </cell>
          <cell r="B179" t="str">
            <v>Sinapi 88262</v>
          </cell>
          <cell r="C179" t="str">
            <v>Carpinteiro de formas com encargos complementares</v>
          </cell>
          <cell r="D179" t="str">
            <v>h</v>
          </cell>
          <cell r="E179">
            <v>1.518</v>
          </cell>
          <cell r="F179">
            <v>17.04</v>
          </cell>
          <cell r="G179">
            <v>25.87</v>
          </cell>
        </row>
        <row r="180">
          <cell r="A180" t="str">
            <v>.3</v>
          </cell>
          <cell r="B180" t="str">
            <v>Sinapi 88309</v>
          </cell>
          <cell r="C180" t="str">
            <v>Pedreiro com encargos complementares</v>
          </cell>
          <cell r="D180" t="str">
            <v>h</v>
          </cell>
          <cell r="E180">
            <v>2.7084999999999999</v>
          </cell>
          <cell r="F180">
            <v>17.170000000000002</v>
          </cell>
          <cell r="G180">
            <v>46.5</v>
          </cell>
        </row>
        <row r="181">
          <cell r="A181" t="str">
            <v>.4</v>
          </cell>
          <cell r="B181" t="str">
            <v>Sinapi 88316</v>
          </cell>
          <cell r="C181" t="str">
            <v>Servente com encargos complementares</v>
          </cell>
          <cell r="D181" t="str">
            <v>h</v>
          </cell>
          <cell r="E181">
            <v>6.9725000000000001</v>
          </cell>
          <cell r="F181">
            <v>12.45</v>
          </cell>
          <cell r="G181">
            <v>86.81</v>
          </cell>
        </row>
        <row r="182">
          <cell r="A182" t="str">
            <v>.5</v>
          </cell>
          <cell r="B182" t="str">
            <v>Sinapi 90586</v>
          </cell>
          <cell r="C182" t="str">
            <v>Vibrador de imersão, diâmetro de ponteira 45mm, motor elétrico trifásico potência de 2 cv - chp diurno</v>
          </cell>
          <cell r="D182" t="str">
            <v>chp</v>
          </cell>
          <cell r="E182">
            <v>0.64349999999999996</v>
          </cell>
          <cell r="F182">
            <v>1.51</v>
          </cell>
          <cell r="G182">
            <v>0.97</v>
          </cell>
        </row>
        <row r="183">
          <cell r="A183" t="str">
            <v>.6</v>
          </cell>
          <cell r="B183" t="str">
            <v>Sinapi 90587</v>
          </cell>
          <cell r="C183" t="str">
            <v>Vibrador de imersão, diâmetro de ponteira 45mm, motor elétrico trifásico potência de 2 cv - chi diurno</v>
          </cell>
          <cell r="D183" t="str">
            <v>chi</v>
          </cell>
          <cell r="E183">
            <v>0.87449999999999994</v>
          </cell>
          <cell r="F183">
            <v>0.28999999999999998</v>
          </cell>
          <cell r="G183">
            <v>0.25</v>
          </cell>
        </row>
        <row r="186">
          <cell r="A186" t="str">
            <v>Composição 0017</v>
          </cell>
          <cell r="B186" t="str">
            <v>Comp FGV ET 25.05.0180 com insumos Sinapi e FGV</v>
          </cell>
          <cell r="C186" t="str">
            <v>Fornecimento, fabricação e montagem de estrutura metálica compreendendo aço estrutural tipo ASTM A-36; ASTM A-572, eletrodos para soldas, parafusos, chumbadores comuns e de expansão, incluindo ainda tratamento das superfícies em pintura a base de esmalte sintético com fundo preparador anticorrosivo, tudo de acordo com projeto fornecido - Brises, Cobertura e Marquises</v>
          </cell>
          <cell r="D186" t="str">
            <v>kg</v>
          </cell>
          <cell r="E186">
            <v>1</v>
          </cell>
          <cell r="G186">
            <v>15.95</v>
          </cell>
        </row>
        <row r="187">
          <cell r="A187" t="str">
            <v>.1</v>
          </cell>
          <cell r="B187" t="str">
            <v>Ins Sinapi 1</v>
          </cell>
          <cell r="C187" t="str">
            <v>Acetileno (recarga para cilindro de conjunto oxicorte grande)</v>
          </cell>
          <cell r="D187" t="str">
            <v>Kg</v>
          </cell>
          <cell r="E187">
            <v>0.01</v>
          </cell>
          <cell r="F187">
            <v>37.5</v>
          </cell>
          <cell r="G187">
            <v>0.38</v>
          </cell>
        </row>
        <row r="188">
          <cell r="A188" t="str">
            <v>.2</v>
          </cell>
          <cell r="B188" t="str">
            <v>Ins Sinapi 4777</v>
          </cell>
          <cell r="C188" t="str">
            <v>Cantoneira de aco, com abas iguais qualquer bitola</v>
          </cell>
          <cell r="D188" t="str">
            <v>Kg</v>
          </cell>
          <cell r="E188">
            <v>0.3</v>
          </cell>
          <cell r="F188">
            <v>4.2699999999999996</v>
          </cell>
          <cell r="G188">
            <v>1.28</v>
          </cell>
        </row>
        <row r="189">
          <cell r="A189" t="str">
            <v>.3</v>
          </cell>
          <cell r="B189" t="str">
            <v>Ins Sinapi 1327</v>
          </cell>
          <cell r="C189" t="str">
            <v>Chapa de aco fina a frio</v>
          </cell>
          <cell r="D189" t="str">
            <v>Kg</v>
          </cell>
          <cell r="E189">
            <v>0.36</v>
          </cell>
          <cell r="F189">
            <v>5.43</v>
          </cell>
          <cell r="G189">
            <v>1.95</v>
          </cell>
        </row>
        <row r="190">
          <cell r="A190" t="str">
            <v>.4</v>
          </cell>
          <cell r="B190" t="str">
            <v>Ins Sinapi 10997</v>
          </cell>
          <cell r="C190" t="str">
            <v xml:space="preserve">Eletrodo aws e-7018 (ok 48.04; wi 718) d=4mm (solda eletrica) </v>
          </cell>
          <cell r="D190" t="str">
            <v>Kg</v>
          </cell>
          <cell r="E190">
            <v>2.5000000000000001E-2</v>
          </cell>
          <cell r="F190">
            <v>19.190000000000001</v>
          </cell>
          <cell r="G190">
            <v>0.48</v>
          </cell>
        </row>
        <row r="191">
          <cell r="A191" t="str">
            <v>.5</v>
          </cell>
          <cell r="B191" t="str">
            <v>Ins Sinapi 2</v>
          </cell>
          <cell r="C191" t="str">
            <v>Oxigenio, recarga para cilindro de conjunto oxicorte grande</v>
          </cell>
          <cell r="D191" t="str">
            <v>m3</v>
          </cell>
          <cell r="E191">
            <v>0.05</v>
          </cell>
          <cell r="F191">
            <v>8.2100000000000009</v>
          </cell>
          <cell r="G191">
            <v>0.41</v>
          </cell>
        </row>
        <row r="192">
          <cell r="A192" t="str">
            <v>.6</v>
          </cell>
          <cell r="B192" t="str">
            <v>Ins Sinapi 10962</v>
          </cell>
          <cell r="C192" t="str">
            <v>Perfil "H" de aco carbono, padrao americano, de (6"x6")</v>
          </cell>
          <cell r="D192" t="str">
            <v>Kg</v>
          </cell>
          <cell r="E192">
            <v>0.44</v>
          </cell>
          <cell r="F192">
            <v>6.08</v>
          </cell>
          <cell r="G192">
            <v>2.68</v>
          </cell>
        </row>
        <row r="193">
          <cell r="A193" t="str">
            <v>.7</v>
          </cell>
          <cell r="B193" t="str">
            <v>Sinapi 88278</v>
          </cell>
          <cell r="C193" t="str">
            <v>Montador de estruturas metálicas com encargos complementares</v>
          </cell>
          <cell r="D193" t="str">
            <v>h</v>
          </cell>
          <cell r="E193">
            <v>0.2</v>
          </cell>
          <cell r="F193">
            <v>12.89</v>
          </cell>
          <cell r="G193">
            <v>2.58</v>
          </cell>
        </row>
        <row r="194">
          <cell r="A194" t="str">
            <v>.8</v>
          </cell>
          <cell r="B194" t="str">
            <v>Sinapi 88278</v>
          </cell>
          <cell r="C194" t="str">
            <v>Montador de estruturas metálicas com encargos complementares</v>
          </cell>
          <cell r="D194" t="str">
            <v>h</v>
          </cell>
          <cell r="E194">
            <v>0.2</v>
          </cell>
          <cell r="F194">
            <v>12.89</v>
          </cell>
          <cell r="G194">
            <v>2.58</v>
          </cell>
        </row>
        <row r="195">
          <cell r="A195" t="str">
            <v>.9</v>
          </cell>
          <cell r="B195" t="str">
            <v>Sinapi 88316</v>
          </cell>
          <cell r="C195" t="str">
            <v>Servente com encargos complementares</v>
          </cell>
          <cell r="D195" t="str">
            <v>h</v>
          </cell>
          <cell r="E195">
            <v>0.1</v>
          </cell>
          <cell r="F195">
            <v>12.45</v>
          </cell>
          <cell r="G195">
            <v>1.25</v>
          </cell>
        </row>
        <row r="196">
          <cell r="A196" t="str">
            <v>.10</v>
          </cell>
          <cell r="B196" t="str">
            <v>Sinapi 73924/3</v>
          </cell>
          <cell r="C196" t="str">
            <v>Pintura esmalte fosco, duas demãos, sobre superfície metálica. Fornecimento e aplicação</v>
          </cell>
          <cell r="D196" t="str">
            <v>m2</v>
          </cell>
          <cell r="E196">
            <v>0.05</v>
          </cell>
          <cell r="F196">
            <v>21.88</v>
          </cell>
          <cell r="G196">
            <v>1.0900000000000001</v>
          </cell>
        </row>
        <row r="197">
          <cell r="A197" t="str">
            <v>.11</v>
          </cell>
          <cell r="B197" t="str">
            <v>Sinapi 74064/1</v>
          </cell>
          <cell r="C197" t="str">
            <v>Fundo anticorrosivo a base de oxido de ferro (zarcão), duas demãos. Fornecimento e aplicação</v>
          </cell>
          <cell r="D197" t="str">
            <v>m2</v>
          </cell>
          <cell r="E197">
            <v>0.05</v>
          </cell>
          <cell r="F197">
            <v>16.440000000000001</v>
          </cell>
          <cell r="G197">
            <v>0.82</v>
          </cell>
        </row>
        <row r="198">
          <cell r="A198" t="str">
            <v>.12</v>
          </cell>
          <cell r="B198" t="str">
            <v>Ins FGV REQ006200</v>
          </cell>
          <cell r="C198" t="str">
            <v>Retificador de solda eletrica de 430A</v>
          </cell>
          <cell r="D198" t="str">
            <v>h</v>
          </cell>
          <cell r="E198">
            <v>2.5000000000000001E-2</v>
          </cell>
          <cell r="F198">
            <v>16.600000000000001</v>
          </cell>
          <cell r="G198">
            <v>0.42</v>
          </cell>
        </row>
        <row r="199">
          <cell r="A199" t="str">
            <v>.13</v>
          </cell>
          <cell r="B199" t="str">
            <v>Sinapi 95139</v>
          </cell>
          <cell r="C199" t="str">
            <v>Talha manual de corrente, capacidade de 2 ton. com elevação de 3 m - chp diurno</v>
          </cell>
          <cell r="D199" t="str">
            <v>chp</v>
          </cell>
          <cell r="E199">
            <v>0.5</v>
          </cell>
          <cell r="F199">
            <v>0.06</v>
          </cell>
          <cell r="G199">
            <v>0.03</v>
          </cell>
        </row>
        <row r="202">
          <cell r="A202" t="str">
            <v>Composição 0018</v>
          </cell>
          <cell r="B202" t="str">
            <v>Comp Sinapi 79627 adaptada para a divisória do projeto</v>
          </cell>
          <cell r="C202" t="str">
            <v>Divisórias de Granito Cinza Andorinha com Ferragens Cromadas espessura 2cm e altura de 2,00m. Fornecimento e colocação</v>
          </cell>
          <cell r="D202" t="str">
            <v>m2</v>
          </cell>
          <cell r="E202">
            <v>1</v>
          </cell>
          <cell r="G202">
            <v>554.75</v>
          </cell>
        </row>
        <row r="203">
          <cell r="A203" t="str">
            <v>.1</v>
          </cell>
          <cell r="B203" t="str">
            <v>Sinapi 88274</v>
          </cell>
          <cell r="C203" t="str">
            <v>Marmorista com encargos complementares</v>
          </cell>
          <cell r="D203" t="str">
            <v>h</v>
          </cell>
          <cell r="E203">
            <v>0.6</v>
          </cell>
          <cell r="F203">
            <v>18.670000000000002</v>
          </cell>
          <cell r="G203">
            <v>11.2</v>
          </cell>
        </row>
        <row r="204">
          <cell r="A204" t="str">
            <v>.2</v>
          </cell>
          <cell r="B204" t="str">
            <v>Sinapi 88316</v>
          </cell>
          <cell r="C204" t="str">
            <v>Servente com encargos complementares</v>
          </cell>
          <cell r="D204" t="str">
            <v>h</v>
          </cell>
          <cell r="E204">
            <v>0.6</v>
          </cell>
          <cell r="F204">
            <v>12.45</v>
          </cell>
          <cell r="G204">
            <v>7.47</v>
          </cell>
        </row>
        <row r="205">
          <cell r="A205" t="str">
            <v>.3</v>
          </cell>
          <cell r="B205" t="str">
            <v>Sinapi 88629</v>
          </cell>
          <cell r="C205" t="str">
            <v>Argamassa traço 1:3 (cimento e areia média), preparo manual.</v>
          </cell>
          <cell r="D205" t="str">
            <v>m3</v>
          </cell>
          <cell r="E205">
            <v>5.4999999999999997E-3</v>
          </cell>
          <cell r="F205">
            <v>457.39</v>
          </cell>
          <cell r="G205">
            <v>2.52</v>
          </cell>
        </row>
        <row r="206">
          <cell r="A206" t="str">
            <v>.4</v>
          </cell>
          <cell r="B206" t="str">
            <v>Ins Sinapi 25976</v>
          </cell>
          <cell r="C206" t="str">
            <v>Divisoria em granito, com duas faces polidas, tipo andorinha/ quartz/ castelo/ corumba ou outros equivalentes da regiao, e= *3,0* cm</v>
          </cell>
          <cell r="D206" t="str">
            <v>m2</v>
          </cell>
          <cell r="E206">
            <v>1</v>
          </cell>
          <cell r="F206">
            <v>468.42</v>
          </cell>
          <cell r="G206">
            <v>468.42</v>
          </cell>
        </row>
        <row r="207">
          <cell r="A207" t="str">
            <v>.5</v>
          </cell>
          <cell r="B207" t="str">
            <v>Proposta</v>
          </cell>
          <cell r="C207" t="str">
            <v>Cantoneiras para divisórias em aço inox com parafusos</v>
          </cell>
          <cell r="D207" t="str">
            <v>cj</v>
          </cell>
          <cell r="E207">
            <v>2</v>
          </cell>
          <cell r="F207">
            <v>21.79</v>
          </cell>
          <cell r="G207">
            <v>43.58</v>
          </cell>
        </row>
        <row r="208">
          <cell r="A208" t="str">
            <v>.6</v>
          </cell>
          <cell r="B208" t="str">
            <v>Proposta</v>
          </cell>
          <cell r="C208" t="str">
            <v>Parafusos cromados</v>
          </cell>
          <cell r="D208" t="str">
            <v>un</v>
          </cell>
          <cell r="E208">
            <v>4</v>
          </cell>
          <cell r="F208">
            <v>5.39</v>
          </cell>
          <cell r="G208">
            <v>21.56</v>
          </cell>
        </row>
        <row r="211">
          <cell r="A211" t="str">
            <v>Composição 0019</v>
          </cell>
          <cell r="B211" t="str">
            <v>Comp. Criada a partir do elemento</v>
          </cell>
          <cell r="C211" t="str">
            <v>Tapa Vista (40x80 a h=50 do piso) em Chapa simples de TS-10mm, Com os cantos Arredondados Melamino Branco Gelo (ref. L106) com Ferragens Cromadas e Perfis de Alumínio Natural Fosco. Fornecimento e colocação</v>
          </cell>
          <cell r="D211" t="str">
            <v>m2</v>
          </cell>
          <cell r="E211">
            <v>1</v>
          </cell>
          <cell r="G211">
            <v>180.62</v>
          </cell>
        </row>
        <row r="212">
          <cell r="A212" t="str">
            <v>.1</v>
          </cell>
          <cell r="B212" t="str">
            <v>Ins Sinapi 34741</v>
          </cell>
          <cell r="C212" t="str">
            <v>Chapa de mdf branco liso 2 faces, e = 12 mm, de *2,75 x 1,85* m</v>
          </cell>
          <cell r="D212" t="str">
            <v>m2</v>
          </cell>
          <cell r="E212">
            <v>1.2</v>
          </cell>
          <cell r="F212">
            <v>25.8</v>
          </cell>
          <cell r="G212">
            <v>30.96</v>
          </cell>
        </row>
        <row r="213">
          <cell r="A213" t="str">
            <v>.2</v>
          </cell>
          <cell r="B213" t="str">
            <v>Ins Sinapi 34360</v>
          </cell>
          <cell r="C213" t="str">
            <v>Perfil de aluminio anodizado kg (perfil ud-029 - 0,326 kg/m)</v>
          </cell>
          <cell r="D213" t="str">
            <v>kg</v>
          </cell>
          <cell r="E213">
            <v>0.86063999999999996</v>
          </cell>
          <cell r="F213">
            <v>27.41</v>
          </cell>
          <cell r="G213">
            <v>23.59</v>
          </cell>
        </row>
        <row r="214">
          <cell r="A214" t="str">
            <v>.3</v>
          </cell>
          <cell r="B214" t="str">
            <v>Estimado</v>
          </cell>
          <cell r="C214" t="str">
            <v>Pintura eletrostática branca - Estimado 10% do valor do alumínio</v>
          </cell>
          <cell r="D214" t="str">
            <v>un</v>
          </cell>
          <cell r="E214">
            <v>0.1</v>
          </cell>
          <cell r="F214">
            <v>54.55</v>
          </cell>
          <cell r="G214">
            <v>5.46</v>
          </cell>
        </row>
        <row r="215">
          <cell r="A215" t="str">
            <v>.4</v>
          </cell>
          <cell r="B215" t="str">
            <v>Sinapi 88251</v>
          </cell>
          <cell r="C215" t="str">
            <v>Auxiliar de serralheiro com encargos complementares</v>
          </cell>
          <cell r="D215" t="str">
            <v>h</v>
          </cell>
          <cell r="E215">
            <v>1.8</v>
          </cell>
          <cell r="F215">
            <v>13.74</v>
          </cell>
          <cell r="G215">
            <v>24.73</v>
          </cell>
        </row>
        <row r="216">
          <cell r="A216" t="str">
            <v>.5</v>
          </cell>
          <cell r="B216" t="str">
            <v>Sinapi 88315</v>
          </cell>
          <cell r="C216" t="str">
            <v>Serralheiro com encargos complementares</v>
          </cell>
          <cell r="D216" t="str">
            <v>h</v>
          </cell>
          <cell r="E216">
            <v>1.8</v>
          </cell>
          <cell r="F216">
            <v>17.079999999999998</v>
          </cell>
          <cell r="G216">
            <v>30.74</v>
          </cell>
        </row>
        <row r="217">
          <cell r="A217" t="str">
            <v>.6</v>
          </cell>
          <cell r="B217" t="str">
            <v>Proposta</v>
          </cell>
          <cell r="C217" t="str">
            <v>Cantoneiras para divisórias em aço inox com parafusos</v>
          </cell>
          <cell r="D217" t="str">
            <v>cj</v>
          </cell>
          <cell r="E217">
            <v>2</v>
          </cell>
          <cell r="F217">
            <v>21.79</v>
          </cell>
          <cell r="G217">
            <v>43.58</v>
          </cell>
        </row>
        <row r="218">
          <cell r="A218" t="str">
            <v>.7</v>
          </cell>
          <cell r="B218" t="str">
            <v>Proposta</v>
          </cell>
          <cell r="C218" t="str">
            <v>Parafusos cromados</v>
          </cell>
          <cell r="D218" t="str">
            <v>un</v>
          </cell>
          <cell r="E218">
            <v>4</v>
          </cell>
          <cell r="F218">
            <v>5.39</v>
          </cell>
          <cell r="G218">
            <v>21.56</v>
          </cell>
        </row>
        <row r="221">
          <cell r="A221" t="str">
            <v>Composição 0020</v>
          </cell>
          <cell r="B221" t="str">
            <v>Comp. Sinapi 95465 para o elemento vazado designado</v>
          </cell>
          <cell r="C221" t="str">
            <v>Aberturas de ventilação em elementos vazados (cobogó) de concreto 20x20x7cm assentados com argamassa traco 1:4 (cimento e areia)</v>
          </cell>
          <cell r="D221" t="str">
            <v>m2</v>
          </cell>
          <cell r="E221">
            <v>1</v>
          </cell>
          <cell r="G221">
            <v>127.57</v>
          </cell>
        </row>
        <row r="222">
          <cell r="A222" t="str">
            <v>.1</v>
          </cell>
          <cell r="B222" t="str">
            <v>Ins Sinapi 370</v>
          </cell>
          <cell r="C222" t="str">
            <v>Areia media - posto jazida/fornecedor (retirado na jazida, sem transporte)</v>
          </cell>
          <cell r="D222" t="str">
            <v>m3</v>
          </cell>
          <cell r="E222">
            <v>1.9E-2</v>
          </cell>
          <cell r="F222">
            <v>75</v>
          </cell>
          <cell r="G222">
            <v>1.43</v>
          </cell>
        </row>
        <row r="223">
          <cell r="A223" t="str">
            <v>.2</v>
          </cell>
          <cell r="B223" t="str">
            <v>Ins Sinapi 1379</v>
          </cell>
          <cell r="C223" t="str">
            <v>Cimento portland composto CP-II 32</v>
          </cell>
          <cell r="D223" t="str">
            <v>kg</v>
          </cell>
          <cell r="E223">
            <v>2.2799999999999998</v>
          </cell>
          <cell r="F223">
            <v>0.56000000000000005</v>
          </cell>
          <cell r="G223">
            <v>1.28</v>
          </cell>
        </row>
        <row r="224">
          <cell r="A224" t="str">
            <v>.3</v>
          </cell>
          <cell r="B224" t="str">
            <v>Ins Sinapi 672</v>
          </cell>
          <cell r="C224" t="str">
            <v>Elemento vazado de concreto, quadriculado, 1 furo *20 x 20 x 6,5* cm</v>
          </cell>
          <cell r="D224" t="str">
            <v>un</v>
          </cell>
          <cell r="E224">
            <v>25</v>
          </cell>
          <cell r="F224">
            <v>3.75</v>
          </cell>
          <cell r="G224">
            <v>93.75</v>
          </cell>
        </row>
        <row r="225">
          <cell r="A225" t="str">
            <v>.4</v>
          </cell>
          <cell r="B225" t="str">
            <v>Sinapi 88309</v>
          </cell>
          <cell r="C225" t="str">
            <v>Pedreiro com encargos complementares</v>
          </cell>
          <cell r="D225" t="str">
            <v>h</v>
          </cell>
          <cell r="E225">
            <v>1</v>
          </cell>
          <cell r="F225">
            <v>17.170000000000002</v>
          </cell>
          <cell r="G225">
            <v>17.170000000000002</v>
          </cell>
        </row>
        <row r="226">
          <cell r="A226" t="str">
            <v>.5</v>
          </cell>
          <cell r="B226" t="str">
            <v>Sinapi 88316</v>
          </cell>
          <cell r="C226" t="str">
            <v>Servente com encargos complementares</v>
          </cell>
          <cell r="D226" t="str">
            <v>h</v>
          </cell>
          <cell r="E226">
            <v>1.1200000000000001</v>
          </cell>
          <cell r="F226">
            <v>12.45</v>
          </cell>
          <cell r="G226">
            <v>13.94</v>
          </cell>
        </row>
        <row r="229">
          <cell r="A229" t="str">
            <v>Composição 0021</v>
          </cell>
          <cell r="B229" t="str">
            <v>Comp. Sinapi 75220 para a cumeeira especificada</v>
          </cell>
          <cell r="C229" t="str">
            <v>Cumeeira para Telha Trapezoidal em aço galvanizado, incluindo içamento. Fornecimento e colocação</v>
          </cell>
          <cell r="D229" t="str">
            <v>m</v>
          </cell>
          <cell r="E229">
            <v>1</v>
          </cell>
          <cell r="G229">
            <v>61.83</v>
          </cell>
        </row>
        <row r="230">
          <cell r="A230" t="str">
            <v>.1</v>
          </cell>
          <cell r="B230" t="str">
            <v>Proposta</v>
          </cell>
          <cell r="C230" t="str">
            <v>Cumeeira para Telha Trapezoidal PIR - Fab. Isoeste, RAL 6035</v>
          </cell>
          <cell r="D230" t="str">
            <v>m</v>
          </cell>
          <cell r="E230">
            <v>1.1000000000000001</v>
          </cell>
          <cell r="F230">
            <v>53</v>
          </cell>
          <cell r="G230">
            <v>58.3</v>
          </cell>
        </row>
        <row r="231">
          <cell r="A231" t="str">
            <v>.2</v>
          </cell>
          <cell r="B231" t="str">
            <v>Sinapi 88316</v>
          </cell>
          <cell r="C231" t="str">
            <v>Servente com encargos complementares</v>
          </cell>
          <cell r="D231" t="str">
            <v>h</v>
          </cell>
          <cell r="E231">
            <v>0.12</v>
          </cell>
          <cell r="F231">
            <v>12.45</v>
          </cell>
          <cell r="G231">
            <v>1.49</v>
          </cell>
        </row>
        <row r="232">
          <cell r="A232" t="str">
            <v>.3</v>
          </cell>
          <cell r="B232" t="str">
            <v>Sinapi 88323</v>
          </cell>
          <cell r="C232" t="str">
            <v>Telhadista com encargos complementares</v>
          </cell>
          <cell r="D232" t="str">
            <v>h</v>
          </cell>
          <cell r="E232">
            <v>0.12</v>
          </cell>
          <cell r="F232">
            <v>17.02</v>
          </cell>
          <cell r="G232">
            <v>2.04</v>
          </cell>
        </row>
        <row r="235">
          <cell r="A235" t="str">
            <v>Composição 0022</v>
          </cell>
          <cell r="B235" t="str">
            <v>Comp. Sinapi 94229 para a calha especificada</v>
          </cell>
          <cell r="C235" t="str">
            <v>Calhas metálicas 80cm de desenvolvimento confeccionadas em chapa de zinco, conforme projeto. Fornecimento e colocação</v>
          </cell>
          <cell r="D235" t="str">
            <v>m</v>
          </cell>
          <cell r="E235">
            <v>1</v>
          </cell>
          <cell r="G235">
            <v>96.339999999999989</v>
          </cell>
        </row>
        <row r="236">
          <cell r="A236" t="str">
            <v>.1</v>
          </cell>
          <cell r="B236" t="str">
            <v>Ins Sinapi 142</v>
          </cell>
          <cell r="C236" t="str">
            <v>Selante elastico monocomponente a base de poliuretano para juntas diversas</v>
          </cell>
          <cell r="D236" t="str">
            <v>310ml</v>
          </cell>
          <cell r="E236">
            <v>0.1288</v>
          </cell>
          <cell r="F236">
            <v>46.89</v>
          </cell>
          <cell r="G236">
            <v>6.04</v>
          </cell>
        </row>
        <row r="237">
          <cell r="A237" t="str">
            <v>.2</v>
          </cell>
          <cell r="B237" t="str">
            <v>Ins Sinapi 5061</v>
          </cell>
          <cell r="C237" t="str">
            <v>Prego de aco polido com cabeca 18 x 27 (2 1/2 x 10)</v>
          </cell>
          <cell r="D237" t="str">
            <v>kg</v>
          </cell>
          <cell r="E237">
            <v>2.0000000000000004E-2</v>
          </cell>
          <cell r="F237">
            <v>10</v>
          </cell>
          <cell r="G237">
            <v>0.2</v>
          </cell>
        </row>
        <row r="238">
          <cell r="A238" t="str">
            <v>.3</v>
          </cell>
          <cell r="B238" t="str">
            <v>Ins Sinapi 5104</v>
          </cell>
          <cell r="C238" t="str">
            <v>Rebite de aluminio vazado de repuxo, 3,2 x 8 mm (1kg = 1025 unidades)</v>
          </cell>
          <cell r="D238" t="str">
            <v>kg</v>
          </cell>
          <cell r="E238">
            <v>3.9199999999999999E-3</v>
          </cell>
          <cell r="F238">
            <v>44.69</v>
          </cell>
          <cell r="G238">
            <v>0.18</v>
          </cell>
        </row>
        <row r="239">
          <cell r="A239" t="str">
            <v>.4</v>
          </cell>
          <cell r="B239" t="str">
            <v>Ins Sinapi 13388</v>
          </cell>
          <cell r="C239" t="str">
            <v>Solda em barra de estanho-chumbo 50/50</v>
          </cell>
          <cell r="D239" t="str">
            <v>kg</v>
          </cell>
          <cell r="E239">
            <v>0.14399999999999999</v>
          </cell>
          <cell r="F239">
            <v>93.38</v>
          </cell>
          <cell r="G239">
            <v>13.45</v>
          </cell>
        </row>
        <row r="240">
          <cell r="A240" t="str">
            <v>.5</v>
          </cell>
          <cell r="B240" t="str">
            <v>Ins Sinapi 40871</v>
          </cell>
          <cell r="C240" t="str">
            <v>Calha quadrada de chapa de aco galvanizada num 24, corte 100 cm (coletado caixa)</v>
          </cell>
          <cell r="D240" t="str">
            <v>m</v>
          </cell>
          <cell r="E240">
            <v>0.84000000000000008</v>
          </cell>
          <cell r="F240">
            <v>70.23</v>
          </cell>
          <cell r="G240">
            <v>58.99</v>
          </cell>
        </row>
        <row r="241">
          <cell r="A241" t="str">
            <v>.6</v>
          </cell>
          <cell r="B241" t="str">
            <v>Sinapi 88316</v>
          </cell>
          <cell r="C241" t="str">
            <v>Servente com encargos complementares</v>
          </cell>
          <cell r="D241" t="str">
            <v>h</v>
          </cell>
          <cell r="E241">
            <v>0.63300000000000001</v>
          </cell>
          <cell r="F241">
            <v>12.45</v>
          </cell>
          <cell r="G241">
            <v>7.88</v>
          </cell>
        </row>
        <row r="242">
          <cell r="A242" t="str">
            <v>.7</v>
          </cell>
          <cell r="B242" t="str">
            <v>Sinapi 88323</v>
          </cell>
          <cell r="C242" t="str">
            <v>Telhadista com encargos complementares</v>
          </cell>
          <cell r="D242" t="str">
            <v>h</v>
          </cell>
          <cell r="E242">
            <v>0.53900000000000003</v>
          </cell>
          <cell r="F242">
            <v>17.02</v>
          </cell>
          <cell r="G242">
            <v>9.17</v>
          </cell>
        </row>
        <row r="243">
          <cell r="A243" t="str">
            <v>.8</v>
          </cell>
          <cell r="B243" t="str">
            <v>Sinapi 93281</v>
          </cell>
          <cell r="C243" t="str">
            <v xml:space="preserve">Guincho elétrico de coluna, capacidade 400 kg, com moto freio, motor trifásico de 1,25 cv - chp diurno. </v>
          </cell>
          <cell r="D243" t="str">
            <v>chp</v>
          </cell>
          <cell r="E243">
            <v>1.32E-2</v>
          </cell>
          <cell r="F243">
            <v>14.2</v>
          </cell>
          <cell r="G243">
            <v>0.19</v>
          </cell>
        </row>
        <row r="244">
          <cell r="A244" t="str">
            <v>.9</v>
          </cell>
          <cell r="B244" t="str">
            <v>Sinapi 93282</v>
          </cell>
          <cell r="C244" t="str">
            <v>Guincho elétrico de coluna, capacidade 400 kg, com moto freio, motor trifásico de 1,25 cv - chi diurno.</v>
          </cell>
          <cell r="D244" t="str">
            <v>chi</v>
          </cell>
          <cell r="E244">
            <v>1.83E-2</v>
          </cell>
          <cell r="F244">
            <v>13.3</v>
          </cell>
          <cell r="G244">
            <v>0.24</v>
          </cell>
        </row>
        <row r="247">
          <cell r="A247" t="str">
            <v>Composição 0023</v>
          </cell>
          <cell r="B247" t="str">
            <v>Comp. Criada a partir do elemento</v>
          </cell>
          <cell r="C247" t="str">
            <v>Revestimento de fachadas com Painéis Térmicos tipo ACM, Cor Madeira ou equivalente. Fornecimento e colocação</v>
          </cell>
          <cell r="D247" t="str">
            <v>m2</v>
          </cell>
          <cell r="E247">
            <v>1</v>
          </cell>
          <cell r="G247">
            <v>327.11</v>
          </cell>
        </row>
        <row r="248">
          <cell r="A248" t="str">
            <v>.1</v>
          </cell>
          <cell r="C248" t="str">
            <v>Estrutura para fixação do ACM</v>
          </cell>
        </row>
        <row r="249">
          <cell r="A249" t="str">
            <v>.1.1</v>
          </cell>
          <cell r="B249" t="str">
            <v>Ins Sinapi 34360</v>
          </cell>
          <cell r="C249" t="str">
            <v>Perfil em alumínio anodizado 30x50x1,5mm (0,624 kg/m) - 1,35m</v>
          </cell>
          <cell r="D249" t="str">
            <v>kg</v>
          </cell>
          <cell r="E249">
            <v>1.7</v>
          </cell>
          <cell r="F249">
            <v>27.41</v>
          </cell>
          <cell r="G249">
            <v>46.6</v>
          </cell>
        </row>
        <row r="250">
          <cell r="A250" t="str">
            <v>.1.2</v>
          </cell>
          <cell r="B250" t="str">
            <v>Ins Sinapi 34360</v>
          </cell>
          <cell r="C250" t="str">
            <v>Perfil em alumínio anodizado 30x30x1,5mm (0,462 kg/m) - 0,40 m</v>
          </cell>
          <cell r="D250" t="str">
            <v>kg</v>
          </cell>
          <cell r="E250">
            <v>0.38</v>
          </cell>
          <cell r="F250">
            <v>27.41</v>
          </cell>
          <cell r="G250">
            <v>10.42</v>
          </cell>
        </row>
        <row r="251">
          <cell r="A251" t="str">
            <v>.1.3</v>
          </cell>
          <cell r="B251" t="str">
            <v>Ins Sinapi 34360</v>
          </cell>
          <cell r="C251" t="str">
            <v>Cantoneira em alumínio anodizado 30x30x,15mm (0,237 kg/m) - 2,40 m</v>
          </cell>
          <cell r="D251" t="str">
            <v>kg</v>
          </cell>
          <cell r="E251">
            <v>1.1399999999999999</v>
          </cell>
          <cell r="F251">
            <v>27.41</v>
          </cell>
          <cell r="G251">
            <v>31.25</v>
          </cell>
        </row>
        <row r="252">
          <cell r="A252" t="str">
            <v>.1.4</v>
          </cell>
          <cell r="B252" t="str">
            <v>Ins Sinapi 34360</v>
          </cell>
          <cell r="C252" t="str">
            <v>Cantoneira em alumínio anodizado 35x15x,15mm (0,196 kg/m) - 0,95 m</v>
          </cell>
          <cell r="D252" t="str">
            <v>kg</v>
          </cell>
          <cell r="E252">
            <v>0.38</v>
          </cell>
          <cell r="F252">
            <v>27.41</v>
          </cell>
          <cell r="G252">
            <v>10.42</v>
          </cell>
        </row>
        <row r="253">
          <cell r="A253" t="str">
            <v>.1.8</v>
          </cell>
          <cell r="B253" t="str">
            <v>Sinapi 88278</v>
          </cell>
          <cell r="C253" t="str">
            <v>Montador de estruturas metálicas com encargos complementares</v>
          </cell>
          <cell r="D253" t="str">
            <v>h</v>
          </cell>
          <cell r="E253">
            <v>1.25</v>
          </cell>
          <cell r="F253">
            <v>12.89</v>
          </cell>
          <cell r="G253">
            <v>16.11</v>
          </cell>
        </row>
        <row r="254">
          <cell r="A254" t="str">
            <v>.1.9</v>
          </cell>
          <cell r="B254" t="str">
            <v>Sinapi 88316</v>
          </cell>
          <cell r="C254" t="str">
            <v>Servente com encargos complementares</v>
          </cell>
          <cell r="D254" t="str">
            <v>h</v>
          </cell>
          <cell r="E254">
            <v>1.25</v>
          </cell>
          <cell r="F254">
            <v>12.45</v>
          </cell>
          <cell r="G254">
            <v>15.56</v>
          </cell>
        </row>
        <row r="256">
          <cell r="A256" t="str">
            <v>.2</v>
          </cell>
          <cell r="C256" t="str">
            <v>Colocação de placas ACM</v>
          </cell>
        </row>
        <row r="257">
          <cell r="A257" t="str">
            <v>.2.1</v>
          </cell>
          <cell r="B257" t="str">
            <v>Proposta</v>
          </cell>
          <cell r="C257" t="str">
            <v>Painéis Térmicos tipo ACM, Cor Madeira ou equivalente</v>
          </cell>
          <cell r="D257" t="str">
            <v>m2</v>
          </cell>
          <cell r="E257">
            <v>1.1000000000000001</v>
          </cell>
          <cell r="F257">
            <v>104.75</v>
          </cell>
          <cell r="G257">
            <v>115.23</v>
          </cell>
        </row>
        <row r="258">
          <cell r="A258" t="str">
            <v>.2.2</v>
          </cell>
          <cell r="B258" t="str">
            <v>Proposta</v>
          </cell>
          <cell r="C258" t="str">
            <v>Fita VHB 4950 3M 25mm x 20m</v>
          </cell>
          <cell r="D258" t="str">
            <v>m</v>
          </cell>
          <cell r="E258">
            <v>2.5</v>
          </cell>
          <cell r="F258">
            <v>15</v>
          </cell>
          <cell r="G258">
            <v>37.5</v>
          </cell>
        </row>
        <row r="259">
          <cell r="A259" t="str">
            <v>.2.3</v>
          </cell>
          <cell r="B259" t="str">
            <v>Proposta</v>
          </cell>
          <cell r="C259" t="str">
            <v>Corpo De Apoio Tarucel 25mm Roundex - Rolo C/50 Metros</v>
          </cell>
          <cell r="D259" t="str">
            <v>m</v>
          </cell>
          <cell r="E259">
            <v>0.72</v>
          </cell>
          <cell r="F259">
            <v>0.51</v>
          </cell>
          <cell r="G259">
            <v>0.37</v>
          </cell>
        </row>
        <row r="260">
          <cell r="A260" t="str">
            <v>.2.4</v>
          </cell>
          <cell r="B260" t="str">
            <v>Ins Sinapi 142</v>
          </cell>
          <cell r="C260" t="str">
            <v>Selante elastico monocomponente a base de poliuretano para juntas diversas</v>
          </cell>
          <cell r="D260" t="str">
            <v>310ML</v>
          </cell>
          <cell r="E260">
            <v>0.12</v>
          </cell>
          <cell r="F260">
            <v>46.89</v>
          </cell>
          <cell r="G260">
            <v>5.63</v>
          </cell>
        </row>
        <row r="261">
          <cell r="A261" t="str">
            <v>.1.8</v>
          </cell>
          <cell r="B261" t="str">
            <v>Sinapi 88278</v>
          </cell>
          <cell r="C261" t="str">
            <v>Montador de estruturas metálicas com encargos complementares</v>
          </cell>
          <cell r="D261" t="str">
            <v>h</v>
          </cell>
          <cell r="E261">
            <v>1.5</v>
          </cell>
          <cell r="F261">
            <v>12.89</v>
          </cell>
          <cell r="G261">
            <v>19.34</v>
          </cell>
        </row>
        <row r="262">
          <cell r="A262" t="str">
            <v>.1.9</v>
          </cell>
          <cell r="B262" t="str">
            <v>Sinapi 88316</v>
          </cell>
          <cell r="C262" t="str">
            <v>Servente com encargos complementares</v>
          </cell>
          <cell r="D262" t="str">
            <v>h</v>
          </cell>
          <cell r="E262">
            <v>1.5</v>
          </cell>
          <cell r="F262">
            <v>12.45</v>
          </cell>
          <cell r="G262">
            <v>18.68</v>
          </cell>
        </row>
        <row r="265">
          <cell r="A265" t="str">
            <v>Composição 0024</v>
          </cell>
          <cell r="B265" t="str">
            <v>Comp. Criada a partir do elemento</v>
          </cell>
          <cell r="C265" t="str">
            <v>Brise Fachada Metálico de Alumínio com Lâminas Perfuradas – Acab. Cor Laranja fabricação Refax ou equivalente</v>
          </cell>
          <cell r="D265" t="str">
            <v>m2</v>
          </cell>
          <cell r="E265">
            <v>1</v>
          </cell>
          <cell r="G265">
            <v>361.34</v>
          </cell>
        </row>
        <row r="266">
          <cell r="A266" t="str">
            <v>.1</v>
          </cell>
          <cell r="B266" t="str">
            <v>Proposta</v>
          </cell>
          <cell r="C266" t="str">
            <v xml:space="preserve">Brise Fachada Metálico de Alumínio com Lâminas Perfuradas – Acab. Cor Laranja fabricação Refax </v>
          </cell>
          <cell r="D266" t="str">
            <v>m2</v>
          </cell>
          <cell r="E266">
            <v>1.1000000000000001</v>
          </cell>
          <cell r="F266">
            <v>204</v>
          </cell>
          <cell r="G266">
            <v>224.4</v>
          </cell>
        </row>
        <row r="267">
          <cell r="A267" t="str">
            <v>.2</v>
          </cell>
          <cell r="B267" t="str">
            <v>Proposta</v>
          </cell>
          <cell r="C267" t="str">
            <v>Montagem do brise com estrutura auxiliar</v>
          </cell>
          <cell r="D267" t="str">
            <v>m2</v>
          </cell>
          <cell r="E267">
            <v>1</v>
          </cell>
          <cell r="F267">
            <v>90</v>
          </cell>
          <cell r="G267">
            <v>90</v>
          </cell>
        </row>
        <row r="268">
          <cell r="A268" t="str">
            <v>.3</v>
          </cell>
          <cell r="B268" t="str">
            <v>Proposta</v>
          </cell>
          <cell r="C268" t="str">
            <v>Frete Jad Log para Brise metálico (R$ 39.312,96 / R$ 187.884,00) - 20,92%</v>
          </cell>
          <cell r="D268" t="str">
            <v>un</v>
          </cell>
          <cell r="E268">
            <v>0.2092</v>
          </cell>
          <cell r="F268">
            <v>224.4</v>
          </cell>
          <cell r="G268">
            <v>46.94</v>
          </cell>
        </row>
        <row r="271">
          <cell r="A271" t="str">
            <v>Composição 0025</v>
          </cell>
          <cell r="B271" t="str">
            <v>Comp. Sinapi 87632 adicionada a barita</v>
          </cell>
          <cell r="C271" t="str">
            <v>Contrapiso em argamassa traço 1:4 (cimento e areia) com adição de barita para proteção radiológica, preparo manual, aplicado em áreas secas sobre laje, não aderido, espessura 3cm</v>
          </cell>
          <cell r="D271" t="str">
            <v>m2</v>
          </cell>
          <cell r="E271">
            <v>1</v>
          </cell>
          <cell r="G271">
            <v>94.460000000000008</v>
          </cell>
        </row>
        <row r="272">
          <cell r="A272" t="str">
            <v>.1</v>
          </cell>
          <cell r="B272" t="str">
            <v>Ins Sinapi 1379</v>
          </cell>
          <cell r="C272" t="str">
            <v>Cimento portland composto CP II-32</v>
          </cell>
          <cell r="D272" t="str">
            <v>kg</v>
          </cell>
          <cell r="E272">
            <v>0.5</v>
          </cell>
          <cell r="F272">
            <v>0.56000000000000005</v>
          </cell>
          <cell r="G272">
            <v>0.28000000000000003</v>
          </cell>
        </row>
        <row r="273">
          <cell r="A273" t="str">
            <v>.2</v>
          </cell>
          <cell r="B273" t="str">
            <v>Ins Sinapi 7334</v>
          </cell>
          <cell r="C273" t="str">
            <v>Aditivo adesivo liquido para argamassas de revestimentos cimenticios</v>
          </cell>
          <cell r="D273" t="str">
            <v>lt</v>
          </cell>
          <cell r="E273">
            <v>0.435</v>
          </cell>
          <cell r="F273">
            <v>9.2100000000000009</v>
          </cell>
          <cell r="G273">
            <v>4.01</v>
          </cell>
        </row>
        <row r="274">
          <cell r="A274" t="str">
            <v>.3</v>
          </cell>
          <cell r="B274" t="str">
            <v>Sinapi 87373</v>
          </cell>
          <cell r="C274" t="str">
            <v>Argamassa traço 1:4 (cimento e areia média) para contrapiso, preparo manual.</v>
          </cell>
          <cell r="D274" t="str">
            <v>m3</v>
          </cell>
          <cell r="E274">
            <v>4.3099999999999999E-2</v>
          </cell>
          <cell r="F274">
            <v>493</v>
          </cell>
          <cell r="G274">
            <v>21.25</v>
          </cell>
        </row>
        <row r="275">
          <cell r="A275" t="str">
            <v>.4</v>
          </cell>
          <cell r="B275" t="str">
            <v>Sinapi 88309</v>
          </cell>
          <cell r="C275" t="str">
            <v>Pedreiro com encargos complementares</v>
          </cell>
          <cell r="D275" t="str">
            <v>h</v>
          </cell>
          <cell r="E275">
            <v>0.33</v>
          </cell>
          <cell r="F275">
            <v>17.170000000000002</v>
          </cell>
          <cell r="G275">
            <v>5.67</v>
          </cell>
        </row>
        <row r="276">
          <cell r="A276" t="str">
            <v>.5</v>
          </cell>
          <cell r="B276" t="str">
            <v>Sinapi 88316</v>
          </cell>
          <cell r="C276" t="str">
            <v>Servente com encargos complementares</v>
          </cell>
          <cell r="D276" t="str">
            <v>h</v>
          </cell>
          <cell r="E276">
            <v>0.16500000000000001</v>
          </cell>
          <cell r="F276">
            <v>12.45</v>
          </cell>
          <cell r="G276">
            <v>2.0499999999999998</v>
          </cell>
        </row>
        <row r="277">
          <cell r="A277" t="str">
            <v>.6</v>
          </cell>
          <cell r="B277" t="str">
            <v>Ins 00256/ORSE</v>
          </cell>
          <cell r="C277" t="str">
            <v>Argamassa baritada pronta para aplicação</v>
          </cell>
          <cell r="D277" t="str">
            <v>kg</v>
          </cell>
          <cell r="E277">
            <v>45</v>
          </cell>
          <cell r="F277">
            <v>1.36</v>
          </cell>
          <cell r="G277">
            <v>61.2</v>
          </cell>
        </row>
        <row r="280">
          <cell r="A280" t="str">
            <v>Composição 0026</v>
          </cell>
          <cell r="B280" t="str">
            <v>Comp. Sinapi 87260 para a cerâmica indicada</v>
          </cell>
          <cell r="C280" t="str">
            <v>Pavimentação em Porcelanato Portobello 60x60cm - Linha Essencial - Cimento Cinza Bold ou equivalente, argamassa pré-fabricada, com rejunte epóxi. Fornecimento e colocação</v>
          </cell>
          <cell r="D280" t="str">
            <v>m2</v>
          </cell>
          <cell r="E280">
            <v>1</v>
          </cell>
          <cell r="G280">
            <v>110.28</v>
          </cell>
        </row>
        <row r="281">
          <cell r="A281" t="str">
            <v>.1</v>
          </cell>
          <cell r="B281" t="str">
            <v>Sinapi 88256</v>
          </cell>
          <cell r="C281" t="str">
            <v xml:space="preserve">Azulejista ou ladrilhista com encargos complementares </v>
          </cell>
          <cell r="D281" t="str">
            <v>h</v>
          </cell>
          <cell r="E281">
            <v>0.39</v>
          </cell>
          <cell r="F281">
            <v>17.11</v>
          </cell>
          <cell r="G281">
            <v>6.67</v>
          </cell>
        </row>
        <row r="282">
          <cell r="A282" t="str">
            <v>.2</v>
          </cell>
          <cell r="B282" t="str">
            <v>Sinapi 88316</v>
          </cell>
          <cell r="C282" t="str">
            <v>Servente com encargos complementares</v>
          </cell>
          <cell r="D282" t="str">
            <v>h</v>
          </cell>
          <cell r="E282">
            <v>0.19</v>
          </cell>
          <cell r="F282">
            <v>12.45</v>
          </cell>
          <cell r="G282">
            <v>2.37</v>
          </cell>
        </row>
        <row r="283">
          <cell r="A283" t="str">
            <v>.3</v>
          </cell>
          <cell r="B283" t="str">
            <v>Proposta</v>
          </cell>
          <cell r="C283" t="str">
            <v xml:space="preserve">Porcelanato Portobello 60x60cm - Linha Essencial - Cimento Cinza Bold </v>
          </cell>
          <cell r="D283" t="str">
            <v>m2</v>
          </cell>
          <cell r="E283">
            <v>1.06</v>
          </cell>
          <cell r="F283">
            <v>64.290000000000006</v>
          </cell>
          <cell r="G283">
            <v>68.150000000000006</v>
          </cell>
        </row>
        <row r="284">
          <cell r="A284" t="str">
            <v>.4</v>
          </cell>
          <cell r="B284" t="str">
            <v>Ins Sinapi 37398</v>
          </cell>
          <cell r="C284" t="str">
            <v>Rejunte epóxi colorido</v>
          </cell>
          <cell r="D284" t="str">
            <v>kg</v>
          </cell>
          <cell r="E284">
            <v>0.24</v>
          </cell>
          <cell r="F284">
            <v>56.7</v>
          </cell>
          <cell r="G284">
            <v>13.61</v>
          </cell>
        </row>
        <row r="285">
          <cell r="A285" t="str">
            <v>.5</v>
          </cell>
          <cell r="B285" t="str">
            <v>Ins Sinapi 37596</v>
          </cell>
          <cell r="C285" t="str">
            <v>Argamassa colante tipo ACIII - E</v>
          </cell>
          <cell r="D285" t="str">
            <v>kg</v>
          </cell>
          <cell r="E285">
            <v>8.6199999999999992</v>
          </cell>
          <cell r="F285">
            <v>2.2599999999999998</v>
          </cell>
          <cell r="G285">
            <v>19.48</v>
          </cell>
        </row>
        <row r="288">
          <cell r="A288" t="str">
            <v>Composição 0027</v>
          </cell>
          <cell r="B288" t="str">
            <v>Comp. Sinapi 87260 para a cerâmica indicada</v>
          </cell>
          <cell r="C288" t="str">
            <v>Pavimentação em Porcelanato Portobello 20x120cm Pau Brasil Natural ou equivalente, argamassa pré-fabricada, com rejunte epóxi. Fornecimento e colocação</v>
          </cell>
          <cell r="D288" t="str">
            <v>m2</v>
          </cell>
          <cell r="E288">
            <v>1</v>
          </cell>
          <cell r="G288">
            <v>243.42</v>
          </cell>
        </row>
        <row r="289">
          <cell r="A289" t="str">
            <v>.1</v>
          </cell>
          <cell r="B289" t="str">
            <v>Sinapi 88256</v>
          </cell>
          <cell r="C289" t="str">
            <v xml:space="preserve">Azulejista ou ladrilhista com encargos complementares </v>
          </cell>
          <cell r="D289" t="str">
            <v>h</v>
          </cell>
          <cell r="E289">
            <v>0.39</v>
          </cell>
          <cell r="F289">
            <v>17.11</v>
          </cell>
          <cell r="G289">
            <v>6.67</v>
          </cell>
        </row>
        <row r="290">
          <cell r="A290" t="str">
            <v>.2</v>
          </cell>
          <cell r="B290" t="str">
            <v>Sinapi 88316</v>
          </cell>
          <cell r="C290" t="str">
            <v>Servente com encargos complementares</v>
          </cell>
          <cell r="D290" t="str">
            <v>h</v>
          </cell>
          <cell r="E290">
            <v>0.19</v>
          </cell>
          <cell r="F290">
            <v>12.45</v>
          </cell>
          <cell r="G290">
            <v>2.37</v>
          </cell>
        </row>
        <row r="291">
          <cell r="A291" t="str">
            <v>.3</v>
          </cell>
          <cell r="B291" t="str">
            <v>Proposta</v>
          </cell>
          <cell r="C291" t="str">
            <v>Porcelanato Portobello 20x120cm Pau Brasil Natural</v>
          </cell>
          <cell r="D291" t="str">
            <v>m2</v>
          </cell>
          <cell r="E291">
            <v>1.06</v>
          </cell>
          <cell r="F291">
            <v>189.9</v>
          </cell>
          <cell r="G291">
            <v>201.29</v>
          </cell>
        </row>
        <row r="292">
          <cell r="A292" t="str">
            <v>.4</v>
          </cell>
          <cell r="B292" t="str">
            <v>Ins Sinapi 37398</v>
          </cell>
          <cell r="C292" t="str">
            <v>Rejunte epóxi colorido</v>
          </cell>
          <cell r="D292" t="str">
            <v>kg</v>
          </cell>
          <cell r="E292">
            <v>0.24</v>
          </cell>
          <cell r="F292">
            <v>56.7</v>
          </cell>
          <cell r="G292">
            <v>13.61</v>
          </cell>
        </row>
        <row r="293">
          <cell r="A293" t="str">
            <v>.5</v>
          </cell>
          <cell r="B293" t="str">
            <v>Ins Sinapi 37596</v>
          </cell>
          <cell r="C293" t="str">
            <v>Argamassa colante tipo ACIII - E</v>
          </cell>
          <cell r="D293" t="str">
            <v>kg</v>
          </cell>
          <cell r="E293">
            <v>8.6199999999999992</v>
          </cell>
          <cell r="F293">
            <v>2.2599999999999998</v>
          </cell>
          <cell r="G293">
            <v>19.48</v>
          </cell>
        </row>
        <row r="296">
          <cell r="A296" t="str">
            <v>Composição 0028</v>
          </cell>
          <cell r="B296" t="str">
            <v>Comp. Sinapi 87260 para a cerâmica indicada</v>
          </cell>
          <cell r="C296" t="str">
            <v>Pavimentação em Portobello Linha Travertino Navona - Cor Crema – Cód.21824E 60x120cm ou equivalente, argamassa pré-fabricada, com rejunte epóxi. Fornecimento e colocação</v>
          </cell>
          <cell r="D296" t="str">
            <v>m2</v>
          </cell>
          <cell r="E296">
            <v>1</v>
          </cell>
          <cell r="G296">
            <v>222.22</v>
          </cell>
        </row>
        <row r="297">
          <cell r="A297" t="str">
            <v>.1</v>
          </cell>
          <cell r="B297" t="str">
            <v>Sinapi 88256</v>
          </cell>
          <cell r="C297" t="str">
            <v xml:space="preserve">Azulejista ou ladrilhista com encargos complementares </v>
          </cell>
          <cell r="D297" t="str">
            <v>h</v>
          </cell>
          <cell r="E297">
            <v>0.39</v>
          </cell>
          <cell r="F297">
            <v>17.11</v>
          </cell>
          <cell r="G297">
            <v>6.67</v>
          </cell>
        </row>
        <row r="298">
          <cell r="A298" t="str">
            <v>.2</v>
          </cell>
          <cell r="B298" t="str">
            <v>Sinapi 88316</v>
          </cell>
          <cell r="C298" t="str">
            <v>Servente com encargos complementares</v>
          </cell>
          <cell r="D298" t="str">
            <v>h</v>
          </cell>
          <cell r="E298">
            <v>0.19</v>
          </cell>
          <cell r="F298">
            <v>12.45</v>
          </cell>
          <cell r="G298">
            <v>2.37</v>
          </cell>
        </row>
        <row r="299">
          <cell r="A299" t="str">
            <v>.3</v>
          </cell>
          <cell r="B299" t="str">
            <v>Proposta</v>
          </cell>
          <cell r="C299" t="str">
            <v>Portobello Linha Travertino Navona - Cor Crema – Cód.21824E 60x120cm</v>
          </cell>
          <cell r="D299" t="str">
            <v>m2</v>
          </cell>
          <cell r="E299">
            <v>1.06</v>
          </cell>
          <cell r="F299">
            <v>169.9</v>
          </cell>
          <cell r="G299">
            <v>180.09</v>
          </cell>
        </row>
        <row r="300">
          <cell r="A300" t="str">
            <v>.4</v>
          </cell>
          <cell r="B300" t="str">
            <v>Ins Sinapi 37398</v>
          </cell>
          <cell r="C300" t="str">
            <v>Rejunte epóxi colorido</v>
          </cell>
          <cell r="D300" t="str">
            <v>kg</v>
          </cell>
          <cell r="E300">
            <v>0.24</v>
          </cell>
          <cell r="F300">
            <v>56.7</v>
          </cell>
          <cell r="G300">
            <v>13.61</v>
          </cell>
        </row>
        <row r="301">
          <cell r="A301" t="str">
            <v>.5</v>
          </cell>
          <cell r="B301" t="str">
            <v>Ins Sinapi 37596</v>
          </cell>
          <cell r="C301" t="str">
            <v>Argamassa colante tipo ACIII - E</v>
          </cell>
          <cell r="D301" t="str">
            <v>kg</v>
          </cell>
          <cell r="E301">
            <v>8.6199999999999992</v>
          </cell>
          <cell r="F301">
            <v>2.2599999999999998</v>
          </cell>
          <cell r="G301">
            <v>19.48</v>
          </cell>
        </row>
        <row r="304">
          <cell r="A304" t="str">
            <v>Composição 0029</v>
          </cell>
          <cell r="B304" t="str">
            <v>Comp. Sinapi 87260 para a cerâmica indicada</v>
          </cell>
          <cell r="C304" t="str">
            <v>Pavimentação em Cerâmica Kerafloor Gail - 8030-1015 - Piso Kerafloor Gail Kitchen 300x300x8,4mm ou equivalente, argamassa pré-fabricada, com rejunte epóxi. Fornecimento e colocação</v>
          </cell>
          <cell r="D304" t="str">
            <v>m2</v>
          </cell>
          <cell r="E304">
            <v>1</v>
          </cell>
          <cell r="G304">
            <v>174.81999999999996</v>
          </cell>
        </row>
        <row r="305">
          <cell r="A305" t="str">
            <v>.1</v>
          </cell>
          <cell r="B305" t="str">
            <v>Sinapi 88256</v>
          </cell>
          <cell r="C305" t="str">
            <v xml:space="preserve">Azulejista ou ladrilhista com encargos complementares </v>
          </cell>
          <cell r="D305" t="str">
            <v>h</v>
          </cell>
          <cell r="E305">
            <v>0.39</v>
          </cell>
          <cell r="F305">
            <v>17.11</v>
          </cell>
          <cell r="G305">
            <v>6.67</v>
          </cell>
        </row>
        <row r="306">
          <cell r="A306" t="str">
            <v>.2</v>
          </cell>
          <cell r="B306" t="str">
            <v>Sinapi 88316</v>
          </cell>
          <cell r="C306" t="str">
            <v>Servente com encargos complementares</v>
          </cell>
          <cell r="D306" t="str">
            <v>h</v>
          </cell>
          <cell r="E306">
            <v>0.19</v>
          </cell>
          <cell r="F306">
            <v>12.45</v>
          </cell>
          <cell r="G306">
            <v>2.37</v>
          </cell>
        </row>
        <row r="307">
          <cell r="A307" t="str">
            <v>.3</v>
          </cell>
          <cell r="B307" t="str">
            <v>Proposta</v>
          </cell>
          <cell r="C307" t="str">
            <v>Cerâmica Kerafloor Gail - 8030-1015 - Piso Kerafloor Gail Kitchen 300x300x8,4mm</v>
          </cell>
          <cell r="D307" t="str">
            <v>m2</v>
          </cell>
          <cell r="E307">
            <v>1.06</v>
          </cell>
          <cell r="F307">
            <v>125.18</v>
          </cell>
          <cell r="G307">
            <v>132.69</v>
          </cell>
        </row>
        <row r="308">
          <cell r="A308" t="str">
            <v>.4</v>
          </cell>
          <cell r="B308" t="str">
            <v>Ins Sinapi 37398</v>
          </cell>
          <cell r="C308" t="str">
            <v>Rejunte epóxi colorido</v>
          </cell>
          <cell r="D308" t="str">
            <v>kg</v>
          </cell>
          <cell r="E308">
            <v>0.24</v>
          </cell>
          <cell r="F308">
            <v>56.7</v>
          </cell>
          <cell r="G308">
            <v>13.61</v>
          </cell>
        </row>
        <row r="309">
          <cell r="A309" t="str">
            <v>.5</v>
          </cell>
          <cell r="B309" t="str">
            <v>Ins Sinapi 37596</v>
          </cell>
          <cell r="C309" t="str">
            <v>Argamassa colante tipo ACIII - E</v>
          </cell>
          <cell r="D309" t="str">
            <v>kg</v>
          </cell>
          <cell r="E309">
            <v>8.6199999999999992</v>
          </cell>
          <cell r="F309">
            <v>2.2599999999999998</v>
          </cell>
          <cell r="G309">
            <v>19.48</v>
          </cell>
        </row>
        <row r="312">
          <cell r="A312" t="str">
            <v>Composição 0031</v>
          </cell>
          <cell r="B312" t="str">
            <v>Comp. Sinapi 72187 para o piso especificado</v>
          </cell>
          <cell r="C312" t="str">
            <v>Pavimentação tátil de alerta / direcional em placas de borracha, de assentamento com argamassa, para aplicação em áreas internas  DAUD ou equivalente. Fornecimento e colocação</v>
          </cell>
          <cell r="D312" t="str">
            <v>m2</v>
          </cell>
          <cell r="E312">
            <v>1</v>
          </cell>
          <cell r="G312">
            <v>152.54999999999998</v>
          </cell>
        </row>
        <row r="313">
          <cell r="A313" t="str">
            <v>.1</v>
          </cell>
          <cell r="B313" t="str">
            <v>Proposta</v>
          </cell>
          <cell r="C313" t="str">
            <v>Pavimentação tátil de alerta / direcional em placas de borracha DAUD</v>
          </cell>
          <cell r="D313" t="str">
            <v>m2</v>
          </cell>
          <cell r="E313">
            <v>1.05</v>
          </cell>
          <cell r="F313">
            <v>126.88</v>
          </cell>
          <cell r="G313">
            <v>133.22</v>
          </cell>
        </row>
        <row r="314">
          <cell r="A314" t="str">
            <v>.2</v>
          </cell>
          <cell r="B314" t="str">
            <v>Sinapi 87298</v>
          </cell>
          <cell r="C314" t="str">
            <v>Argamassa traço 1:3 (cimento e areia média) para contrapiso, preparo mecânico com betoneira 400 l</v>
          </cell>
          <cell r="D314" t="str">
            <v>m3</v>
          </cell>
          <cell r="E314">
            <v>1.2E-2</v>
          </cell>
          <cell r="F314">
            <v>479.59</v>
          </cell>
          <cell r="G314">
            <v>5.76</v>
          </cell>
        </row>
        <row r="315">
          <cell r="A315" t="str">
            <v>.3</v>
          </cell>
          <cell r="B315" t="str">
            <v>Sinapi 88309</v>
          </cell>
          <cell r="C315" t="str">
            <v>Pedreiro com encargos complementares</v>
          </cell>
          <cell r="D315" t="str">
            <v>h</v>
          </cell>
          <cell r="E315">
            <v>0.5</v>
          </cell>
          <cell r="F315">
            <v>17.170000000000002</v>
          </cell>
          <cell r="G315">
            <v>8.59</v>
          </cell>
        </row>
        <row r="316">
          <cell r="A316" t="str">
            <v>.4</v>
          </cell>
          <cell r="B316" t="str">
            <v>Sinapi 88316</v>
          </cell>
          <cell r="C316" t="str">
            <v>Servente com encargos complementares</v>
          </cell>
          <cell r="D316" t="str">
            <v>h</v>
          </cell>
          <cell r="E316">
            <v>0.4</v>
          </cell>
          <cell r="F316">
            <v>12.45</v>
          </cell>
          <cell r="G316">
            <v>4.9800000000000004</v>
          </cell>
        </row>
        <row r="319">
          <cell r="A319" t="str">
            <v>Composição 0032</v>
          </cell>
          <cell r="B319" t="str">
            <v>Comp. Criada a partir do elemento</v>
          </cell>
          <cell r="C319" t="str">
            <v>Revestimento com barita fina e grossa, inclusive emboco composto de cimento e cal hidratada. Fornecimento e aplicação</v>
          </cell>
          <cell r="D319" t="str">
            <v>m2</v>
          </cell>
          <cell r="E319">
            <v>1</v>
          </cell>
          <cell r="G319">
            <v>80.97</v>
          </cell>
        </row>
        <row r="320">
          <cell r="A320" t="str">
            <v>.1</v>
          </cell>
          <cell r="B320" t="str">
            <v>Sinapi 87287</v>
          </cell>
          <cell r="C320" t="str">
            <v>Argamassa traço 1:1:6 (cimento, cal e areia média) para emboço/massa única/assentamento de alvenaria de vedação, preparo mecânico com betoneira 600 l</v>
          </cell>
          <cell r="D320" t="str">
            <v>m3</v>
          </cell>
          <cell r="E320">
            <v>2.5000000000000001E-2</v>
          </cell>
          <cell r="F320">
            <v>383.27</v>
          </cell>
          <cell r="G320">
            <v>9.58</v>
          </cell>
        </row>
        <row r="321">
          <cell r="A321" t="str">
            <v>.2</v>
          </cell>
          <cell r="B321" t="str">
            <v>Sinapi 88309</v>
          </cell>
          <cell r="C321" t="str">
            <v>Pedreiro com encargos complementares</v>
          </cell>
          <cell r="D321" t="str">
            <v>h</v>
          </cell>
          <cell r="E321">
            <v>0.47</v>
          </cell>
          <cell r="F321">
            <v>17.170000000000002</v>
          </cell>
          <cell r="G321">
            <v>8.07</v>
          </cell>
        </row>
        <row r="322">
          <cell r="A322" t="str">
            <v>.3</v>
          </cell>
          <cell r="B322" t="str">
            <v>Sinapi 88316</v>
          </cell>
          <cell r="C322" t="str">
            <v>Servente com encargos complementares</v>
          </cell>
          <cell r="D322" t="str">
            <v>h</v>
          </cell>
          <cell r="E322">
            <v>0.17</v>
          </cell>
          <cell r="F322">
            <v>12.45</v>
          </cell>
          <cell r="G322">
            <v>2.12</v>
          </cell>
        </row>
        <row r="323">
          <cell r="A323" t="str">
            <v>.4</v>
          </cell>
          <cell r="B323" t="str">
            <v>Ins 00256/ORSE</v>
          </cell>
          <cell r="C323" t="str">
            <v>Argamassa baritada pronta para aplicação</v>
          </cell>
          <cell r="D323" t="str">
            <v>kg</v>
          </cell>
          <cell r="E323">
            <v>45</v>
          </cell>
          <cell r="F323">
            <v>1.36</v>
          </cell>
          <cell r="G323">
            <v>61.2</v>
          </cell>
        </row>
        <row r="326">
          <cell r="A326" t="str">
            <v>Composição 0033</v>
          </cell>
          <cell r="B326" t="str">
            <v>Comp. Sinapi 87273 para a cerâmica especificada</v>
          </cell>
          <cell r="C326" t="str">
            <v>Cerâmica Cecrisa EVEREST WH NEW 32x45 cm cor Branco ou equivalente, com rejunte Juntaplus epóxi na cor branco. Fornecimento e colocação</v>
          </cell>
          <cell r="D326" t="str">
            <v>m2</v>
          </cell>
          <cell r="E326">
            <v>1</v>
          </cell>
          <cell r="G326">
            <v>59.070000000000007</v>
          </cell>
        </row>
        <row r="327">
          <cell r="A327" t="str">
            <v>.1</v>
          </cell>
          <cell r="B327" t="str">
            <v>Proposta</v>
          </cell>
          <cell r="C327" t="str">
            <v>Cerâmica Cecrisa EVEREST WH NEW 32x45 cm cor Branco</v>
          </cell>
          <cell r="D327" t="str">
            <v>m2</v>
          </cell>
          <cell r="E327">
            <v>1.08</v>
          </cell>
          <cell r="F327">
            <v>25.7</v>
          </cell>
          <cell r="G327">
            <v>27.76</v>
          </cell>
        </row>
        <row r="328">
          <cell r="A328" t="str">
            <v>.2</v>
          </cell>
          <cell r="B328" t="str">
            <v>Ins Sinapi 1381</v>
          </cell>
          <cell r="C328" t="str">
            <v>Argamassa colante AC I para cerâmicas</v>
          </cell>
          <cell r="D328" t="str">
            <v>kg</v>
          </cell>
          <cell r="E328">
            <v>6.14</v>
          </cell>
          <cell r="F328">
            <v>0.5</v>
          </cell>
          <cell r="G328">
            <v>3.07</v>
          </cell>
        </row>
        <row r="329">
          <cell r="A329" t="str">
            <v>.3</v>
          </cell>
          <cell r="B329" t="str">
            <v>Ins Sinapi 37398</v>
          </cell>
          <cell r="C329" t="str">
            <v>Rejunte epóxi colorido</v>
          </cell>
          <cell r="D329" t="str">
            <v>kg</v>
          </cell>
          <cell r="E329">
            <v>0.22</v>
          </cell>
          <cell r="F329">
            <v>56.7</v>
          </cell>
          <cell r="G329">
            <v>12.47</v>
          </cell>
        </row>
        <row r="330">
          <cell r="A330" t="str">
            <v>.4</v>
          </cell>
          <cell r="B330" t="str">
            <v>Sinapi 88256</v>
          </cell>
          <cell r="C330" t="str">
            <v xml:space="preserve">Azulejista ou ladrilhista com encargos complementares </v>
          </cell>
          <cell r="D330" t="str">
            <v>h</v>
          </cell>
          <cell r="E330">
            <v>0.66</v>
          </cell>
          <cell r="F330">
            <v>17.11</v>
          </cell>
          <cell r="G330">
            <v>11.29</v>
          </cell>
        </row>
        <row r="331">
          <cell r="A331" t="str">
            <v>.5</v>
          </cell>
          <cell r="B331" t="str">
            <v>Sinapi 88316</v>
          </cell>
          <cell r="C331" t="str">
            <v>Servente com encargos complementares</v>
          </cell>
          <cell r="D331" t="str">
            <v>h</v>
          </cell>
          <cell r="E331">
            <v>0.36</v>
          </cell>
          <cell r="F331">
            <v>12.45</v>
          </cell>
          <cell r="G331">
            <v>4.4800000000000004</v>
          </cell>
        </row>
        <row r="334">
          <cell r="A334" t="str">
            <v>Composição 0034</v>
          </cell>
          <cell r="B334" t="str">
            <v>Comp. Sinapi 87273 para a cerâmica especificada</v>
          </cell>
          <cell r="C334" t="str">
            <v>Cerâmica 10x10 GALERIA BRANCO MESH AC- Eliane ou equivalente, com rejunte Juntaplus epóxi na cor branco. Fornecimento e colocação</v>
          </cell>
          <cell r="D334" t="str">
            <v>m2</v>
          </cell>
          <cell r="E334">
            <v>1</v>
          </cell>
          <cell r="G334">
            <v>84.690000000000012</v>
          </cell>
        </row>
        <row r="335">
          <cell r="A335" t="str">
            <v>.1</v>
          </cell>
          <cell r="B335" t="str">
            <v>Proposta</v>
          </cell>
          <cell r="C335" t="str">
            <v>Cerâmica 10x10 GALERIA BRANCO MESH AC- Eliane</v>
          </cell>
          <cell r="D335" t="str">
            <v>m2</v>
          </cell>
          <cell r="E335">
            <v>1.08</v>
          </cell>
          <cell r="F335">
            <v>49.43</v>
          </cell>
          <cell r="G335">
            <v>53.38</v>
          </cell>
        </row>
        <row r="336">
          <cell r="A336" t="str">
            <v>.2</v>
          </cell>
          <cell r="B336" t="str">
            <v>Ins Sinapi 1381</v>
          </cell>
          <cell r="C336" t="str">
            <v>Argamassa colante AC I para cerâmicas</v>
          </cell>
          <cell r="D336" t="str">
            <v>kg</v>
          </cell>
          <cell r="E336">
            <v>6.14</v>
          </cell>
          <cell r="F336">
            <v>0.5</v>
          </cell>
          <cell r="G336">
            <v>3.07</v>
          </cell>
        </row>
        <row r="337">
          <cell r="A337" t="str">
            <v>.3</v>
          </cell>
          <cell r="B337" t="str">
            <v>Ins Sinapi 37398</v>
          </cell>
          <cell r="C337" t="str">
            <v>Rejunte epóxi colorido</v>
          </cell>
          <cell r="D337" t="str">
            <v>kg</v>
          </cell>
          <cell r="E337">
            <v>0.22</v>
          </cell>
          <cell r="F337">
            <v>56.7</v>
          </cell>
          <cell r="G337">
            <v>12.47</v>
          </cell>
        </row>
        <row r="338">
          <cell r="A338" t="str">
            <v>.4</v>
          </cell>
          <cell r="B338" t="str">
            <v>Sinapi 88256</v>
          </cell>
          <cell r="C338" t="str">
            <v xml:space="preserve">Azulejista ou ladrilhista com encargos complementares </v>
          </cell>
          <cell r="D338" t="str">
            <v>h</v>
          </cell>
          <cell r="E338">
            <v>0.66</v>
          </cell>
          <cell r="F338">
            <v>17.11</v>
          </cell>
          <cell r="G338">
            <v>11.29</v>
          </cell>
        </row>
        <row r="339">
          <cell r="A339" t="str">
            <v>.5</v>
          </cell>
          <cell r="B339" t="str">
            <v>Sinapi 88316</v>
          </cell>
          <cell r="C339" t="str">
            <v>Servente com encargos complementares</v>
          </cell>
          <cell r="D339" t="str">
            <v>h</v>
          </cell>
          <cell r="E339">
            <v>0.36</v>
          </cell>
          <cell r="F339">
            <v>12.45</v>
          </cell>
          <cell r="G339">
            <v>4.4800000000000004</v>
          </cell>
        </row>
        <row r="342">
          <cell r="A342" t="str">
            <v>Composição 0035</v>
          </cell>
          <cell r="B342" t="str">
            <v>Composiçoes Sinapi e FGV com insumos Sinapi e mercado</v>
          </cell>
          <cell r="C342" t="str">
            <v>Porta P2 - 80x210cm - Porta e guarnição em madeira maciça revestida em fórmica cor Branco Gelo Ref. Fórmica L106. Ferragens: Maçaneta Referência La Fonte – Linha Arquiteto 6521, Dobradiça 485 Extraforte com Anéis, Ref. La Fonte, ambas Cromado Brilhante</v>
          </cell>
          <cell r="D342" t="str">
            <v>cj</v>
          </cell>
          <cell r="E342">
            <v>1</v>
          </cell>
          <cell r="G342">
            <v>1333.4000000000003</v>
          </cell>
        </row>
        <row r="343">
          <cell r="A343" t="str">
            <v>.1</v>
          </cell>
          <cell r="C343" t="str">
            <v>Porta fornecimento e colocação</v>
          </cell>
        </row>
        <row r="344">
          <cell r="A344" t="str">
            <v>.1.1</v>
          </cell>
          <cell r="B344" t="str">
            <v>Ins Sinapi 2432</v>
          </cell>
          <cell r="C344" t="str">
            <v>Dobradica em aco/ferro, 3 1/2" x 3", e= 1,9 a 2 mm, com anel, cromado ou zincado, tampa bola, com parafusos</v>
          </cell>
          <cell r="D344" t="str">
            <v>un</v>
          </cell>
          <cell r="E344">
            <v>3</v>
          </cell>
          <cell r="F344">
            <v>22.91</v>
          </cell>
          <cell r="G344">
            <v>68.73</v>
          </cell>
        </row>
        <row r="345">
          <cell r="A345" t="str">
            <v>.1.2</v>
          </cell>
          <cell r="B345" t="str">
            <v>Ins Sinapi 39502</v>
          </cell>
          <cell r="C345" t="str">
            <v>Porta de madeira, folha pesada (nbr 15930) de 80 x 210 cm, e = 35 mm, nucleo solido, capa lisa em hdf, acabamento em laminado natural para verniz</v>
          </cell>
          <cell r="D345" t="str">
            <v>un</v>
          </cell>
          <cell r="E345">
            <v>1</v>
          </cell>
          <cell r="F345">
            <v>326.44</v>
          </cell>
          <cell r="G345">
            <v>326.44</v>
          </cell>
        </row>
        <row r="346">
          <cell r="A346" t="str">
            <v>.1.3</v>
          </cell>
          <cell r="B346" t="str">
            <v>Ins Sinapi 11055</v>
          </cell>
          <cell r="C346" t="str">
            <v>Parafuso rosca soberba zincado cabeca chata fenda simples 3,5 x 25 mm (1 ")</v>
          </cell>
          <cell r="D346" t="str">
            <v>un</v>
          </cell>
          <cell r="E346">
            <v>19.8</v>
          </cell>
          <cell r="F346">
            <v>0.04</v>
          </cell>
          <cell r="G346">
            <v>0.79</v>
          </cell>
        </row>
        <row r="347">
          <cell r="A347" t="str">
            <v>.1.4</v>
          </cell>
          <cell r="B347" t="str">
            <v>Sinapi 88261</v>
          </cell>
          <cell r="C347" t="str">
            <v>Carpinteiro de esquadria com encargos complementares</v>
          </cell>
          <cell r="D347" t="str">
            <v>h</v>
          </cell>
          <cell r="E347">
            <v>1.546</v>
          </cell>
          <cell r="F347">
            <v>17.05</v>
          </cell>
          <cell r="G347">
            <v>26.36</v>
          </cell>
        </row>
        <row r="348">
          <cell r="A348" t="str">
            <v>.1.5</v>
          </cell>
          <cell r="B348" t="str">
            <v>Sinapi 88316</v>
          </cell>
          <cell r="C348" t="str">
            <v>Servente com encargos complementares</v>
          </cell>
          <cell r="D348" t="str">
            <v>h</v>
          </cell>
          <cell r="E348">
            <v>0.77300000000000002</v>
          </cell>
          <cell r="F348">
            <v>12.45</v>
          </cell>
          <cell r="G348">
            <v>9.6199999999999992</v>
          </cell>
        </row>
        <row r="349">
          <cell r="A349" t="str">
            <v>.1.6</v>
          </cell>
          <cell r="B349" t="str">
            <v>Sinapi 91288</v>
          </cell>
          <cell r="C349" t="str">
            <v>Aduela / marco / batente para porta de 80x210cm, padrão popular - fornecimento e montagem</v>
          </cell>
          <cell r="D349" t="str">
            <v>un</v>
          </cell>
          <cell r="E349">
            <v>1</v>
          </cell>
          <cell r="F349">
            <v>165.27</v>
          </cell>
          <cell r="G349">
            <v>165.27</v>
          </cell>
        </row>
        <row r="350">
          <cell r="A350" t="str">
            <v>.1.7</v>
          </cell>
          <cell r="B350" t="str">
            <v>Sinapi 91302</v>
          </cell>
          <cell r="C350" t="str">
            <v>Alisar / guarnição de 5x1,5cm para porta de 80x210cm fixado com pregos, padrão popular - fornecimento e instalação</v>
          </cell>
          <cell r="D350" t="str">
            <v>un</v>
          </cell>
          <cell r="E350">
            <v>2</v>
          </cell>
          <cell r="F350">
            <v>28.41</v>
          </cell>
          <cell r="G350">
            <v>56.82</v>
          </cell>
        </row>
        <row r="352">
          <cell r="A352" t="str">
            <v>.2</v>
          </cell>
          <cell r="C352" t="str">
            <v>Fechadura - fornecimento e colocação</v>
          </cell>
        </row>
        <row r="353">
          <cell r="A353" t="str">
            <v>.2.1</v>
          </cell>
          <cell r="B353" t="str">
            <v>Proposta</v>
          </cell>
          <cell r="C353" t="str">
            <v>Fechadura linha Arquiteto ref. 6521 cromado brilhante</v>
          </cell>
          <cell r="D353" t="str">
            <v>cj</v>
          </cell>
          <cell r="E353">
            <v>1</v>
          </cell>
          <cell r="F353">
            <v>194.04</v>
          </cell>
          <cell r="G353">
            <v>194.04</v>
          </cell>
        </row>
        <row r="354">
          <cell r="A354" t="str">
            <v>.2.2</v>
          </cell>
          <cell r="B354" t="str">
            <v>Sinapi 88261</v>
          </cell>
          <cell r="C354" t="str">
            <v>Carpinteiro de esquadria com encargos complementares</v>
          </cell>
          <cell r="D354" t="str">
            <v>h</v>
          </cell>
          <cell r="E354">
            <v>1.002</v>
          </cell>
          <cell r="F354">
            <v>17.05</v>
          </cell>
          <cell r="G354">
            <v>17.079999999999998</v>
          </cell>
        </row>
        <row r="355">
          <cell r="A355" t="str">
            <v>.2.3</v>
          </cell>
          <cell r="B355" t="str">
            <v>Sinapi 88316</v>
          </cell>
          <cell r="C355" t="str">
            <v>Servente com encargos complementares</v>
          </cell>
          <cell r="D355" t="str">
            <v>h</v>
          </cell>
          <cell r="E355">
            <v>0.501</v>
          </cell>
          <cell r="F355">
            <v>12.45</v>
          </cell>
          <cell r="G355">
            <v>6.24</v>
          </cell>
        </row>
        <row r="357">
          <cell r="A357" t="str">
            <v>.3</v>
          </cell>
          <cell r="C357" t="str">
            <v>Laminado melamínico fornecimento e colocação</v>
          </cell>
        </row>
        <row r="358">
          <cell r="A358" t="str">
            <v>.3.1</v>
          </cell>
          <cell r="B358" t="str">
            <v>Ins Sinapi 1341</v>
          </cell>
          <cell r="C358" t="str">
            <v>Chapa de laminado melaminico, texturizado, de *1,25 x 3,08* m, e = 0,8 mm</v>
          </cell>
          <cell r="D358" t="str">
            <v>m2</v>
          </cell>
          <cell r="E358">
            <v>7.7</v>
          </cell>
          <cell r="F358">
            <v>30.21</v>
          </cell>
          <cell r="G358">
            <v>232.62</v>
          </cell>
        </row>
        <row r="359">
          <cell r="A359" t="str">
            <v>.3.2</v>
          </cell>
          <cell r="B359" t="str">
            <v>Ins Sinapi 1339</v>
          </cell>
          <cell r="C359" t="str">
            <v>Cola a base de resina sintetica para chapa de laminado melaminico</v>
          </cell>
          <cell r="D359" t="str">
            <v>kg</v>
          </cell>
          <cell r="E359">
            <v>6.9300000000000006</v>
          </cell>
          <cell r="F359">
            <v>27.2</v>
          </cell>
          <cell r="G359">
            <v>188.5</v>
          </cell>
        </row>
        <row r="360">
          <cell r="A360" t="str">
            <v>.3.3</v>
          </cell>
          <cell r="B360" t="str">
            <v>Sinapi 88261</v>
          </cell>
          <cell r="C360" t="str">
            <v>Carpinteiro de esquadria com encargos complementares</v>
          </cell>
          <cell r="D360" t="str">
            <v>h</v>
          </cell>
          <cell r="E360">
            <v>1.3859999999999999</v>
          </cell>
          <cell r="F360">
            <v>17.05</v>
          </cell>
          <cell r="G360">
            <v>23.63</v>
          </cell>
        </row>
        <row r="361">
          <cell r="A361" t="str">
            <v>.3.4</v>
          </cell>
          <cell r="B361" t="str">
            <v>Sinapi 88316</v>
          </cell>
          <cell r="C361" t="str">
            <v>Servente com encargos complementares</v>
          </cell>
          <cell r="D361" t="str">
            <v>h</v>
          </cell>
          <cell r="E361">
            <v>1.3859999999999999</v>
          </cell>
          <cell r="F361">
            <v>12.45</v>
          </cell>
          <cell r="G361">
            <v>17.260000000000002</v>
          </cell>
        </row>
        <row r="364">
          <cell r="A364" t="str">
            <v>Composição 0036</v>
          </cell>
          <cell r="B364" t="str">
            <v>Composiçoes Sinapi e FGV com insumos Sinapi e mercado</v>
          </cell>
          <cell r="C364" t="str">
            <v>Porta P3 - 60x210cm - Porta e guarnição em madeira maciça revestida em fórmica cor Branco Gelo Ref. Fórmica L106. Ferragens: Maçaneta Referência La Fonte – Linha Arquiteto 6521, Dobradiça 485 Extraforte com Anéis, Ref. La Fonte, ambas Cromado Brilhante</v>
          </cell>
          <cell r="D364" t="str">
            <v>cj</v>
          </cell>
          <cell r="E364">
            <v>1</v>
          </cell>
          <cell r="G364">
            <v>972.52000000000021</v>
          </cell>
        </row>
        <row r="365">
          <cell r="A365" t="str">
            <v>.1</v>
          </cell>
          <cell r="C365" t="str">
            <v>Porta fornecimento e colocação</v>
          </cell>
        </row>
        <row r="366">
          <cell r="A366" t="str">
            <v>.1.1</v>
          </cell>
          <cell r="B366" t="str">
            <v>Ins Sinapi 2432</v>
          </cell>
          <cell r="C366" t="str">
            <v>Dobradica em aco/ferro, 3 1/2" x 3", e= 1,9 a 2 mm, com anel, cromado ou zincado, tampa bola, com parafusos</v>
          </cell>
          <cell r="D366" t="str">
            <v>un</v>
          </cell>
          <cell r="E366">
            <v>3</v>
          </cell>
          <cell r="F366">
            <v>22.91</v>
          </cell>
          <cell r="G366">
            <v>68.73</v>
          </cell>
        </row>
        <row r="367">
          <cell r="A367" t="str">
            <v>.1.2</v>
          </cell>
          <cell r="B367" t="str">
            <v>Ins Sinapi 5020</v>
          </cell>
          <cell r="C367" t="str">
            <v>Porta de madeira, folha media (NBR 15930) de 60 x 210 cm, e = 35 mm, nucleo sarrafeado, capa lisa em hdf, acabamento laminado natural para verniz</v>
          </cell>
          <cell r="D367" t="str">
            <v>un</v>
          </cell>
          <cell r="E367">
            <v>1</v>
          </cell>
          <cell r="F367">
            <v>213.22</v>
          </cell>
          <cell r="G367">
            <v>213.22</v>
          </cell>
        </row>
        <row r="368">
          <cell r="A368" t="str">
            <v>.1.3</v>
          </cell>
          <cell r="B368" t="str">
            <v>Ins Sinapi 11055</v>
          </cell>
          <cell r="C368" t="str">
            <v>Parafuso rosca soberba zincado cabeca chata fenda simples 3,5 x 25 mm (1 ")</v>
          </cell>
          <cell r="D368" t="str">
            <v>un</v>
          </cell>
          <cell r="E368">
            <v>19.8</v>
          </cell>
          <cell r="F368">
            <v>0.04</v>
          </cell>
          <cell r="G368">
            <v>0.79</v>
          </cell>
        </row>
        <row r="369">
          <cell r="A369" t="str">
            <v>.1.4</v>
          </cell>
          <cell r="B369" t="str">
            <v>Sinapi 88261</v>
          </cell>
          <cell r="C369" t="str">
            <v>Carpinteiro de esquadria com encargos complementares</v>
          </cell>
          <cell r="D369" t="str">
            <v>h</v>
          </cell>
          <cell r="E369">
            <v>1.546</v>
          </cell>
          <cell r="F369">
            <v>17.05</v>
          </cell>
          <cell r="G369">
            <v>26.36</v>
          </cell>
        </row>
        <row r="370">
          <cell r="A370" t="str">
            <v>.1.5</v>
          </cell>
          <cell r="B370" t="str">
            <v>Sinapi 88316</v>
          </cell>
          <cell r="C370" t="str">
            <v>Servente com encargos complementares</v>
          </cell>
          <cell r="D370" t="str">
            <v>h</v>
          </cell>
          <cell r="E370">
            <v>0.77300000000000002</v>
          </cell>
          <cell r="F370">
            <v>12.45</v>
          </cell>
          <cell r="G370">
            <v>9.6199999999999992</v>
          </cell>
        </row>
        <row r="371">
          <cell r="A371" t="str">
            <v>.1.6</v>
          </cell>
          <cell r="B371" t="str">
            <v>Sinapi 91286</v>
          </cell>
          <cell r="C371" t="str">
            <v>Aduela / marco / batente para porta de 60x210cm, padrão popular - fornecimento e montagem</v>
          </cell>
          <cell r="D371" t="str">
            <v>un</v>
          </cell>
          <cell r="E371">
            <v>1</v>
          </cell>
          <cell r="F371">
            <v>153.47</v>
          </cell>
          <cell r="G371">
            <v>153.47</v>
          </cell>
        </row>
        <row r="372">
          <cell r="A372" t="str">
            <v>.1.7</v>
          </cell>
          <cell r="B372" t="str">
            <v>Sinapi 91300</v>
          </cell>
          <cell r="C372" t="str">
            <v>Alisar / guarnição de 5x1,5cm para porta de 60x210cm fixado com pregos, padrão popular - fornecimento e instalação</v>
          </cell>
          <cell r="D372" t="str">
            <v>un</v>
          </cell>
          <cell r="E372">
            <v>2</v>
          </cell>
          <cell r="F372">
            <v>25.98</v>
          </cell>
          <cell r="G372">
            <v>51.96</v>
          </cell>
        </row>
        <row r="374">
          <cell r="A374" t="str">
            <v>.2</v>
          </cell>
          <cell r="C374" t="str">
            <v>Fechadura - fornecimento e colocação</v>
          </cell>
        </row>
        <row r="375">
          <cell r="A375" t="str">
            <v>.2.1</v>
          </cell>
          <cell r="B375" t="str">
            <v>Proposta</v>
          </cell>
          <cell r="C375" t="str">
            <v>Fechadura linha Arquiteto ref. 6521 cromado brilhante</v>
          </cell>
          <cell r="D375" t="str">
            <v>cj</v>
          </cell>
          <cell r="E375">
            <v>1</v>
          </cell>
          <cell r="F375">
            <v>194.04</v>
          </cell>
          <cell r="G375">
            <v>194.04</v>
          </cell>
        </row>
        <row r="376">
          <cell r="A376" t="str">
            <v>.2.2</v>
          </cell>
          <cell r="B376" t="str">
            <v>Sinapi 88261</v>
          </cell>
          <cell r="C376" t="str">
            <v>Carpinteiro de esquadria com encargos complementares</v>
          </cell>
          <cell r="D376" t="str">
            <v>h</v>
          </cell>
          <cell r="E376">
            <v>1.002</v>
          </cell>
          <cell r="F376">
            <v>17.05</v>
          </cell>
          <cell r="G376">
            <v>17.079999999999998</v>
          </cell>
        </row>
        <row r="377">
          <cell r="A377" t="str">
            <v>.2.3</v>
          </cell>
          <cell r="B377" t="str">
            <v>Sinapi 88316</v>
          </cell>
          <cell r="C377" t="str">
            <v>Servente com encargos complementares</v>
          </cell>
          <cell r="D377" t="str">
            <v>h</v>
          </cell>
          <cell r="E377">
            <v>0.501</v>
          </cell>
          <cell r="F377">
            <v>12.45</v>
          </cell>
          <cell r="G377">
            <v>6.24</v>
          </cell>
        </row>
        <row r="379">
          <cell r="A379" t="str">
            <v>.3</v>
          </cell>
          <cell r="C379" t="str">
            <v>Laminado melamínico fornecimento e colocação</v>
          </cell>
        </row>
        <row r="380">
          <cell r="A380" t="str">
            <v>.3.1</v>
          </cell>
          <cell r="B380" t="str">
            <v>Ins Sinapi 1341</v>
          </cell>
          <cell r="C380" t="str">
            <v>Chapa de laminado melaminico, texturizado, de *1,25 x 3,08* m, e = 0,8 mm</v>
          </cell>
          <cell r="D380" t="str">
            <v>m2</v>
          </cell>
          <cell r="E380">
            <v>3.85</v>
          </cell>
          <cell r="F380">
            <v>30.21</v>
          </cell>
          <cell r="G380">
            <v>116.31</v>
          </cell>
        </row>
        <row r="381">
          <cell r="A381" t="str">
            <v>.3.2</v>
          </cell>
          <cell r="B381" t="str">
            <v>Ins Sinapi 1339</v>
          </cell>
          <cell r="C381" t="str">
            <v>Cola a base de resina sintetica para chapa de laminado melaminico</v>
          </cell>
          <cell r="D381" t="str">
            <v>kg</v>
          </cell>
          <cell r="E381">
            <v>3.4650000000000003</v>
          </cell>
          <cell r="F381">
            <v>27.2</v>
          </cell>
          <cell r="G381">
            <v>94.25</v>
          </cell>
        </row>
        <row r="382">
          <cell r="A382" t="str">
            <v>.3.3</v>
          </cell>
          <cell r="B382" t="str">
            <v>Sinapi 88261</v>
          </cell>
          <cell r="C382" t="str">
            <v>Carpinteiro de esquadria com encargos complementares</v>
          </cell>
          <cell r="D382" t="str">
            <v>h</v>
          </cell>
          <cell r="E382">
            <v>0.69299999999999995</v>
          </cell>
          <cell r="F382">
            <v>17.05</v>
          </cell>
          <cell r="G382">
            <v>11.82</v>
          </cell>
        </row>
        <row r="383">
          <cell r="A383" t="str">
            <v>.3.4</v>
          </cell>
          <cell r="B383" t="str">
            <v>Sinapi 88316</v>
          </cell>
          <cell r="C383" t="str">
            <v>Servente com encargos complementares</v>
          </cell>
          <cell r="D383" t="str">
            <v>h</v>
          </cell>
          <cell r="E383">
            <v>0.69299999999999995</v>
          </cell>
          <cell r="F383">
            <v>12.45</v>
          </cell>
          <cell r="G383">
            <v>8.6300000000000008</v>
          </cell>
        </row>
        <row r="386">
          <cell r="A386" t="str">
            <v>Composição 0037</v>
          </cell>
          <cell r="B386" t="str">
            <v>Composiçoes Sinapi e FGV com insumos Sinapi e mercado</v>
          </cell>
          <cell r="C386" t="str">
            <v>Porta P4 - 90x210cm - Porta e guarnição em madeira maciça revestida em fórmica cor Branco Gelo Ref. Fórmica L106. Ferragens: Maçaneta Referência La Fonte – Linha Arquiteto 6521, Dobradiça 485 Extraforte com Anéis, Ref. La Fonte, ambas Cromado Brilhante</v>
          </cell>
          <cell r="D386" t="str">
            <v>cj</v>
          </cell>
          <cell r="E386">
            <v>1</v>
          </cell>
          <cell r="G386">
            <v>1369.9800000000002</v>
          </cell>
        </row>
        <row r="387">
          <cell r="A387" t="str">
            <v>.1</v>
          </cell>
          <cell r="C387" t="str">
            <v>Porta fornecimento e colocação</v>
          </cell>
        </row>
        <row r="388">
          <cell r="A388" t="str">
            <v>.1.1</v>
          </cell>
          <cell r="B388" t="str">
            <v>Ins Sinapi 2432</v>
          </cell>
          <cell r="C388" t="str">
            <v>Dobradica em aco/ferro, 3 1/2" x 3", e= 1,9 a 2 mm, com anel, cromado ou zincado, tampa bola, com parafusos</v>
          </cell>
          <cell r="D388" t="str">
            <v>un</v>
          </cell>
          <cell r="E388">
            <v>3</v>
          </cell>
          <cell r="F388">
            <v>22.91</v>
          </cell>
          <cell r="G388">
            <v>68.73</v>
          </cell>
        </row>
        <row r="389">
          <cell r="A389" t="str">
            <v>.1.2</v>
          </cell>
          <cell r="B389" t="str">
            <v>Ins Sinapi 39503</v>
          </cell>
          <cell r="C389" t="str">
            <v>Porta de madeira, folha pesada (nbr 15930) de 90 x 210 cm, e = 35 mm, nucleo solido, capa lisa em hdf, acabamento em laminado natural para verniz</v>
          </cell>
          <cell r="D389" t="str">
            <v>un</v>
          </cell>
          <cell r="E389">
            <v>1</v>
          </cell>
          <cell r="F389">
            <v>354.63</v>
          </cell>
          <cell r="G389">
            <v>354.63</v>
          </cell>
        </row>
        <row r="390">
          <cell r="A390" t="str">
            <v>.1.3</v>
          </cell>
          <cell r="B390" t="str">
            <v>Ins Sinapi 11055</v>
          </cell>
          <cell r="C390" t="str">
            <v>Parafuso rosca soberba zincado cabeca chata fenda simples 3,5 x 25 mm (1 ")</v>
          </cell>
          <cell r="D390" t="str">
            <v>un</v>
          </cell>
          <cell r="E390">
            <v>19.8</v>
          </cell>
          <cell r="F390">
            <v>0.04</v>
          </cell>
          <cell r="G390">
            <v>0.79</v>
          </cell>
        </row>
        <row r="391">
          <cell r="A391" t="str">
            <v>.1.4</v>
          </cell>
          <cell r="B391" t="str">
            <v>Sinapi 88261</v>
          </cell>
          <cell r="C391" t="str">
            <v>Carpinteiro de esquadria com encargos complementares</v>
          </cell>
          <cell r="D391" t="str">
            <v>h</v>
          </cell>
          <cell r="E391">
            <v>1.546</v>
          </cell>
          <cell r="F391">
            <v>17.05</v>
          </cell>
          <cell r="G391">
            <v>26.36</v>
          </cell>
        </row>
        <row r="392">
          <cell r="A392" t="str">
            <v>.1.5</v>
          </cell>
          <cell r="B392" t="str">
            <v>Sinapi 88316</v>
          </cell>
          <cell r="C392" t="str">
            <v>Servente com encargos complementares</v>
          </cell>
          <cell r="D392" t="str">
            <v>h</v>
          </cell>
          <cell r="E392">
            <v>0.77300000000000002</v>
          </cell>
          <cell r="F392">
            <v>12.45</v>
          </cell>
          <cell r="G392">
            <v>9.6199999999999992</v>
          </cell>
        </row>
        <row r="393">
          <cell r="A393" t="str">
            <v>.1.6</v>
          </cell>
          <cell r="B393" t="str">
            <v>Sinapi 91290</v>
          </cell>
          <cell r="C393" t="str">
            <v>Aduela / marco / batente para porta de 90x210cm, padrão popular - fornecimento e montagem</v>
          </cell>
          <cell r="D393" t="str">
            <v>un</v>
          </cell>
          <cell r="E393">
            <v>1</v>
          </cell>
          <cell r="F393">
            <v>171.16</v>
          </cell>
          <cell r="G393">
            <v>171.16</v>
          </cell>
        </row>
        <row r="394">
          <cell r="A394" t="str">
            <v>.1.7</v>
          </cell>
          <cell r="B394" t="str">
            <v>Sinapi 91303</v>
          </cell>
          <cell r="C394" t="str">
            <v>Alisar / guarnição de 5x1,5cm para porta de 90x210cm fixado com pregos, padrão popular - fornecimento e instalação</v>
          </cell>
          <cell r="D394" t="str">
            <v>un</v>
          </cell>
          <cell r="E394">
            <v>2</v>
          </cell>
          <cell r="F394">
            <v>29.66</v>
          </cell>
          <cell r="G394">
            <v>59.32</v>
          </cell>
        </row>
        <row r="396">
          <cell r="A396" t="str">
            <v>.2</v>
          </cell>
          <cell r="C396" t="str">
            <v>Fechadura - fornecimento e colocação</v>
          </cell>
        </row>
        <row r="397">
          <cell r="A397" t="str">
            <v>.2.1</v>
          </cell>
          <cell r="B397" t="str">
            <v>Proposta</v>
          </cell>
          <cell r="C397" t="str">
            <v>Fechadura linha Arquiteto ref. 6521 cromado brilhante</v>
          </cell>
          <cell r="D397" t="str">
            <v>cj</v>
          </cell>
          <cell r="E397">
            <v>1</v>
          </cell>
          <cell r="F397">
            <v>194.04</v>
          </cell>
          <cell r="G397">
            <v>194.04</v>
          </cell>
        </row>
        <row r="398">
          <cell r="A398" t="str">
            <v>.2.2</v>
          </cell>
          <cell r="B398" t="str">
            <v>Sinapi 88261</v>
          </cell>
          <cell r="C398" t="str">
            <v>Carpinteiro de esquadria com encargos complementares</v>
          </cell>
          <cell r="D398" t="str">
            <v>h</v>
          </cell>
          <cell r="E398">
            <v>1.002</v>
          </cell>
          <cell r="F398">
            <v>17.05</v>
          </cell>
          <cell r="G398">
            <v>17.079999999999998</v>
          </cell>
        </row>
        <row r="399">
          <cell r="A399" t="str">
            <v>.2.3</v>
          </cell>
          <cell r="B399" t="str">
            <v>Sinapi 88316</v>
          </cell>
          <cell r="C399" t="str">
            <v>Servente com encargos complementares</v>
          </cell>
          <cell r="D399" t="str">
            <v>h</v>
          </cell>
          <cell r="E399">
            <v>0.501</v>
          </cell>
          <cell r="F399">
            <v>12.45</v>
          </cell>
          <cell r="G399">
            <v>6.24</v>
          </cell>
        </row>
        <row r="401">
          <cell r="A401" t="str">
            <v>.3</v>
          </cell>
          <cell r="C401" t="str">
            <v>Laminado melamínico fornecimento e colocação</v>
          </cell>
        </row>
        <row r="402">
          <cell r="A402" t="str">
            <v>.3.1</v>
          </cell>
          <cell r="B402" t="str">
            <v>Ins Sinapi 1341</v>
          </cell>
          <cell r="C402" t="str">
            <v>Chapa de laminado melaminico, texturizado, de *1,25 x 3,08* m, e = 0,8 mm</v>
          </cell>
          <cell r="D402" t="str">
            <v>m2</v>
          </cell>
          <cell r="E402">
            <v>7.7</v>
          </cell>
          <cell r="F402">
            <v>30.21</v>
          </cell>
          <cell r="G402">
            <v>232.62</v>
          </cell>
        </row>
        <row r="403">
          <cell r="A403" t="str">
            <v>.3.2</v>
          </cell>
          <cell r="B403" t="str">
            <v>Ins Sinapi 1339</v>
          </cell>
          <cell r="C403" t="str">
            <v>Cola a base de resina sintetica para chapa de laminado melaminico</v>
          </cell>
          <cell r="D403" t="str">
            <v>kg</v>
          </cell>
          <cell r="E403">
            <v>6.9300000000000006</v>
          </cell>
          <cell r="F403">
            <v>27.2</v>
          </cell>
          <cell r="G403">
            <v>188.5</v>
          </cell>
        </row>
        <row r="404">
          <cell r="A404" t="str">
            <v>.3.3</v>
          </cell>
          <cell r="B404" t="str">
            <v>Sinapi 88261</v>
          </cell>
          <cell r="C404" t="str">
            <v>Carpinteiro de esquadria com encargos complementares</v>
          </cell>
          <cell r="D404" t="str">
            <v>h</v>
          </cell>
          <cell r="E404">
            <v>1.3859999999999999</v>
          </cell>
          <cell r="F404">
            <v>17.05</v>
          </cell>
          <cell r="G404">
            <v>23.63</v>
          </cell>
        </row>
        <row r="405">
          <cell r="A405" t="str">
            <v>.3.4</v>
          </cell>
          <cell r="B405" t="str">
            <v>Sinapi 88316</v>
          </cell>
          <cell r="C405" t="str">
            <v>Servente com encargos complementares</v>
          </cell>
          <cell r="D405" t="str">
            <v>h</v>
          </cell>
          <cell r="E405">
            <v>1.3859999999999999</v>
          </cell>
          <cell r="F405">
            <v>12.45</v>
          </cell>
          <cell r="G405">
            <v>17.260000000000002</v>
          </cell>
        </row>
        <row r="408">
          <cell r="A408" t="str">
            <v>Composição 0038</v>
          </cell>
          <cell r="B408" t="str">
            <v>Composiçoes Sinapi e FGV com insumos Sinapi e mercado</v>
          </cell>
          <cell r="C408" t="str">
            <v>Porta P5 - 80x210cm - Porta e guarnição em madeira maciça revestida em fórmica cor Branco Gelo Ref. Fórmica L106. Ferragens: Maçaneta Referência La Fonte – Linha Arquiteto 6521, Dobradiça 485 Extraforte com Anéis, Ref. La Fonte, ambas Cromado Brilhante</v>
          </cell>
          <cell r="D408" t="str">
            <v>cj</v>
          </cell>
          <cell r="E408">
            <v>1</v>
          </cell>
          <cell r="G408">
            <v>1333.4000000000003</v>
          </cell>
        </row>
        <row r="409">
          <cell r="A409" t="str">
            <v>.1</v>
          </cell>
          <cell r="C409" t="str">
            <v>Porta fornecimento e colocação</v>
          </cell>
        </row>
        <row r="410">
          <cell r="A410" t="str">
            <v>.1.1</v>
          </cell>
          <cell r="B410" t="str">
            <v>Ins Sinapi 2432</v>
          </cell>
          <cell r="C410" t="str">
            <v>Dobradica em aco/ferro, 3 1/2" x 3", e= 1,9 a 2 mm, com anel, cromado ou zincado, tampa bola, com parafusos</v>
          </cell>
          <cell r="D410" t="str">
            <v>un</v>
          </cell>
          <cell r="E410">
            <v>3</v>
          </cell>
          <cell r="F410">
            <v>22.91</v>
          </cell>
          <cell r="G410">
            <v>68.73</v>
          </cell>
        </row>
        <row r="411">
          <cell r="A411" t="str">
            <v>.1.2</v>
          </cell>
          <cell r="B411" t="str">
            <v>Ins Sinapi 39502</v>
          </cell>
          <cell r="C411" t="str">
            <v>Porta de madeira, folha pesada (nbr 15930) de 80 x 210 cm, e = 35 mm, nucleo solido, capa lisa em hdf, acabamento em laminado natural para verniz</v>
          </cell>
          <cell r="D411" t="str">
            <v>un</v>
          </cell>
          <cell r="E411">
            <v>1</v>
          </cell>
          <cell r="F411">
            <v>326.44</v>
          </cell>
          <cell r="G411">
            <v>326.44</v>
          </cell>
        </row>
        <row r="412">
          <cell r="A412" t="str">
            <v>.1.3</v>
          </cell>
          <cell r="B412" t="str">
            <v>Ins Sinapi 11055</v>
          </cell>
          <cell r="C412" t="str">
            <v>Parafuso rosca soberba zincado cabeca chata fenda simples 3,5 x 25 mm (1 ")</v>
          </cell>
          <cell r="D412" t="str">
            <v>un</v>
          </cell>
          <cell r="E412">
            <v>19.8</v>
          </cell>
          <cell r="F412">
            <v>0.04</v>
          </cell>
          <cell r="G412">
            <v>0.79</v>
          </cell>
        </row>
        <row r="413">
          <cell r="A413" t="str">
            <v>.1.4</v>
          </cell>
          <cell r="B413" t="str">
            <v>Sinapi 88261</v>
          </cell>
          <cell r="C413" t="str">
            <v>Carpinteiro de esquadria com encargos complementares</v>
          </cell>
          <cell r="D413" t="str">
            <v>h</v>
          </cell>
          <cell r="E413">
            <v>1.546</v>
          </cell>
          <cell r="F413">
            <v>17.05</v>
          </cell>
          <cell r="G413">
            <v>26.36</v>
          </cell>
        </row>
        <row r="414">
          <cell r="A414" t="str">
            <v>.1.5</v>
          </cell>
          <cell r="B414" t="str">
            <v>Sinapi 88316</v>
          </cell>
          <cell r="C414" t="str">
            <v>Servente com encargos complementares</v>
          </cell>
          <cell r="D414" t="str">
            <v>h</v>
          </cell>
          <cell r="E414">
            <v>0.77300000000000002</v>
          </cell>
          <cell r="F414">
            <v>12.45</v>
          </cell>
          <cell r="G414">
            <v>9.6199999999999992</v>
          </cell>
        </row>
        <row r="415">
          <cell r="A415" t="str">
            <v>.1.6</v>
          </cell>
          <cell r="B415" t="str">
            <v>Sinapi 91288</v>
          </cell>
          <cell r="C415" t="str">
            <v>Aduela / marco / batente para porta de 80x210cm, padrão popular - fornecimento e montagem</v>
          </cell>
          <cell r="D415" t="str">
            <v>un</v>
          </cell>
          <cell r="E415">
            <v>1</v>
          </cell>
          <cell r="F415">
            <v>165.27</v>
          </cell>
          <cell r="G415">
            <v>165.27</v>
          </cell>
        </row>
        <row r="416">
          <cell r="A416" t="str">
            <v>.1.7</v>
          </cell>
          <cell r="B416" t="str">
            <v>Sinapi 91302</v>
          </cell>
          <cell r="C416" t="str">
            <v>Alisar / guarnição de 5x1,5cm para porta de 80x210cm fixado com pregos, padrão popular - fornecimento e instalação</v>
          </cell>
          <cell r="D416" t="str">
            <v>un</v>
          </cell>
          <cell r="E416">
            <v>2</v>
          </cell>
          <cell r="F416">
            <v>28.41</v>
          </cell>
          <cell r="G416">
            <v>56.82</v>
          </cell>
        </row>
        <row r="418">
          <cell r="A418" t="str">
            <v>.2</v>
          </cell>
          <cell r="C418" t="str">
            <v>Fechadura - fornecimento e colocação</v>
          </cell>
        </row>
        <row r="419">
          <cell r="A419" t="str">
            <v>.2.1</v>
          </cell>
          <cell r="B419" t="str">
            <v>Proposta</v>
          </cell>
          <cell r="C419" t="str">
            <v>Fechadura linha Arquiteto ref. 6521 cromado brilhante</v>
          </cell>
          <cell r="D419" t="str">
            <v>cj</v>
          </cell>
          <cell r="E419">
            <v>1</v>
          </cell>
          <cell r="F419">
            <v>194.04</v>
          </cell>
          <cell r="G419">
            <v>194.04</v>
          </cell>
        </row>
        <row r="420">
          <cell r="A420" t="str">
            <v>.2.2</v>
          </cell>
          <cell r="B420" t="str">
            <v>Sinapi 88261</v>
          </cell>
          <cell r="C420" t="str">
            <v>Carpinteiro de esquadria com encargos complementares</v>
          </cell>
          <cell r="D420" t="str">
            <v>h</v>
          </cell>
          <cell r="E420">
            <v>1.002</v>
          </cell>
          <cell r="F420">
            <v>17.05</v>
          </cell>
          <cell r="G420">
            <v>17.079999999999998</v>
          </cell>
        </row>
        <row r="421">
          <cell r="A421" t="str">
            <v>.2.3</v>
          </cell>
          <cell r="B421" t="str">
            <v>Sinapi 88316</v>
          </cell>
          <cell r="C421" t="str">
            <v>Servente com encargos complementares</v>
          </cell>
          <cell r="D421" t="str">
            <v>h</v>
          </cell>
          <cell r="E421">
            <v>0.501</v>
          </cell>
          <cell r="F421">
            <v>12.45</v>
          </cell>
          <cell r="G421">
            <v>6.24</v>
          </cell>
        </row>
        <row r="423">
          <cell r="A423" t="str">
            <v>.3</v>
          </cell>
          <cell r="C423" t="str">
            <v>Laminado melamínico fornecimento e colocação</v>
          </cell>
        </row>
        <row r="424">
          <cell r="A424" t="str">
            <v>.3.1</v>
          </cell>
          <cell r="B424" t="str">
            <v>Ins Sinapi 1341</v>
          </cell>
          <cell r="C424" t="str">
            <v>Chapa de laminado melaminico, texturizado, de *1,25 x 3,08* m, e = 0,8 mm</v>
          </cell>
          <cell r="D424" t="str">
            <v>m2</v>
          </cell>
          <cell r="E424">
            <v>7.7</v>
          </cell>
          <cell r="F424">
            <v>30.21</v>
          </cell>
          <cell r="G424">
            <v>232.62</v>
          </cell>
        </row>
        <row r="425">
          <cell r="A425" t="str">
            <v>.3.2</v>
          </cell>
          <cell r="B425" t="str">
            <v>Ins Sinapi 1339</v>
          </cell>
          <cell r="C425" t="str">
            <v>Cola a base de resina sintetica para chapa de laminado melaminico</v>
          </cell>
          <cell r="D425" t="str">
            <v>kg</v>
          </cell>
          <cell r="E425">
            <v>6.9300000000000006</v>
          </cell>
          <cell r="F425">
            <v>27.2</v>
          </cell>
          <cell r="G425">
            <v>188.5</v>
          </cell>
        </row>
        <row r="426">
          <cell r="A426" t="str">
            <v>.3.3</v>
          </cell>
          <cell r="B426" t="str">
            <v>Sinapi 88261</v>
          </cell>
          <cell r="C426" t="str">
            <v>Carpinteiro de esquadria com encargos complementares</v>
          </cell>
          <cell r="D426" t="str">
            <v>h</v>
          </cell>
          <cell r="E426">
            <v>1.3859999999999999</v>
          </cell>
          <cell r="F426">
            <v>17.05</v>
          </cell>
          <cell r="G426">
            <v>23.63</v>
          </cell>
        </row>
        <row r="427">
          <cell r="A427" t="str">
            <v>.3.4</v>
          </cell>
          <cell r="B427" t="str">
            <v>Sinapi 88316</v>
          </cell>
          <cell r="C427" t="str">
            <v>Servente com encargos complementares</v>
          </cell>
          <cell r="D427" t="str">
            <v>h</v>
          </cell>
          <cell r="E427">
            <v>1.3859999999999999</v>
          </cell>
          <cell r="F427">
            <v>12.45</v>
          </cell>
          <cell r="G427">
            <v>17.260000000000002</v>
          </cell>
        </row>
        <row r="430">
          <cell r="A430" t="str">
            <v>Composição 0039</v>
          </cell>
          <cell r="B430" t="str">
            <v>Composiçoes Sinapi e FGV com insumos Sinapi e mercado</v>
          </cell>
          <cell r="C430" t="str">
            <v>Porta P6 - 80x210cm - Porta e guarnição em madeira maciça revestida em fórmica cor Branco Gelo Ref. Fórmica L106. Ferragens: Trilhos e rodízios para porta de correr; fechadura bico de papagaio</v>
          </cell>
          <cell r="D430" t="str">
            <v>cj</v>
          </cell>
          <cell r="E430">
            <v>1</v>
          </cell>
          <cell r="G430">
            <v>1419.43</v>
          </cell>
        </row>
        <row r="431">
          <cell r="A431" t="str">
            <v>.1</v>
          </cell>
          <cell r="C431" t="str">
            <v>Porta fornecimento e colocação</v>
          </cell>
        </row>
        <row r="432">
          <cell r="A432" t="str">
            <v>.1.2</v>
          </cell>
          <cell r="B432" t="str">
            <v>Ins Sinapi 39502</v>
          </cell>
          <cell r="C432" t="str">
            <v>Porta de madeira, folha pesada (nbr 15930) de 80 x 210 cm, e = 35 mm, nucleo solido, capa lisa em hdf, acabamento em laminado natural para verniz</v>
          </cell>
          <cell r="D432" t="str">
            <v>un</v>
          </cell>
          <cell r="E432">
            <v>1</v>
          </cell>
          <cell r="F432">
            <v>326.44</v>
          </cell>
          <cell r="G432">
            <v>326.44</v>
          </cell>
        </row>
        <row r="433">
          <cell r="A433" t="str">
            <v>.1.3</v>
          </cell>
          <cell r="B433" t="str">
            <v>Ins Sinapi 11055</v>
          </cell>
          <cell r="C433" t="str">
            <v>Parafuso rosca soberba zincado cabeca chata fenda simples 3,5 x 25 mm (1 ")</v>
          </cell>
          <cell r="D433" t="str">
            <v>un</v>
          </cell>
          <cell r="E433">
            <v>19.8</v>
          </cell>
          <cell r="F433">
            <v>0.04</v>
          </cell>
          <cell r="G433">
            <v>0.79</v>
          </cell>
        </row>
        <row r="434">
          <cell r="A434" t="str">
            <v>.1.4</v>
          </cell>
          <cell r="B434" t="str">
            <v>Sinapi 88261</v>
          </cell>
          <cell r="C434" t="str">
            <v>Carpinteiro de esquadria com encargos complementares</v>
          </cell>
          <cell r="D434" t="str">
            <v>h</v>
          </cell>
          <cell r="E434">
            <v>1.546</v>
          </cell>
          <cell r="F434">
            <v>17.05</v>
          </cell>
          <cell r="G434">
            <v>26.36</v>
          </cell>
        </row>
        <row r="435">
          <cell r="A435" t="str">
            <v>.1.5</v>
          </cell>
          <cell r="B435" t="str">
            <v>Sinapi 88316</v>
          </cell>
          <cell r="C435" t="str">
            <v>Servente com encargos complementares</v>
          </cell>
          <cell r="D435" t="str">
            <v>h</v>
          </cell>
          <cell r="E435">
            <v>0.77300000000000002</v>
          </cell>
          <cell r="F435">
            <v>12.45</v>
          </cell>
          <cell r="G435">
            <v>9.6199999999999992</v>
          </cell>
        </row>
        <row r="436">
          <cell r="A436" t="str">
            <v>.1.6</v>
          </cell>
          <cell r="B436" t="str">
            <v>Sinapi 91288</v>
          </cell>
          <cell r="C436" t="str">
            <v>Aduela / marco / batente para porta de 80x210cm, padrão popular - fornecimento e montagem</v>
          </cell>
          <cell r="D436" t="str">
            <v>un</v>
          </cell>
          <cell r="E436">
            <v>1</v>
          </cell>
          <cell r="F436">
            <v>165.27</v>
          </cell>
          <cell r="G436">
            <v>165.27</v>
          </cell>
        </row>
        <row r="437">
          <cell r="A437" t="str">
            <v>.1.7</v>
          </cell>
          <cell r="B437" t="str">
            <v>Sinapi 91302</v>
          </cell>
          <cell r="C437" t="str">
            <v>Alisar / guarnição de 5x1,5cm para porta de 80x210cm fixado com pregos, padrão popular - fornecimento e instalação</v>
          </cell>
          <cell r="D437" t="str">
            <v>un</v>
          </cell>
          <cell r="E437">
            <v>2</v>
          </cell>
          <cell r="F437">
            <v>28.41</v>
          </cell>
          <cell r="G437">
            <v>56.82</v>
          </cell>
        </row>
        <row r="439">
          <cell r="A439" t="str">
            <v>.2</v>
          </cell>
          <cell r="C439" t="str">
            <v>Fechadura - fornecimento e colocação</v>
          </cell>
        </row>
        <row r="440">
          <cell r="A440" t="str">
            <v>.2.1</v>
          </cell>
          <cell r="B440" t="str">
            <v>Ins Sinapi 3096</v>
          </cell>
          <cell r="C440" t="str">
            <v>Fecho / fechadura concha com alavanca / trava, de embutir, para porta ou janela de correr em latao ou aco inox - completo</v>
          </cell>
          <cell r="D440" t="str">
            <v>cj</v>
          </cell>
          <cell r="E440">
            <v>2</v>
          </cell>
          <cell r="F440">
            <v>28.3</v>
          </cell>
          <cell r="G440">
            <v>56.6</v>
          </cell>
        </row>
        <row r="441">
          <cell r="A441" t="str">
            <v>.2.2</v>
          </cell>
          <cell r="B441" t="str">
            <v>Ins Sinapi 3084</v>
          </cell>
          <cell r="C441" t="str">
            <v>Fechadura bico de papagaio, maquina *45* mm, cromada, com cilindro, para porta de correr externa - completa</v>
          </cell>
          <cell r="D441" t="str">
            <v>cj</v>
          </cell>
          <cell r="E441">
            <v>1</v>
          </cell>
          <cell r="F441">
            <v>62.13</v>
          </cell>
          <cell r="G441">
            <v>62.13</v>
          </cell>
        </row>
        <row r="442">
          <cell r="A442" t="str">
            <v>.2.3</v>
          </cell>
          <cell r="B442" t="str">
            <v>Ins Sinapi 585</v>
          </cell>
          <cell r="C442" t="str">
            <v xml:space="preserve">Cantoneira "u" aluminio abas iguais 1 ", e = 3/32 " </v>
          </cell>
          <cell r="D442" t="str">
            <v>kg</v>
          </cell>
          <cell r="E442">
            <v>4</v>
          </cell>
          <cell r="F442">
            <v>21.93</v>
          </cell>
          <cell r="G442">
            <v>87.72</v>
          </cell>
        </row>
        <row r="443">
          <cell r="A443" t="str">
            <v>.2.4</v>
          </cell>
          <cell r="B443" t="str">
            <v>Ins Sinapi 11575</v>
          </cell>
          <cell r="C443" t="str">
            <v>Roldana dupla, em zamac com chapa de latao, rolamentos em aco, para porta e janela de correr</v>
          </cell>
          <cell r="D443" t="str">
            <v>un</v>
          </cell>
          <cell r="E443">
            <v>2</v>
          </cell>
          <cell r="F443">
            <v>28.71</v>
          </cell>
          <cell r="G443">
            <v>57.42</v>
          </cell>
        </row>
        <row r="444">
          <cell r="A444" t="str">
            <v>.2.5</v>
          </cell>
          <cell r="B444" t="str">
            <v>Ins Sinapi 11581</v>
          </cell>
          <cell r="C444" t="str">
            <v>Trilho em aluminio "u", com abaulado para roldana de porta de correr, *40 x 40* mm</v>
          </cell>
          <cell r="D444" t="str">
            <v>m</v>
          </cell>
          <cell r="E444">
            <v>2</v>
          </cell>
          <cell r="F444">
            <v>23.47</v>
          </cell>
          <cell r="G444">
            <v>46.94</v>
          </cell>
        </row>
        <row r="445">
          <cell r="A445" t="str">
            <v>.2.6</v>
          </cell>
          <cell r="B445" t="str">
            <v>Sinapi 88261</v>
          </cell>
          <cell r="C445" t="str">
            <v>Carpinteiro de esquadria com encargos complementares</v>
          </cell>
          <cell r="D445" t="str">
            <v>h</v>
          </cell>
          <cell r="E445">
            <v>2.5</v>
          </cell>
          <cell r="F445">
            <v>17.05</v>
          </cell>
          <cell r="G445">
            <v>42.63</v>
          </cell>
        </row>
        <row r="446">
          <cell r="A446" t="str">
            <v>.2.7</v>
          </cell>
          <cell r="B446" t="str">
            <v>Sinapi 88316</v>
          </cell>
          <cell r="C446" t="str">
            <v>Servente com encargos complementares</v>
          </cell>
          <cell r="D446" t="str">
            <v>h</v>
          </cell>
          <cell r="E446">
            <v>1.5</v>
          </cell>
          <cell r="F446">
            <v>12.45</v>
          </cell>
          <cell r="G446">
            <v>18.68</v>
          </cell>
        </row>
        <row r="448">
          <cell r="A448" t="str">
            <v>.3</v>
          </cell>
          <cell r="C448" t="str">
            <v>Laminado melamínico fornecimento e colocação</v>
          </cell>
        </row>
        <row r="449">
          <cell r="A449" t="str">
            <v>.3.1</v>
          </cell>
          <cell r="B449" t="str">
            <v>Ins Sinapi 1341</v>
          </cell>
          <cell r="C449" t="str">
            <v>Chapa de laminado melaminico, texturizado, de *1,25 x 3,08* m, e = 0,8 mm</v>
          </cell>
          <cell r="D449" t="str">
            <v>m2</v>
          </cell>
          <cell r="E449">
            <v>7.7</v>
          </cell>
          <cell r="F449">
            <v>30.21</v>
          </cell>
          <cell r="G449">
            <v>232.62</v>
          </cell>
        </row>
        <row r="450">
          <cell r="A450" t="str">
            <v>.3.2</v>
          </cell>
          <cell r="B450" t="str">
            <v>Ins Sinapi 1339</v>
          </cell>
          <cell r="C450" t="str">
            <v>Cola a base de resina sintetica para chapa de laminado melaminico</v>
          </cell>
          <cell r="D450" t="str">
            <v>kg</v>
          </cell>
          <cell r="E450">
            <v>6.9300000000000006</v>
          </cell>
          <cell r="F450">
            <v>27.2</v>
          </cell>
          <cell r="G450">
            <v>188.5</v>
          </cell>
        </row>
        <row r="451">
          <cell r="A451" t="str">
            <v>.3.3</v>
          </cell>
          <cell r="B451" t="str">
            <v>Sinapi 88261</v>
          </cell>
          <cell r="C451" t="str">
            <v>Carpinteiro de esquadria com encargos complementares</v>
          </cell>
          <cell r="D451" t="str">
            <v>h</v>
          </cell>
          <cell r="E451">
            <v>1.3859999999999999</v>
          </cell>
          <cell r="F451">
            <v>17.05</v>
          </cell>
          <cell r="G451">
            <v>23.63</v>
          </cell>
        </row>
        <row r="452">
          <cell r="A452" t="str">
            <v>.3.4</v>
          </cell>
          <cell r="B452" t="str">
            <v>Sinapi 88316</v>
          </cell>
          <cell r="C452" t="str">
            <v>Servente com encargos complementares</v>
          </cell>
          <cell r="D452" t="str">
            <v>h</v>
          </cell>
          <cell r="E452">
            <v>1.3859999999999999</v>
          </cell>
          <cell r="F452">
            <v>12.45</v>
          </cell>
          <cell r="G452">
            <v>17.260000000000002</v>
          </cell>
        </row>
        <row r="455">
          <cell r="A455" t="str">
            <v>Composição 0040</v>
          </cell>
          <cell r="B455" t="str">
            <v>Composiçoes Sinapi e FGV com insumos Sinapi e mercado</v>
          </cell>
          <cell r="C455" t="str">
            <v>Porta P7 - 90x210cm - Porta e guarnição em madeira maciça revestida em fórmica cor Branco Gelo Ref. Fórmica L106. Ferragens: Trilhos e rodízios para porta de correr; fechadura bico de papagaio</v>
          </cell>
          <cell r="D455" t="str">
            <v>cj</v>
          </cell>
          <cell r="E455">
            <v>1</v>
          </cell>
          <cell r="G455">
            <v>1456.01</v>
          </cell>
        </row>
        <row r="456">
          <cell r="A456" t="str">
            <v>.1</v>
          </cell>
          <cell r="C456" t="str">
            <v>Porta fornecimento e colocação</v>
          </cell>
        </row>
        <row r="457">
          <cell r="A457" t="str">
            <v>.1.2</v>
          </cell>
          <cell r="B457" t="str">
            <v>Ins Sinapi 39503</v>
          </cell>
          <cell r="C457" t="str">
            <v>Porta de madeira, folha pesada (nbr 15930) de 90 x 210 cm, e = 35 mm, nucleo solido, capa lisa em hdf, acabamento em laminado natural para verniz</v>
          </cell>
          <cell r="D457" t="str">
            <v>un</v>
          </cell>
          <cell r="E457">
            <v>1</v>
          </cell>
          <cell r="F457">
            <v>354.63</v>
          </cell>
          <cell r="G457">
            <v>354.63</v>
          </cell>
        </row>
        <row r="458">
          <cell r="A458" t="str">
            <v>.1.3</v>
          </cell>
          <cell r="B458" t="str">
            <v>Ins Sinapi 11055</v>
          </cell>
          <cell r="C458" t="str">
            <v>Parafuso rosca soberba zincado cabeca chata fenda simples 3,5 x 25 mm (1 ")</v>
          </cell>
          <cell r="D458" t="str">
            <v>un</v>
          </cell>
          <cell r="E458">
            <v>19.8</v>
          </cell>
          <cell r="F458">
            <v>0.04</v>
          </cell>
          <cell r="G458">
            <v>0.79</v>
          </cell>
        </row>
        <row r="459">
          <cell r="A459" t="str">
            <v>.1.4</v>
          </cell>
          <cell r="B459" t="str">
            <v>Sinapi 88261</v>
          </cell>
          <cell r="C459" t="str">
            <v>Carpinteiro de esquadria com encargos complementares</v>
          </cell>
          <cell r="D459" t="str">
            <v>h</v>
          </cell>
          <cell r="E459">
            <v>1.546</v>
          </cell>
          <cell r="F459">
            <v>17.05</v>
          </cell>
          <cell r="G459">
            <v>26.36</v>
          </cell>
        </row>
        <row r="460">
          <cell r="A460" t="str">
            <v>.1.5</v>
          </cell>
          <cell r="B460" t="str">
            <v>Sinapi 88316</v>
          </cell>
          <cell r="C460" t="str">
            <v>Servente com encargos complementares</v>
          </cell>
          <cell r="D460" t="str">
            <v>h</v>
          </cell>
          <cell r="E460">
            <v>0.77300000000000002</v>
          </cell>
          <cell r="F460">
            <v>12.45</v>
          </cell>
          <cell r="G460">
            <v>9.6199999999999992</v>
          </cell>
        </row>
        <row r="461">
          <cell r="A461" t="str">
            <v>.1.6</v>
          </cell>
          <cell r="B461" t="str">
            <v>Sinapi 91290</v>
          </cell>
          <cell r="C461" t="str">
            <v>Aduela / marco / batente para porta de 90x210cm, padrão popular - fornecimento e montagem</v>
          </cell>
          <cell r="D461" t="str">
            <v>un</v>
          </cell>
          <cell r="E461">
            <v>1</v>
          </cell>
          <cell r="F461">
            <v>171.16</v>
          </cell>
          <cell r="G461">
            <v>171.16</v>
          </cell>
        </row>
        <row r="462">
          <cell r="A462" t="str">
            <v>.1.7</v>
          </cell>
          <cell r="B462" t="str">
            <v>Sinapi 91303</v>
          </cell>
          <cell r="C462" t="str">
            <v>Alisar / guarnição de 5x1,5cm para porta de 90x210cm fixado com pregos, padrão popular - fornecimento e instalação</v>
          </cell>
          <cell r="D462" t="str">
            <v>un</v>
          </cell>
          <cell r="E462">
            <v>2</v>
          </cell>
          <cell r="F462">
            <v>29.66</v>
          </cell>
          <cell r="G462">
            <v>59.32</v>
          </cell>
        </row>
        <row r="464">
          <cell r="A464" t="str">
            <v>.2</v>
          </cell>
          <cell r="C464" t="str">
            <v>Fechadura - fornecimento e colocação</v>
          </cell>
        </row>
        <row r="465">
          <cell r="A465" t="str">
            <v>.2.1</v>
          </cell>
          <cell r="B465" t="str">
            <v>Ins Sinapi 3096</v>
          </cell>
          <cell r="C465" t="str">
            <v>Fecho / fechadura concha com alavanca / trava, de embutir, para porta ou janela de correr em latao ou aco inox - completo</v>
          </cell>
          <cell r="D465" t="str">
            <v>cj</v>
          </cell>
          <cell r="E465">
            <v>2</v>
          </cell>
          <cell r="F465">
            <v>28.3</v>
          </cell>
          <cell r="G465">
            <v>56.6</v>
          </cell>
        </row>
        <row r="466">
          <cell r="A466" t="str">
            <v>.2.2</v>
          </cell>
          <cell r="B466" t="str">
            <v>Ins Sinapi 3084</v>
          </cell>
          <cell r="C466" t="str">
            <v>Fechadura bico de papagaio, maquina *45* mm, cromada, com cilindro, para porta de correr externa - completa</v>
          </cell>
          <cell r="D466" t="str">
            <v>cj</v>
          </cell>
          <cell r="E466">
            <v>1</v>
          </cell>
          <cell r="F466">
            <v>62.13</v>
          </cell>
          <cell r="G466">
            <v>62.13</v>
          </cell>
        </row>
        <row r="467">
          <cell r="A467" t="str">
            <v>.2.3</v>
          </cell>
          <cell r="B467" t="str">
            <v>Ins Sinapi 585</v>
          </cell>
          <cell r="C467" t="str">
            <v xml:space="preserve">Cantoneira "u" aluminio abas iguais 1 ", e = 3/32 " </v>
          </cell>
          <cell r="D467" t="str">
            <v>kg</v>
          </cell>
          <cell r="E467">
            <v>4</v>
          </cell>
          <cell r="F467">
            <v>21.93</v>
          </cell>
          <cell r="G467">
            <v>87.72</v>
          </cell>
        </row>
        <row r="468">
          <cell r="A468" t="str">
            <v>.2.4</v>
          </cell>
          <cell r="B468" t="str">
            <v>Ins Sinapi 11575</v>
          </cell>
          <cell r="C468" t="str">
            <v>Roldana dupla, em zamac com chapa de latao, rolamentos em aco, para porta e janela de correr</v>
          </cell>
          <cell r="D468" t="str">
            <v>un</v>
          </cell>
          <cell r="E468">
            <v>2</v>
          </cell>
          <cell r="F468">
            <v>28.71</v>
          </cell>
          <cell r="G468">
            <v>57.42</v>
          </cell>
        </row>
        <row r="469">
          <cell r="A469" t="str">
            <v>.2.5</v>
          </cell>
          <cell r="B469" t="str">
            <v>Ins Sinapi 11581</v>
          </cell>
          <cell r="C469" t="str">
            <v>Trilho em aluminio "u", com abaulado para roldana de porta de correr, *40 x 40* mm</v>
          </cell>
          <cell r="D469" t="str">
            <v>m</v>
          </cell>
          <cell r="E469">
            <v>2</v>
          </cell>
          <cell r="F469">
            <v>23.47</v>
          </cell>
          <cell r="G469">
            <v>46.94</v>
          </cell>
        </row>
        <row r="470">
          <cell r="A470" t="str">
            <v>.2.6</v>
          </cell>
          <cell r="B470" t="str">
            <v>Sinapi 88261</v>
          </cell>
          <cell r="C470" t="str">
            <v>Carpinteiro de esquadria com encargos complementares</v>
          </cell>
          <cell r="D470" t="str">
            <v>h</v>
          </cell>
          <cell r="E470">
            <v>2.5</v>
          </cell>
          <cell r="F470">
            <v>17.05</v>
          </cell>
          <cell r="G470">
            <v>42.63</v>
          </cell>
        </row>
        <row r="471">
          <cell r="A471" t="str">
            <v>.2.7</v>
          </cell>
          <cell r="B471" t="str">
            <v>Sinapi 88316</v>
          </cell>
          <cell r="C471" t="str">
            <v>Servente com encargos complementares</v>
          </cell>
          <cell r="D471" t="str">
            <v>h</v>
          </cell>
          <cell r="E471">
            <v>1.5</v>
          </cell>
          <cell r="F471">
            <v>12.45</v>
          </cell>
          <cell r="G471">
            <v>18.68</v>
          </cell>
        </row>
        <row r="473">
          <cell r="A473" t="str">
            <v>.3</v>
          </cell>
          <cell r="C473" t="str">
            <v>Laminado melamínico fornecimento e colocação</v>
          </cell>
        </row>
        <row r="474">
          <cell r="A474" t="str">
            <v>.3.1</v>
          </cell>
          <cell r="B474" t="str">
            <v>Ins Sinapi 1341</v>
          </cell>
          <cell r="C474" t="str">
            <v>Chapa de laminado melaminico, texturizado, de *1,25 x 3,08* m, e = 0,8 mm</v>
          </cell>
          <cell r="D474" t="str">
            <v>m2</v>
          </cell>
          <cell r="E474">
            <v>7.7</v>
          </cell>
          <cell r="F474">
            <v>30.21</v>
          </cell>
          <cell r="G474">
            <v>232.62</v>
          </cell>
        </row>
        <row r="475">
          <cell r="A475" t="str">
            <v>.3.2</v>
          </cell>
          <cell r="B475" t="str">
            <v>Ins Sinapi 1339</v>
          </cell>
          <cell r="C475" t="str">
            <v>Cola a base de resina sintetica para chapa de laminado melaminico</v>
          </cell>
          <cell r="D475" t="str">
            <v>kg</v>
          </cell>
          <cell r="E475">
            <v>6.9300000000000006</v>
          </cell>
          <cell r="F475">
            <v>27.2</v>
          </cell>
          <cell r="G475">
            <v>188.5</v>
          </cell>
        </row>
        <row r="476">
          <cell r="A476" t="str">
            <v>.3.3</v>
          </cell>
          <cell r="B476" t="str">
            <v>Sinapi 88261</v>
          </cell>
          <cell r="C476" t="str">
            <v>Carpinteiro de esquadria com encargos complementares</v>
          </cell>
          <cell r="D476" t="str">
            <v>h</v>
          </cell>
          <cell r="E476">
            <v>1.3859999999999999</v>
          </cell>
          <cell r="F476">
            <v>17.05</v>
          </cell>
          <cell r="G476">
            <v>23.63</v>
          </cell>
        </row>
        <row r="477">
          <cell r="A477" t="str">
            <v>.3.4</v>
          </cell>
          <cell r="B477" t="str">
            <v>Sinapi 88316</v>
          </cell>
          <cell r="C477" t="str">
            <v>Servente com encargos complementares</v>
          </cell>
          <cell r="D477" t="str">
            <v>h</v>
          </cell>
          <cell r="E477">
            <v>1.3859999999999999</v>
          </cell>
          <cell r="F477">
            <v>12.45</v>
          </cell>
          <cell r="G477">
            <v>17.260000000000002</v>
          </cell>
        </row>
        <row r="480">
          <cell r="A480" t="str">
            <v>Composição 0041</v>
          </cell>
          <cell r="B480" t="str">
            <v>Comp. criada a partir do serviço</v>
          </cell>
          <cell r="C480" t="str">
            <v>Janela J1 - 600x150 - de correr 4 folhas de alumínio pintura eletrostática branca com ferragens e vidro temperado incolor 8mm</v>
          </cell>
          <cell r="D480" t="str">
            <v>un</v>
          </cell>
          <cell r="E480">
            <v>1</v>
          </cell>
          <cell r="G480">
            <v>5479.98</v>
          </cell>
        </row>
        <row r="481">
          <cell r="A481" t="str">
            <v>.1</v>
          </cell>
          <cell r="B481" t="str">
            <v>Sinapi 94573</v>
          </cell>
          <cell r="C481" t="str">
            <v>Janela de alumínio de correr, 4 folhas, fixação com parafuso sobre contramarco (exclusive contramarco), com vidros, padronizada</v>
          </cell>
          <cell r="D481" t="str">
            <v>m2</v>
          </cell>
          <cell r="E481">
            <v>9</v>
          </cell>
          <cell r="F481">
            <v>318.25</v>
          </cell>
          <cell r="G481">
            <v>2864.25</v>
          </cell>
        </row>
        <row r="482">
          <cell r="A482" t="str">
            <v>.2</v>
          </cell>
          <cell r="B482" t="str">
            <v>Sinapi 84889</v>
          </cell>
          <cell r="C482" t="str">
            <v>Puxador central para esquadria de alumínio</v>
          </cell>
          <cell r="D482" t="str">
            <v>un</v>
          </cell>
          <cell r="E482">
            <v>4</v>
          </cell>
          <cell r="F482">
            <v>16.63</v>
          </cell>
          <cell r="G482">
            <v>66.52</v>
          </cell>
        </row>
        <row r="483">
          <cell r="A483" t="str">
            <v>.3</v>
          </cell>
          <cell r="B483" t="str">
            <v>Ins Sinapi 36888</v>
          </cell>
          <cell r="C483" t="str">
            <v>Guarnição/moldura de acabamento para esquadria de alumínio anodizado natural, para 1 face</v>
          </cell>
          <cell r="D483" t="str">
            <v>m</v>
          </cell>
          <cell r="E483">
            <v>15</v>
          </cell>
          <cell r="F483">
            <v>8.11</v>
          </cell>
          <cell r="G483">
            <v>121.65</v>
          </cell>
        </row>
        <row r="484">
          <cell r="A484" t="str">
            <v>.4</v>
          </cell>
          <cell r="B484" t="str">
            <v>Estimado</v>
          </cell>
          <cell r="C484" t="str">
            <v>Pintura eletrostática na cor branca (10% do valor da esquadria)</v>
          </cell>
          <cell r="D484" t="str">
            <v>un</v>
          </cell>
          <cell r="E484">
            <v>0.1</v>
          </cell>
          <cell r="F484">
            <v>3052.42</v>
          </cell>
          <cell r="G484">
            <v>305.24</v>
          </cell>
        </row>
        <row r="485">
          <cell r="A485" t="str">
            <v>.5</v>
          </cell>
          <cell r="B485" t="str">
            <v>Sinapi 88251</v>
          </cell>
          <cell r="C485" t="str">
            <v>Auxiliar de serralheiro com encargos complementares</v>
          </cell>
          <cell r="D485" t="str">
            <v>h</v>
          </cell>
          <cell r="E485">
            <v>7.5</v>
          </cell>
          <cell r="F485">
            <v>13.74</v>
          </cell>
          <cell r="G485">
            <v>103.05</v>
          </cell>
        </row>
        <row r="486">
          <cell r="A486" t="str">
            <v>.6</v>
          </cell>
          <cell r="B486" t="str">
            <v>Sinapi 88315</v>
          </cell>
          <cell r="C486" t="str">
            <v>Serralheiro com encargos complementares</v>
          </cell>
          <cell r="D486" t="str">
            <v>h</v>
          </cell>
          <cell r="E486">
            <v>7.5</v>
          </cell>
          <cell r="F486">
            <v>17.079999999999998</v>
          </cell>
          <cell r="G486">
            <v>128.1</v>
          </cell>
        </row>
        <row r="487">
          <cell r="A487" t="str">
            <v>.7</v>
          </cell>
          <cell r="B487" t="str">
            <v>Sinapi 72119</v>
          </cell>
          <cell r="C487" t="str">
            <v>Vidro temperado incolor, espessura 8mm, fornecimento e instalacao, inclusive massa para vedação</v>
          </cell>
          <cell r="D487" t="str">
            <v>m2</v>
          </cell>
          <cell r="E487">
            <v>9</v>
          </cell>
          <cell r="F487">
            <v>210.13</v>
          </cell>
          <cell r="G487">
            <v>1891.17</v>
          </cell>
        </row>
        <row r="490">
          <cell r="A490" t="str">
            <v>Composição 0042</v>
          </cell>
          <cell r="B490" t="str">
            <v>Comp. criada a partir do serviço</v>
          </cell>
          <cell r="C490" t="str">
            <v>Janela J2 - 400x150 - de correr 4 folhas de alumínio pintura eletrostática branca com ferragens e vidro temperado incolor 8mm</v>
          </cell>
          <cell r="D490" t="str">
            <v>un</v>
          </cell>
          <cell r="E490">
            <v>1</v>
          </cell>
          <cell r="G490">
            <v>3702.04</v>
          </cell>
        </row>
        <row r="491">
          <cell r="A491" t="str">
            <v>.1</v>
          </cell>
          <cell r="B491" t="str">
            <v>Sinapi 94573</v>
          </cell>
          <cell r="C491" t="str">
            <v>Janela de alumínio de correr, 4 folhas, fixação com parafuso sobre contramarco (exclusive contramarco), com vidros, padronizada</v>
          </cell>
          <cell r="D491" t="str">
            <v>m2</v>
          </cell>
          <cell r="E491">
            <v>6</v>
          </cell>
          <cell r="F491">
            <v>318.25</v>
          </cell>
          <cell r="G491">
            <v>1909.5</v>
          </cell>
        </row>
        <row r="492">
          <cell r="A492" t="str">
            <v>.2</v>
          </cell>
          <cell r="B492" t="str">
            <v>Sinapi 84889</v>
          </cell>
          <cell r="C492" t="str">
            <v>Puxador central para esquadria de alumínio</v>
          </cell>
          <cell r="D492" t="str">
            <v>un</v>
          </cell>
          <cell r="E492">
            <v>4</v>
          </cell>
          <cell r="F492">
            <v>16.63</v>
          </cell>
          <cell r="G492">
            <v>66.52</v>
          </cell>
        </row>
        <row r="493">
          <cell r="A493" t="str">
            <v>.3</v>
          </cell>
          <cell r="B493" t="str">
            <v>Ins Sinapi 36888</v>
          </cell>
          <cell r="C493" t="str">
            <v>Guarnição/moldura de acabamento para esquadria de alumínio anodizado natural, para 1 face</v>
          </cell>
          <cell r="D493" t="str">
            <v>m</v>
          </cell>
          <cell r="E493">
            <v>11</v>
          </cell>
          <cell r="F493">
            <v>8.11</v>
          </cell>
          <cell r="G493">
            <v>89.21</v>
          </cell>
        </row>
        <row r="494">
          <cell r="A494" t="str">
            <v>.4</v>
          </cell>
          <cell r="B494" t="str">
            <v>Estimado</v>
          </cell>
          <cell r="C494" t="str">
            <v>Pintura eletrostática na cor branca (10% do valor da esquadria)</v>
          </cell>
          <cell r="D494" t="str">
            <v>un</v>
          </cell>
          <cell r="E494">
            <v>0.1</v>
          </cell>
          <cell r="F494">
            <v>2065.23</v>
          </cell>
          <cell r="G494">
            <v>206.52</v>
          </cell>
        </row>
        <row r="495">
          <cell r="A495" t="str">
            <v>.5</v>
          </cell>
          <cell r="B495" t="str">
            <v>Sinapi 88251</v>
          </cell>
          <cell r="C495" t="str">
            <v>Auxiliar de serralheiro com encargos complementares</v>
          </cell>
          <cell r="D495" t="str">
            <v>h</v>
          </cell>
          <cell r="E495">
            <v>5.5</v>
          </cell>
          <cell r="F495">
            <v>13.74</v>
          </cell>
          <cell r="G495">
            <v>75.569999999999993</v>
          </cell>
        </row>
        <row r="496">
          <cell r="A496" t="str">
            <v>.6</v>
          </cell>
          <cell r="B496" t="str">
            <v>Sinapi 88315</v>
          </cell>
          <cell r="C496" t="str">
            <v>Serralheiro com encargos complementares</v>
          </cell>
          <cell r="D496" t="str">
            <v>h</v>
          </cell>
          <cell r="E496">
            <v>5.5</v>
          </cell>
          <cell r="F496">
            <v>17.079999999999998</v>
          </cell>
          <cell r="G496">
            <v>93.94</v>
          </cell>
        </row>
        <row r="497">
          <cell r="A497" t="str">
            <v>.7</v>
          </cell>
          <cell r="B497" t="str">
            <v>Sinapi 72119</v>
          </cell>
          <cell r="C497" t="str">
            <v>Vidro temperado incolor, espessura 8mm, fornecimento e instalacao, inclusive massa para vedação</v>
          </cell>
          <cell r="D497" t="str">
            <v>m2</v>
          </cell>
          <cell r="E497">
            <v>6</v>
          </cell>
          <cell r="F497">
            <v>210.13</v>
          </cell>
          <cell r="G497">
            <v>1260.78</v>
          </cell>
        </row>
        <row r="500">
          <cell r="A500" t="str">
            <v>Composição 0043</v>
          </cell>
          <cell r="B500" t="str">
            <v>Comp. criada a partir do serviço</v>
          </cell>
          <cell r="C500" t="str">
            <v>Janela J3 - 80x80cm - tipo maximar em alumínio pintura eletrostática branca com ferragens e vidro temperado incolor 8mm</v>
          </cell>
          <cell r="D500" t="str">
            <v>un</v>
          </cell>
          <cell r="E500">
            <v>1</v>
          </cell>
          <cell r="G500">
            <v>565.67999999999995</v>
          </cell>
        </row>
        <row r="501">
          <cell r="A501" t="str">
            <v>.1</v>
          </cell>
          <cell r="B501" t="str">
            <v>Sinapi 94575</v>
          </cell>
          <cell r="C501" t="str">
            <v>Janela de alumínio maximar, fixação com parafuso, vedação com espuma expansiva PU, com vidros, padronizada</v>
          </cell>
          <cell r="D501" t="str">
            <v>m2</v>
          </cell>
          <cell r="E501">
            <v>0.64</v>
          </cell>
          <cell r="F501">
            <v>475.92</v>
          </cell>
          <cell r="G501">
            <v>304.58999999999997</v>
          </cell>
        </row>
        <row r="502">
          <cell r="A502" t="str">
            <v>.2</v>
          </cell>
          <cell r="B502" t="str">
            <v>Sinapi 84889</v>
          </cell>
          <cell r="C502" t="str">
            <v>Puxador central para esquadria de alumínio</v>
          </cell>
          <cell r="D502" t="str">
            <v>un</v>
          </cell>
          <cell r="E502">
            <v>1</v>
          </cell>
          <cell r="F502">
            <v>16.63</v>
          </cell>
          <cell r="G502">
            <v>16.63</v>
          </cell>
        </row>
        <row r="503">
          <cell r="A503" t="str">
            <v>.3</v>
          </cell>
          <cell r="B503" t="str">
            <v>Ins Sinapi 36888</v>
          </cell>
          <cell r="C503" t="str">
            <v>Guarnição/moldura de acabamento para esquadria de alumínio anodizado natural, para 1 face</v>
          </cell>
          <cell r="D503" t="str">
            <v>m</v>
          </cell>
          <cell r="E503">
            <v>3.2</v>
          </cell>
          <cell r="F503">
            <v>8.11</v>
          </cell>
          <cell r="G503">
            <v>25.95</v>
          </cell>
        </row>
        <row r="504">
          <cell r="A504" t="str">
            <v>.4</v>
          </cell>
          <cell r="B504" t="str">
            <v>Estimado</v>
          </cell>
          <cell r="C504" t="str">
            <v>Pintura eletrostática na cor branca (10% do valor da esquadria)</v>
          </cell>
          <cell r="D504" t="str">
            <v>un</v>
          </cell>
          <cell r="E504">
            <v>0.1</v>
          </cell>
          <cell r="F504">
            <v>347.16999999999996</v>
          </cell>
          <cell r="G504">
            <v>34.72</v>
          </cell>
        </row>
        <row r="505">
          <cell r="A505" t="str">
            <v>.5</v>
          </cell>
          <cell r="B505" t="str">
            <v>Sinapi 88251</v>
          </cell>
          <cell r="C505" t="str">
            <v>Auxiliar de serralheiro com encargos complementares</v>
          </cell>
          <cell r="D505" t="str">
            <v>h</v>
          </cell>
          <cell r="E505">
            <v>1.6</v>
          </cell>
          <cell r="F505">
            <v>13.74</v>
          </cell>
          <cell r="G505">
            <v>21.98</v>
          </cell>
        </row>
        <row r="506">
          <cell r="A506" t="str">
            <v>.6</v>
          </cell>
          <cell r="B506" t="str">
            <v>Sinapi 88315</v>
          </cell>
          <cell r="C506" t="str">
            <v>Serralheiro com encargos complementares</v>
          </cell>
          <cell r="D506" t="str">
            <v>h</v>
          </cell>
          <cell r="E506">
            <v>1.6</v>
          </cell>
          <cell r="F506">
            <v>17.079999999999998</v>
          </cell>
          <cell r="G506">
            <v>27.33</v>
          </cell>
        </row>
        <row r="507">
          <cell r="A507" t="str">
            <v>.7</v>
          </cell>
          <cell r="B507" t="str">
            <v>Sinapi 72119</v>
          </cell>
          <cell r="C507" t="str">
            <v>Vidro temperado incolor, espessura 8mm, fornecimento e instalacao, inclusive massa para vedação</v>
          </cell>
          <cell r="D507" t="str">
            <v>m2</v>
          </cell>
          <cell r="E507">
            <v>0.64</v>
          </cell>
          <cell r="F507">
            <v>210.13</v>
          </cell>
          <cell r="G507">
            <v>134.47999999999999</v>
          </cell>
        </row>
        <row r="510">
          <cell r="A510" t="str">
            <v>Composição 0044</v>
          </cell>
          <cell r="B510" t="str">
            <v>Comp. criada a partir do serviço</v>
          </cell>
          <cell r="C510" t="str">
            <v>Janela J4 - 300x150 - de correr 4 folhas de alumínio anodizado natural com ferragens e vidro liso incolor 4mm</v>
          </cell>
          <cell r="D510" t="str">
            <v>un</v>
          </cell>
          <cell r="E510">
            <v>1</v>
          </cell>
          <cell r="G510">
            <v>2456.1800000000003</v>
          </cell>
        </row>
        <row r="511">
          <cell r="A511" t="str">
            <v>.1</v>
          </cell>
          <cell r="B511" t="str">
            <v>Sinapi 94573</v>
          </cell>
          <cell r="C511" t="str">
            <v>Janela de alumínio de correr, 4 folhas, fixação com parafuso sobre contramarco (exclusive contramarco), com vidros, padronizada</v>
          </cell>
          <cell r="D511" t="str">
            <v>m2</v>
          </cell>
          <cell r="E511">
            <v>4.5</v>
          </cell>
          <cell r="F511">
            <v>318.25</v>
          </cell>
          <cell r="G511">
            <v>1432.13</v>
          </cell>
        </row>
        <row r="512">
          <cell r="A512" t="str">
            <v>.2</v>
          </cell>
          <cell r="B512" t="str">
            <v>Sinapi 84889</v>
          </cell>
          <cell r="C512" t="str">
            <v>Puxador central para esquadria de alumínio</v>
          </cell>
          <cell r="D512" t="str">
            <v>un</v>
          </cell>
          <cell r="E512">
            <v>4</v>
          </cell>
          <cell r="F512">
            <v>16.63</v>
          </cell>
          <cell r="G512">
            <v>66.52</v>
          </cell>
        </row>
        <row r="513">
          <cell r="A513" t="str">
            <v>.3</v>
          </cell>
          <cell r="B513" t="str">
            <v>Ins Sinapi 36888</v>
          </cell>
          <cell r="C513" t="str">
            <v>Guarnição/moldura de acabamento para esquadria de alumínio anodizado natural, para 1 face</v>
          </cell>
          <cell r="D513" t="str">
            <v>m</v>
          </cell>
          <cell r="E513">
            <v>9</v>
          </cell>
          <cell r="F513">
            <v>8.11</v>
          </cell>
          <cell r="G513">
            <v>72.989999999999995</v>
          </cell>
        </row>
        <row r="514">
          <cell r="A514" t="str">
            <v>.4</v>
          </cell>
          <cell r="B514" t="str">
            <v>Estimado</v>
          </cell>
          <cell r="C514" t="str">
            <v>Pintura eletrostática na cor branca (10% do valor da esquadria)</v>
          </cell>
          <cell r="D514" t="str">
            <v>un</v>
          </cell>
          <cell r="E514">
            <v>0.1</v>
          </cell>
          <cell r="F514">
            <v>1571.64</v>
          </cell>
          <cell r="G514">
            <v>157.16</v>
          </cell>
        </row>
        <row r="515">
          <cell r="A515" t="str">
            <v>.5</v>
          </cell>
          <cell r="B515" t="str">
            <v>Sinapi 88251</v>
          </cell>
          <cell r="C515" t="str">
            <v>Auxiliar de serralheiro com encargos complementares</v>
          </cell>
          <cell r="D515" t="str">
            <v>h</v>
          </cell>
          <cell r="E515">
            <v>4.5</v>
          </cell>
          <cell r="F515">
            <v>13.74</v>
          </cell>
          <cell r="G515">
            <v>61.83</v>
          </cell>
        </row>
        <row r="516">
          <cell r="A516" t="str">
            <v>.6</v>
          </cell>
          <cell r="B516" t="str">
            <v>Sinapi 88315</v>
          </cell>
          <cell r="C516" t="str">
            <v>Serralheiro com encargos complementares</v>
          </cell>
          <cell r="D516" t="str">
            <v>h</v>
          </cell>
          <cell r="E516">
            <v>4.5</v>
          </cell>
          <cell r="F516">
            <v>17.079999999999998</v>
          </cell>
          <cell r="G516">
            <v>76.86</v>
          </cell>
        </row>
        <row r="517">
          <cell r="A517" t="str">
            <v>.7</v>
          </cell>
          <cell r="B517" t="str">
            <v>Sinapi 72117</v>
          </cell>
          <cell r="C517" t="str">
            <v>Vidro liso comum transparente, espessura 4mm. Fornecimento e colocação</v>
          </cell>
          <cell r="D517" t="str">
            <v>m2</v>
          </cell>
          <cell r="E517">
            <v>4.5</v>
          </cell>
          <cell r="F517">
            <v>130.82</v>
          </cell>
          <cell r="G517">
            <v>588.69000000000005</v>
          </cell>
        </row>
        <row r="520">
          <cell r="A520" t="str">
            <v>Composição 0045</v>
          </cell>
          <cell r="B520" t="str">
            <v>Comp. criada a partir do serviço</v>
          </cell>
          <cell r="C520" t="str">
            <v>Janela J5 - 250x150 - de correr 4 folhas de alumínio anodizado natural com ferragens e vidro liso incolor 4mm</v>
          </cell>
          <cell r="D520" t="str">
            <v>un</v>
          </cell>
          <cell r="E520">
            <v>1</v>
          </cell>
          <cell r="G520">
            <v>2071.1800000000003</v>
          </cell>
        </row>
        <row r="521">
          <cell r="A521" t="str">
            <v>.1</v>
          </cell>
          <cell r="B521" t="str">
            <v>Sinapi 94573</v>
          </cell>
          <cell r="C521" t="str">
            <v>Janela de alumínio de correr, 4 folhas, fixação com parafuso sobre contramarco (exclusive contramarco), com vidros, padronizada</v>
          </cell>
          <cell r="D521" t="str">
            <v>m2</v>
          </cell>
          <cell r="E521">
            <v>3.75</v>
          </cell>
          <cell r="F521">
            <v>318.25</v>
          </cell>
          <cell r="G521">
            <v>1193.44</v>
          </cell>
        </row>
        <row r="522">
          <cell r="A522" t="str">
            <v>.2</v>
          </cell>
          <cell r="B522" t="str">
            <v>Sinapi 84889</v>
          </cell>
          <cell r="C522" t="str">
            <v>Puxador central para esquadria de alumínio</v>
          </cell>
          <cell r="D522" t="str">
            <v>un</v>
          </cell>
          <cell r="E522">
            <v>4</v>
          </cell>
          <cell r="F522">
            <v>16.63</v>
          </cell>
          <cell r="G522">
            <v>66.52</v>
          </cell>
        </row>
        <row r="523">
          <cell r="A523" t="str">
            <v>.3</v>
          </cell>
          <cell r="B523" t="str">
            <v>Ins Sinapi 36888</v>
          </cell>
          <cell r="C523" t="str">
            <v>Guarnição/moldura de acabamento para esquadria de alumínio anodizado natural, para 1 face</v>
          </cell>
          <cell r="D523" t="str">
            <v>m</v>
          </cell>
          <cell r="E523">
            <v>8</v>
          </cell>
          <cell r="F523">
            <v>8.11</v>
          </cell>
          <cell r="G523">
            <v>64.88</v>
          </cell>
        </row>
        <row r="524">
          <cell r="A524" t="str">
            <v>.4</v>
          </cell>
          <cell r="B524" t="str">
            <v>Estimado</v>
          </cell>
          <cell r="C524" t="str">
            <v>Pintura eletrostática na cor branca (10% do valor da esquadria)</v>
          </cell>
          <cell r="D524" t="str">
            <v>un</v>
          </cell>
          <cell r="E524">
            <v>0.1</v>
          </cell>
          <cell r="F524">
            <v>1324.8400000000001</v>
          </cell>
          <cell r="G524">
            <v>132.47999999999999</v>
          </cell>
        </row>
        <row r="525">
          <cell r="A525" t="str">
            <v>.5</v>
          </cell>
          <cell r="B525" t="str">
            <v>Sinapi 88251</v>
          </cell>
          <cell r="C525" t="str">
            <v>Auxiliar de serralheiro com encargos complementares</v>
          </cell>
          <cell r="D525" t="str">
            <v>h</v>
          </cell>
          <cell r="E525">
            <v>4</v>
          </cell>
          <cell r="F525">
            <v>13.74</v>
          </cell>
          <cell r="G525">
            <v>54.96</v>
          </cell>
        </row>
        <row r="526">
          <cell r="A526" t="str">
            <v>.6</v>
          </cell>
          <cell r="B526" t="str">
            <v>Sinapi 88315</v>
          </cell>
          <cell r="C526" t="str">
            <v>Serralheiro com encargos complementares</v>
          </cell>
          <cell r="D526" t="str">
            <v>h</v>
          </cell>
          <cell r="E526">
            <v>4</v>
          </cell>
          <cell r="F526">
            <v>17.079999999999998</v>
          </cell>
          <cell r="G526">
            <v>68.319999999999993</v>
          </cell>
        </row>
        <row r="527">
          <cell r="A527" t="str">
            <v>.7</v>
          </cell>
          <cell r="B527" t="str">
            <v>Sinapi 72117</v>
          </cell>
          <cell r="C527" t="str">
            <v>Vidro liso comum transparente, espessura 4mm. Fornecimento e colocação</v>
          </cell>
          <cell r="D527" t="str">
            <v>m2</v>
          </cell>
          <cell r="E527">
            <v>3.75</v>
          </cell>
          <cell r="F527">
            <v>130.82</v>
          </cell>
          <cell r="G527">
            <v>490.58</v>
          </cell>
        </row>
        <row r="530">
          <cell r="A530" t="str">
            <v>Composição 0046</v>
          </cell>
          <cell r="B530" t="str">
            <v>Comp. criada a partir do serviço</v>
          </cell>
          <cell r="C530" t="str">
            <v>Janela J6 - 200x100cm - de correr aluminio anodizado natural com ferragens e vidro liso incolor 4mm</v>
          </cell>
          <cell r="D530" t="str">
            <v>un</v>
          </cell>
          <cell r="E530">
            <v>1</v>
          </cell>
          <cell r="G530">
            <v>1052.49</v>
          </cell>
        </row>
        <row r="531">
          <cell r="A531" t="str">
            <v>.1</v>
          </cell>
          <cell r="B531" t="str">
            <v>Sinapi 94570</v>
          </cell>
          <cell r="C531" t="str">
            <v>Janela de alumínio de correr, 2 folhas, fixação com parafuso sobre contramarco (exclusive contramarco), com vidros, padronizada</v>
          </cell>
          <cell r="D531" t="str">
            <v>m2</v>
          </cell>
          <cell r="E531">
            <v>2</v>
          </cell>
          <cell r="F531">
            <v>276.49</v>
          </cell>
          <cell r="G531">
            <v>552.98</v>
          </cell>
        </row>
        <row r="532">
          <cell r="A532" t="str">
            <v>.2</v>
          </cell>
          <cell r="B532" t="str">
            <v>Sinapi 84889</v>
          </cell>
          <cell r="C532" t="str">
            <v>Puxador central para esquadria de alumínio</v>
          </cell>
          <cell r="D532" t="str">
            <v>un</v>
          </cell>
          <cell r="E532">
            <v>2</v>
          </cell>
          <cell r="F532">
            <v>16.63</v>
          </cell>
          <cell r="G532">
            <v>33.26</v>
          </cell>
        </row>
        <row r="533">
          <cell r="A533" t="str">
            <v>.3</v>
          </cell>
          <cell r="B533" t="str">
            <v>Ins Sinapi 36888</v>
          </cell>
          <cell r="C533" t="str">
            <v>Guarnição/moldura de acabamento para esquadria de alumínio anodizado natural, para 1 face</v>
          </cell>
          <cell r="D533" t="str">
            <v>m</v>
          </cell>
          <cell r="E533">
            <v>6</v>
          </cell>
          <cell r="F533">
            <v>8.11</v>
          </cell>
          <cell r="G533">
            <v>48.66</v>
          </cell>
        </row>
        <row r="534">
          <cell r="A534" t="str">
            <v>.4</v>
          </cell>
          <cell r="B534" t="str">
            <v>Estimado</v>
          </cell>
          <cell r="C534" t="str">
            <v>Pintura eletrostática na cor branca (10% do valor da esquadria)</v>
          </cell>
          <cell r="D534" t="str">
            <v>un</v>
          </cell>
          <cell r="E534">
            <v>0.1</v>
          </cell>
          <cell r="F534">
            <v>634.9</v>
          </cell>
          <cell r="G534">
            <v>63.49</v>
          </cell>
        </row>
        <row r="535">
          <cell r="A535" t="str">
            <v>.5</v>
          </cell>
          <cell r="B535" t="str">
            <v>Sinapi 88251</v>
          </cell>
          <cell r="C535" t="str">
            <v>Auxiliar de serralheiro com encargos complementares</v>
          </cell>
          <cell r="D535" t="str">
            <v>h</v>
          </cell>
          <cell r="E535">
            <v>3</v>
          </cell>
          <cell r="F535">
            <v>13.74</v>
          </cell>
          <cell r="G535">
            <v>41.22</v>
          </cell>
        </row>
        <row r="536">
          <cell r="A536" t="str">
            <v>.6</v>
          </cell>
          <cell r="B536" t="str">
            <v>Sinapi 88315</v>
          </cell>
          <cell r="C536" t="str">
            <v>Serralheiro com encargos complementares</v>
          </cell>
          <cell r="D536" t="str">
            <v>h</v>
          </cell>
          <cell r="E536">
            <v>3</v>
          </cell>
          <cell r="F536">
            <v>17.079999999999998</v>
          </cell>
          <cell r="G536">
            <v>51.24</v>
          </cell>
        </row>
        <row r="537">
          <cell r="A537" t="str">
            <v>.7</v>
          </cell>
          <cell r="B537" t="str">
            <v>Sinapi 72117</v>
          </cell>
          <cell r="C537" t="str">
            <v>Vidro liso comum transparente, espessura 4mm. Fornecimento e colocação</v>
          </cell>
          <cell r="D537" t="str">
            <v>m2</v>
          </cell>
          <cell r="E537">
            <v>2</v>
          </cell>
          <cell r="F537">
            <v>130.82</v>
          </cell>
          <cell r="G537">
            <v>261.64</v>
          </cell>
        </row>
        <row r="540">
          <cell r="A540" t="str">
            <v>Composição 0047</v>
          </cell>
          <cell r="B540" t="str">
            <v>Comp. criada a partir do serviço</v>
          </cell>
          <cell r="C540" t="str">
            <v>Janela J7 - 120x100cm - de correr aluminio anodizado natural com ferragens e vidro liso incolor 4mm</v>
          </cell>
          <cell r="D540" t="str">
            <v>un</v>
          </cell>
          <cell r="E540">
            <v>1</v>
          </cell>
          <cell r="G540">
            <v>665.59</v>
          </cell>
        </row>
        <row r="541">
          <cell r="A541" t="str">
            <v>.1</v>
          </cell>
          <cell r="B541" t="str">
            <v>Sinapi 94570</v>
          </cell>
          <cell r="C541" t="str">
            <v>Janela de alumínio de correr, 2 folhas, fixação com parafuso sobre contramarco (exclusive contramarco), com vidros, padronizada</v>
          </cell>
          <cell r="D541" t="str">
            <v>m2</v>
          </cell>
          <cell r="E541">
            <v>1.2</v>
          </cell>
          <cell r="F541">
            <v>276.49</v>
          </cell>
          <cell r="G541">
            <v>331.79</v>
          </cell>
        </row>
        <row r="542">
          <cell r="A542" t="str">
            <v>.2</v>
          </cell>
          <cell r="B542" t="str">
            <v>Sinapi 84889</v>
          </cell>
          <cell r="C542" t="str">
            <v>Puxador central para esquadria de alumínio</v>
          </cell>
          <cell r="D542" t="str">
            <v>un</v>
          </cell>
          <cell r="E542">
            <v>2</v>
          </cell>
          <cell r="F542">
            <v>16.63</v>
          </cell>
          <cell r="G542">
            <v>33.26</v>
          </cell>
        </row>
        <row r="543">
          <cell r="A543" t="str">
            <v>.3</v>
          </cell>
          <cell r="B543" t="str">
            <v>Ins Sinapi 36888</v>
          </cell>
          <cell r="C543" t="str">
            <v>Guarnição/moldura de acabamento para esquadria de alumínio anodizado natural, para 1 face</v>
          </cell>
          <cell r="D543" t="str">
            <v>m</v>
          </cell>
          <cell r="E543">
            <v>4.4000000000000004</v>
          </cell>
          <cell r="F543">
            <v>8.11</v>
          </cell>
          <cell r="G543">
            <v>35.68</v>
          </cell>
        </row>
        <row r="544">
          <cell r="A544" t="str">
            <v>.4</v>
          </cell>
          <cell r="B544" t="str">
            <v>Estimado</v>
          </cell>
          <cell r="C544" t="str">
            <v>Pintura eletrostática na cor branca (10% do valor da esquadria)</v>
          </cell>
          <cell r="D544" t="str">
            <v>un</v>
          </cell>
          <cell r="E544">
            <v>0.1</v>
          </cell>
          <cell r="F544">
            <v>400.73</v>
          </cell>
          <cell r="G544">
            <v>40.07</v>
          </cell>
        </row>
        <row r="545">
          <cell r="A545" t="str">
            <v>.5</v>
          </cell>
          <cell r="B545" t="str">
            <v>Sinapi 88251</v>
          </cell>
          <cell r="C545" t="str">
            <v>Auxiliar de serralheiro com encargos complementares</v>
          </cell>
          <cell r="D545" t="str">
            <v>h</v>
          </cell>
          <cell r="E545">
            <v>2.2000000000000002</v>
          </cell>
          <cell r="F545">
            <v>13.74</v>
          </cell>
          <cell r="G545">
            <v>30.23</v>
          </cell>
        </row>
        <row r="546">
          <cell r="A546" t="str">
            <v>.6</v>
          </cell>
          <cell r="B546" t="str">
            <v>Sinapi 88315</v>
          </cell>
          <cell r="C546" t="str">
            <v>Serralheiro com encargos complementares</v>
          </cell>
          <cell r="D546" t="str">
            <v>h</v>
          </cell>
          <cell r="E546">
            <v>2.2000000000000002</v>
          </cell>
          <cell r="F546">
            <v>17.079999999999998</v>
          </cell>
          <cell r="G546">
            <v>37.58</v>
          </cell>
        </row>
        <row r="547">
          <cell r="A547" t="str">
            <v>.7</v>
          </cell>
          <cell r="B547" t="str">
            <v>Sinapi 72117</v>
          </cell>
          <cell r="C547" t="str">
            <v>Vidro liso comum transparente, espessura 4mm. Fornecimento e colocação</v>
          </cell>
          <cell r="D547" t="str">
            <v>m2</v>
          </cell>
          <cell r="E547">
            <v>1.2</v>
          </cell>
          <cell r="F547">
            <v>130.82</v>
          </cell>
          <cell r="G547">
            <v>156.97999999999999</v>
          </cell>
        </row>
        <row r="550">
          <cell r="A550" t="str">
            <v>Composição 0048</v>
          </cell>
          <cell r="B550" t="str">
            <v>Comp. criada a partir do serviço</v>
          </cell>
          <cell r="C550" t="str">
            <v xml:space="preserve">Porta P1 - 120x210cm dupla - Em chapa de alumínio pintura eletrostática branca completa com ferragens </v>
          </cell>
          <cell r="D550" t="str">
            <v>un</v>
          </cell>
          <cell r="E550">
            <v>1</v>
          </cell>
          <cell r="G550">
            <v>1829.34</v>
          </cell>
        </row>
        <row r="551">
          <cell r="A551" t="str">
            <v>.1</v>
          </cell>
          <cell r="B551" t="str">
            <v>Sinapi 91338</v>
          </cell>
          <cell r="C551" t="str">
            <v>Porta de alumínio de abrir com lambri, com guarnição, fixação com parafusos - fornecimento e instalação</v>
          </cell>
          <cell r="D551" t="str">
            <v>m2</v>
          </cell>
          <cell r="E551">
            <v>2.52</v>
          </cell>
          <cell r="F551">
            <v>560.89</v>
          </cell>
          <cell r="G551">
            <v>1413.44</v>
          </cell>
        </row>
        <row r="552">
          <cell r="A552" t="str">
            <v>.2</v>
          </cell>
          <cell r="B552" t="str">
            <v>Estimado</v>
          </cell>
          <cell r="C552" t="str">
            <v>Pintura eletrostática na cor branca (10% do valor da esquadria)</v>
          </cell>
          <cell r="D552" t="str">
            <v>un</v>
          </cell>
          <cell r="E552">
            <v>0.1</v>
          </cell>
          <cell r="F552">
            <v>1413.44</v>
          </cell>
          <cell r="G552">
            <v>141.34</v>
          </cell>
        </row>
        <row r="553">
          <cell r="A553" t="str">
            <v>.3</v>
          </cell>
          <cell r="B553" t="str">
            <v>Sinapi 74047/2</v>
          </cell>
          <cell r="C553" t="str">
            <v>Dobradica em aco/ferro, 3" x 21/2", e=1,9 a 2 mm, sem anel, cromado ou zincado, tampa bola, com parafusos</v>
          </cell>
          <cell r="D553" t="str">
            <v>un</v>
          </cell>
          <cell r="E553">
            <v>6</v>
          </cell>
          <cell r="F553">
            <v>22.71</v>
          </cell>
          <cell r="G553">
            <v>136.26</v>
          </cell>
        </row>
        <row r="554">
          <cell r="A554" t="str">
            <v>.4</v>
          </cell>
          <cell r="B554" t="str">
            <v>Sinapi 84950</v>
          </cell>
          <cell r="C554" t="str">
            <v>Fecho embutir tipo unha 40cm c/colocacao</v>
          </cell>
          <cell r="D554" t="str">
            <v>un</v>
          </cell>
          <cell r="E554">
            <v>1</v>
          </cell>
          <cell r="F554">
            <v>45.37</v>
          </cell>
          <cell r="G554">
            <v>45.37</v>
          </cell>
        </row>
        <row r="555">
          <cell r="A555" t="str">
            <v>.5</v>
          </cell>
          <cell r="B555" t="str">
            <v>Sinapi 90830</v>
          </cell>
          <cell r="C555" t="str">
            <v>Fechadura de embutir com cilindro, externa, completa, acabamento padrão médio, incluso execução de furo - fornecimento e instalação</v>
          </cell>
          <cell r="D555" t="str">
            <v>un</v>
          </cell>
          <cell r="E555">
            <v>1</v>
          </cell>
          <cell r="F555">
            <v>92.93</v>
          </cell>
          <cell r="G555">
            <v>92.93</v>
          </cell>
        </row>
        <row r="558">
          <cell r="A558" t="str">
            <v>Composição 0049</v>
          </cell>
          <cell r="B558" t="str">
            <v>Comp. criada a partir do serviço</v>
          </cell>
          <cell r="C558" t="str">
            <v>Porta P8 - 90x210cm - de abrir em giro alumínio pintura eletrostática branca inclusive ferragens e vidro temperado incolor 10mm</v>
          </cell>
          <cell r="D558" t="str">
            <v>un</v>
          </cell>
          <cell r="E558">
            <v>1</v>
          </cell>
          <cell r="G558">
            <v>1531.43</v>
          </cell>
        </row>
        <row r="559">
          <cell r="A559" t="str">
            <v>.1</v>
          </cell>
          <cell r="B559" t="str">
            <v>Sinapi 94805 adaptada por m2</v>
          </cell>
          <cell r="C559" t="str">
            <v>Porta de alumínio de abrir para vidro sem guarnição, fixação com parafusos, inclusive vidros - fornecimento e instalação</v>
          </cell>
          <cell r="D559" t="str">
            <v>m2</v>
          </cell>
          <cell r="E559">
            <v>1.89</v>
          </cell>
          <cell r="F559">
            <v>358.24</v>
          </cell>
          <cell r="G559">
            <v>677.07</v>
          </cell>
        </row>
        <row r="560">
          <cell r="A560" t="str">
            <v>.2</v>
          </cell>
          <cell r="B560" t="str">
            <v>Ins Sinapi 36888</v>
          </cell>
          <cell r="C560" t="str">
            <v>Guarnição/moldura de acabamento para esquadria de alumínio anodizado natural, para 1 face</v>
          </cell>
          <cell r="D560" t="str">
            <v>m</v>
          </cell>
          <cell r="E560">
            <v>5.0999999999999996</v>
          </cell>
          <cell r="F560">
            <v>8.11</v>
          </cell>
          <cell r="G560">
            <v>41.36</v>
          </cell>
        </row>
        <row r="561">
          <cell r="A561" t="str">
            <v>.3</v>
          </cell>
          <cell r="B561" t="str">
            <v>Estimado</v>
          </cell>
          <cell r="C561" t="str">
            <v>Pintura eletrostática na cor branca (10% do valor da esquadria)</v>
          </cell>
          <cell r="D561" t="str">
            <v>un</v>
          </cell>
          <cell r="E561">
            <v>0.1</v>
          </cell>
          <cell r="F561">
            <v>718.43000000000006</v>
          </cell>
          <cell r="G561">
            <v>71.84</v>
          </cell>
        </row>
        <row r="562">
          <cell r="A562" t="str">
            <v>.4</v>
          </cell>
          <cell r="B562" t="str">
            <v>Sinapi 88251</v>
          </cell>
          <cell r="C562" t="str">
            <v>Auxiliar de serralheiro com encargos complementares</v>
          </cell>
          <cell r="D562" t="str">
            <v>h</v>
          </cell>
          <cell r="E562">
            <v>2.5499999999999998</v>
          </cell>
          <cell r="F562">
            <v>13.74</v>
          </cell>
          <cell r="G562">
            <v>35.04</v>
          </cell>
        </row>
        <row r="563">
          <cell r="A563" t="str">
            <v>.5</v>
          </cell>
          <cell r="B563" t="str">
            <v>Sinapi 88315</v>
          </cell>
          <cell r="C563" t="str">
            <v>Serralheiro com encargos complementares</v>
          </cell>
          <cell r="D563" t="str">
            <v>h</v>
          </cell>
          <cell r="E563">
            <v>2.5499999999999998</v>
          </cell>
          <cell r="F563">
            <v>17.079999999999998</v>
          </cell>
          <cell r="G563">
            <v>43.55</v>
          </cell>
        </row>
        <row r="564">
          <cell r="A564" t="str">
            <v>.6</v>
          </cell>
          <cell r="B564" t="str">
            <v>Sinapi 74047/2</v>
          </cell>
          <cell r="C564" t="str">
            <v>Dobradica em aco/ferro, 3" x 21/2", e=1,9 a 2 mm, sem anel, cromado ou zincado, tampa bola, com parafusos</v>
          </cell>
          <cell r="D564" t="str">
            <v>un</v>
          </cell>
          <cell r="E564">
            <v>3</v>
          </cell>
          <cell r="F564">
            <v>22.71</v>
          </cell>
          <cell r="G564">
            <v>68.13</v>
          </cell>
        </row>
        <row r="565">
          <cell r="A565" t="str">
            <v>.7</v>
          </cell>
          <cell r="B565" t="str">
            <v>Sinapi 90830</v>
          </cell>
          <cell r="C565" t="str">
            <v>Fechadura de embutir com cilindro, externa, completa, acabamento padrão médio, incluso execução de furo - fornecimento e instalação</v>
          </cell>
          <cell r="D565" t="str">
            <v>un</v>
          </cell>
          <cell r="E565">
            <v>1</v>
          </cell>
          <cell r="F565">
            <v>92.93</v>
          </cell>
          <cell r="G565">
            <v>92.93</v>
          </cell>
        </row>
        <row r="566">
          <cell r="A566" t="str">
            <v>.8</v>
          </cell>
          <cell r="B566" t="str">
            <v>Sinapi 72120</v>
          </cell>
          <cell r="C566" t="str">
            <v>Vidro temperado incolor, espessura 10mm, fornecimento e instalacao, inclusive massa para vedação</v>
          </cell>
          <cell r="D566" t="str">
            <v>m2</v>
          </cell>
          <cell r="E566">
            <v>1.89</v>
          </cell>
          <cell r="F566">
            <v>265.35000000000002</v>
          </cell>
          <cell r="G566">
            <v>501.51</v>
          </cell>
        </row>
        <row r="569">
          <cell r="A569" t="str">
            <v>Composição 0050</v>
          </cell>
          <cell r="B569" t="str">
            <v>Comp. criada a partir do serviço</v>
          </cell>
          <cell r="C569" t="str">
            <v>Porta P9 - 240x245cm dupla - de abrir em giro alumínio pintura eletrostática branca inclusive ferragens e vidro temperado incolor 10mm</v>
          </cell>
          <cell r="D569" t="str">
            <v>un</v>
          </cell>
          <cell r="E569">
            <v>1</v>
          </cell>
          <cell r="G569">
            <v>1644.93</v>
          </cell>
        </row>
        <row r="570">
          <cell r="A570" t="str">
            <v>.1</v>
          </cell>
          <cell r="B570" t="str">
            <v>Sinapi 94805 adaptada por m2</v>
          </cell>
          <cell r="C570" t="str">
            <v>Porta de alumínio de abrir para vidro sem guarnição, fixação com parafusos, inclusive vidros - fornecimento e instalação</v>
          </cell>
          <cell r="D570" t="str">
            <v>m2</v>
          </cell>
          <cell r="E570">
            <v>1.89</v>
          </cell>
          <cell r="F570">
            <v>358.24</v>
          </cell>
          <cell r="G570">
            <v>677.07</v>
          </cell>
        </row>
        <row r="571">
          <cell r="A571" t="str">
            <v>.2</v>
          </cell>
          <cell r="B571" t="str">
            <v>Ins Sinapi 36888</v>
          </cell>
          <cell r="C571" t="str">
            <v>Guarnição/moldura de acabamento para esquadria de alumínio anodizado natural, para 1 face</v>
          </cell>
          <cell r="D571" t="str">
            <v>m</v>
          </cell>
          <cell r="E571">
            <v>5.0999999999999996</v>
          </cell>
          <cell r="F571">
            <v>8.11</v>
          </cell>
          <cell r="G571">
            <v>41.36</v>
          </cell>
        </row>
        <row r="572">
          <cell r="A572" t="str">
            <v>.3</v>
          </cell>
          <cell r="B572" t="str">
            <v>Estimado</v>
          </cell>
          <cell r="C572" t="str">
            <v>Pintura eletrostática na cor branca (10% do valor da esquadria)</v>
          </cell>
          <cell r="D572" t="str">
            <v>un</v>
          </cell>
          <cell r="E572">
            <v>0.1</v>
          </cell>
          <cell r="F572">
            <v>718.43000000000006</v>
          </cell>
          <cell r="G572">
            <v>71.84</v>
          </cell>
        </row>
        <row r="573">
          <cell r="A573" t="str">
            <v>.4</v>
          </cell>
          <cell r="B573" t="str">
            <v>Sinapi 88251</v>
          </cell>
          <cell r="C573" t="str">
            <v>Auxiliar de serralheiro com encargos complementares</v>
          </cell>
          <cell r="D573" t="str">
            <v>h</v>
          </cell>
          <cell r="E573">
            <v>2.5499999999999998</v>
          </cell>
          <cell r="F573">
            <v>13.74</v>
          </cell>
          <cell r="G573">
            <v>35.04</v>
          </cell>
        </row>
        <row r="574">
          <cell r="A574" t="str">
            <v>.5</v>
          </cell>
          <cell r="B574" t="str">
            <v>Sinapi 88315</v>
          </cell>
          <cell r="C574" t="str">
            <v>Serralheiro com encargos complementares</v>
          </cell>
          <cell r="D574" t="str">
            <v>h</v>
          </cell>
          <cell r="E574">
            <v>2.5499999999999998</v>
          </cell>
          <cell r="F574">
            <v>17.079999999999998</v>
          </cell>
          <cell r="G574">
            <v>43.55</v>
          </cell>
        </row>
        <row r="575">
          <cell r="A575" t="str">
            <v>.6</v>
          </cell>
          <cell r="B575" t="str">
            <v>Sinapi 74047/2</v>
          </cell>
          <cell r="C575" t="str">
            <v>Dobradica em aco/ferro, 3" x 21/2", e=1,9 a 2 mm, sem anel, cromado ou zincado, tampa bola, com parafusos</v>
          </cell>
          <cell r="D575" t="str">
            <v>un</v>
          </cell>
          <cell r="E575">
            <v>6</v>
          </cell>
          <cell r="F575">
            <v>22.71</v>
          </cell>
          <cell r="G575">
            <v>136.26</v>
          </cell>
        </row>
        <row r="576">
          <cell r="A576" t="str">
            <v>.7</v>
          </cell>
          <cell r="B576" t="str">
            <v>Sinapi 84950</v>
          </cell>
          <cell r="C576" t="str">
            <v>Fecho embutir tipo unha 40cm c/colocacao</v>
          </cell>
          <cell r="D576" t="str">
            <v>un</v>
          </cell>
          <cell r="E576">
            <v>1</v>
          </cell>
          <cell r="F576">
            <v>45.37</v>
          </cell>
          <cell r="G576">
            <v>45.37</v>
          </cell>
        </row>
        <row r="577">
          <cell r="A577" t="str">
            <v>.8</v>
          </cell>
          <cell r="B577" t="str">
            <v>Sinapi 90830</v>
          </cell>
          <cell r="C577" t="str">
            <v>Fechadura de embutir com cilindro, externa, completa, acabamento padrão médio, incluso execução de furo - fornecimento e instalação</v>
          </cell>
          <cell r="D577" t="str">
            <v>un</v>
          </cell>
          <cell r="E577">
            <v>1</v>
          </cell>
          <cell r="F577">
            <v>92.93</v>
          </cell>
          <cell r="G577">
            <v>92.93</v>
          </cell>
        </row>
        <row r="578">
          <cell r="A578" t="str">
            <v>.9</v>
          </cell>
          <cell r="B578" t="str">
            <v>Sinapi 72120</v>
          </cell>
          <cell r="C578" t="str">
            <v>Vidro temperado incolor, espessura 10mm, fornecimento e instalacao, inclusive massa para vedação</v>
          </cell>
          <cell r="D578" t="str">
            <v>m2</v>
          </cell>
          <cell r="E578">
            <v>1.89</v>
          </cell>
          <cell r="F578">
            <v>265.35000000000002</v>
          </cell>
          <cell r="G578">
            <v>501.51</v>
          </cell>
        </row>
        <row r="581">
          <cell r="A581" t="str">
            <v>Composição 0051</v>
          </cell>
          <cell r="B581" t="str">
            <v>Comp. criada a partir do serviço</v>
          </cell>
          <cell r="C581" t="str">
            <v>Porta P10 - 88x216cm - de abrir em giro alumínio pintura eletrostática branca veneziana de alumínio inclusive ferragens</v>
          </cell>
          <cell r="D581" t="str">
            <v>un</v>
          </cell>
          <cell r="E581">
            <v>1</v>
          </cell>
          <cell r="G581">
            <v>1169.81</v>
          </cell>
        </row>
        <row r="582">
          <cell r="A582" t="str">
            <v>.1</v>
          </cell>
          <cell r="B582" t="str">
            <v>Sinapi 91341</v>
          </cell>
          <cell r="C582" t="str">
            <v>Porta em alumínio de abrir tipo veneziana com guarnição, fixação com parafusos - fornecimento e instalação</v>
          </cell>
          <cell r="D582" t="str">
            <v>m2</v>
          </cell>
          <cell r="E582">
            <v>1.9</v>
          </cell>
          <cell r="F582">
            <v>422.12</v>
          </cell>
          <cell r="G582">
            <v>802.03</v>
          </cell>
        </row>
        <row r="583">
          <cell r="A583" t="str">
            <v>.2</v>
          </cell>
          <cell r="B583" t="str">
            <v>Ins Sinapi 36888</v>
          </cell>
          <cell r="C583" t="str">
            <v>Guarnição/moldura de acabamento para esquadria de alumínio anodizado natural, para 1 face</v>
          </cell>
          <cell r="D583" t="str">
            <v>m</v>
          </cell>
          <cell r="E583">
            <v>5.2</v>
          </cell>
          <cell r="F583">
            <v>8.11</v>
          </cell>
          <cell r="G583">
            <v>42.17</v>
          </cell>
        </row>
        <row r="584">
          <cell r="A584" t="str">
            <v>.3</v>
          </cell>
          <cell r="B584" t="str">
            <v>Estimado</v>
          </cell>
          <cell r="C584" t="str">
            <v>Pintura eletrostática na cor branca (10% do valor da esquadria)</v>
          </cell>
          <cell r="D584" t="str">
            <v>un</v>
          </cell>
          <cell r="E584">
            <v>0.1</v>
          </cell>
          <cell r="F584">
            <v>844.19999999999993</v>
          </cell>
          <cell r="G584">
            <v>84.42</v>
          </cell>
        </row>
        <row r="585">
          <cell r="A585" t="str">
            <v>.4</v>
          </cell>
          <cell r="B585" t="str">
            <v>Sinapi 88251</v>
          </cell>
          <cell r="C585" t="str">
            <v>Auxiliar de serralheiro com encargos complementares</v>
          </cell>
          <cell r="D585" t="str">
            <v>h</v>
          </cell>
          <cell r="E585">
            <v>2.6</v>
          </cell>
          <cell r="F585">
            <v>13.74</v>
          </cell>
          <cell r="G585">
            <v>35.72</v>
          </cell>
        </row>
        <row r="586">
          <cell r="A586" t="str">
            <v>.5</v>
          </cell>
          <cell r="B586" t="str">
            <v>Sinapi 88315</v>
          </cell>
          <cell r="C586" t="str">
            <v>Serralheiro com encargos complementares</v>
          </cell>
          <cell r="D586" t="str">
            <v>h</v>
          </cell>
          <cell r="E586">
            <v>2.6</v>
          </cell>
          <cell r="F586">
            <v>17.079999999999998</v>
          </cell>
          <cell r="G586">
            <v>44.41</v>
          </cell>
        </row>
        <row r="587">
          <cell r="A587" t="str">
            <v>.6</v>
          </cell>
          <cell r="B587" t="str">
            <v>Sinapi 74047/2</v>
          </cell>
          <cell r="C587" t="str">
            <v>Dobradica em aco/ferro, 3" x 21/2", e=1,9 a 2 mm, sem anel, cromado ou zincado, tampa bola, com parafusos</v>
          </cell>
          <cell r="D587" t="str">
            <v>un</v>
          </cell>
          <cell r="E587">
            <v>3</v>
          </cell>
          <cell r="F587">
            <v>22.71</v>
          </cell>
          <cell r="G587">
            <v>68.13</v>
          </cell>
        </row>
        <row r="588">
          <cell r="A588" t="str">
            <v>.7</v>
          </cell>
          <cell r="B588" t="str">
            <v>Sinapi 90830</v>
          </cell>
          <cell r="C588" t="str">
            <v>Fechadura de embutir com cilindro, externa, completa, acabamento padrão médio, incluso execução de furo - fornecimento e instalação</v>
          </cell>
          <cell r="D588" t="str">
            <v>un</v>
          </cell>
          <cell r="E588">
            <v>1</v>
          </cell>
          <cell r="F588">
            <v>92.93</v>
          </cell>
          <cell r="G588">
            <v>92.93</v>
          </cell>
        </row>
        <row r="591">
          <cell r="A591" t="str">
            <v>Composição 0052</v>
          </cell>
          <cell r="B591" t="str">
            <v>Comp. criada a partir do serviço</v>
          </cell>
          <cell r="C591" t="str">
            <v>Porta P11 - 640x350cm - de correr alumínio pintura eletrostática branca inclusive ferragens e vidro temperado incolor 10mm</v>
          </cell>
          <cell r="D591" t="str">
            <v>un</v>
          </cell>
          <cell r="E591">
            <v>1</v>
          </cell>
          <cell r="G591">
            <v>8606.5600000000013</v>
          </cell>
        </row>
        <row r="592">
          <cell r="A592" t="str">
            <v>.1</v>
          </cell>
          <cell r="B592" t="str">
            <v>Sinapi 68050</v>
          </cell>
          <cell r="C592" t="str">
            <v>Porta de correr em aluminio, com duas folhas para vidro, incluso vidro liso incolor, fechadura e puxador, sem guarnicao/alizar/vista</v>
          </cell>
          <cell r="D592" t="str">
            <v>m2</v>
          </cell>
          <cell r="E592">
            <v>22.4</v>
          </cell>
          <cell r="F592">
            <v>329.74</v>
          </cell>
          <cell r="G592">
            <v>7386.18</v>
          </cell>
        </row>
        <row r="593">
          <cell r="A593" t="str">
            <v>.2</v>
          </cell>
          <cell r="B593" t="str">
            <v>Ins Sinapi 36888</v>
          </cell>
          <cell r="C593" t="str">
            <v>Guarnição/moldura de acabamento para esquadria de alumínio anodizado natural, para 1 face</v>
          </cell>
          <cell r="D593" t="str">
            <v>m</v>
          </cell>
          <cell r="E593">
            <v>19.8</v>
          </cell>
          <cell r="F593">
            <v>8.11</v>
          </cell>
          <cell r="G593">
            <v>160.58000000000001</v>
          </cell>
        </row>
        <row r="594">
          <cell r="A594" t="str">
            <v>.3</v>
          </cell>
          <cell r="B594" t="str">
            <v>Estimado</v>
          </cell>
          <cell r="C594" t="str">
            <v>Pintura eletrostática na cor branca (10% do valor da esquadria)</v>
          </cell>
          <cell r="D594" t="str">
            <v>un</v>
          </cell>
          <cell r="E594">
            <v>0.1</v>
          </cell>
          <cell r="F594">
            <v>7546.76</v>
          </cell>
          <cell r="G594">
            <v>754.68</v>
          </cell>
        </row>
        <row r="595">
          <cell r="A595" t="str">
            <v>.4</v>
          </cell>
          <cell r="B595" t="str">
            <v>Sinapi 88251</v>
          </cell>
          <cell r="C595" t="str">
            <v>Auxiliar de serralheiro com encargos complementares</v>
          </cell>
          <cell r="D595" t="str">
            <v>h</v>
          </cell>
          <cell r="E595">
            <v>9.9</v>
          </cell>
          <cell r="F595">
            <v>13.74</v>
          </cell>
          <cell r="G595">
            <v>136.03</v>
          </cell>
        </row>
        <row r="596">
          <cell r="A596" t="str">
            <v>.5</v>
          </cell>
          <cell r="B596" t="str">
            <v>Sinapi 88315</v>
          </cell>
          <cell r="C596" t="str">
            <v>Serralheiro com encargos complementares</v>
          </cell>
          <cell r="D596" t="str">
            <v>h</v>
          </cell>
          <cell r="E596">
            <v>9.9</v>
          </cell>
          <cell r="F596">
            <v>17.079999999999998</v>
          </cell>
          <cell r="G596">
            <v>169.09</v>
          </cell>
        </row>
        <row r="599">
          <cell r="A599" t="str">
            <v>Composição 0053</v>
          </cell>
          <cell r="B599" t="str">
            <v>Comp. criada a partir do serviço</v>
          </cell>
          <cell r="C599" t="str">
            <v xml:space="preserve">Porta P14 - 60x190cm - Em chapa de alumínio completa com ferragens </v>
          </cell>
          <cell r="D599" t="str">
            <v>un</v>
          </cell>
          <cell r="E599">
            <v>1</v>
          </cell>
          <cell r="G599">
            <v>909.78</v>
          </cell>
        </row>
        <row r="600">
          <cell r="A600" t="str">
            <v>.1</v>
          </cell>
          <cell r="B600" t="str">
            <v>Sinapi 91338</v>
          </cell>
          <cell r="C600" t="str">
            <v>Porta de alumínio de abrir com lambri, com guarnição, fixação com parafusos - fornecimento e instalação</v>
          </cell>
          <cell r="D600" t="str">
            <v>m2</v>
          </cell>
          <cell r="E600">
            <v>1.1399999999999999</v>
          </cell>
          <cell r="F600">
            <v>560.89</v>
          </cell>
          <cell r="G600">
            <v>639.41</v>
          </cell>
        </row>
        <row r="601">
          <cell r="A601" t="str">
            <v>.2</v>
          </cell>
          <cell r="B601" t="str">
            <v>Estimado</v>
          </cell>
          <cell r="C601" t="str">
            <v>Pintura eletrostática na cor branca (10% do valor da esquadria)</v>
          </cell>
          <cell r="D601" t="str">
            <v>un</v>
          </cell>
          <cell r="E601">
            <v>0.1</v>
          </cell>
          <cell r="F601">
            <v>639.41</v>
          </cell>
          <cell r="G601">
            <v>63.94</v>
          </cell>
        </row>
        <row r="602">
          <cell r="A602" t="str">
            <v>.3</v>
          </cell>
          <cell r="B602" t="str">
            <v>Sinapi 74047/2</v>
          </cell>
          <cell r="C602" t="str">
            <v>Dobradica em aco/ferro, 3" x 21/2", e=1,9 a 2 mm, sem anel, cromado ou zincado, tampa bola, com parafusos</v>
          </cell>
          <cell r="D602" t="str">
            <v>un</v>
          </cell>
          <cell r="E602">
            <v>3</v>
          </cell>
          <cell r="F602">
            <v>22.71</v>
          </cell>
          <cell r="G602">
            <v>68.13</v>
          </cell>
        </row>
        <row r="603">
          <cell r="A603" t="str">
            <v>.4</v>
          </cell>
          <cell r="B603" t="str">
            <v>Sinapi 84950</v>
          </cell>
          <cell r="C603" t="str">
            <v>Fecho embutir tipo unha 40cm c/colocacao</v>
          </cell>
          <cell r="D603" t="str">
            <v>un</v>
          </cell>
          <cell r="E603">
            <v>1</v>
          </cell>
          <cell r="F603">
            <v>45.37</v>
          </cell>
          <cell r="G603">
            <v>45.37</v>
          </cell>
        </row>
        <row r="604">
          <cell r="A604" t="str">
            <v>.5</v>
          </cell>
          <cell r="B604" t="str">
            <v>Sinapi 90830</v>
          </cell>
          <cell r="C604" t="str">
            <v>Fechadura de embutir com cilindro, externa, completa, acabamento padrão médio, incluso execução de furo - fornecimento e instalação</v>
          </cell>
          <cell r="D604" t="str">
            <v>un</v>
          </cell>
          <cell r="E604">
            <v>1</v>
          </cell>
          <cell r="F604">
            <v>92.93</v>
          </cell>
          <cell r="G604">
            <v>92.93</v>
          </cell>
        </row>
        <row r="607">
          <cell r="A607" t="str">
            <v>Composição 0054</v>
          </cell>
          <cell r="B607" t="str">
            <v>Comp. criada a partir do serviço</v>
          </cell>
          <cell r="C607" t="str">
            <v>Porta P14a - 80x190cm - de abrir em giro veneziana de alumínio inclusive ferragens</v>
          </cell>
          <cell r="D607" t="str">
            <v>un</v>
          </cell>
          <cell r="E607">
            <v>1</v>
          </cell>
          <cell r="G607">
            <v>978.76</v>
          </cell>
        </row>
        <row r="608">
          <cell r="A608" t="str">
            <v>.1</v>
          </cell>
          <cell r="B608" t="str">
            <v>Sinapi 91341</v>
          </cell>
          <cell r="C608" t="str">
            <v>Porta em alumínio de abrir tipo veneziana com guarnição, fixação com parafusos - fornecimento e instalação</v>
          </cell>
          <cell r="D608" t="str">
            <v>m2</v>
          </cell>
          <cell r="E608">
            <v>1.52</v>
          </cell>
          <cell r="F608">
            <v>422.12</v>
          </cell>
          <cell r="G608">
            <v>641.62</v>
          </cell>
        </row>
        <row r="609">
          <cell r="A609" t="str">
            <v>.2</v>
          </cell>
          <cell r="B609" t="str">
            <v>Ins Sinapi 36888</v>
          </cell>
          <cell r="C609" t="str">
            <v>Guarnição/moldura de acabamento para esquadria de alumínio anodizado natural, para 1 face</v>
          </cell>
          <cell r="D609" t="str">
            <v>m</v>
          </cell>
          <cell r="E609">
            <v>4.5999999999999996</v>
          </cell>
          <cell r="F609">
            <v>8.11</v>
          </cell>
          <cell r="G609">
            <v>37.31</v>
          </cell>
        </row>
        <row r="610">
          <cell r="A610" t="str">
            <v>.3</v>
          </cell>
          <cell r="B610" t="str">
            <v>Estimado</v>
          </cell>
          <cell r="C610" t="str">
            <v>Pintura eletrostática na cor branca (10% do valor da esquadria)</v>
          </cell>
          <cell r="D610" t="str">
            <v>un</v>
          </cell>
          <cell r="E610">
            <v>0.1</v>
          </cell>
          <cell r="F610">
            <v>678.93000000000006</v>
          </cell>
          <cell r="G610">
            <v>67.89</v>
          </cell>
        </row>
        <row r="611">
          <cell r="A611" t="str">
            <v>.4</v>
          </cell>
          <cell r="B611" t="str">
            <v>Sinapi 88251</v>
          </cell>
          <cell r="C611" t="str">
            <v>Auxiliar de serralheiro com encargos complementares</v>
          </cell>
          <cell r="D611" t="str">
            <v>h</v>
          </cell>
          <cell r="E611">
            <v>2.2999999999999998</v>
          </cell>
          <cell r="F611">
            <v>13.74</v>
          </cell>
          <cell r="G611">
            <v>31.6</v>
          </cell>
        </row>
        <row r="612">
          <cell r="A612" t="str">
            <v>.5</v>
          </cell>
          <cell r="B612" t="str">
            <v>Sinapi 88315</v>
          </cell>
          <cell r="C612" t="str">
            <v>Serralheiro com encargos complementares</v>
          </cell>
          <cell r="D612" t="str">
            <v>h</v>
          </cell>
          <cell r="E612">
            <v>2.2999999999999998</v>
          </cell>
          <cell r="F612">
            <v>17.079999999999998</v>
          </cell>
          <cell r="G612">
            <v>39.28</v>
          </cell>
        </row>
        <row r="613">
          <cell r="A613" t="str">
            <v>.6</v>
          </cell>
          <cell r="B613" t="str">
            <v>Sinapi 74047/2</v>
          </cell>
          <cell r="C613" t="str">
            <v>Dobradica em aco/ferro, 3" x 21/2", e=1,9 a 2 mm, sem anel, cromado ou zincado, tampa bola, com parafusos</v>
          </cell>
          <cell r="D613" t="str">
            <v>un</v>
          </cell>
          <cell r="E613">
            <v>3</v>
          </cell>
          <cell r="F613">
            <v>22.71</v>
          </cell>
          <cell r="G613">
            <v>68.13</v>
          </cell>
        </row>
        <row r="614">
          <cell r="A614" t="str">
            <v>.7</v>
          </cell>
          <cell r="B614" t="str">
            <v>Sinapi 90830</v>
          </cell>
          <cell r="C614" t="str">
            <v>Fechadura de embutir com cilindro, externa, completa, acabamento padrão médio, incluso execução de furo - fornecimento e instalação</v>
          </cell>
          <cell r="D614" t="str">
            <v>un</v>
          </cell>
          <cell r="E614">
            <v>1</v>
          </cell>
          <cell r="F614">
            <v>92.93</v>
          </cell>
          <cell r="G614">
            <v>92.93</v>
          </cell>
        </row>
        <row r="617">
          <cell r="A617" t="str">
            <v>Composição 0055</v>
          </cell>
          <cell r="B617" t="str">
            <v>Comp. criada a partir do serviço</v>
          </cell>
          <cell r="C617" t="str">
            <v>Esquadria em aluminio pintura eletrostática branca fixa guarnecendo vidro temperado liso 10mm - 70x210cm</v>
          </cell>
          <cell r="D617" t="str">
            <v>un</v>
          </cell>
          <cell r="E617">
            <v>1</v>
          </cell>
          <cell r="G617">
            <v>1033.8700000000001</v>
          </cell>
        </row>
        <row r="618">
          <cell r="A618" t="str">
            <v>.1</v>
          </cell>
          <cell r="B618" t="str">
            <v>Sinapi 85010</v>
          </cell>
          <cell r="C618" t="str">
            <v>Caixilho fixo de alumínio para vidro</v>
          </cell>
          <cell r="D618" t="str">
            <v>m2</v>
          </cell>
          <cell r="E618">
            <v>1.47</v>
          </cell>
          <cell r="F618">
            <v>313.89</v>
          </cell>
          <cell r="G618">
            <v>461.42</v>
          </cell>
        </row>
        <row r="619">
          <cell r="A619" t="str">
            <v>.2</v>
          </cell>
          <cell r="B619" t="str">
            <v>Ins Sinapi 36888</v>
          </cell>
          <cell r="C619" t="str">
            <v>Guarnição/moldura de acabamento para esquadria de alumínio anodizado natural, para 1 face</v>
          </cell>
          <cell r="D619" t="str">
            <v>m</v>
          </cell>
          <cell r="E619">
            <v>5.6</v>
          </cell>
          <cell r="F619">
            <v>8.11</v>
          </cell>
          <cell r="G619">
            <v>45.42</v>
          </cell>
        </row>
        <row r="620">
          <cell r="A620" t="str">
            <v>.3</v>
          </cell>
          <cell r="B620" t="str">
            <v>Estimado</v>
          </cell>
          <cell r="C620" t="str">
            <v>Pintura eletrostática na cor branca (10% do valor da esquadria)</v>
          </cell>
          <cell r="D620" t="str">
            <v>un</v>
          </cell>
          <cell r="E620">
            <v>0.1</v>
          </cell>
          <cell r="F620">
            <v>506.84000000000003</v>
          </cell>
          <cell r="G620">
            <v>50.68</v>
          </cell>
        </row>
        <row r="621">
          <cell r="A621" t="str">
            <v>.4</v>
          </cell>
          <cell r="B621" t="str">
            <v>Sinapi 88251</v>
          </cell>
          <cell r="C621" t="str">
            <v>Auxiliar de serralheiro com encargos complementares</v>
          </cell>
          <cell r="D621" t="str">
            <v>h</v>
          </cell>
          <cell r="E621">
            <v>2.8</v>
          </cell>
          <cell r="F621">
            <v>13.74</v>
          </cell>
          <cell r="G621">
            <v>38.47</v>
          </cell>
        </row>
        <row r="622">
          <cell r="A622" t="str">
            <v>.5</v>
          </cell>
          <cell r="B622" t="str">
            <v>Sinapi 88315</v>
          </cell>
          <cell r="C622" t="str">
            <v>Serralheiro com encargos complementares</v>
          </cell>
          <cell r="D622" t="str">
            <v>h</v>
          </cell>
          <cell r="E622">
            <v>2.8</v>
          </cell>
          <cell r="F622">
            <v>17.079999999999998</v>
          </cell>
          <cell r="G622">
            <v>47.82</v>
          </cell>
        </row>
        <row r="623">
          <cell r="A623" t="str">
            <v>.6</v>
          </cell>
          <cell r="B623" t="str">
            <v>Sinapi 72120</v>
          </cell>
          <cell r="C623" t="str">
            <v>Vidro temperado incolor, espessura 10mm, fornecimento e instalacao, inclusive massa para vedação</v>
          </cell>
          <cell r="D623" t="str">
            <v>m2</v>
          </cell>
          <cell r="E623">
            <v>1.47</v>
          </cell>
          <cell r="F623">
            <v>265.35000000000002</v>
          </cell>
          <cell r="G623">
            <v>390.06</v>
          </cell>
        </row>
        <row r="626">
          <cell r="A626" t="str">
            <v>Composição 0056</v>
          </cell>
          <cell r="B626" t="str">
            <v>Comp. criada a partir do serviço</v>
          </cell>
          <cell r="C626" t="str">
            <v>Esquadria em aluminio pintura eletrostática branca fixa guarnecendo vidro temperado liso 10mm - 450x210cm</v>
          </cell>
          <cell r="D626" t="str">
            <v>un</v>
          </cell>
          <cell r="E626">
            <v>1</v>
          </cell>
          <cell r="G626">
            <v>6091.6100000000006</v>
          </cell>
        </row>
        <row r="627">
          <cell r="A627" t="str">
            <v>.1</v>
          </cell>
          <cell r="B627" t="str">
            <v>Sinapi 85010</v>
          </cell>
          <cell r="C627" t="str">
            <v>Caixilho fixo de alumínio para vidro</v>
          </cell>
          <cell r="D627" t="str">
            <v>m2</v>
          </cell>
          <cell r="E627">
            <v>9.4499999999999993</v>
          </cell>
          <cell r="F627">
            <v>313.89</v>
          </cell>
          <cell r="G627">
            <v>2966.26</v>
          </cell>
        </row>
        <row r="628">
          <cell r="A628" t="str">
            <v>.2</v>
          </cell>
          <cell r="B628" t="str">
            <v>Ins Sinapi 36888</v>
          </cell>
          <cell r="C628" t="str">
            <v>Guarnição/moldura de acabamento para esquadria de alumínio anodizado natural, para 1 face</v>
          </cell>
          <cell r="D628" t="str">
            <v>m</v>
          </cell>
          <cell r="E628">
            <v>13.2</v>
          </cell>
          <cell r="F628">
            <v>8.11</v>
          </cell>
          <cell r="G628">
            <v>107.05</v>
          </cell>
        </row>
        <row r="629">
          <cell r="A629" t="str">
            <v>.3</v>
          </cell>
          <cell r="B629" t="str">
            <v>Estimado</v>
          </cell>
          <cell r="C629" t="str">
            <v>Pintura eletrostática na cor branca (10% do valor da esquadria)</v>
          </cell>
          <cell r="D629" t="str">
            <v>un</v>
          </cell>
          <cell r="E629">
            <v>0.1</v>
          </cell>
          <cell r="F629">
            <v>3073.3100000000004</v>
          </cell>
          <cell r="G629">
            <v>307.33</v>
          </cell>
        </row>
        <row r="630">
          <cell r="A630" t="str">
            <v>.4</v>
          </cell>
          <cell r="B630" t="str">
            <v>Sinapi 88251</v>
          </cell>
          <cell r="C630" t="str">
            <v>Auxiliar de serralheiro com encargos complementares</v>
          </cell>
          <cell r="D630" t="str">
            <v>h</v>
          </cell>
          <cell r="E630">
            <v>6.6</v>
          </cell>
          <cell r="F630">
            <v>13.74</v>
          </cell>
          <cell r="G630">
            <v>90.68</v>
          </cell>
        </row>
        <row r="631">
          <cell r="A631" t="str">
            <v>.5</v>
          </cell>
          <cell r="B631" t="str">
            <v>Sinapi 88315</v>
          </cell>
          <cell r="C631" t="str">
            <v>Serralheiro com encargos complementares</v>
          </cell>
          <cell r="D631" t="str">
            <v>h</v>
          </cell>
          <cell r="E631">
            <v>6.6</v>
          </cell>
          <cell r="F631">
            <v>17.079999999999998</v>
          </cell>
          <cell r="G631">
            <v>112.73</v>
          </cell>
        </row>
        <row r="632">
          <cell r="A632" t="str">
            <v>.6</v>
          </cell>
          <cell r="B632" t="str">
            <v>Sinapi 72120</v>
          </cell>
          <cell r="C632" t="str">
            <v>Vidro temperado incolor, espessura 10mm, fornecimento e instalacao, inclusive massa para vedação</v>
          </cell>
          <cell r="D632" t="str">
            <v>m2</v>
          </cell>
          <cell r="E632">
            <v>9.4499999999999993</v>
          </cell>
          <cell r="F632">
            <v>265.35000000000002</v>
          </cell>
          <cell r="G632">
            <v>2507.56</v>
          </cell>
        </row>
        <row r="635">
          <cell r="A635" t="str">
            <v>Composição 0057</v>
          </cell>
          <cell r="B635" t="str">
            <v>Comp. criada a partir do serviço</v>
          </cell>
          <cell r="C635" t="str">
            <v>Esquadria em aluminio pintura eletrostática branca fixa guarnecendo vidro temperado liso 10mm - 90x210cm</v>
          </cell>
          <cell r="D635" t="str">
            <v>un</v>
          </cell>
          <cell r="E635">
            <v>1</v>
          </cell>
          <cell r="G635">
            <v>1300.07</v>
          </cell>
        </row>
        <row r="636">
          <cell r="A636" t="str">
            <v>.1</v>
          </cell>
          <cell r="B636" t="str">
            <v>Sinapi 85010</v>
          </cell>
          <cell r="C636" t="str">
            <v>Caixilho fixo de alumínio para vidro</v>
          </cell>
          <cell r="D636" t="str">
            <v>m2</v>
          </cell>
          <cell r="E636">
            <v>1.89</v>
          </cell>
          <cell r="F636">
            <v>313.89</v>
          </cell>
          <cell r="G636">
            <v>593.25</v>
          </cell>
        </row>
        <row r="637">
          <cell r="A637" t="str">
            <v>.2</v>
          </cell>
          <cell r="B637" t="str">
            <v>Ins Sinapi 36888</v>
          </cell>
          <cell r="C637" t="str">
            <v>Guarnição/moldura de acabamento para esquadria de alumínio anodizado natural, para 1 face</v>
          </cell>
          <cell r="D637" t="str">
            <v>m</v>
          </cell>
          <cell r="E637">
            <v>6</v>
          </cell>
          <cell r="F637">
            <v>8.11</v>
          </cell>
          <cell r="G637">
            <v>48.66</v>
          </cell>
        </row>
        <row r="638">
          <cell r="A638" t="str">
            <v>.3</v>
          </cell>
          <cell r="B638" t="str">
            <v>Estimado</v>
          </cell>
          <cell r="C638" t="str">
            <v>Pintura eletrostática na cor branca (10% do valor da esquadria)</v>
          </cell>
          <cell r="D638" t="str">
            <v>un</v>
          </cell>
          <cell r="E638">
            <v>0.1</v>
          </cell>
          <cell r="F638">
            <v>641.91</v>
          </cell>
          <cell r="G638">
            <v>64.19</v>
          </cell>
        </row>
        <row r="639">
          <cell r="A639" t="str">
            <v>.4</v>
          </cell>
          <cell r="B639" t="str">
            <v>Sinapi 88251</v>
          </cell>
          <cell r="C639" t="str">
            <v>Auxiliar de serralheiro com encargos complementares</v>
          </cell>
          <cell r="D639" t="str">
            <v>h</v>
          </cell>
          <cell r="E639">
            <v>3</v>
          </cell>
          <cell r="F639">
            <v>13.74</v>
          </cell>
          <cell r="G639">
            <v>41.22</v>
          </cell>
        </row>
        <row r="640">
          <cell r="A640" t="str">
            <v>.5</v>
          </cell>
          <cell r="B640" t="str">
            <v>Sinapi 88315</v>
          </cell>
          <cell r="C640" t="str">
            <v>Serralheiro com encargos complementares</v>
          </cell>
          <cell r="D640" t="str">
            <v>h</v>
          </cell>
          <cell r="E640">
            <v>3</v>
          </cell>
          <cell r="F640">
            <v>17.079999999999998</v>
          </cell>
          <cell r="G640">
            <v>51.24</v>
          </cell>
        </row>
        <row r="641">
          <cell r="A641" t="str">
            <v>.6</v>
          </cell>
          <cell r="B641" t="str">
            <v>Sinapi 72120</v>
          </cell>
          <cell r="C641" t="str">
            <v>Vidro temperado incolor, espessura 10mm, fornecimento e instalacao, inclusive massa para vedação</v>
          </cell>
          <cell r="D641" t="str">
            <v>m2</v>
          </cell>
          <cell r="E641">
            <v>1.89</v>
          </cell>
          <cell r="F641">
            <v>265.35000000000002</v>
          </cell>
          <cell r="G641">
            <v>501.51</v>
          </cell>
        </row>
        <row r="644">
          <cell r="A644" t="str">
            <v>Composição 0058</v>
          </cell>
          <cell r="B644" t="str">
            <v>Comp. criada a partir do serviço</v>
          </cell>
          <cell r="C644" t="str">
            <v>Esquadria em aluminio pintura eletrostática branca fixa guarnecendo vidro temperado liso 10mm - 395x100cm</v>
          </cell>
          <cell r="D644" t="str">
            <v>un</v>
          </cell>
          <cell r="E644">
            <v>1</v>
          </cell>
          <cell r="G644">
            <v>2652.87</v>
          </cell>
        </row>
        <row r="645">
          <cell r="A645" t="str">
            <v>.1</v>
          </cell>
          <cell r="B645" t="str">
            <v>Sinapi 85010</v>
          </cell>
          <cell r="C645" t="str">
            <v>Caixilho fixo de alumínio para vidro</v>
          </cell>
          <cell r="D645" t="str">
            <v>m2</v>
          </cell>
          <cell r="E645">
            <v>3.95</v>
          </cell>
          <cell r="F645">
            <v>313.89</v>
          </cell>
          <cell r="G645">
            <v>1239.8699999999999</v>
          </cell>
        </row>
        <row r="646">
          <cell r="A646" t="str">
            <v>.2</v>
          </cell>
          <cell r="B646" t="str">
            <v>Ins Sinapi 36888</v>
          </cell>
          <cell r="C646" t="str">
            <v>Guarnição/moldura de acabamento para esquadria de alumínio anodizado natural, para 1 face</v>
          </cell>
          <cell r="D646" t="str">
            <v>m</v>
          </cell>
          <cell r="E646">
            <v>9.9</v>
          </cell>
          <cell r="F646">
            <v>8.11</v>
          </cell>
          <cell r="G646">
            <v>80.290000000000006</v>
          </cell>
        </row>
        <row r="647">
          <cell r="A647" t="str">
            <v>.3</v>
          </cell>
          <cell r="B647" t="str">
            <v>Estimado</v>
          </cell>
          <cell r="C647" t="str">
            <v>Pintura eletrostática na cor branca (10% do valor da esquadria)</v>
          </cell>
          <cell r="D647" t="str">
            <v>un</v>
          </cell>
          <cell r="E647">
            <v>0.1</v>
          </cell>
          <cell r="F647">
            <v>1320.1599999999999</v>
          </cell>
          <cell r="G647">
            <v>132.02000000000001</v>
          </cell>
        </row>
        <row r="648">
          <cell r="A648" t="str">
            <v>.4</v>
          </cell>
          <cell r="B648" t="str">
            <v>Sinapi 88251</v>
          </cell>
          <cell r="C648" t="str">
            <v>Auxiliar de serralheiro com encargos complementares</v>
          </cell>
          <cell r="D648" t="str">
            <v>h</v>
          </cell>
          <cell r="E648">
            <v>4.95</v>
          </cell>
          <cell r="F648">
            <v>13.74</v>
          </cell>
          <cell r="G648">
            <v>68.010000000000005</v>
          </cell>
        </row>
        <row r="649">
          <cell r="A649" t="str">
            <v>.5</v>
          </cell>
          <cell r="B649" t="str">
            <v>Sinapi 88315</v>
          </cell>
          <cell r="C649" t="str">
            <v>Serralheiro com encargos complementares</v>
          </cell>
          <cell r="D649" t="str">
            <v>h</v>
          </cell>
          <cell r="E649">
            <v>4.95</v>
          </cell>
          <cell r="F649">
            <v>17.079999999999998</v>
          </cell>
          <cell r="G649">
            <v>84.55</v>
          </cell>
        </row>
        <row r="650">
          <cell r="A650" t="str">
            <v>.6</v>
          </cell>
          <cell r="B650" t="str">
            <v>Sinapi 72120</v>
          </cell>
          <cell r="C650" t="str">
            <v>Vidro temperado incolor, espessura 10mm, fornecimento e instalacao, inclusive massa para vedação</v>
          </cell>
          <cell r="D650" t="str">
            <v>m2</v>
          </cell>
          <cell r="E650">
            <v>3.95</v>
          </cell>
          <cell r="F650">
            <v>265.35000000000002</v>
          </cell>
          <cell r="G650">
            <v>1048.1300000000001</v>
          </cell>
        </row>
        <row r="653">
          <cell r="A653" t="str">
            <v>Composição 0059</v>
          </cell>
          <cell r="B653" t="str">
            <v>Comp. criada a partir do serviço</v>
          </cell>
          <cell r="C653" t="str">
            <v>Esquadria em aluminio pintura eletrostática branca fixa guarnecendo vidro temperado liso 10mm - 180x210cm</v>
          </cell>
          <cell r="D653" t="str">
            <v>un</v>
          </cell>
          <cell r="E653">
            <v>1</v>
          </cell>
          <cell r="G653">
            <v>2497.96</v>
          </cell>
        </row>
        <row r="654">
          <cell r="A654" t="str">
            <v>.1</v>
          </cell>
          <cell r="B654" t="str">
            <v>Sinapi 85010</v>
          </cell>
          <cell r="C654" t="str">
            <v>Caixilho fixo de alumínio para vidro</v>
          </cell>
          <cell r="D654" t="str">
            <v>m2</v>
          </cell>
          <cell r="E654">
            <v>3.78</v>
          </cell>
          <cell r="F654">
            <v>313.89</v>
          </cell>
          <cell r="G654">
            <v>1186.5</v>
          </cell>
        </row>
        <row r="655">
          <cell r="A655" t="str">
            <v>.2</v>
          </cell>
          <cell r="B655" t="str">
            <v>Ins Sinapi 36888</v>
          </cell>
          <cell r="C655" t="str">
            <v>Guarnição/moldura de acabamento para esquadria de alumínio anodizado natural, para 1 face</v>
          </cell>
          <cell r="D655" t="str">
            <v>m</v>
          </cell>
          <cell r="E655">
            <v>7.8</v>
          </cell>
          <cell r="F655">
            <v>8.11</v>
          </cell>
          <cell r="G655">
            <v>63.26</v>
          </cell>
        </row>
        <row r="656">
          <cell r="A656" t="str">
            <v>.3</v>
          </cell>
          <cell r="B656" t="str">
            <v>Estimado</v>
          </cell>
          <cell r="C656" t="str">
            <v>Pintura eletrostática na cor branca (10% do valor da esquadria)</v>
          </cell>
          <cell r="D656" t="str">
            <v>un</v>
          </cell>
          <cell r="E656">
            <v>0.1</v>
          </cell>
          <cell r="F656">
            <v>1249.76</v>
          </cell>
          <cell r="G656">
            <v>124.98</v>
          </cell>
        </row>
        <row r="657">
          <cell r="A657" t="str">
            <v>.4</v>
          </cell>
          <cell r="B657" t="str">
            <v>Sinapi 88251</v>
          </cell>
          <cell r="C657" t="str">
            <v>Auxiliar de serralheiro com encargos complementares</v>
          </cell>
          <cell r="D657" t="str">
            <v>h</v>
          </cell>
          <cell r="E657">
            <v>3.9</v>
          </cell>
          <cell r="F657">
            <v>13.74</v>
          </cell>
          <cell r="G657">
            <v>53.59</v>
          </cell>
        </row>
        <row r="658">
          <cell r="A658" t="str">
            <v>.5</v>
          </cell>
          <cell r="B658" t="str">
            <v>Sinapi 88315</v>
          </cell>
          <cell r="C658" t="str">
            <v>Serralheiro com encargos complementares</v>
          </cell>
          <cell r="D658" t="str">
            <v>h</v>
          </cell>
          <cell r="E658">
            <v>3.9</v>
          </cell>
          <cell r="F658">
            <v>17.079999999999998</v>
          </cell>
          <cell r="G658">
            <v>66.61</v>
          </cell>
        </row>
        <row r="659">
          <cell r="A659" t="str">
            <v>.6</v>
          </cell>
          <cell r="B659" t="str">
            <v>Sinapi 72120</v>
          </cell>
          <cell r="C659" t="str">
            <v>Vidro temperado incolor, espessura 10mm, fornecimento e instalacao, inclusive massa para vedação</v>
          </cell>
          <cell r="D659" t="str">
            <v>m2</v>
          </cell>
          <cell r="E659">
            <v>3.78</v>
          </cell>
          <cell r="F659">
            <v>265.35000000000002</v>
          </cell>
          <cell r="G659">
            <v>1003.02</v>
          </cell>
        </row>
        <row r="662">
          <cell r="A662" t="str">
            <v>Composição 0060</v>
          </cell>
          <cell r="B662" t="str">
            <v>Comp. criada a partir do serviço</v>
          </cell>
          <cell r="C662" t="str">
            <v>Esquadria em aluminio pintura eletrostática branca fixa guarnecendo vidro temperado liso 10mm - 270x210cm</v>
          </cell>
          <cell r="D662" t="str">
            <v>un</v>
          </cell>
          <cell r="E662">
            <v>1</v>
          </cell>
          <cell r="G662">
            <v>3695.84</v>
          </cell>
        </row>
        <row r="663">
          <cell r="A663" t="str">
            <v>.1</v>
          </cell>
          <cell r="B663" t="str">
            <v>Sinapi 85010</v>
          </cell>
          <cell r="C663" t="str">
            <v>Caixilho fixo de alumínio para vidro</v>
          </cell>
          <cell r="D663" t="str">
            <v>m2</v>
          </cell>
          <cell r="E663">
            <v>5.67</v>
          </cell>
          <cell r="F663">
            <v>313.89</v>
          </cell>
          <cell r="G663">
            <v>1779.76</v>
          </cell>
        </row>
        <row r="664">
          <cell r="A664" t="str">
            <v>.2</v>
          </cell>
          <cell r="B664" t="str">
            <v>Ins Sinapi 36888</v>
          </cell>
          <cell r="C664" t="str">
            <v>Guarnição/moldura de acabamento para esquadria de alumínio anodizado natural, para 1 face</v>
          </cell>
          <cell r="D664" t="str">
            <v>m</v>
          </cell>
          <cell r="E664">
            <v>9.6</v>
          </cell>
          <cell r="F664">
            <v>8.11</v>
          </cell>
          <cell r="G664">
            <v>77.86</v>
          </cell>
        </row>
        <row r="665">
          <cell r="A665" t="str">
            <v>.3</v>
          </cell>
          <cell r="B665" t="str">
            <v>Estimado</v>
          </cell>
          <cell r="C665" t="str">
            <v>Pintura eletrostática na cor branca (10% do valor da esquadria)</v>
          </cell>
          <cell r="D665" t="str">
            <v>un</v>
          </cell>
          <cell r="E665">
            <v>0.1</v>
          </cell>
          <cell r="F665">
            <v>1857.62</v>
          </cell>
          <cell r="G665">
            <v>185.76</v>
          </cell>
        </row>
        <row r="666">
          <cell r="A666" t="str">
            <v>.4</v>
          </cell>
          <cell r="B666" t="str">
            <v>Sinapi 88251</v>
          </cell>
          <cell r="C666" t="str">
            <v>Auxiliar de serralheiro com encargos complementares</v>
          </cell>
          <cell r="D666" t="str">
            <v>h</v>
          </cell>
          <cell r="E666">
            <v>4.8</v>
          </cell>
          <cell r="F666">
            <v>13.74</v>
          </cell>
          <cell r="G666">
            <v>65.95</v>
          </cell>
        </row>
        <row r="667">
          <cell r="A667" t="str">
            <v>.5</v>
          </cell>
          <cell r="B667" t="str">
            <v>Sinapi 88315</v>
          </cell>
          <cell r="C667" t="str">
            <v>Serralheiro com encargos complementares</v>
          </cell>
          <cell r="D667" t="str">
            <v>h</v>
          </cell>
          <cell r="E667">
            <v>4.8</v>
          </cell>
          <cell r="F667">
            <v>17.079999999999998</v>
          </cell>
          <cell r="G667">
            <v>81.98</v>
          </cell>
        </row>
        <row r="668">
          <cell r="A668" t="str">
            <v>.6</v>
          </cell>
          <cell r="B668" t="str">
            <v>Sinapi 72120</v>
          </cell>
          <cell r="C668" t="str">
            <v>Vidro temperado incolor, espessura 10mm, fornecimento e instalacao, inclusive massa para vedação</v>
          </cell>
          <cell r="D668" t="str">
            <v>m2</v>
          </cell>
          <cell r="E668">
            <v>5.67</v>
          </cell>
          <cell r="F668">
            <v>265.35000000000002</v>
          </cell>
          <cell r="G668">
            <v>1504.53</v>
          </cell>
        </row>
        <row r="671">
          <cell r="A671" t="str">
            <v>Composição 0061</v>
          </cell>
          <cell r="B671" t="str">
            <v>Comp. criada a partir do serviço</v>
          </cell>
          <cell r="C671" t="str">
            <v>Esquadria em aluminio pintura eletrostática branca fixa guarnecendo vidro temperado liso 10mm - 90x50cm - Guiche</v>
          </cell>
          <cell r="D671" t="str">
            <v>un</v>
          </cell>
          <cell r="E671">
            <v>1</v>
          </cell>
          <cell r="G671">
            <v>342.92</v>
          </cell>
        </row>
        <row r="672">
          <cell r="A672" t="str">
            <v>.1</v>
          </cell>
          <cell r="B672" t="str">
            <v>Sinapi 85010</v>
          </cell>
          <cell r="C672" t="str">
            <v>Caixilho fixo de alumínio para vidro</v>
          </cell>
          <cell r="D672" t="str">
            <v>m2</v>
          </cell>
          <cell r="E672">
            <v>0.45</v>
          </cell>
          <cell r="F672">
            <v>313.89</v>
          </cell>
          <cell r="G672">
            <v>141.25</v>
          </cell>
        </row>
        <row r="673">
          <cell r="A673" t="str">
            <v>.2</v>
          </cell>
          <cell r="B673" t="str">
            <v>Ins Sinapi 36888</v>
          </cell>
          <cell r="C673" t="str">
            <v>Guarnição/moldura de acabamento para esquadria de alumínio anodizado natural, para 1 face</v>
          </cell>
          <cell r="D673" t="str">
            <v>m</v>
          </cell>
          <cell r="E673">
            <v>2.8</v>
          </cell>
          <cell r="F673">
            <v>8.11</v>
          </cell>
          <cell r="G673">
            <v>22.71</v>
          </cell>
        </row>
        <row r="674">
          <cell r="A674" t="str">
            <v>.3</v>
          </cell>
          <cell r="B674" t="str">
            <v>Estimado</v>
          </cell>
          <cell r="C674" t="str">
            <v>Pintura eletrostática na cor branca (10% do valor da esquadria)</v>
          </cell>
          <cell r="D674" t="str">
            <v>un</v>
          </cell>
          <cell r="E674">
            <v>0.1</v>
          </cell>
          <cell r="F674">
            <v>163.96</v>
          </cell>
          <cell r="G674">
            <v>16.399999999999999</v>
          </cell>
        </row>
        <row r="675">
          <cell r="A675" t="str">
            <v>.4</v>
          </cell>
          <cell r="B675" t="str">
            <v>Sinapi 88251</v>
          </cell>
          <cell r="C675" t="str">
            <v>Auxiliar de serralheiro com encargos complementares</v>
          </cell>
          <cell r="D675" t="str">
            <v>h</v>
          </cell>
          <cell r="E675">
            <v>1.4</v>
          </cell>
          <cell r="F675">
            <v>13.74</v>
          </cell>
          <cell r="G675">
            <v>19.239999999999998</v>
          </cell>
        </row>
        <row r="676">
          <cell r="A676" t="str">
            <v>.5</v>
          </cell>
          <cell r="B676" t="str">
            <v>Sinapi 88315</v>
          </cell>
          <cell r="C676" t="str">
            <v>Serralheiro com encargos complementares</v>
          </cell>
          <cell r="D676" t="str">
            <v>h</v>
          </cell>
          <cell r="E676">
            <v>1.4</v>
          </cell>
          <cell r="F676">
            <v>17.079999999999998</v>
          </cell>
          <cell r="G676">
            <v>23.91</v>
          </cell>
        </row>
        <row r="677">
          <cell r="A677" t="str">
            <v>.6</v>
          </cell>
          <cell r="B677" t="str">
            <v>Sinapi 72120</v>
          </cell>
          <cell r="C677" t="str">
            <v>Vidro temperado incolor, espessura 10mm, fornecimento e instalacao, inclusive massa para vedação</v>
          </cell>
          <cell r="D677" t="str">
            <v>m2</v>
          </cell>
          <cell r="E677">
            <v>0.45</v>
          </cell>
          <cell r="F677">
            <v>265.35000000000002</v>
          </cell>
          <cell r="G677">
            <v>119.41</v>
          </cell>
        </row>
        <row r="680">
          <cell r="A680" t="str">
            <v>Composição 0063</v>
          </cell>
          <cell r="B680" t="str">
            <v>Comp. criada a partir do serviço</v>
          </cell>
          <cell r="C680" t="str">
            <v>Esquadria em aluminio pintura eletrostática branca fixa guarnecendo vidro temperado liso 10mm - 630x300cm</v>
          </cell>
          <cell r="D680" t="str">
            <v>un</v>
          </cell>
          <cell r="E680">
            <v>1</v>
          </cell>
          <cell r="G680">
            <v>11993.45</v>
          </cell>
        </row>
        <row r="681">
          <cell r="A681" t="str">
            <v>.1</v>
          </cell>
          <cell r="B681" t="str">
            <v>Sinapi 85010</v>
          </cell>
          <cell r="C681" t="str">
            <v>Caixilho fixo de alumínio para vidro</v>
          </cell>
          <cell r="D681" t="str">
            <v>m2</v>
          </cell>
          <cell r="E681">
            <v>18.899999999999999</v>
          </cell>
          <cell r="F681">
            <v>313.89</v>
          </cell>
          <cell r="G681">
            <v>5932.52</v>
          </cell>
        </row>
        <row r="682">
          <cell r="A682" t="str">
            <v>.2</v>
          </cell>
          <cell r="B682" t="str">
            <v>Ins Sinapi 36888</v>
          </cell>
          <cell r="C682" t="str">
            <v>Guarnição/moldura de acabamento para esquadria de alumínio anodizado natural, para 1 face</v>
          </cell>
          <cell r="D682" t="str">
            <v>m</v>
          </cell>
          <cell r="E682">
            <v>18.600000000000001</v>
          </cell>
          <cell r="F682">
            <v>8.11</v>
          </cell>
          <cell r="G682">
            <v>150.85</v>
          </cell>
        </row>
        <row r="683">
          <cell r="A683" t="str">
            <v>.3</v>
          </cell>
          <cell r="B683" t="str">
            <v>Estimado</v>
          </cell>
          <cell r="C683" t="str">
            <v>Pintura eletrostática na cor branca (10% do valor da esquadria)</v>
          </cell>
          <cell r="D683" t="str">
            <v>un</v>
          </cell>
          <cell r="E683">
            <v>0.1</v>
          </cell>
          <cell r="F683">
            <v>6083.3700000000008</v>
          </cell>
          <cell r="G683">
            <v>608.34</v>
          </cell>
        </row>
        <row r="684">
          <cell r="A684" t="str">
            <v>.4</v>
          </cell>
          <cell r="B684" t="str">
            <v>Sinapi 88251</v>
          </cell>
          <cell r="C684" t="str">
            <v>Auxiliar de serralheiro com encargos complementares</v>
          </cell>
          <cell r="D684" t="str">
            <v>h</v>
          </cell>
          <cell r="E684">
            <v>9.3000000000000007</v>
          </cell>
          <cell r="F684">
            <v>13.74</v>
          </cell>
          <cell r="G684">
            <v>127.78</v>
          </cell>
        </row>
        <row r="685">
          <cell r="A685" t="str">
            <v>.5</v>
          </cell>
          <cell r="B685" t="str">
            <v>Sinapi 88315</v>
          </cell>
          <cell r="C685" t="str">
            <v>Serralheiro com encargos complementares</v>
          </cell>
          <cell r="D685" t="str">
            <v>h</v>
          </cell>
          <cell r="E685">
            <v>9.3000000000000007</v>
          </cell>
          <cell r="F685">
            <v>17.079999999999998</v>
          </cell>
          <cell r="G685">
            <v>158.84</v>
          </cell>
        </row>
        <row r="686">
          <cell r="A686" t="str">
            <v>.6</v>
          </cell>
          <cell r="B686" t="str">
            <v>Sinapi 72120</v>
          </cell>
          <cell r="C686" t="str">
            <v>Vidro temperado incolor, espessura 10mm, fornecimento e instalacao, inclusive massa para vedação</v>
          </cell>
          <cell r="D686" t="str">
            <v>m2</v>
          </cell>
          <cell r="E686">
            <v>18.899999999999999</v>
          </cell>
          <cell r="F686">
            <v>265.35000000000002</v>
          </cell>
          <cell r="G686">
            <v>5015.12</v>
          </cell>
        </row>
        <row r="689">
          <cell r="A689" t="str">
            <v>Composição 0064</v>
          </cell>
          <cell r="B689" t="str">
            <v>Comp. criada a partir do serviço</v>
          </cell>
          <cell r="C689" t="str">
            <v>Esquadria em aluminio pintura eletrostática branca fixa guarnecendo vidro temperado liso 10mm - 60x50cm - Guiche</v>
          </cell>
          <cell r="D689" t="str">
            <v>un</v>
          </cell>
          <cell r="E689">
            <v>1</v>
          </cell>
          <cell r="G689">
            <v>236.71999999999997</v>
          </cell>
        </row>
        <row r="690">
          <cell r="A690" t="str">
            <v>.1</v>
          </cell>
          <cell r="B690" t="str">
            <v>Sinapi 85010</v>
          </cell>
          <cell r="C690" t="str">
            <v>Caixilho fixo de alumínio para vidro</v>
          </cell>
          <cell r="D690" t="str">
            <v>m2</v>
          </cell>
          <cell r="E690">
            <v>0.3</v>
          </cell>
          <cell r="F690">
            <v>313.89</v>
          </cell>
          <cell r="G690">
            <v>94.17</v>
          </cell>
        </row>
        <row r="691">
          <cell r="A691" t="str">
            <v>.2</v>
          </cell>
          <cell r="B691" t="str">
            <v>Ins Sinapi 36888</v>
          </cell>
          <cell r="C691" t="str">
            <v>Guarnição/moldura de acabamento para esquadria de alumínio anodizado natural, para 1 face</v>
          </cell>
          <cell r="D691" t="str">
            <v>m</v>
          </cell>
          <cell r="E691">
            <v>2.2000000000000002</v>
          </cell>
          <cell r="F691">
            <v>8.11</v>
          </cell>
          <cell r="G691">
            <v>17.84</v>
          </cell>
        </row>
        <row r="692">
          <cell r="A692" t="str">
            <v>.3</v>
          </cell>
          <cell r="B692" t="str">
            <v>Estimado</v>
          </cell>
          <cell r="C692" t="str">
            <v>Pintura eletrostática na cor branca (10% do valor da esquadria)</v>
          </cell>
          <cell r="D692" t="str">
            <v>un</v>
          </cell>
          <cell r="E692">
            <v>0.1</v>
          </cell>
          <cell r="F692">
            <v>112.01</v>
          </cell>
          <cell r="G692">
            <v>11.2</v>
          </cell>
        </row>
        <row r="693">
          <cell r="A693" t="str">
            <v>.4</v>
          </cell>
          <cell r="B693" t="str">
            <v>Sinapi 88251</v>
          </cell>
          <cell r="C693" t="str">
            <v>Auxiliar de serralheiro com encargos complementares</v>
          </cell>
          <cell r="D693" t="str">
            <v>h</v>
          </cell>
          <cell r="E693">
            <v>1.1000000000000001</v>
          </cell>
          <cell r="F693">
            <v>13.74</v>
          </cell>
          <cell r="G693">
            <v>15.11</v>
          </cell>
        </row>
        <row r="694">
          <cell r="A694" t="str">
            <v>.5</v>
          </cell>
          <cell r="B694" t="str">
            <v>Sinapi 88315</v>
          </cell>
          <cell r="C694" t="str">
            <v>Serralheiro com encargos complementares</v>
          </cell>
          <cell r="D694" t="str">
            <v>h</v>
          </cell>
          <cell r="E694">
            <v>1.1000000000000001</v>
          </cell>
          <cell r="F694">
            <v>17.079999999999998</v>
          </cell>
          <cell r="G694">
            <v>18.79</v>
          </cell>
        </row>
        <row r="695">
          <cell r="A695" t="str">
            <v>.6</v>
          </cell>
          <cell r="B695" t="str">
            <v>Sinapi 72120</v>
          </cell>
          <cell r="C695" t="str">
            <v>Vidro temperado incolor, espessura 10mm, fornecimento e instalacao, inclusive massa para vedação</v>
          </cell>
          <cell r="D695" t="str">
            <v>m2</v>
          </cell>
          <cell r="E695">
            <v>0.3</v>
          </cell>
          <cell r="F695">
            <v>265.35000000000002</v>
          </cell>
          <cell r="G695">
            <v>79.61</v>
          </cell>
        </row>
        <row r="698">
          <cell r="A698" t="str">
            <v>Composição 0065</v>
          </cell>
          <cell r="B698" t="str">
            <v>Comp. criada a partir do serviço</v>
          </cell>
          <cell r="C698" t="str">
            <v>Esquadria em aluminio pintura eletrostática branca fixa guarnecendo vidro plumbífero - 60x50cm - Guiche</v>
          </cell>
          <cell r="D698" t="str">
            <v>un</v>
          </cell>
          <cell r="E698">
            <v>1</v>
          </cell>
          <cell r="G698">
            <v>5503.4299999999994</v>
          </cell>
        </row>
        <row r="699">
          <cell r="A699" t="str">
            <v>.1</v>
          </cell>
          <cell r="B699" t="str">
            <v>Sinapi 85010</v>
          </cell>
          <cell r="C699" t="str">
            <v>Caixilho fixo de alumínio para vidro</v>
          </cell>
          <cell r="D699" t="str">
            <v>m2</v>
          </cell>
          <cell r="E699">
            <v>0.3</v>
          </cell>
          <cell r="F699">
            <v>313.89</v>
          </cell>
          <cell r="G699">
            <v>94.17</v>
          </cell>
        </row>
        <row r="700">
          <cell r="A700" t="str">
            <v>.2</v>
          </cell>
          <cell r="B700" t="str">
            <v>Ins Sinapi 36888</v>
          </cell>
          <cell r="C700" t="str">
            <v>Guarnição/moldura de acabamento para esquadria de alumínio anodizado natural, para 1 face</v>
          </cell>
          <cell r="D700" t="str">
            <v>m</v>
          </cell>
          <cell r="E700">
            <v>2.2000000000000002</v>
          </cell>
          <cell r="F700">
            <v>8.11</v>
          </cell>
          <cell r="G700">
            <v>17.84</v>
          </cell>
        </row>
        <row r="701">
          <cell r="A701" t="str">
            <v>.3</v>
          </cell>
          <cell r="B701" t="str">
            <v>Estimado</v>
          </cell>
          <cell r="C701" t="str">
            <v>Pintura eletrostática na cor branca (10% do valor da esquadria)</v>
          </cell>
          <cell r="D701" t="str">
            <v>un</v>
          </cell>
          <cell r="E701">
            <v>0.1</v>
          </cell>
          <cell r="F701">
            <v>112.01</v>
          </cell>
          <cell r="G701">
            <v>11.2</v>
          </cell>
        </row>
        <row r="702">
          <cell r="A702" t="str">
            <v>.4</v>
          </cell>
          <cell r="B702" t="str">
            <v>Sinapi 88251</v>
          </cell>
          <cell r="C702" t="str">
            <v>Auxiliar de serralheiro com encargos complementares</v>
          </cell>
          <cell r="D702" t="str">
            <v>h</v>
          </cell>
          <cell r="E702">
            <v>1.1000000000000001</v>
          </cell>
          <cell r="F702">
            <v>13.74</v>
          </cell>
          <cell r="G702">
            <v>15.11</v>
          </cell>
        </row>
        <row r="703">
          <cell r="A703" t="str">
            <v>.5</v>
          </cell>
          <cell r="B703" t="str">
            <v>Sinapi 88315</v>
          </cell>
          <cell r="C703" t="str">
            <v>Serralheiro com encargos complementares</v>
          </cell>
          <cell r="D703" t="str">
            <v>h</v>
          </cell>
          <cell r="E703">
            <v>1.1000000000000001</v>
          </cell>
          <cell r="F703">
            <v>17.079999999999998</v>
          </cell>
          <cell r="G703">
            <v>18.79</v>
          </cell>
        </row>
        <row r="704">
          <cell r="A704" t="str">
            <v>.6</v>
          </cell>
          <cell r="B704" t="str">
            <v>Proposta</v>
          </cell>
          <cell r="C704" t="str">
            <v>Vidro plumbífero</v>
          </cell>
          <cell r="D704" t="str">
            <v>m2</v>
          </cell>
          <cell r="E704">
            <v>0.3</v>
          </cell>
          <cell r="F704">
            <v>17821.080000000002</v>
          </cell>
          <cell r="G704">
            <v>5346.32</v>
          </cell>
        </row>
        <row r="707">
          <cell r="A707" t="str">
            <v>Composição 0066</v>
          </cell>
          <cell r="B707" t="str">
            <v>Comp. criada a partir do serviço</v>
          </cell>
          <cell r="C707" t="str">
            <v>Esquadria em aluminio pintura eletrostática branca fixa guarnecendo vidro temperado liso 10mm - 360x210cm</v>
          </cell>
          <cell r="D707" t="str">
            <v>un</v>
          </cell>
          <cell r="E707">
            <v>1</v>
          </cell>
          <cell r="G707">
            <v>4893.7400000000007</v>
          </cell>
        </row>
        <row r="708">
          <cell r="A708" t="str">
            <v>.1</v>
          </cell>
          <cell r="B708" t="str">
            <v>Sinapi 85010</v>
          </cell>
          <cell r="C708" t="str">
            <v>Caixilho fixo de alumínio para vidro</v>
          </cell>
          <cell r="D708" t="str">
            <v>m2</v>
          </cell>
          <cell r="E708">
            <v>7.56</v>
          </cell>
          <cell r="F708">
            <v>313.89</v>
          </cell>
          <cell r="G708">
            <v>2373.0100000000002</v>
          </cell>
        </row>
        <row r="709">
          <cell r="A709" t="str">
            <v>.2</v>
          </cell>
          <cell r="B709" t="str">
            <v>Ins Sinapi 36888</v>
          </cell>
          <cell r="C709" t="str">
            <v>Guarnição/moldura de acabamento para esquadria de alumínio anodizado natural, para 1 face</v>
          </cell>
          <cell r="D709" t="str">
            <v>m</v>
          </cell>
          <cell r="E709">
            <v>11.4</v>
          </cell>
          <cell r="F709">
            <v>8.11</v>
          </cell>
          <cell r="G709">
            <v>92.45</v>
          </cell>
        </row>
        <row r="710">
          <cell r="A710" t="str">
            <v>.3</v>
          </cell>
          <cell r="B710" t="str">
            <v>Estimado</v>
          </cell>
          <cell r="C710" t="str">
            <v>Pintura eletrostática na cor branca (10% do valor da esquadria)</v>
          </cell>
          <cell r="D710" t="str">
            <v>un</v>
          </cell>
          <cell r="E710">
            <v>0.1</v>
          </cell>
          <cell r="F710">
            <v>2465.46</v>
          </cell>
          <cell r="G710">
            <v>246.55</v>
          </cell>
        </row>
        <row r="711">
          <cell r="A711" t="str">
            <v>.4</v>
          </cell>
          <cell r="B711" t="str">
            <v>Sinapi 88251</v>
          </cell>
          <cell r="C711" t="str">
            <v>Auxiliar de serralheiro com encargos complementares</v>
          </cell>
          <cell r="D711" t="str">
            <v>h</v>
          </cell>
          <cell r="E711">
            <v>5.7</v>
          </cell>
          <cell r="F711">
            <v>13.74</v>
          </cell>
          <cell r="G711">
            <v>78.319999999999993</v>
          </cell>
        </row>
        <row r="712">
          <cell r="A712" t="str">
            <v>.5</v>
          </cell>
          <cell r="B712" t="str">
            <v>Sinapi 88315</v>
          </cell>
          <cell r="C712" t="str">
            <v>Serralheiro com encargos complementares</v>
          </cell>
          <cell r="D712" t="str">
            <v>h</v>
          </cell>
          <cell r="E712">
            <v>5.7</v>
          </cell>
          <cell r="F712">
            <v>17.079999999999998</v>
          </cell>
          <cell r="G712">
            <v>97.36</v>
          </cell>
        </row>
        <row r="713">
          <cell r="A713" t="str">
            <v>.6</v>
          </cell>
          <cell r="B713" t="str">
            <v>Sinapi 72120</v>
          </cell>
          <cell r="C713" t="str">
            <v>Vidro temperado incolor, espessura 10mm, fornecimento e instalacao, inclusive massa para vedação</v>
          </cell>
          <cell r="D713" t="str">
            <v>m2</v>
          </cell>
          <cell r="E713">
            <v>7.56</v>
          </cell>
          <cell r="F713">
            <v>265.35000000000002</v>
          </cell>
          <cell r="G713">
            <v>2006.05</v>
          </cell>
        </row>
        <row r="716">
          <cell r="A716" t="str">
            <v>Composição 0067</v>
          </cell>
          <cell r="B716" t="str">
            <v>Comp. criada a partir do serviço</v>
          </cell>
          <cell r="C716" t="str">
            <v>Esquadria em aluminio pintura eletrostática branca fixa guarnecendo vidro temperado liso 10mm - 170x210cm</v>
          </cell>
          <cell r="D716" t="str">
            <v>un</v>
          </cell>
          <cell r="E716">
            <v>1</v>
          </cell>
          <cell r="G716">
            <v>2364.86</v>
          </cell>
        </row>
        <row r="717">
          <cell r="A717" t="str">
            <v>.1</v>
          </cell>
          <cell r="B717" t="str">
            <v>Sinapi 85010</v>
          </cell>
          <cell r="C717" t="str">
            <v>Caixilho fixo de alumínio para vidro</v>
          </cell>
          <cell r="D717" t="str">
            <v>m2</v>
          </cell>
          <cell r="E717">
            <v>3.57</v>
          </cell>
          <cell r="F717">
            <v>313.89</v>
          </cell>
          <cell r="G717">
            <v>1120.5899999999999</v>
          </cell>
        </row>
        <row r="718">
          <cell r="A718" t="str">
            <v>.2</v>
          </cell>
          <cell r="B718" t="str">
            <v>Ins Sinapi 36888</v>
          </cell>
          <cell r="C718" t="str">
            <v>Guarnição/moldura de acabamento para esquadria de alumínio anodizado natural, para 1 face</v>
          </cell>
          <cell r="D718" t="str">
            <v>m</v>
          </cell>
          <cell r="E718">
            <v>7.6</v>
          </cell>
          <cell r="F718">
            <v>8.11</v>
          </cell>
          <cell r="G718">
            <v>61.64</v>
          </cell>
        </row>
        <row r="719">
          <cell r="A719" t="str">
            <v>.3</v>
          </cell>
          <cell r="B719" t="str">
            <v>Estimado</v>
          </cell>
          <cell r="C719" t="str">
            <v>Pintura eletrostática na cor branca (10% do valor da esquadria)</v>
          </cell>
          <cell r="D719" t="str">
            <v>un</v>
          </cell>
          <cell r="E719">
            <v>0.1</v>
          </cell>
          <cell r="F719">
            <v>1182.23</v>
          </cell>
          <cell r="G719">
            <v>118.22</v>
          </cell>
        </row>
        <row r="720">
          <cell r="A720" t="str">
            <v>.4</v>
          </cell>
          <cell r="B720" t="str">
            <v>Sinapi 88251</v>
          </cell>
          <cell r="C720" t="str">
            <v>Auxiliar de serralheiro com encargos complementares</v>
          </cell>
          <cell r="D720" t="str">
            <v>h</v>
          </cell>
          <cell r="E720">
            <v>3.8</v>
          </cell>
          <cell r="F720">
            <v>13.74</v>
          </cell>
          <cell r="G720">
            <v>52.21</v>
          </cell>
        </row>
        <row r="721">
          <cell r="A721" t="str">
            <v>.5</v>
          </cell>
          <cell r="B721" t="str">
            <v>Sinapi 88315</v>
          </cell>
          <cell r="C721" t="str">
            <v>Serralheiro com encargos complementares</v>
          </cell>
          <cell r="D721" t="str">
            <v>h</v>
          </cell>
          <cell r="E721">
            <v>3.8</v>
          </cell>
          <cell r="F721">
            <v>17.079999999999998</v>
          </cell>
          <cell r="G721">
            <v>64.900000000000006</v>
          </cell>
        </row>
        <row r="722">
          <cell r="A722" t="str">
            <v>.6</v>
          </cell>
          <cell r="B722" t="str">
            <v>Sinapi 72120</v>
          </cell>
          <cell r="C722" t="str">
            <v>Vidro temperado incolor, espessura 10mm, fornecimento e instalacao, inclusive massa para vedação</v>
          </cell>
          <cell r="D722" t="str">
            <v>m2</v>
          </cell>
          <cell r="E722">
            <v>3.57</v>
          </cell>
          <cell r="F722">
            <v>265.35000000000002</v>
          </cell>
          <cell r="G722">
            <v>947.3</v>
          </cell>
        </row>
        <row r="725">
          <cell r="A725" t="str">
            <v>Composição 0068</v>
          </cell>
          <cell r="B725" t="str">
            <v>Comp. criada a partir do serviço</v>
          </cell>
          <cell r="C725" t="str">
            <v>Esquadria em aluminio pintura eletrostática branca fixa guarnecendo vidro temperado liso 10mm - 180x300cm</v>
          </cell>
          <cell r="D725" t="str">
            <v>un</v>
          </cell>
          <cell r="E725">
            <v>1</v>
          </cell>
          <cell r="G725">
            <v>3530.9799999999996</v>
          </cell>
        </row>
        <row r="726">
          <cell r="A726" t="str">
            <v>.1</v>
          </cell>
          <cell r="B726" t="str">
            <v>Sinapi 85010</v>
          </cell>
          <cell r="C726" t="str">
            <v>Caixilho fixo de alumínio para vidro</v>
          </cell>
          <cell r="D726" t="str">
            <v>m2</v>
          </cell>
          <cell r="E726">
            <v>5.4</v>
          </cell>
          <cell r="F726">
            <v>313.89</v>
          </cell>
          <cell r="G726">
            <v>1695.01</v>
          </cell>
        </row>
        <row r="727">
          <cell r="A727" t="str">
            <v>.2</v>
          </cell>
          <cell r="B727" t="str">
            <v>Ins Sinapi 36888</v>
          </cell>
          <cell r="C727" t="str">
            <v>Guarnição/moldura de acabamento para esquadria de alumínio anodizado natural, para 1 face</v>
          </cell>
          <cell r="D727" t="str">
            <v>m</v>
          </cell>
          <cell r="E727">
            <v>9.6</v>
          </cell>
          <cell r="F727">
            <v>8.11</v>
          </cell>
          <cell r="G727">
            <v>77.86</v>
          </cell>
        </row>
        <row r="728">
          <cell r="A728" t="str">
            <v>.3</v>
          </cell>
          <cell r="B728" t="str">
            <v>Estimado</v>
          </cell>
          <cell r="C728" t="str">
            <v>Pintura eletrostática na cor branca (10% do valor da esquadria)</v>
          </cell>
          <cell r="D728" t="str">
            <v>un</v>
          </cell>
          <cell r="E728">
            <v>0.1</v>
          </cell>
          <cell r="F728">
            <v>1772.87</v>
          </cell>
          <cell r="G728">
            <v>177.29</v>
          </cell>
        </row>
        <row r="729">
          <cell r="A729" t="str">
            <v>.4</v>
          </cell>
          <cell r="B729" t="str">
            <v>Sinapi 88251</v>
          </cell>
          <cell r="C729" t="str">
            <v>Auxiliar de serralheiro com encargos complementares</v>
          </cell>
          <cell r="D729" t="str">
            <v>h</v>
          </cell>
          <cell r="E729">
            <v>4.8</v>
          </cell>
          <cell r="F729">
            <v>13.74</v>
          </cell>
          <cell r="G729">
            <v>65.95</v>
          </cell>
        </row>
        <row r="730">
          <cell r="A730" t="str">
            <v>.5</v>
          </cell>
          <cell r="B730" t="str">
            <v>Sinapi 88315</v>
          </cell>
          <cell r="C730" t="str">
            <v>Serralheiro com encargos complementares</v>
          </cell>
          <cell r="D730" t="str">
            <v>h</v>
          </cell>
          <cell r="E730">
            <v>4.8</v>
          </cell>
          <cell r="F730">
            <v>17.079999999999998</v>
          </cell>
          <cell r="G730">
            <v>81.98</v>
          </cell>
        </row>
        <row r="731">
          <cell r="A731" t="str">
            <v>.6</v>
          </cell>
          <cell r="B731" t="str">
            <v>Sinapi 72120</v>
          </cell>
          <cell r="C731" t="str">
            <v>Vidro temperado incolor, espessura 10mm, fornecimento e instalacao, inclusive massa para vedação</v>
          </cell>
          <cell r="D731" t="str">
            <v>m2</v>
          </cell>
          <cell r="E731">
            <v>5.4</v>
          </cell>
          <cell r="F731">
            <v>265.35000000000002</v>
          </cell>
          <cell r="G731">
            <v>1432.89</v>
          </cell>
        </row>
        <row r="734">
          <cell r="A734" t="str">
            <v>Composição 0069</v>
          </cell>
          <cell r="B734" t="str">
            <v>Comp. Sinapi 90838 adapatada para a porta</v>
          </cell>
          <cell r="C734" t="str">
            <v>Porta PAC3 - 80x215cm - Porta corta fogo 1 folha</v>
          </cell>
          <cell r="D734" t="str">
            <v>un</v>
          </cell>
          <cell r="E734">
            <v>1</v>
          </cell>
          <cell r="G734">
            <v>1521.1499999999999</v>
          </cell>
        </row>
        <row r="735">
          <cell r="A735" t="str">
            <v>.1</v>
          </cell>
          <cell r="B735" t="str">
            <v>Ins Sinapi 11154</v>
          </cell>
          <cell r="C735" t="str">
            <v>Porta corta-fogo para saida de emergencia, com fechadura, vao luz de 90 x 210 cm, classe p-90 (nbr 11742)</v>
          </cell>
          <cell r="D735" t="str">
            <v>un</v>
          </cell>
          <cell r="E735">
            <v>1</v>
          </cell>
          <cell r="F735">
            <v>711.89</v>
          </cell>
          <cell r="G735">
            <v>711.89</v>
          </cell>
        </row>
        <row r="736">
          <cell r="A736" t="str">
            <v>.2</v>
          </cell>
          <cell r="B736" t="str">
            <v>Ins Sinapi 569</v>
          </cell>
          <cell r="C736" t="str">
            <v>Cantoneira ferro galvanizado de abas iguais, 5/8" x 1/8" (l x e) - 23 kg/m2 - BATENTES</v>
          </cell>
          <cell r="D736" t="str">
            <v>kg</v>
          </cell>
          <cell r="E736">
            <v>39.56</v>
          </cell>
          <cell r="F736">
            <v>6.01</v>
          </cell>
          <cell r="G736">
            <v>237.76</v>
          </cell>
        </row>
        <row r="737">
          <cell r="A737" t="str">
            <v>.3</v>
          </cell>
          <cell r="B737" t="str">
            <v>Sinapi 88309</v>
          </cell>
          <cell r="C737" t="str">
            <v>Pedreiro com encargos complementares</v>
          </cell>
          <cell r="D737" t="str">
            <v>h</v>
          </cell>
          <cell r="E737">
            <v>3.464</v>
          </cell>
          <cell r="F737">
            <v>17.170000000000002</v>
          </cell>
          <cell r="G737">
            <v>59.48</v>
          </cell>
        </row>
        <row r="738">
          <cell r="A738" t="str">
            <v>.4</v>
          </cell>
          <cell r="B738" t="str">
            <v>Sinapi 88316</v>
          </cell>
          <cell r="C738" t="str">
            <v>Servente com encargos complementares</v>
          </cell>
          <cell r="D738" t="str">
            <v>h</v>
          </cell>
          <cell r="E738">
            <v>1.732</v>
          </cell>
          <cell r="F738">
            <v>12.45</v>
          </cell>
          <cell r="G738">
            <v>21.56</v>
          </cell>
        </row>
        <row r="739">
          <cell r="A739" t="str">
            <v>.5</v>
          </cell>
          <cell r="B739" t="str">
            <v>Sinapi 88629</v>
          </cell>
          <cell r="C739" t="str">
            <v>Argamassa traço 1:3 (cimento e areia média), preparo manual</v>
          </cell>
          <cell r="D739" t="str">
            <v>m3</v>
          </cell>
          <cell r="E739">
            <v>4.2200000000000001E-2</v>
          </cell>
          <cell r="F739">
            <v>457.39</v>
          </cell>
          <cell r="G739">
            <v>19.3</v>
          </cell>
        </row>
        <row r="740">
          <cell r="A740" t="str">
            <v>.6</v>
          </cell>
          <cell r="B740" t="str">
            <v>Ins Sinapi 39615</v>
          </cell>
          <cell r="C740" t="str">
            <v>Barra antipanico simples, cega lado oposto, cor cinza</v>
          </cell>
          <cell r="D740" t="str">
            <v>un</v>
          </cell>
          <cell r="E740">
            <v>1</v>
          </cell>
          <cell r="F740">
            <v>440.34</v>
          </cell>
          <cell r="G740">
            <v>440.34</v>
          </cell>
        </row>
        <row r="741">
          <cell r="A741" t="str">
            <v>.7</v>
          </cell>
          <cell r="B741" t="str">
            <v>Sinapi 88251</v>
          </cell>
          <cell r="C741" t="str">
            <v>Auxiliar de serralheiro com encargos complementares</v>
          </cell>
          <cell r="D741" t="str">
            <v>h</v>
          </cell>
          <cell r="E741">
            <v>1</v>
          </cell>
          <cell r="F741">
            <v>13.74</v>
          </cell>
          <cell r="G741">
            <v>13.74</v>
          </cell>
        </row>
        <row r="742">
          <cell r="A742" t="str">
            <v>.8</v>
          </cell>
          <cell r="B742" t="str">
            <v>Sinapi 88315</v>
          </cell>
          <cell r="C742" t="str">
            <v>Serralheiro com encargos complementares</v>
          </cell>
          <cell r="D742" t="str">
            <v>h</v>
          </cell>
          <cell r="E742">
            <v>1</v>
          </cell>
          <cell r="F742">
            <v>17.079999999999998</v>
          </cell>
          <cell r="G742">
            <v>17.079999999999998</v>
          </cell>
        </row>
        <row r="745">
          <cell r="A745" t="str">
            <v>Composição 0070</v>
          </cell>
          <cell r="B745" t="str">
            <v>Comp. Criada a partir do elemento</v>
          </cell>
          <cell r="C745" t="str">
            <v>Corrimão em aço galvanizado de Rampa Ø 2" em tubos paralelos acab. Pint. Eletrostática cor Branco Gelo conforme projeto</v>
          </cell>
          <cell r="D745" t="str">
            <v>m</v>
          </cell>
          <cell r="E745">
            <v>1</v>
          </cell>
          <cell r="G745">
            <v>498.58</v>
          </cell>
        </row>
        <row r="746">
          <cell r="A746" t="str">
            <v>.1</v>
          </cell>
          <cell r="B746" t="str">
            <v>Ins Sinapi 21013</v>
          </cell>
          <cell r="C746" t="str">
            <v>Tubo em aço galvanizado Ø 50mm (2")  (par.3mm - 4,40 kg/m) - 2,00m</v>
          </cell>
          <cell r="D746" t="str">
            <v>kg</v>
          </cell>
          <cell r="E746">
            <v>9.68</v>
          </cell>
          <cell r="F746">
            <v>39.200000000000003</v>
          </cell>
          <cell r="G746">
            <v>379.46</v>
          </cell>
        </row>
        <row r="747">
          <cell r="A747" t="str">
            <v>.2</v>
          </cell>
          <cell r="B747" t="str">
            <v>Ins Sinapi 11977</v>
          </cell>
          <cell r="C747" t="str">
            <v>Chumbador de aco, diametro 1/2", comprimento 75 mm</v>
          </cell>
          <cell r="D747" t="str">
            <v>un</v>
          </cell>
          <cell r="E747">
            <v>4</v>
          </cell>
          <cell r="F747">
            <v>6.44</v>
          </cell>
          <cell r="G747">
            <v>25.76</v>
          </cell>
        </row>
        <row r="748">
          <cell r="A748" t="str">
            <v>.3</v>
          </cell>
          <cell r="B748" t="str">
            <v>Estimado</v>
          </cell>
          <cell r="C748" t="str">
            <v>Pintura eletrostática na cor branca (10% do valor da esquadria)</v>
          </cell>
          <cell r="D748" t="str">
            <v>un</v>
          </cell>
          <cell r="E748">
            <v>0.1</v>
          </cell>
          <cell r="F748">
            <v>405.21999999999997</v>
          </cell>
          <cell r="G748">
            <v>40.520000000000003</v>
          </cell>
        </row>
        <row r="749">
          <cell r="A749" t="str">
            <v>.3</v>
          </cell>
          <cell r="B749" t="str">
            <v>Ins Sinapi 1</v>
          </cell>
          <cell r="C749" t="str">
            <v>Acetileno, em garrafas de 9Kg</v>
          </cell>
          <cell r="D749" t="str">
            <v>Kg</v>
          </cell>
          <cell r="E749">
            <v>9.6799999999999997E-2</v>
          </cell>
          <cell r="F749">
            <v>37.5</v>
          </cell>
          <cell r="G749">
            <v>3.63</v>
          </cell>
        </row>
        <row r="750">
          <cell r="A750" t="str">
            <v>.4</v>
          </cell>
          <cell r="B750" t="str">
            <v>Ins Sinapi 10997</v>
          </cell>
          <cell r="C750" t="str">
            <v>Eletrodo com diâmetro de 5mm (3/16"), E-7418-6 G</v>
          </cell>
          <cell r="D750" t="str">
            <v>Kg</v>
          </cell>
          <cell r="E750">
            <v>0.24199999999999999</v>
          </cell>
          <cell r="F750">
            <v>19.190000000000001</v>
          </cell>
          <cell r="G750">
            <v>4.6399999999999997</v>
          </cell>
        </row>
        <row r="751">
          <cell r="A751" t="str">
            <v>.5</v>
          </cell>
          <cell r="B751" t="str">
            <v>Ins Sinapi 2</v>
          </cell>
          <cell r="C751" t="str">
            <v>Oxigênio, em garrafas de 9,3m3</v>
          </cell>
          <cell r="D751" t="str">
            <v>m3</v>
          </cell>
          <cell r="E751">
            <v>0.48399999999999999</v>
          </cell>
          <cell r="F751">
            <v>8.2100000000000009</v>
          </cell>
          <cell r="G751">
            <v>3.97</v>
          </cell>
        </row>
        <row r="752">
          <cell r="A752" t="str">
            <v>.6</v>
          </cell>
          <cell r="B752" t="str">
            <v>Sinapi 88278</v>
          </cell>
          <cell r="C752" t="str">
            <v>Montador de estruturas metálicas com encargos complementares</v>
          </cell>
          <cell r="D752" t="str">
            <v>h</v>
          </cell>
          <cell r="E752">
            <v>0.96799999999999997</v>
          </cell>
          <cell r="F752">
            <v>12.89</v>
          </cell>
          <cell r="G752">
            <v>12.48</v>
          </cell>
        </row>
        <row r="753">
          <cell r="A753" t="str">
            <v>.7</v>
          </cell>
          <cell r="B753" t="str">
            <v>Sinapi 88316</v>
          </cell>
          <cell r="C753" t="str">
            <v>Servente com encargos complementares</v>
          </cell>
          <cell r="D753" t="str">
            <v>h</v>
          </cell>
          <cell r="E753">
            <v>1.9359999999999999</v>
          </cell>
          <cell r="F753">
            <v>12.45</v>
          </cell>
          <cell r="G753">
            <v>24.1</v>
          </cell>
        </row>
        <row r="754">
          <cell r="A754" t="str">
            <v>.8</v>
          </cell>
          <cell r="B754" t="str">
            <v>Ins FGV REQ006200</v>
          </cell>
          <cell r="C754" t="str">
            <v>Retificador de solda elétrica de 430A</v>
          </cell>
          <cell r="D754" t="str">
            <v>h</v>
          </cell>
          <cell r="E754">
            <v>0.24199999999999999</v>
          </cell>
          <cell r="F754">
            <v>16.600000000000001</v>
          </cell>
          <cell r="G754">
            <v>4.0199999999999996</v>
          </cell>
        </row>
        <row r="757">
          <cell r="A757" t="str">
            <v>Composição 0071</v>
          </cell>
          <cell r="B757" t="str">
            <v>Comp. Criada a partir do elemento</v>
          </cell>
          <cell r="C757" t="str">
            <v>Corrimão em aço galvanizado de Escada / Circulações Ø 2" em tubos simples acab. Pint. Eletrostática cor Branco Gelo conforme projeto</v>
          </cell>
          <cell r="D757" t="str">
            <v>m</v>
          </cell>
          <cell r="E757">
            <v>1</v>
          </cell>
          <cell r="G757">
            <v>249.29999999999998</v>
          </cell>
        </row>
        <row r="758">
          <cell r="A758" t="str">
            <v>.1</v>
          </cell>
          <cell r="B758" t="str">
            <v>Ins Sinapi 21013</v>
          </cell>
          <cell r="C758" t="str">
            <v>Tubo em aço galvanizado Ø 50mm (2")  (par.3mm - 4,40 kg/m) - 1,00m</v>
          </cell>
          <cell r="D758" t="str">
            <v>kg</v>
          </cell>
          <cell r="E758">
            <v>4.84</v>
          </cell>
          <cell r="F758">
            <v>39.200000000000003</v>
          </cell>
          <cell r="G758">
            <v>189.73</v>
          </cell>
        </row>
        <row r="759">
          <cell r="A759" t="str">
            <v>.2</v>
          </cell>
          <cell r="B759" t="str">
            <v>Ins Sinapi 11977</v>
          </cell>
          <cell r="C759" t="str">
            <v>Chumbador de aco, diametro 1/2", comprimento 75 mm</v>
          </cell>
          <cell r="D759" t="str">
            <v>un</v>
          </cell>
          <cell r="E759">
            <v>2</v>
          </cell>
          <cell r="F759">
            <v>6.44</v>
          </cell>
          <cell r="G759">
            <v>12.88</v>
          </cell>
        </row>
        <row r="760">
          <cell r="A760" t="str">
            <v>.3</v>
          </cell>
          <cell r="B760" t="str">
            <v>Estimado</v>
          </cell>
          <cell r="C760" t="str">
            <v>Pintura eletrostática na cor branca (10% do valor da esquadria)</v>
          </cell>
          <cell r="D760" t="str">
            <v>un</v>
          </cell>
          <cell r="E760">
            <v>0.1</v>
          </cell>
          <cell r="F760">
            <v>202.60999999999999</v>
          </cell>
          <cell r="G760">
            <v>20.260000000000002</v>
          </cell>
        </row>
        <row r="761">
          <cell r="A761" t="str">
            <v>.3</v>
          </cell>
          <cell r="B761" t="str">
            <v>Ins Sinapi 1</v>
          </cell>
          <cell r="C761" t="str">
            <v>Acetileno, em garrafas de 9Kg</v>
          </cell>
          <cell r="D761" t="str">
            <v>Kg</v>
          </cell>
          <cell r="E761">
            <v>4.8399999999999999E-2</v>
          </cell>
          <cell r="F761">
            <v>37.5</v>
          </cell>
          <cell r="G761">
            <v>1.82</v>
          </cell>
        </row>
        <row r="762">
          <cell r="A762" t="str">
            <v>.4</v>
          </cell>
          <cell r="B762" t="str">
            <v>Ins Sinapi 10997</v>
          </cell>
          <cell r="C762" t="str">
            <v>Eletrodo com diâmetro de 5mm (3/16"), E-7418-6 G</v>
          </cell>
          <cell r="D762" t="str">
            <v>Kg</v>
          </cell>
          <cell r="E762">
            <v>0.121</v>
          </cell>
          <cell r="F762">
            <v>19.190000000000001</v>
          </cell>
          <cell r="G762">
            <v>2.3199999999999998</v>
          </cell>
        </row>
        <row r="763">
          <cell r="A763" t="str">
            <v>.5</v>
          </cell>
          <cell r="B763" t="str">
            <v>Ins Sinapi 2</v>
          </cell>
          <cell r="C763" t="str">
            <v>Oxigênio, em garrafas de 9,3m3</v>
          </cell>
          <cell r="D763" t="str">
            <v>m3</v>
          </cell>
          <cell r="E763">
            <v>0.24199999999999999</v>
          </cell>
          <cell r="F763">
            <v>8.2100000000000009</v>
          </cell>
          <cell r="G763">
            <v>1.99</v>
          </cell>
        </row>
        <row r="764">
          <cell r="A764" t="str">
            <v>.6</v>
          </cell>
          <cell r="B764" t="str">
            <v>Sinapi 88278</v>
          </cell>
          <cell r="C764" t="str">
            <v>Montador de estruturas metálicas com encargos complementares</v>
          </cell>
          <cell r="D764" t="str">
            <v>h</v>
          </cell>
          <cell r="E764">
            <v>0.48399999999999999</v>
          </cell>
          <cell r="F764">
            <v>12.89</v>
          </cell>
          <cell r="G764">
            <v>6.24</v>
          </cell>
        </row>
        <row r="765">
          <cell r="A765" t="str">
            <v>.7</v>
          </cell>
          <cell r="B765" t="str">
            <v>Sinapi 88316</v>
          </cell>
          <cell r="C765" t="str">
            <v>Servente com encargos complementares</v>
          </cell>
          <cell r="D765" t="str">
            <v>h</v>
          </cell>
          <cell r="E765">
            <v>0.96799999999999997</v>
          </cell>
          <cell r="F765">
            <v>12.45</v>
          </cell>
          <cell r="G765">
            <v>12.05</v>
          </cell>
        </row>
        <row r="766">
          <cell r="A766" t="str">
            <v>.8</v>
          </cell>
          <cell r="B766" t="str">
            <v>Ins FGV REQ006200</v>
          </cell>
          <cell r="C766" t="str">
            <v>Retificador de solda elétrica de 430A</v>
          </cell>
          <cell r="D766" t="str">
            <v>h</v>
          </cell>
          <cell r="E766">
            <v>0.121</v>
          </cell>
          <cell r="F766">
            <v>16.600000000000001</v>
          </cell>
          <cell r="G766">
            <v>2.0099999999999998</v>
          </cell>
        </row>
        <row r="769">
          <cell r="A769" t="str">
            <v>Composição 0072</v>
          </cell>
          <cell r="B769" t="str">
            <v>Comp. Criada a partir do elemento</v>
          </cell>
          <cell r="C769" t="str">
            <v>Portilhola em chapa de aço 60x190 para reservatórios incluisve ferragens</v>
          </cell>
          <cell r="D769" t="str">
            <v>un</v>
          </cell>
          <cell r="E769">
            <v>1</v>
          </cell>
          <cell r="G769">
            <v>589.88000000000011</v>
          </cell>
        </row>
        <row r="770">
          <cell r="A770" t="str">
            <v>.1</v>
          </cell>
          <cell r="B770" t="str">
            <v>Ins Sinapi 569</v>
          </cell>
          <cell r="C770" t="str">
            <v>Cantoneira ferro galvanizado de abas iguais, 5/8" x 1/8" (l x e) - 23 kg/m2</v>
          </cell>
          <cell r="D770" t="str">
            <v>kg</v>
          </cell>
          <cell r="E770">
            <v>26.22</v>
          </cell>
          <cell r="F770">
            <v>6.01</v>
          </cell>
          <cell r="G770">
            <v>157.58000000000001</v>
          </cell>
        </row>
        <row r="771">
          <cell r="A771" t="str">
            <v>.2</v>
          </cell>
          <cell r="B771" t="str">
            <v>Ins Sinapi 11051</v>
          </cell>
          <cell r="C771" t="str">
            <v>Chapa de aco galvanizada bitola gsg 26, e = 0,50 mm (4,00 kg/m2) - 14 kg/m2</v>
          </cell>
          <cell r="D771" t="str">
            <v>kg</v>
          </cell>
          <cell r="E771">
            <v>15.96</v>
          </cell>
          <cell r="F771">
            <v>7.72</v>
          </cell>
          <cell r="G771">
            <v>123.21</v>
          </cell>
        </row>
        <row r="772">
          <cell r="A772" t="str">
            <v>.3</v>
          </cell>
          <cell r="B772" t="str">
            <v>Ins Sinapi 2433</v>
          </cell>
          <cell r="C772" t="str">
            <v>Dobradica em aco/ferro, 3" x 2 1/2", e= 1,2 a 1,8 mm, sem anel, cromado ou zincado, tampa chata, com parafusos</v>
          </cell>
          <cell r="D772" t="str">
            <v>un</v>
          </cell>
          <cell r="E772">
            <v>3</v>
          </cell>
          <cell r="F772">
            <v>7.76</v>
          </cell>
          <cell r="G772">
            <v>23.28</v>
          </cell>
        </row>
        <row r="773">
          <cell r="A773" t="str">
            <v>.4</v>
          </cell>
          <cell r="B773" t="str">
            <v>Ins Sinapi 11461</v>
          </cell>
          <cell r="C773" t="str">
            <v>Ferrolho / fecho chato, de sobrepor, em ferro zincado, reforcado, 5", com porta cadeado, para portao, porta e janela - inclui parafusos</v>
          </cell>
          <cell r="D773" t="str">
            <v>un</v>
          </cell>
          <cell r="E773">
            <v>1</v>
          </cell>
          <cell r="F773">
            <v>4.7300000000000004</v>
          </cell>
          <cell r="G773">
            <v>4.7300000000000004</v>
          </cell>
        </row>
        <row r="774">
          <cell r="A774" t="str">
            <v>.5</v>
          </cell>
          <cell r="B774" t="str">
            <v>Sinapi 88251</v>
          </cell>
          <cell r="C774" t="str">
            <v>Auxiliar de serralheiro com encargos complementares (8 h/m2)</v>
          </cell>
          <cell r="D774" t="str">
            <v>h</v>
          </cell>
          <cell r="E774">
            <v>9.1199999999999992</v>
          </cell>
          <cell r="F774">
            <v>13.74</v>
          </cell>
          <cell r="G774">
            <v>125.31</v>
          </cell>
        </row>
        <row r="775">
          <cell r="A775" t="str">
            <v>.6</v>
          </cell>
          <cell r="B775" t="str">
            <v>Sinapi 88315</v>
          </cell>
          <cell r="C775" t="str">
            <v>Serralheiro com encargos complementares (8 h/m2)</v>
          </cell>
          <cell r="D775" t="str">
            <v>h</v>
          </cell>
          <cell r="E775">
            <v>9.1199999999999992</v>
          </cell>
          <cell r="F775">
            <v>17.079999999999998</v>
          </cell>
          <cell r="G775">
            <v>155.77000000000001</v>
          </cell>
        </row>
        <row r="778">
          <cell r="A778" t="str">
            <v>Composição 0073</v>
          </cell>
          <cell r="B778" t="str">
            <v>Comp. Criada a partir do elemento</v>
          </cell>
          <cell r="C778" t="str">
            <v>Alçapão 80x80cm para reservatórios, inclusive ferragens</v>
          </cell>
          <cell r="D778" t="str">
            <v>un</v>
          </cell>
          <cell r="E778">
            <v>1</v>
          </cell>
          <cell r="G778">
            <v>335.69</v>
          </cell>
        </row>
        <row r="779">
          <cell r="A779" t="str">
            <v>.1</v>
          </cell>
          <cell r="B779" t="str">
            <v>Ins Sinapi 569</v>
          </cell>
          <cell r="C779" t="str">
            <v>Cantoneira ferro galvanizado de abas iguais, 5/8" x 1/8" (l x e) - 23 kg/m2</v>
          </cell>
          <cell r="D779" t="str">
            <v>kg</v>
          </cell>
          <cell r="E779">
            <v>14.72</v>
          </cell>
          <cell r="F779">
            <v>6.01</v>
          </cell>
          <cell r="G779">
            <v>88.47</v>
          </cell>
        </row>
        <row r="780">
          <cell r="A780" t="str">
            <v>.2</v>
          </cell>
          <cell r="B780" t="str">
            <v>Ins Sinapi 11051</v>
          </cell>
          <cell r="C780" t="str">
            <v>Chapa de aco galvanizada bitola gsg 26, e = 0,50 mm (4,00 kg/m2) - 14 kg/m2</v>
          </cell>
          <cell r="D780" t="str">
            <v>kg</v>
          </cell>
          <cell r="E780">
            <v>8.9600000000000009</v>
          </cell>
          <cell r="F780">
            <v>7.72</v>
          </cell>
          <cell r="G780">
            <v>69.17</v>
          </cell>
        </row>
        <row r="781">
          <cell r="A781" t="str">
            <v>.3</v>
          </cell>
          <cell r="B781" t="str">
            <v>Ins Sinapi 2433</v>
          </cell>
          <cell r="C781" t="str">
            <v>Dobradica em aco/ferro, 3" x 2 1/2", e= 1,2 a 1,8 mm, sem anel, cromado ou zincado, tampa chata, com parafusos</v>
          </cell>
          <cell r="D781" t="str">
            <v>un</v>
          </cell>
          <cell r="E781">
            <v>2</v>
          </cell>
          <cell r="F781">
            <v>7.76</v>
          </cell>
          <cell r="G781">
            <v>15.52</v>
          </cell>
        </row>
        <row r="782">
          <cell r="A782" t="str">
            <v>.4</v>
          </cell>
          <cell r="B782" t="str">
            <v>Ins Sinapi 11461</v>
          </cell>
          <cell r="C782" t="str">
            <v>Ferrolho / fecho chato, de sobrepor, em ferro zincado, reforcado, 5", com porta cadeado, para portao, porta e janela - inclui parafusos</v>
          </cell>
          <cell r="D782" t="str">
            <v>un</v>
          </cell>
          <cell r="E782">
            <v>1</v>
          </cell>
          <cell r="F782">
            <v>4.7300000000000004</v>
          </cell>
          <cell r="G782">
            <v>4.7300000000000004</v>
          </cell>
        </row>
        <row r="783">
          <cell r="A783" t="str">
            <v>.5</v>
          </cell>
          <cell r="B783" t="str">
            <v>Sinapi 88251</v>
          </cell>
          <cell r="C783" t="str">
            <v>Auxiliar de serralheiro com encargos complementares (8 h/m2)</v>
          </cell>
          <cell r="D783" t="str">
            <v>h</v>
          </cell>
          <cell r="E783">
            <v>5.12</v>
          </cell>
          <cell r="F783">
            <v>13.74</v>
          </cell>
          <cell r="G783">
            <v>70.349999999999994</v>
          </cell>
        </row>
        <row r="784">
          <cell r="A784" t="str">
            <v>.6</v>
          </cell>
          <cell r="B784" t="str">
            <v>Sinapi 88315</v>
          </cell>
          <cell r="C784" t="str">
            <v>Serralheiro com encargos complementares (8 h/m2)</v>
          </cell>
          <cell r="D784" t="str">
            <v>h</v>
          </cell>
          <cell r="E784">
            <v>5.12</v>
          </cell>
          <cell r="F784">
            <v>17.079999999999998</v>
          </cell>
          <cell r="G784">
            <v>87.45</v>
          </cell>
        </row>
        <row r="787">
          <cell r="A787" t="str">
            <v>Composição 0074</v>
          </cell>
          <cell r="B787" t="str">
            <v>Comp. Criada a partir do elemento</v>
          </cell>
          <cell r="C787" t="str">
            <v>Guarda-corpo em aço galvanizado h= 1,10 m para escada composto de tubos horizontais Ø 2" e montantes em tubos verticais Ø 2 " acab. Pintura eletrostática branca</v>
          </cell>
          <cell r="D787" t="str">
            <v>m</v>
          </cell>
          <cell r="E787">
            <v>1</v>
          </cell>
          <cell r="G787">
            <v>744.23000000000013</v>
          </cell>
        </row>
        <row r="788">
          <cell r="A788" t="str">
            <v>.1</v>
          </cell>
          <cell r="B788" t="str">
            <v>Ins Sinapi 21013</v>
          </cell>
          <cell r="C788" t="str">
            <v>Tubo em aço galvanizado Ø 50mm (2")  (par.3mm - 4,40 kg/m) - 3,10m</v>
          </cell>
          <cell r="D788" t="str">
            <v>kg</v>
          </cell>
          <cell r="E788">
            <v>15</v>
          </cell>
          <cell r="F788">
            <v>39.200000000000003</v>
          </cell>
          <cell r="G788">
            <v>588</v>
          </cell>
        </row>
        <row r="789">
          <cell r="A789" t="str">
            <v>.2</v>
          </cell>
          <cell r="B789" t="str">
            <v>Ins Sinapi 11975</v>
          </cell>
          <cell r="C789" t="str">
            <v>Chumbador de aco, diametro 5/8", comprimento 6", com porca</v>
          </cell>
          <cell r="D789" t="str">
            <v>un</v>
          </cell>
          <cell r="E789">
            <v>1</v>
          </cell>
          <cell r="F789">
            <v>14.11</v>
          </cell>
          <cell r="G789">
            <v>14.11</v>
          </cell>
        </row>
        <row r="790">
          <cell r="A790" t="str">
            <v>.3</v>
          </cell>
          <cell r="B790" t="str">
            <v>Estimado</v>
          </cell>
          <cell r="C790" t="str">
            <v>Pintura eletrostática na cor branca (10% do valor da esquadria)</v>
          </cell>
          <cell r="D790" t="str">
            <v>un</v>
          </cell>
          <cell r="E790">
            <v>0.1</v>
          </cell>
          <cell r="F790">
            <v>602.11</v>
          </cell>
          <cell r="G790">
            <v>60.21</v>
          </cell>
        </row>
        <row r="791">
          <cell r="A791" t="str">
            <v>.3</v>
          </cell>
          <cell r="B791" t="str">
            <v>Ins Sinapi 1</v>
          </cell>
          <cell r="C791" t="str">
            <v>Acetileno, em garrafas de 9Kg</v>
          </cell>
          <cell r="D791" t="str">
            <v>Kg</v>
          </cell>
          <cell r="E791">
            <v>0.15</v>
          </cell>
          <cell r="F791">
            <v>37.5</v>
          </cell>
          <cell r="G791">
            <v>5.63</v>
          </cell>
        </row>
        <row r="792">
          <cell r="A792" t="str">
            <v>.4</v>
          </cell>
          <cell r="B792" t="str">
            <v>Ins Sinapi 10997</v>
          </cell>
          <cell r="C792" t="str">
            <v>Eletrodo com diâmetro de 5mm (3/16"), E-7418-6 G</v>
          </cell>
          <cell r="D792" t="str">
            <v>Kg</v>
          </cell>
          <cell r="E792">
            <v>0.375</v>
          </cell>
          <cell r="F792">
            <v>19.190000000000001</v>
          </cell>
          <cell r="G792">
            <v>7.2</v>
          </cell>
        </row>
        <row r="793">
          <cell r="A793" t="str">
            <v>.5</v>
          </cell>
          <cell r="B793" t="str">
            <v>Ins Sinapi 2</v>
          </cell>
          <cell r="C793" t="str">
            <v>Oxigênio, em garrafas de 9,3m3</v>
          </cell>
          <cell r="D793" t="str">
            <v>m3</v>
          </cell>
          <cell r="E793">
            <v>0.75</v>
          </cell>
          <cell r="F793">
            <v>8.2100000000000009</v>
          </cell>
          <cell r="G793">
            <v>6.16</v>
          </cell>
        </row>
        <row r="794">
          <cell r="A794" t="str">
            <v>.6</v>
          </cell>
          <cell r="B794" t="str">
            <v>Sinapi 88278</v>
          </cell>
          <cell r="C794" t="str">
            <v>Montador de estruturas metálicas com encargos complementares</v>
          </cell>
          <cell r="D794" t="str">
            <v>h</v>
          </cell>
          <cell r="E794">
            <v>1.5</v>
          </cell>
          <cell r="F794">
            <v>12.89</v>
          </cell>
          <cell r="G794">
            <v>19.34</v>
          </cell>
        </row>
        <row r="795">
          <cell r="A795" t="str">
            <v>.7</v>
          </cell>
          <cell r="B795" t="str">
            <v>Sinapi 88316</v>
          </cell>
          <cell r="C795" t="str">
            <v>Servente com encargos complementares</v>
          </cell>
          <cell r="D795" t="str">
            <v>h</v>
          </cell>
          <cell r="E795">
            <v>3</v>
          </cell>
          <cell r="F795">
            <v>12.45</v>
          </cell>
          <cell r="G795">
            <v>37.35</v>
          </cell>
        </row>
        <row r="796">
          <cell r="A796" t="str">
            <v>.8</v>
          </cell>
          <cell r="B796" t="str">
            <v>Ins FGV REQ006200</v>
          </cell>
          <cell r="C796" t="str">
            <v>Retificador de solda elétrica de 430A</v>
          </cell>
          <cell r="D796" t="str">
            <v>h</v>
          </cell>
          <cell r="E796">
            <v>0.375</v>
          </cell>
          <cell r="F796">
            <v>16.600000000000001</v>
          </cell>
          <cell r="G796">
            <v>6.23</v>
          </cell>
        </row>
        <row r="799">
          <cell r="A799" t="str">
            <v>Composição 0075</v>
          </cell>
          <cell r="B799" t="str">
            <v>Comp. Criada a partir do elemento</v>
          </cell>
          <cell r="C799" t="str">
            <v>Grades Removíveis 785x223cm em barras quadradas de aço acabamento em pintura eletrostática branca, incluindo porta dupla de 200x223cm</v>
          </cell>
          <cell r="D799" t="str">
            <v>cj</v>
          </cell>
          <cell r="E799">
            <v>1</v>
          </cell>
          <cell r="G799">
            <v>5884.2500000000009</v>
          </cell>
        </row>
        <row r="800">
          <cell r="A800" t="str">
            <v>.1</v>
          </cell>
          <cell r="B800" t="str">
            <v>Ins Sinapi 546</v>
          </cell>
          <cell r="C800" t="str">
            <v>Barra chata tipo quadrada 3/4" (2,85 kg/m)</v>
          </cell>
          <cell r="D800" t="str">
            <v>kg</v>
          </cell>
          <cell r="E800">
            <v>391.5</v>
          </cell>
          <cell r="F800">
            <v>5.42</v>
          </cell>
          <cell r="G800">
            <v>2121.9299999999998</v>
          </cell>
        </row>
        <row r="801">
          <cell r="A801" t="str">
            <v>.2</v>
          </cell>
          <cell r="B801" t="str">
            <v>Ins Sinapi 1322</v>
          </cell>
          <cell r="C801" t="str">
            <v>Tubo de aço retangular espessura 1.9mm seção 30x20mm (1,38 kg/m)</v>
          </cell>
          <cell r="D801" t="str">
            <v>kg</v>
          </cell>
          <cell r="E801">
            <v>90.59</v>
          </cell>
          <cell r="F801">
            <v>6.46</v>
          </cell>
          <cell r="G801">
            <v>585.21</v>
          </cell>
        </row>
        <row r="802">
          <cell r="A802" t="str">
            <v>.3</v>
          </cell>
          <cell r="B802" t="str">
            <v>Estimado</v>
          </cell>
          <cell r="C802" t="str">
            <v>Pintura eletrostática na cor branca (10% do valor da esquadria)</v>
          </cell>
          <cell r="D802" t="str">
            <v>un</v>
          </cell>
          <cell r="E802">
            <v>0.1</v>
          </cell>
          <cell r="F802">
            <v>2707.14</v>
          </cell>
          <cell r="G802">
            <v>270.70999999999998</v>
          </cell>
        </row>
        <row r="803">
          <cell r="A803" t="str">
            <v>.3</v>
          </cell>
          <cell r="B803" t="str">
            <v>Ins Sinapi 1</v>
          </cell>
          <cell r="C803" t="str">
            <v>Acetileno, em garrafas de 9Kg</v>
          </cell>
          <cell r="D803" t="str">
            <v>Kg</v>
          </cell>
          <cell r="E803">
            <v>4.8209000000000009</v>
          </cell>
          <cell r="F803">
            <v>37.5</v>
          </cell>
          <cell r="G803">
            <v>180.78</v>
          </cell>
        </row>
        <row r="804">
          <cell r="A804" t="str">
            <v>.4</v>
          </cell>
          <cell r="B804" t="str">
            <v>Ins Sinapi 10997</v>
          </cell>
          <cell r="C804" t="str">
            <v>Eletrodo com diâmetro de 5mm (3/16"), E-7418-6 G</v>
          </cell>
          <cell r="D804" t="str">
            <v>Kg</v>
          </cell>
          <cell r="E804">
            <v>12.052250000000001</v>
          </cell>
          <cell r="F804">
            <v>19.190000000000001</v>
          </cell>
          <cell r="G804">
            <v>231.28</v>
          </cell>
        </row>
        <row r="805">
          <cell r="A805" t="str">
            <v>.5</v>
          </cell>
          <cell r="B805" t="str">
            <v>Ins Sinapi 2</v>
          </cell>
          <cell r="C805" t="str">
            <v>Oxigênio, em garrafas de 9,3m3</v>
          </cell>
          <cell r="D805" t="str">
            <v>m3</v>
          </cell>
          <cell r="E805">
            <v>24.104500000000002</v>
          </cell>
          <cell r="F805">
            <v>8.2100000000000009</v>
          </cell>
          <cell r="G805">
            <v>197.9</v>
          </cell>
        </row>
        <row r="806">
          <cell r="A806" t="str">
            <v>.6</v>
          </cell>
          <cell r="B806" t="str">
            <v>Sinapi 88278</v>
          </cell>
          <cell r="C806" t="str">
            <v>Montador de estruturas metálicas com encargos complementares</v>
          </cell>
          <cell r="D806" t="str">
            <v>h</v>
          </cell>
          <cell r="E806">
            <v>48.209000000000003</v>
          </cell>
          <cell r="F806">
            <v>12.89</v>
          </cell>
          <cell r="G806">
            <v>621.41</v>
          </cell>
        </row>
        <row r="807">
          <cell r="A807" t="str">
            <v>.7</v>
          </cell>
          <cell r="B807" t="str">
            <v>Sinapi 88316</v>
          </cell>
          <cell r="C807" t="str">
            <v>Servente com encargos complementares</v>
          </cell>
          <cell r="D807" t="str">
            <v>h</v>
          </cell>
          <cell r="E807">
            <v>96.418000000000006</v>
          </cell>
          <cell r="F807">
            <v>12.45</v>
          </cell>
          <cell r="G807">
            <v>1200.4000000000001</v>
          </cell>
        </row>
        <row r="808">
          <cell r="A808" t="str">
            <v>.8</v>
          </cell>
          <cell r="B808" t="str">
            <v>Ins FGV REQ006200</v>
          </cell>
          <cell r="C808" t="str">
            <v>Retificador de solda elétrica de 430A</v>
          </cell>
          <cell r="D808" t="str">
            <v>h</v>
          </cell>
          <cell r="E808">
            <v>12.052250000000001</v>
          </cell>
          <cell r="F808">
            <v>16.600000000000001</v>
          </cell>
          <cell r="G808">
            <v>200.07</v>
          </cell>
        </row>
        <row r="809">
          <cell r="A809" t="str">
            <v>.6</v>
          </cell>
          <cell r="B809" t="str">
            <v>Sinapi 74047/2</v>
          </cell>
          <cell r="C809" t="str">
            <v>Dobradica em aco/ferro, 3" x 21/2", e=1,9 a 2 mm, sem anel, cromado ou zincado, tampa bola, com parafusos</v>
          </cell>
          <cell r="D809" t="str">
            <v>un</v>
          </cell>
          <cell r="E809">
            <v>6</v>
          </cell>
          <cell r="F809">
            <v>22.71</v>
          </cell>
          <cell r="G809">
            <v>136.26</v>
          </cell>
        </row>
        <row r="810">
          <cell r="A810" t="str">
            <v>.7</v>
          </cell>
          <cell r="B810" t="str">
            <v>Sinapi 84950</v>
          </cell>
          <cell r="C810" t="str">
            <v>Fecho embutir tipo unha 40cm c/colocacao</v>
          </cell>
          <cell r="D810" t="str">
            <v>un</v>
          </cell>
          <cell r="E810">
            <v>1</v>
          </cell>
          <cell r="F810">
            <v>45.37</v>
          </cell>
          <cell r="G810">
            <v>45.37</v>
          </cell>
        </row>
        <row r="811">
          <cell r="A811" t="str">
            <v>.8</v>
          </cell>
          <cell r="B811" t="str">
            <v>Sinapi 90830</v>
          </cell>
          <cell r="C811" t="str">
            <v>Fechadura de embutir com cilindro, externa, completa, acabamento padrão médio, incluso execução de furo - fornecimento e instalação</v>
          </cell>
          <cell r="D811" t="str">
            <v>un</v>
          </cell>
          <cell r="E811">
            <v>1</v>
          </cell>
          <cell r="F811">
            <v>92.93</v>
          </cell>
          <cell r="G811">
            <v>92.93</v>
          </cell>
        </row>
        <row r="814">
          <cell r="A814" t="str">
            <v>Composição 0076</v>
          </cell>
          <cell r="B814" t="str">
            <v>Comp. Criada a partir do elemento</v>
          </cell>
          <cell r="C814" t="str">
            <v>Grade Fixa h=223cm para fechamento da área de compressores, composta em barras quadradas de aço acabamento em pintura eletrostática branca</v>
          </cell>
          <cell r="D814" t="str">
            <v>m2</v>
          </cell>
          <cell r="E814">
            <v>1</v>
          </cell>
          <cell r="G814">
            <v>314.42</v>
          </cell>
        </row>
        <row r="815">
          <cell r="A815" t="str">
            <v>.1</v>
          </cell>
          <cell r="B815" t="str">
            <v>Ins Sinapi 546</v>
          </cell>
          <cell r="C815" t="str">
            <v>Barra chata tipo quadrada 3/4" (2,85 kg/m)</v>
          </cell>
          <cell r="D815" t="str">
            <v>kg</v>
          </cell>
          <cell r="E815">
            <v>21.945067264573993</v>
          </cell>
          <cell r="F815">
            <v>5.42</v>
          </cell>
          <cell r="G815">
            <v>118.94</v>
          </cell>
        </row>
        <row r="816">
          <cell r="A816" t="str">
            <v>.2</v>
          </cell>
          <cell r="B816" t="str">
            <v>Ins Sinapi 1322</v>
          </cell>
          <cell r="C816" t="str">
            <v>Tubo de aço retangular espessura 1.9mm seção 30x20mm (1,38 kg/m)</v>
          </cell>
          <cell r="D816" t="str">
            <v>kg</v>
          </cell>
          <cell r="E816">
            <v>5.0779147982062787</v>
          </cell>
          <cell r="F816">
            <v>6.46</v>
          </cell>
          <cell r="G816">
            <v>32.799999999999997</v>
          </cell>
        </row>
        <row r="817">
          <cell r="A817" t="str">
            <v>.3</v>
          </cell>
          <cell r="B817" t="str">
            <v>Estimado</v>
          </cell>
          <cell r="C817" t="str">
            <v>Pintura eletrostática na cor branca (10% do valor da esquadria)</v>
          </cell>
          <cell r="D817" t="str">
            <v>un</v>
          </cell>
          <cell r="E817">
            <v>0.1</v>
          </cell>
          <cell r="F817">
            <v>151.74</v>
          </cell>
          <cell r="G817">
            <v>15.17</v>
          </cell>
        </row>
        <row r="818">
          <cell r="A818" t="str">
            <v>.3</v>
          </cell>
          <cell r="B818" t="str">
            <v>Ins Sinapi 1</v>
          </cell>
          <cell r="C818" t="str">
            <v>Acetileno, em garrafas de 9Kg</v>
          </cell>
          <cell r="D818" t="str">
            <v>Kg</v>
          </cell>
          <cell r="E818">
            <v>0.27022982062780271</v>
          </cell>
          <cell r="F818">
            <v>37.5</v>
          </cell>
          <cell r="G818">
            <v>10.130000000000001</v>
          </cell>
        </row>
        <row r="819">
          <cell r="A819" t="str">
            <v>.4</v>
          </cell>
          <cell r="B819" t="str">
            <v>Ins Sinapi 10997</v>
          </cell>
          <cell r="C819" t="str">
            <v>Eletrodo com diâmetro de 5mm (3/16"), E-7418-6 G</v>
          </cell>
          <cell r="D819" t="str">
            <v>Kg</v>
          </cell>
          <cell r="E819">
            <v>0.67557455156950685</v>
          </cell>
          <cell r="F819">
            <v>19.190000000000001</v>
          </cell>
          <cell r="G819">
            <v>12.96</v>
          </cell>
        </row>
        <row r="820">
          <cell r="A820" t="str">
            <v>.5</v>
          </cell>
          <cell r="B820" t="str">
            <v>Ins Sinapi 2</v>
          </cell>
          <cell r="C820" t="str">
            <v>Oxigênio, em garrafas de 9,3m3</v>
          </cell>
          <cell r="D820" t="str">
            <v>m3</v>
          </cell>
          <cell r="E820">
            <v>1.3511491031390137</v>
          </cell>
          <cell r="F820">
            <v>8.2100000000000009</v>
          </cell>
          <cell r="G820">
            <v>11.09</v>
          </cell>
        </row>
        <row r="821">
          <cell r="A821" t="str">
            <v>.6</v>
          </cell>
          <cell r="B821" t="str">
            <v>Sinapi 88278</v>
          </cell>
          <cell r="C821" t="str">
            <v>Montador de estruturas metálicas com encargos complementares</v>
          </cell>
          <cell r="D821" t="str">
            <v>h</v>
          </cell>
          <cell r="E821">
            <v>2.7022982062780274</v>
          </cell>
          <cell r="F821">
            <v>12.89</v>
          </cell>
          <cell r="G821">
            <v>34.83</v>
          </cell>
        </row>
        <row r="822">
          <cell r="A822" t="str">
            <v>.7</v>
          </cell>
          <cell r="B822" t="str">
            <v>Sinapi 88316</v>
          </cell>
          <cell r="C822" t="str">
            <v>Servente com encargos complementares</v>
          </cell>
          <cell r="D822" t="str">
            <v>h</v>
          </cell>
          <cell r="E822">
            <v>5.4045964125560548</v>
          </cell>
          <cell r="F822">
            <v>12.45</v>
          </cell>
          <cell r="G822">
            <v>67.290000000000006</v>
          </cell>
        </row>
        <row r="823">
          <cell r="A823" t="str">
            <v>.8</v>
          </cell>
          <cell r="B823" t="str">
            <v>Ins FGV REQ006200</v>
          </cell>
          <cell r="C823" t="str">
            <v>Retificador de solda elétrica de 430A</v>
          </cell>
          <cell r="D823" t="str">
            <v>h</v>
          </cell>
          <cell r="E823">
            <v>0.67557455156950685</v>
          </cell>
          <cell r="F823">
            <v>16.600000000000001</v>
          </cell>
          <cell r="G823">
            <v>11.21</v>
          </cell>
        </row>
        <row r="826">
          <cell r="A826" t="str">
            <v>Composição 0077</v>
          </cell>
          <cell r="B826" t="str">
            <v>Comp. Criada a partir do elemento</v>
          </cell>
          <cell r="C826" t="str">
            <v>Porta 100x223cm composta em barras quadradas de aço acabamento em pintura eletrostática branca</v>
          </cell>
          <cell r="D826" t="str">
            <v>un</v>
          </cell>
          <cell r="E826">
            <v>1</v>
          </cell>
          <cell r="G826">
            <v>862.28</v>
          </cell>
        </row>
        <row r="827">
          <cell r="A827" t="str">
            <v>.1</v>
          </cell>
          <cell r="B827" t="str">
            <v>Ins Sinapi 546</v>
          </cell>
          <cell r="C827" t="str">
            <v>Barra chata tipo quadrada 3/4" (2,85 kg/m)</v>
          </cell>
          <cell r="D827" t="str">
            <v>kg</v>
          </cell>
          <cell r="E827">
            <v>48.937500000000007</v>
          </cell>
          <cell r="F827">
            <v>5.42</v>
          </cell>
          <cell r="G827">
            <v>265.24</v>
          </cell>
        </row>
        <row r="828">
          <cell r="A828" t="str">
            <v>.2</v>
          </cell>
          <cell r="B828" t="str">
            <v>Ins Sinapi 1322</v>
          </cell>
          <cell r="C828" t="str">
            <v>Tubo de aço retangular espessura 1.9mm seção 30x20mm (1,38 kg/m)</v>
          </cell>
          <cell r="D828" t="str">
            <v>kg</v>
          </cell>
          <cell r="E828">
            <v>11.323750000000002</v>
          </cell>
          <cell r="F828">
            <v>6.46</v>
          </cell>
          <cell r="G828">
            <v>73.150000000000006</v>
          </cell>
        </row>
        <row r="829">
          <cell r="A829" t="str">
            <v>.3</v>
          </cell>
          <cell r="B829" t="str">
            <v>Estimado</v>
          </cell>
          <cell r="C829" t="str">
            <v>Pintura eletrostática na cor branca (10% do valor da esquadria)</v>
          </cell>
          <cell r="D829" t="str">
            <v>un</v>
          </cell>
          <cell r="E829">
            <v>0.1</v>
          </cell>
          <cell r="F829">
            <v>338.39</v>
          </cell>
          <cell r="G829">
            <v>33.840000000000003</v>
          </cell>
        </row>
        <row r="830">
          <cell r="A830" t="str">
            <v>.4</v>
          </cell>
          <cell r="B830" t="str">
            <v>Ins Sinapi 1</v>
          </cell>
          <cell r="C830" t="str">
            <v>Acetileno, em garrafas de 9Kg</v>
          </cell>
          <cell r="D830" t="str">
            <v>Kg</v>
          </cell>
          <cell r="E830">
            <v>0.60261250000000011</v>
          </cell>
          <cell r="F830">
            <v>37.5</v>
          </cell>
          <cell r="G830">
            <v>22.6</v>
          </cell>
        </row>
        <row r="831">
          <cell r="A831" t="str">
            <v>.5</v>
          </cell>
          <cell r="B831" t="str">
            <v>Ins Sinapi 10997</v>
          </cell>
          <cell r="C831" t="str">
            <v>Eletrodo com diâmetro de 5mm (3/16"), E-7418-6 G</v>
          </cell>
          <cell r="D831" t="str">
            <v>Kg</v>
          </cell>
          <cell r="E831">
            <v>1.5065312500000003</v>
          </cell>
          <cell r="F831">
            <v>19.190000000000001</v>
          </cell>
          <cell r="G831">
            <v>28.91</v>
          </cell>
        </row>
        <row r="832">
          <cell r="A832" t="str">
            <v>.6</v>
          </cell>
          <cell r="B832" t="str">
            <v>Ins Sinapi 2</v>
          </cell>
          <cell r="C832" t="str">
            <v>Oxigênio, em garrafas de 9,3m3</v>
          </cell>
          <cell r="D832" t="str">
            <v>m3</v>
          </cell>
          <cell r="E832">
            <v>3.0130625000000006</v>
          </cell>
          <cell r="F832">
            <v>8.2100000000000009</v>
          </cell>
          <cell r="G832">
            <v>24.74</v>
          </cell>
        </row>
        <row r="833">
          <cell r="A833" t="str">
            <v>.7</v>
          </cell>
          <cell r="B833" t="str">
            <v>Sinapi 88278</v>
          </cell>
          <cell r="C833" t="str">
            <v>Montador de estruturas metálicas com encargos complementares</v>
          </cell>
          <cell r="D833" t="str">
            <v>h</v>
          </cell>
          <cell r="E833">
            <v>6.0261250000000013</v>
          </cell>
          <cell r="F833">
            <v>12.89</v>
          </cell>
          <cell r="G833">
            <v>77.680000000000007</v>
          </cell>
        </row>
        <row r="834">
          <cell r="A834" t="str">
            <v>.8</v>
          </cell>
          <cell r="B834" t="str">
            <v>Sinapi 88316</v>
          </cell>
          <cell r="C834" t="str">
            <v>Servente com encargos complementares</v>
          </cell>
          <cell r="D834" t="str">
            <v>h</v>
          </cell>
          <cell r="E834">
            <v>12.052250000000003</v>
          </cell>
          <cell r="F834">
            <v>12.45</v>
          </cell>
          <cell r="G834">
            <v>150.05000000000001</v>
          </cell>
        </row>
        <row r="835">
          <cell r="A835" t="str">
            <v>.9</v>
          </cell>
          <cell r="B835" t="str">
            <v>Ins FGV REQ006200</v>
          </cell>
          <cell r="C835" t="str">
            <v>Retificador de solda elétrica de 430A</v>
          </cell>
          <cell r="D835" t="str">
            <v>h</v>
          </cell>
          <cell r="E835">
            <v>1.5065312500000003</v>
          </cell>
          <cell r="F835">
            <v>16.600000000000001</v>
          </cell>
          <cell r="G835">
            <v>25.01</v>
          </cell>
        </row>
        <row r="836">
          <cell r="A836" t="str">
            <v>.10</v>
          </cell>
          <cell r="B836" t="str">
            <v>Sinapi 74047/2</v>
          </cell>
          <cell r="C836" t="str">
            <v>Dobradica em aco/ferro, 3" x 21/2", e=1,9 a 2 mm, sem anel, cromado ou zincado, tampa bola, com parafusos</v>
          </cell>
          <cell r="D836" t="str">
            <v>un</v>
          </cell>
          <cell r="E836">
            <v>3</v>
          </cell>
          <cell r="F836">
            <v>22.71</v>
          </cell>
          <cell r="G836">
            <v>68.13</v>
          </cell>
        </row>
        <row r="837">
          <cell r="A837" t="str">
            <v>.11</v>
          </cell>
          <cell r="B837" t="str">
            <v>Sinapi 90830</v>
          </cell>
          <cell r="C837" t="str">
            <v>Fechadura de embutir com cilindro, externa, completa, acabamento padrão médio, incluso execução de furo - fornecimento e instalação</v>
          </cell>
          <cell r="D837" t="str">
            <v>un</v>
          </cell>
          <cell r="E837">
            <v>1</v>
          </cell>
          <cell r="F837">
            <v>92.93</v>
          </cell>
          <cell r="G837">
            <v>92.93</v>
          </cell>
        </row>
        <row r="840">
          <cell r="A840" t="str">
            <v>Composição 0078</v>
          </cell>
          <cell r="B840" t="str">
            <v>Comp. Criada a partir do elemento</v>
          </cell>
          <cell r="C840" t="str">
            <v>Guarda-corpo de cobertura h= 1,00m em aço galvanizado composto de tubo horizontal Ø 2", tubos intermediários horizontais de Ø 1" (4un)  e montantes em tubos verticais Ø 2 " acab. Pintura eletrostática branca</v>
          </cell>
          <cell r="D840" t="str">
            <v>m</v>
          </cell>
          <cell r="E840">
            <v>1</v>
          </cell>
          <cell r="G840">
            <v>750.43000000000018</v>
          </cell>
        </row>
        <row r="841">
          <cell r="A841" t="str">
            <v>.1</v>
          </cell>
          <cell r="B841" t="str">
            <v>Ins Sinapi 21013</v>
          </cell>
          <cell r="C841" t="str">
            <v>Tubo em aço galvanizado Ø 50mm (2")  (par.3mm - 4,40 kg/m) - 2,10m</v>
          </cell>
          <cell r="D841" t="str">
            <v>kg</v>
          </cell>
          <cell r="E841">
            <v>10.164</v>
          </cell>
          <cell r="F841">
            <v>39.200000000000003</v>
          </cell>
          <cell r="G841">
            <v>398.43</v>
          </cell>
        </row>
        <row r="842">
          <cell r="A842" t="str">
            <v>.2</v>
          </cell>
          <cell r="B842" t="str">
            <v>Ins Sinapi 21010</v>
          </cell>
          <cell r="C842" t="str">
            <v>Tubo em aço galvanizado Ø 25mm (1")  (par.2.65mm - 2,11 kg/m) - 4,00m</v>
          </cell>
          <cell r="D842" t="str">
            <v>kg</v>
          </cell>
          <cell r="E842">
            <v>9.2840000000000007</v>
          </cell>
          <cell r="F842">
            <v>18.649999999999999</v>
          </cell>
          <cell r="G842">
            <v>173.15</v>
          </cell>
        </row>
        <row r="843">
          <cell r="A843" t="str">
            <v>.2</v>
          </cell>
          <cell r="B843" t="str">
            <v>Ins Sinapi 11975</v>
          </cell>
          <cell r="C843" t="str">
            <v>Chumbador de aco, diametro 5/8", comprimento 6", com porca</v>
          </cell>
          <cell r="D843" t="str">
            <v>un</v>
          </cell>
          <cell r="E843">
            <v>1</v>
          </cell>
          <cell r="F843">
            <v>14.11</v>
          </cell>
          <cell r="G843">
            <v>14.11</v>
          </cell>
        </row>
        <row r="844">
          <cell r="A844" t="str">
            <v>.3</v>
          </cell>
          <cell r="B844" t="str">
            <v>Estimado</v>
          </cell>
          <cell r="C844" t="str">
            <v>Pintura eletrostática na cor branca (10% do valor da esquadria)</v>
          </cell>
          <cell r="D844" t="str">
            <v>un</v>
          </cell>
          <cell r="E844">
            <v>0.1</v>
          </cell>
          <cell r="F844">
            <v>585.69000000000005</v>
          </cell>
          <cell r="G844">
            <v>58.57</v>
          </cell>
        </row>
        <row r="845">
          <cell r="A845" t="str">
            <v>.3</v>
          </cell>
          <cell r="B845" t="str">
            <v>Ins Sinapi 1</v>
          </cell>
          <cell r="C845" t="str">
            <v>Acetileno, em garrafas de 9Kg</v>
          </cell>
          <cell r="D845" t="str">
            <v>Kg</v>
          </cell>
          <cell r="E845">
            <v>0.19448000000000001</v>
          </cell>
          <cell r="F845">
            <v>37.5</v>
          </cell>
          <cell r="G845">
            <v>7.29</v>
          </cell>
        </row>
        <row r="846">
          <cell r="A846" t="str">
            <v>.4</v>
          </cell>
          <cell r="B846" t="str">
            <v>Ins Sinapi 10997</v>
          </cell>
          <cell r="C846" t="str">
            <v>Eletrodo com diâmetro de 5mm (3/16"), E-7418-6 G</v>
          </cell>
          <cell r="D846" t="str">
            <v>Kg</v>
          </cell>
          <cell r="E846">
            <v>0.48620000000000002</v>
          </cell>
          <cell r="F846">
            <v>19.190000000000001</v>
          </cell>
          <cell r="G846">
            <v>9.33</v>
          </cell>
        </row>
        <row r="847">
          <cell r="A847" t="str">
            <v>.5</v>
          </cell>
          <cell r="B847" t="str">
            <v>Ins Sinapi 2</v>
          </cell>
          <cell r="C847" t="str">
            <v>Oxigênio, em garrafas de 9,3m3</v>
          </cell>
          <cell r="D847" t="str">
            <v>m3</v>
          </cell>
          <cell r="E847">
            <v>0.97240000000000004</v>
          </cell>
          <cell r="F847">
            <v>8.2100000000000009</v>
          </cell>
          <cell r="G847">
            <v>7.98</v>
          </cell>
        </row>
        <row r="848">
          <cell r="A848" t="str">
            <v>.6</v>
          </cell>
          <cell r="B848" t="str">
            <v>Sinapi 88278</v>
          </cell>
          <cell r="C848" t="str">
            <v>Montador de estruturas metálicas com encargos complementares</v>
          </cell>
          <cell r="D848" t="str">
            <v>h</v>
          </cell>
          <cell r="E848">
            <v>1.9448000000000001</v>
          </cell>
          <cell r="F848">
            <v>12.89</v>
          </cell>
          <cell r="G848">
            <v>25.07</v>
          </cell>
        </row>
        <row r="849">
          <cell r="A849" t="str">
            <v>.7</v>
          </cell>
          <cell r="B849" t="str">
            <v>Sinapi 88316</v>
          </cell>
          <cell r="C849" t="str">
            <v>Servente com encargos complementares</v>
          </cell>
          <cell r="D849" t="str">
            <v>h</v>
          </cell>
          <cell r="E849">
            <v>3.8896000000000002</v>
          </cell>
          <cell r="F849">
            <v>12.45</v>
          </cell>
          <cell r="G849">
            <v>48.43</v>
          </cell>
        </row>
        <row r="850">
          <cell r="A850" t="str">
            <v>.8</v>
          </cell>
          <cell r="B850" t="str">
            <v>Ins FGV REQ006200</v>
          </cell>
          <cell r="C850" t="str">
            <v>Retificador de solda elétrica de 430A</v>
          </cell>
          <cell r="D850" t="str">
            <v>h</v>
          </cell>
          <cell r="E850">
            <v>0.48620000000000002</v>
          </cell>
          <cell r="F850">
            <v>16.600000000000001</v>
          </cell>
          <cell r="G850">
            <v>8.07</v>
          </cell>
        </row>
        <row r="853">
          <cell r="A853" t="str">
            <v>Composição 0079</v>
          </cell>
          <cell r="B853" t="str">
            <v>Conforme Proposta</v>
          </cell>
          <cell r="C853" t="str">
            <v>Pele de vidro 1 - 640x360cm - Tipo Structural Glazing - vidros colados com silicone nos perfis dos quadros de alumínio</v>
          </cell>
          <cell r="D853" t="str">
            <v>un</v>
          </cell>
          <cell r="E853">
            <v>1</v>
          </cell>
          <cell r="G853">
            <v>22397.64</v>
          </cell>
        </row>
        <row r="854">
          <cell r="A854" t="str">
            <v>.1</v>
          </cell>
          <cell r="B854" t="str">
            <v>Proposta</v>
          </cell>
          <cell r="C854" t="str">
            <v>Pele de vidro 1 - 640x360cm - Tipo Structural Glazing - vidros colados com silicone nos perfis dos quadros de alumínio</v>
          </cell>
          <cell r="D854" t="str">
            <v>un</v>
          </cell>
          <cell r="E854">
            <v>1</v>
          </cell>
          <cell r="F854">
            <v>22397.644800000002</v>
          </cell>
          <cell r="G854">
            <v>22397.64</v>
          </cell>
        </row>
        <row r="857">
          <cell r="A857" t="str">
            <v>Composição 0080</v>
          </cell>
          <cell r="B857" t="str">
            <v>Conforme Proposta</v>
          </cell>
          <cell r="C857" t="str">
            <v>Pele de vidro 6 - 460x350cm - Tipo Structural Glazing - vidros colados com silicone nos perfis dos quadros de alumínio</v>
          </cell>
          <cell r="D857" t="str">
            <v>un</v>
          </cell>
          <cell r="E857">
            <v>1</v>
          </cell>
          <cell r="G857">
            <v>15651.13</v>
          </cell>
        </row>
        <row r="858">
          <cell r="A858" t="str">
            <v>.1</v>
          </cell>
          <cell r="B858" t="str">
            <v>Proposta</v>
          </cell>
          <cell r="C858" t="str">
            <v>Pele de vidro 6 - 460x350cm - Tipo Structural Glazing - vidros colados com silicone nos perfis dos quadros de alumínio</v>
          </cell>
          <cell r="D858" t="str">
            <v>un</v>
          </cell>
          <cell r="E858">
            <v>1</v>
          </cell>
          <cell r="F858">
            <v>15651.131999999998</v>
          </cell>
          <cell r="G858">
            <v>15651.13</v>
          </cell>
        </row>
        <row r="861">
          <cell r="A861" t="str">
            <v>Composição 0081</v>
          </cell>
          <cell r="B861" t="str">
            <v>Conforme Proposta</v>
          </cell>
          <cell r="C861" t="str">
            <v>Pele de vidro 3 - 808x360cm - Tipo Structural Glazing - vidros colados com silicone nos perfis dos quadros de alumínio</v>
          </cell>
          <cell r="D861" t="str">
            <v>un</v>
          </cell>
          <cell r="E861">
            <v>1</v>
          </cell>
          <cell r="G861">
            <v>28277.03</v>
          </cell>
        </row>
        <row r="862">
          <cell r="A862" t="str">
            <v>.1</v>
          </cell>
          <cell r="B862" t="str">
            <v>Proposta</v>
          </cell>
          <cell r="C862" t="str">
            <v>Pele de vidro 3 - 808x360cm - Tipo Structural Glazing - vidros colados com silicone nos perfis dos quadros de alumínio</v>
          </cell>
          <cell r="D862" t="str">
            <v>un</v>
          </cell>
          <cell r="E862">
            <v>1</v>
          </cell>
          <cell r="F862">
            <v>28277.026560000002</v>
          </cell>
          <cell r="G862">
            <v>28277.03</v>
          </cell>
        </row>
        <row r="865">
          <cell r="A865" t="str">
            <v>Composição 0082</v>
          </cell>
          <cell r="B865" t="str">
            <v>Conforme Proposta</v>
          </cell>
          <cell r="C865" t="str">
            <v>Pele de vidro 2 - 2103x360cm - Tipo Structural Glazing - vidros colados com silicone nos perfis dos quadros de alumínio</v>
          </cell>
          <cell r="D865" t="str">
            <v>un</v>
          </cell>
          <cell r="E865">
            <v>1</v>
          </cell>
          <cell r="G865">
            <v>73597.259999999995</v>
          </cell>
        </row>
        <row r="866">
          <cell r="A866" t="str">
            <v>.1</v>
          </cell>
          <cell r="B866" t="str">
            <v>Proposta</v>
          </cell>
          <cell r="C866" t="str">
            <v>Pele de vidro 2 - 2103x360cm - Tipo Structural Glazing - vidros colados com silicone nos perfis dos quadros de alumínio</v>
          </cell>
          <cell r="D866" t="str">
            <v>un</v>
          </cell>
          <cell r="E866">
            <v>1</v>
          </cell>
          <cell r="F866">
            <v>73597.260960000014</v>
          </cell>
          <cell r="G866">
            <v>73597.259999999995</v>
          </cell>
        </row>
        <row r="869">
          <cell r="A869" t="str">
            <v>Composição 0083</v>
          </cell>
          <cell r="B869" t="str">
            <v>Conforme Proposta</v>
          </cell>
          <cell r="C869" t="str">
            <v>Pele de vidro 6 - 460x360cm - Tipo Structural Glazing - vidros colados com silicone nos perfis dos quadros de alumínio</v>
          </cell>
          <cell r="D869" t="str">
            <v>un</v>
          </cell>
          <cell r="E869">
            <v>1</v>
          </cell>
          <cell r="G869">
            <v>16098.31</v>
          </cell>
        </row>
        <row r="870">
          <cell r="A870" t="str">
            <v>.1</v>
          </cell>
          <cell r="B870" t="str">
            <v>Proposta</v>
          </cell>
          <cell r="C870" t="str">
            <v>Pele de vidro 6 - 460x360cm - Tipo Structural Glazing - vidros colados com silicone nos perfis dos quadros de alumínio</v>
          </cell>
          <cell r="D870" t="str">
            <v>un</v>
          </cell>
          <cell r="E870">
            <v>1</v>
          </cell>
          <cell r="F870">
            <v>16098.307199999999</v>
          </cell>
          <cell r="G870">
            <v>16098.31</v>
          </cell>
        </row>
        <row r="873">
          <cell r="A873" t="str">
            <v>Composição 0084</v>
          </cell>
          <cell r="B873" t="str">
            <v>Conforme Proposta</v>
          </cell>
          <cell r="C873" t="str">
            <v>Pele de vidro 1a - 640x345cm - Tipo Structural Glazing - vidros colados com silicone nos perfis dos quadros de alumínio</v>
          </cell>
          <cell r="D873" t="str">
            <v>un</v>
          </cell>
          <cell r="E873">
            <v>1</v>
          </cell>
          <cell r="G873">
            <v>21464.41</v>
          </cell>
        </row>
        <row r="874">
          <cell r="A874" t="str">
            <v>.1</v>
          </cell>
          <cell r="B874" t="str">
            <v>Proposta</v>
          </cell>
          <cell r="C874" t="str">
            <v>Pele de vidro 1a - 640x345cm - Tipo Structural Glazing - vidros colados com silicone nos perfis dos quadros de alumínio</v>
          </cell>
          <cell r="D874" t="str">
            <v>un</v>
          </cell>
          <cell r="E874">
            <v>1</v>
          </cell>
          <cell r="F874">
            <v>21464.409600000003</v>
          </cell>
          <cell r="G874">
            <v>21464.41</v>
          </cell>
        </row>
        <row r="877">
          <cell r="A877" t="str">
            <v>Composição 0085</v>
          </cell>
          <cell r="B877" t="str">
            <v>Conforme Proposta</v>
          </cell>
          <cell r="C877" t="str">
            <v>Pele de vidro - 2085x345cm - Tipo Structural Glazing - vidros colados com silicone nos perfis dos quadros de alumínio</v>
          </cell>
          <cell r="D877" t="str">
            <v>un</v>
          </cell>
          <cell r="E877">
            <v>1</v>
          </cell>
          <cell r="G877">
            <v>69927.02</v>
          </cell>
        </row>
        <row r="878">
          <cell r="A878" t="str">
            <v>.1</v>
          </cell>
          <cell r="B878" t="str">
            <v>Proposta</v>
          </cell>
          <cell r="C878" t="str">
            <v>Pele de vidro - 2085x345cm - Tipo Structural Glazing - vidros colados com silicone nos perfis dos quadros de alumínio</v>
          </cell>
          <cell r="D878" t="str">
            <v>un</v>
          </cell>
          <cell r="E878">
            <v>1</v>
          </cell>
          <cell r="F878">
            <v>69927.021900000007</v>
          </cell>
          <cell r="G878">
            <v>69927.02</v>
          </cell>
        </row>
        <row r="881">
          <cell r="A881" t="str">
            <v>Composição 0086</v>
          </cell>
          <cell r="B881" t="str">
            <v>Conforme Proposta</v>
          </cell>
          <cell r="C881" t="str">
            <v>Pele de vidro - 3a 808x345cm - Tipo Structural Glazing - vidros colados com silicone nos perfis dos quadros de alumínio</v>
          </cell>
          <cell r="D881" t="str">
            <v>un</v>
          </cell>
          <cell r="E881">
            <v>1</v>
          </cell>
          <cell r="G881">
            <v>27098.82</v>
          </cell>
        </row>
        <row r="882">
          <cell r="A882" t="str">
            <v>.1</v>
          </cell>
          <cell r="B882" t="str">
            <v>Proposta</v>
          </cell>
          <cell r="C882" t="str">
            <v>Pele de vidro - 3a 808x345cm - Tipo Structural Glazing - vidros colados com silicone nos perfis dos quadros de alumínio</v>
          </cell>
          <cell r="D882" t="str">
            <v>un</v>
          </cell>
          <cell r="E882">
            <v>1</v>
          </cell>
          <cell r="F882">
            <v>27098.81712</v>
          </cell>
          <cell r="G882">
            <v>27098.82</v>
          </cell>
        </row>
        <row r="885">
          <cell r="A885" t="str">
            <v>Composição 0087</v>
          </cell>
          <cell r="B885" t="str">
            <v>Conforme Proposta</v>
          </cell>
          <cell r="C885" t="str">
            <v>Pele de vidro - 2a 2103x345cm - Tipo Structural Glazing - vidros colados com silicone nos perfis dos quadros de alumínio</v>
          </cell>
          <cell r="D885" t="str">
            <v>un</v>
          </cell>
          <cell r="E885">
            <v>1</v>
          </cell>
          <cell r="G885">
            <v>70530.710000000006</v>
          </cell>
        </row>
        <row r="886">
          <cell r="A886" t="str">
            <v>.1</v>
          </cell>
          <cell r="B886" t="str">
            <v>Proposta</v>
          </cell>
          <cell r="C886" t="str">
            <v>Pele de vidro - 2a 2103x345cm - Tipo Structural Glazing - vidros colados com silicone nos perfis dos quadros de alumínio</v>
          </cell>
          <cell r="D886" t="str">
            <v>un</v>
          </cell>
          <cell r="E886">
            <v>1</v>
          </cell>
          <cell r="F886">
            <v>70530.70842000001</v>
          </cell>
          <cell r="G886">
            <v>70530.710000000006</v>
          </cell>
        </row>
        <row r="889">
          <cell r="A889" t="str">
            <v>Composição 0088</v>
          </cell>
          <cell r="B889" t="str">
            <v>Conforme Proposta</v>
          </cell>
          <cell r="C889" t="str">
            <v>Pele de vidro 5 - 1570x350cm - Tipo Structural Glazing - vidros colados com silicone nos perfis dos quadros de alumínio</v>
          </cell>
          <cell r="D889" t="str">
            <v>un</v>
          </cell>
          <cell r="E889">
            <v>1</v>
          </cell>
          <cell r="G889">
            <v>53417.99</v>
          </cell>
        </row>
        <row r="890">
          <cell r="A890" t="str">
            <v>.1</v>
          </cell>
          <cell r="B890" t="str">
            <v>Proposta</v>
          </cell>
          <cell r="C890" t="str">
            <v>Pele de vidro 5 - 1570x350cm - Tipo Structural Glazing - vidros colados com silicone nos perfis dos quadros de alumínio</v>
          </cell>
          <cell r="D890" t="str">
            <v>un</v>
          </cell>
          <cell r="E890">
            <v>1</v>
          </cell>
          <cell r="F890">
            <v>53417.993999999999</v>
          </cell>
          <cell r="G890">
            <v>53417.99</v>
          </cell>
        </row>
        <row r="893">
          <cell r="A893" t="str">
            <v>Composição 0089</v>
          </cell>
          <cell r="B893" t="str">
            <v>Comp. Sinapi 88649 com cerâmica especificada</v>
          </cell>
          <cell r="C893" t="str">
            <v>Rodapé em Porcelanato Portobello 60x60cm cortado para 30x60cm - Linha Essencial - Cimento Cinza Bold. Fornecimento e colocação</v>
          </cell>
          <cell r="D893" t="str">
            <v>m</v>
          </cell>
          <cell r="E893">
            <v>1</v>
          </cell>
          <cell r="G893">
            <v>31.560000000000002</v>
          </cell>
        </row>
        <row r="894">
          <cell r="A894" t="str">
            <v>.1</v>
          </cell>
          <cell r="B894" t="str">
            <v>Ins Sinapi 37398</v>
          </cell>
          <cell r="C894" t="str">
            <v>Rejunte epóxi colorido</v>
          </cell>
          <cell r="D894" t="str">
            <v>kg</v>
          </cell>
          <cell r="E894">
            <v>0.02</v>
          </cell>
          <cell r="F894">
            <v>56.7</v>
          </cell>
          <cell r="G894">
            <v>1.1299999999999999</v>
          </cell>
        </row>
        <row r="895">
          <cell r="A895" t="str">
            <v>.2</v>
          </cell>
          <cell r="B895" t="str">
            <v>Ins Sinapi 37596</v>
          </cell>
          <cell r="C895" t="str">
            <v>Argamassa colante tipo ACIII - E</v>
          </cell>
          <cell r="D895" t="str">
            <v>kg</v>
          </cell>
          <cell r="E895">
            <v>0.35</v>
          </cell>
          <cell r="F895">
            <v>2.2599999999999998</v>
          </cell>
          <cell r="G895">
            <v>0.79</v>
          </cell>
        </row>
        <row r="896">
          <cell r="A896" t="str">
            <v>.3</v>
          </cell>
          <cell r="B896" t="str">
            <v>Proposta</v>
          </cell>
          <cell r="C896" t="str">
            <v>Rodapé em Porcelanato Portobello 60x60cm cortado para 10x60cm - Linha Essencial - Cimento Cinza Bold</v>
          </cell>
          <cell r="D896" t="str">
            <v>m2</v>
          </cell>
          <cell r="E896">
            <v>0.3</v>
          </cell>
          <cell r="F896">
            <v>64.290000000000006</v>
          </cell>
          <cell r="G896">
            <v>19.29</v>
          </cell>
        </row>
        <row r="897">
          <cell r="A897" t="str">
            <v>.4</v>
          </cell>
          <cell r="B897" t="str">
            <v>Sinapi 88256</v>
          </cell>
          <cell r="C897" t="str">
            <v>Azulejista ou Ladrilhista com encargos complementares</v>
          </cell>
          <cell r="D897" t="str">
            <v>h</v>
          </cell>
          <cell r="E897">
            <v>0.35</v>
          </cell>
          <cell r="F897">
            <v>17.11</v>
          </cell>
          <cell r="G897">
            <v>5.99</v>
          </cell>
        </row>
        <row r="898">
          <cell r="A898" t="str">
            <v>.5</v>
          </cell>
          <cell r="B898" t="str">
            <v>Sinapi 88316</v>
          </cell>
          <cell r="C898" t="str">
            <v>Servente com encargos complementares</v>
          </cell>
          <cell r="D898" t="str">
            <v>h</v>
          </cell>
          <cell r="E898">
            <v>0.35</v>
          </cell>
          <cell r="F898">
            <v>12.45</v>
          </cell>
          <cell r="G898">
            <v>4.3600000000000003</v>
          </cell>
        </row>
        <row r="901">
          <cell r="A901" t="str">
            <v>Composição 0090</v>
          </cell>
          <cell r="B901" t="str">
            <v>Comp. Sinapi 88649 com cerâmica especificada</v>
          </cell>
          <cell r="C901" t="str">
            <v xml:space="preserve">Rodapé em Porcelanato Portobello Linha Travertino Navona - Cor Crema – Cód.21824E 60x120cm cortado para 30x120cm. Fornecimento e colocação  </v>
          </cell>
          <cell r="D901" t="str">
            <v>m</v>
          </cell>
          <cell r="E901">
            <v>1</v>
          </cell>
          <cell r="G901">
            <v>63.24</v>
          </cell>
        </row>
        <row r="902">
          <cell r="A902" t="str">
            <v>.1</v>
          </cell>
          <cell r="B902" t="str">
            <v>Ins Sinapi 37398</v>
          </cell>
          <cell r="C902" t="str">
            <v>Rejunte epóxi colorido</v>
          </cell>
          <cell r="D902" t="str">
            <v>kg</v>
          </cell>
          <cell r="E902">
            <v>0.02</v>
          </cell>
          <cell r="F902">
            <v>56.7</v>
          </cell>
          <cell r="G902">
            <v>1.1299999999999999</v>
          </cell>
        </row>
        <row r="903">
          <cell r="A903" t="str">
            <v>.2</v>
          </cell>
          <cell r="B903" t="str">
            <v>Ins Sinapi 37596</v>
          </cell>
          <cell r="C903" t="str">
            <v>Argamassa colante tipo ACIII - E</v>
          </cell>
          <cell r="D903" t="str">
            <v>kg</v>
          </cell>
          <cell r="E903">
            <v>0.35</v>
          </cell>
          <cell r="F903">
            <v>2.2599999999999998</v>
          </cell>
          <cell r="G903">
            <v>0.79</v>
          </cell>
        </row>
        <row r="904">
          <cell r="A904" t="str">
            <v>.3</v>
          </cell>
          <cell r="B904" t="str">
            <v>Proposta</v>
          </cell>
          <cell r="C904" t="str">
            <v>Rodapé em Porcelanato Portobello Linha Travertino Navona - Cor Crema – Cód.21824E 60x120cm cortado para 10x120cm</v>
          </cell>
          <cell r="D904" t="str">
            <v>m2</v>
          </cell>
          <cell r="E904">
            <v>0.3</v>
          </cell>
          <cell r="F904">
            <v>169.9</v>
          </cell>
          <cell r="G904">
            <v>50.97</v>
          </cell>
        </row>
        <row r="905">
          <cell r="A905" t="str">
            <v>.4</v>
          </cell>
          <cell r="B905" t="str">
            <v>Sinapi 88256</v>
          </cell>
          <cell r="C905" t="str">
            <v>Azulejista ou Ladrilhista com encargos complementares</v>
          </cell>
          <cell r="D905" t="str">
            <v>h</v>
          </cell>
          <cell r="E905">
            <v>0.35</v>
          </cell>
          <cell r="F905">
            <v>17.11</v>
          </cell>
          <cell r="G905">
            <v>5.99</v>
          </cell>
        </row>
        <row r="906">
          <cell r="A906" t="str">
            <v>.5</v>
          </cell>
          <cell r="B906" t="str">
            <v>Sinapi 88316</v>
          </cell>
          <cell r="C906" t="str">
            <v>Servente com encargos complementares</v>
          </cell>
          <cell r="D906" t="str">
            <v>h</v>
          </cell>
          <cell r="E906">
            <v>0.35</v>
          </cell>
          <cell r="F906">
            <v>12.45</v>
          </cell>
          <cell r="G906">
            <v>4.3600000000000003</v>
          </cell>
        </row>
        <row r="909">
          <cell r="A909" t="str">
            <v>Composição 0091</v>
          </cell>
          <cell r="B909" t="str">
            <v>Comp. Sinapi 84161 para o Granito especificado</v>
          </cell>
          <cell r="C909" t="str">
            <v>Soleira em Granito Cinza Andorinha, seção 15x2cm assente com argamassa de cimento e areia traço 1:4. Fornecimento e colocação</v>
          </cell>
          <cell r="D909" t="str">
            <v>m</v>
          </cell>
          <cell r="E909">
            <v>1</v>
          </cell>
          <cell r="G909">
            <v>70.17</v>
          </cell>
        </row>
        <row r="910">
          <cell r="A910" t="str">
            <v>.1</v>
          </cell>
          <cell r="B910" t="str">
            <v>Sinapi 88631</v>
          </cell>
          <cell r="C910" t="str">
            <v>Argamassa traço 1:4 (cimento e areia média), preparo manual (0,008 m3/m2)</v>
          </cell>
          <cell r="D910" t="str">
            <v>m3</v>
          </cell>
          <cell r="E910">
            <v>3.0000000000000001E-3</v>
          </cell>
          <cell r="F910">
            <v>407.6</v>
          </cell>
          <cell r="G910">
            <v>1.22</v>
          </cell>
        </row>
        <row r="911">
          <cell r="A911" t="str">
            <v>.2</v>
          </cell>
          <cell r="B911" t="str">
            <v>Sinapi 88274</v>
          </cell>
          <cell r="C911" t="str">
            <v>Marmorista com encargos complementares</v>
          </cell>
          <cell r="D911" t="str">
            <v>h</v>
          </cell>
          <cell r="E911">
            <v>0.4</v>
          </cell>
          <cell r="F911">
            <v>18.670000000000002</v>
          </cell>
          <cell r="G911">
            <v>7.47</v>
          </cell>
        </row>
        <row r="912">
          <cell r="A912" t="str">
            <v>.3</v>
          </cell>
          <cell r="B912" t="str">
            <v>Ins Sinapi 20232</v>
          </cell>
          <cell r="C912" t="str">
            <v>Soleira em granito, polido, tipo andorinha/ quartz/ castelo/ corumba ou outros equivalentes da regiao, l= *15* cm, e= *2,0* cm</v>
          </cell>
          <cell r="D912" t="str">
            <v>m</v>
          </cell>
          <cell r="E912">
            <v>1</v>
          </cell>
          <cell r="F912">
            <v>58.99</v>
          </cell>
          <cell r="G912">
            <v>58.99</v>
          </cell>
        </row>
        <row r="913">
          <cell r="A913" t="str">
            <v>.4</v>
          </cell>
          <cell r="B913" t="str">
            <v>Sinapi 88316</v>
          </cell>
          <cell r="C913" t="str">
            <v>Servente com encargos complementares</v>
          </cell>
          <cell r="D913" t="str">
            <v>h</v>
          </cell>
          <cell r="E913">
            <v>0.2</v>
          </cell>
          <cell r="F913">
            <v>12.45</v>
          </cell>
          <cell r="G913">
            <v>2.4900000000000002</v>
          </cell>
        </row>
        <row r="916">
          <cell r="A916" t="str">
            <v>Composição 0092</v>
          </cell>
          <cell r="B916" t="str">
            <v>Comp. Sinapi 84088 para o Granito especificado</v>
          </cell>
          <cell r="C916" t="str">
            <v>Peitoril em Granito Cinza Andorinha, seção 18x2cm, dotado de pingadeira assente com argamassa de cimento e areia traço 1:4. Fornecimento e colocação</v>
          </cell>
          <cell r="D916" t="str">
            <v>m</v>
          </cell>
          <cell r="E916">
            <v>1</v>
          </cell>
          <cell r="G916">
            <v>84.460000000000008</v>
          </cell>
        </row>
        <row r="917">
          <cell r="A917" t="str">
            <v>.1</v>
          </cell>
          <cell r="B917" t="str">
            <v>Sinapi 88274</v>
          </cell>
          <cell r="C917" t="str">
            <v>Marmorista com encargos complementares</v>
          </cell>
          <cell r="D917" t="str">
            <v>h</v>
          </cell>
          <cell r="E917">
            <v>0.4</v>
          </cell>
          <cell r="F917">
            <v>18.670000000000002</v>
          </cell>
          <cell r="G917">
            <v>7.47</v>
          </cell>
        </row>
        <row r="918">
          <cell r="A918" t="str">
            <v>.2</v>
          </cell>
          <cell r="B918" t="str">
            <v>Sinapi 88316</v>
          </cell>
          <cell r="C918" t="str">
            <v>Servente com encargos complementares</v>
          </cell>
          <cell r="D918" t="str">
            <v>h</v>
          </cell>
          <cell r="E918">
            <v>0.4</v>
          </cell>
          <cell r="F918">
            <v>12.45</v>
          </cell>
          <cell r="G918">
            <v>4.9800000000000004</v>
          </cell>
        </row>
        <row r="919">
          <cell r="A919" t="str">
            <v>.3</v>
          </cell>
          <cell r="B919" t="str">
            <v>Sinapi 88631</v>
          </cell>
          <cell r="C919" t="str">
            <v>Argamassa traço 1:4 (cimento e areia média), preparo manual (0,008 m3/m2)</v>
          </cell>
          <cell r="D919" t="str">
            <v>m3</v>
          </cell>
          <cell r="E919">
            <v>3.0000000000000001E-3</v>
          </cell>
          <cell r="F919">
            <v>407.6</v>
          </cell>
          <cell r="G919">
            <v>1.22</v>
          </cell>
        </row>
        <row r="920">
          <cell r="A920" t="str">
            <v>.4</v>
          </cell>
          <cell r="B920" t="str">
            <v>Ins Sinapi 20232</v>
          </cell>
          <cell r="C920" t="str">
            <v>Soleira em granito, polido, tipo andorinha/ quartz/ castelo/ corumba ou outros equivalentes da regiao, l= *15* cm, e= *2,0* cm</v>
          </cell>
          <cell r="D920" t="str">
            <v>m</v>
          </cell>
          <cell r="E920">
            <v>1.2</v>
          </cell>
          <cell r="F920">
            <v>58.99</v>
          </cell>
          <cell r="G920">
            <v>70.790000000000006</v>
          </cell>
        </row>
        <row r="923">
          <cell r="A923" t="str">
            <v>Composição 0093</v>
          </cell>
          <cell r="B923" t="str">
            <v>Comp. Sinapi 86895 adaptada para a banca e o granito especificados</v>
          </cell>
          <cell r="C923" t="str">
            <v>Bancadas: Bancada, Saia (h=15cm) e Frontão (h=15cm) Granito Polido acab. Cinza Andorinha (Esp.2cm)</v>
          </cell>
          <cell r="D923" t="str">
            <v>m2</v>
          </cell>
          <cell r="E923">
            <v>1</v>
          </cell>
          <cell r="G923">
            <v>1239.5700000000002</v>
          </cell>
        </row>
        <row r="924">
          <cell r="A924" t="str">
            <v>.1</v>
          </cell>
          <cell r="B924" t="str">
            <v>Sinapi 88274</v>
          </cell>
          <cell r="C924" t="str">
            <v>Marmorista com encargos complementares</v>
          </cell>
          <cell r="D924" t="str">
            <v>h</v>
          </cell>
          <cell r="E924">
            <v>7.68</v>
          </cell>
          <cell r="F924">
            <v>18.670000000000002</v>
          </cell>
          <cell r="G924">
            <v>143.38999999999999</v>
          </cell>
        </row>
        <row r="925">
          <cell r="A925" t="str">
            <v>.2</v>
          </cell>
          <cell r="B925" t="str">
            <v>Sinapi 88316</v>
          </cell>
          <cell r="C925" t="str">
            <v xml:space="preserve">Servente com encargos complementares </v>
          </cell>
          <cell r="D925" t="str">
            <v>h</v>
          </cell>
          <cell r="E925">
            <v>1.96</v>
          </cell>
          <cell r="F925">
            <v>12.45</v>
          </cell>
          <cell r="G925">
            <v>24.4</v>
          </cell>
        </row>
        <row r="926">
          <cell r="A926" t="str">
            <v>.3</v>
          </cell>
          <cell r="B926" t="str">
            <v>Ins Sinapi 1380</v>
          </cell>
          <cell r="C926" t="str">
            <v>Cimento branco</v>
          </cell>
          <cell r="D926" t="str">
            <v>kg</v>
          </cell>
          <cell r="E926">
            <v>1.028</v>
          </cell>
          <cell r="F926">
            <v>3.28</v>
          </cell>
          <cell r="G926">
            <v>3.37</v>
          </cell>
        </row>
        <row r="927">
          <cell r="A927" t="str">
            <v>.4</v>
          </cell>
          <cell r="B927" t="str">
            <v>Ins Sinapi 4823</v>
          </cell>
          <cell r="C927" t="str">
            <v xml:space="preserve">Massa plastica adesiva para marmore/granito </v>
          </cell>
          <cell r="D927" t="str">
            <v>kg</v>
          </cell>
          <cell r="E927">
            <v>1.5376000000000001</v>
          </cell>
          <cell r="F927">
            <v>23.5</v>
          </cell>
          <cell r="G927">
            <v>36.130000000000003</v>
          </cell>
        </row>
        <row r="928">
          <cell r="A928" t="str">
            <v>.5</v>
          </cell>
          <cell r="B928" t="str">
            <v>Ins Sinapi 7568</v>
          </cell>
          <cell r="C928" t="str">
            <v>Bucha nylon s-10 c/ parafuso aco zinc rosca soberba cab chat</v>
          </cell>
          <cell r="D928" t="str">
            <v>un</v>
          </cell>
          <cell r="E928">
            <v>24</v>
          </cell>
          <cell r="F928">
            <v>0.61</v>
          </cell>
          <cell r="G928">
            <v>14.64</v>
          </cell>
        </row>
        <row r="929">
          <cell r="A929" t="str">
            <v>.6</v>
          </cell>
          <cell r="B929" t="str">
            <v>Ins Sinapi 38364</v>
          </cell>
          <cell r="C929" t="str">
            <v>Bancada em Granito Cinza Andorinha espessura 2cm</v>
          </cell>
          <cell r="D929" t="str">
            <v>m2</v>
          </cell>
          <cell r="E929">
            <v>1</v>
          </cell>
          <cell r="F929">
            <v>587</v>
          </cell>
          <cell r="G929">
            <v>587</v>
          </cell>
        </row>
        <row r="930">
          <cell r="A930" t="str">
            <v>.7</v>
          </cell>
          <cell r="B930" t="str">
            <v>Ins Sinapi 20231</v>
          </cell>
          <cell r="C930" t="str">
            <v>Saia e Frontão em Granito Cinza Andorinha espessura 2cm</v>
          </cell>
          <cell r="D930" t="str">
            <v>m</v>
          </cell>
          <cell r="E930">
            <v>2</v>
          </cell>
          <cell r="F930">
            <v>41.67</v>
          </cell>
          <cell r="G930">
            <v>83.34</v>
          </cell>
        </row>
        <row r="931">
          <cell r="A931" t="str">
            <v>.8</v>
          </cell>
          <cell r="B931" t="str">
            <v>Ins Sinapi 37590</v>
          </cell>
          <cell r="C931" t="str">
            <v>Mão francesa em barra de ferro chato retangular 2" x 1/4", reforçada, 30 x 25 cm -</v>
          </cell>
          <cell r="D931" t="str">
            <v>un</v>
          </cell>
          <cell r="E931">
            <v>4</v>
          </cell>
          <cell r="F931">
            <v>24.46</v>
          </cell>
          <cell r="G931">
            <v>97.84</v>
          </cell>
        </row>
        <row r="932">
          <cell r="A932" t="str">
            <v>.9</v>
          </cell>
          <cell r="B932" t="str">
            <v>Ins Sinapi 38633</v>
          </cell>
          <cell r="C932" t="str">
            <v>Furo para torneira ou outros acessorios em bancada de marmore/ granito ou outro tipo de pedra natural</v>
          </cell>
          <cell r="D932" t="str">
            <v>un</v>
          </cell>
          <cell r="E932">
            <v>4</v>
          </cell>
          <cell r="F932">
            <v>14.39</v>
          </cell>
          <cell r="G932">
            <v>57.56</v>
          </cell>
        </row>
        <row r="933">
          <cell r="A933" t="str">
            <v>.10</v>
          </cell>
          <cell r="B933" t="str">
            <v>Ins Sinapi 38605</v>
          </cell>
          <cell r="C933" t="str">
            <v>Abertura para encaixe de cuba ou lavatorio em bancada de marmore/ granito ou outro tipo de pedra natural</v>
          </cell>
          <cell r="D933" t="str">
            <v>un</v>
          </cell>
          <cell r="E933">
            <v>2</v>
          </cell>
          <cell r="F933">
            <v>95.95</v>
          </cell>
          <cell r="G933">
            <v>191.9</v>
          </cell>
        </row>
        <row r="936">
          <cell r="A936" t="str">
            <v>Composição 0094</v>
          </cell>
          <cell r="B936" t="str">
            <v>Comp. 09702/Orse com insumos de mercado e mão de obra Sinapi</v>
          </cell>
          <cell r="C936" t="str">
            <v>Torneira Com Fechamento Automático DECA DECAMATIC Eco 1173 De Bancada Cromada</v>
          </cell>
          <cell r="D936" t="str">
            <v>un</v>
          </cell>
          <cell r="E936">
            <v>1</v>
          </cell>
          <cell r="G936">
            <v>440.57</v>
          </cell>
        </row>
        <row r="937">
          <cell r="A937" t="str">
            <v>.1</v>
          </cell>
          <cell r="B937" t="str">
            <v>Ins Sinapi 3148</v>
          </cell>
          <cell r="C937" t="str">
            <v>Fita de vedação para tubos e conexões roscáveis (largura: 1/2 ")</v>
          </cell>
          <cell r="D937" t="str">
            <v>m</v>
          </cell>
          <cell r="E937">
            <v>0.54</v>
          </cell>
          <cell r="F937">
            <v>12.9</v>
          </cell>
          <cell r="G937">
            <v>6.97</v>
          </cell>
        </row>
        <row r="938">
          <cell r="A938" t="str">
            <v>.2</v>
          </cell>
          <cell r="B938" t="str">
            <v>Proposta</v>
          </cell>
          <cell r="C938" t="str">
            <v>Torneira Com Fechamento Automático DECA DECAMATIC Eco 1173 De Bancada Cromada</v>
          </cell>
          <cell r="D938" t="str">
            <v>un</v>
          </cell>
          <cell r="E938">
            <v>1</v>
          </cell>
          <cell r="F938">
            <v>417.28</v>
          </cell>
          <cell r="G938">
            <v>417.28</v>
          </cell>
        </row>
        <row r="939">
          <cell r="A939" t="str">
            <v>.4</v>
          </cell>
          <cell r="B939" t="str">
            <v>Sinapi 88248</v>
          </cell>
          <cell r="C939" t="str">
            <v>Auxiliar de encanador ou bombeiro hidráulico com encargos complementares</v>
          </cell>
          <cell r="D939" t="str">
            <v>h</v>
          </cell>
          <cell r="E939">
            <v>0.5</v>
          </cell>
          <cell r="F939">
            <v>14.13</v>
          </cell>
          <cell r="G939">
            <v>7.07</v>
          </cell>
        </row>
        <row r="940">
          <cell r="A940" t="str">
            <v>.5</v>
          </cell>
          <cell r="B940" t="str">
            <v>Sinapi 88267</v>
          </cell>
          <cell r="C940" t="str">
            <v>Encanador ou bombeiro hidráulico com encargos complementares</v>
          </cell>
          <cell r="D940" t="str">
            <v>h</v>
          </cell>
          <cell r="E940">
            <v>0.5</v>
          </cell>
          <cell r="F940">
            <v>18.5</v>
          </cell>
          <cell r="G940">
            <v>9.25</v>
          </cell>
        </row>
        <row r="943">
          <cell r="A943" t="str">
            <v>Composição 0095</v>
          </cell>
          <cell r="B943" t="str">
            <v>Comp. 09702/Orse com insumos de mercado e mão de obra Sinapi</v>
          </cell>
          <cell r="C943" t="str">
            <v>Torneira para lavatório de parede DECA DECAMATIC ECO 1172.C</v>
          </cell>
          <cell r="D943" t="str">
            <v>un</v>
          </cell>
          <cell r="E943">
            <v>1</v>
          </cell>
          <cell r="G943">
            <v>363.66</v>
          </cell>
        </row>
        <row r="944">
          <cell r="A944" t="str">
            <v>.1</v>
          </cell>
          <cell r="B944" t="str">
            <v>Ins Sinapi 3148</v>
          </cell>
          <cell r="C944" t="str">
            <v>Fita de vedação para tubos e conexões roscáveis (largura: 1/2 ")</v>
          </cell>
          <cell r="D944" t="str">
            <v>m</v>
          </cell>
          <cell r="E944">
            <v>0.54</v>
          </cell>
          <cell r="F944">
            <v>12.9</v>
          </cell>
          <cell r="G944">
            <v>6.97</v>
          </cell>
        </row>
        <row r="945">
          <cell r="A945" t="str">
            <v>.2</v>
          </cell>
          <cell r="B945" t="str">
            <v>Proposta</v>
          </cell>
          <cell r="C945" t="str">
            <v>Torneira para lavatório de parede DECA DECAMATIC ECO 1172.C</v>
          </cell>
          <cell r="D945" t="str">
            <v>un</v>
          </cell>
          <cell r="E945">
            <v>1</v>
          </cell>
          <cell r="F945">
            <v>340.37</v>
          </cell>
          <cell r="G945">
            <v>340.37</v>
          </cell>
        </row>
        <row r="946">
          <cell r="A946" t="str">
            <v>.4</v>
          </cell>
          <cell r="B946" t="str">
            <v>Sinapi 88248</v>
          </cell>
          <cell r="C946" t="str">
            <v>Auxiliar de encanador ou bombeiro hidráulico com encargos complementares</v>
          </cell>
          <cell r="D946" t="str">
            <v>h</v>
          </cell>
          <cell r="E946">
            <v>0.5</v>
          </cell>
          <cell r="F946">
            <v>14.13</v>
          </cell>
          <cell r="G946">
            <v>7.07</v>
          </cell>
        </row>
        <row r="947">
          <cell r="A947" t="str">
            <v>.5</v>
          </cell>
          <cell r="B947" t="str">
            <v>Sinapi 88267</v>
          </cell>
          <cell r="C947" t="str">
            <v>Encanador ou bombeiro hidráulico com encargos complementares</v>
          </cell>
          <cell r="D947" t="str">
            <v>h</v>
          </cell>
          <cell r="E947">
            <v>0.5</v>
          </cell>
          <cell r="F947">
            <v>18.5</v>
          </cell>
          <cell r="G947">
            <v>9.25</v>
          </cell>
        </row>
        <row r="950">
          <cell r="A950" t="str">
            <v>Composição 0096</v>
          </cell>
          <cell r="B950" t="str">
            <v>Comp. 03670/Orse com insumos de mercado e mão de obra Sinapi</v>
          </cell>
          <cell r="C950" t="str">
            <v>Cuba de Embutir Oval DECA cor Branco (Cód.L.59.17) inclusive sifão, válvula e rabichos cromados</v>
          </cell>
          <cell r="D950" t="str">
            <v>un</v>
          </cell>
          <cell r="E950">
            <v>1</v>
          </cell>
          <cell r="G950">
            <v>327.19</v>
          </cell>
        </row>
        <row r="951">
          <cell r="A951" t="str">
            <v>.1</v>
          </cell>
          <cell r="B951" t="str">
            <v>Proposta</v>
          </cell>
          <cell r="C951" t="str">
            <v>Cuba de Embutir Oval DECA cor Branco (Cód.L.59.17)</v>
          </cell>
          <cell r="D951" t="str">
            <v>un</v>
          </cell>
          <cell r="E951">
            <v>1</v>
          </cell>
          <cell r="F951">
            <v>76.02</v>
          </cell>
          <cell r="G951">
            <v>76.02</v>
          </cell>
        </row>
        <row r="952">
          <cell r="A952" t="str">
            <v>.2</v>
          </cell>
          <cell r="B952" t="str">
            <v>Ins Sinapi 6136</v>
          </cell>
          <cell r="C952" t="str">
            <v xml:space="preserve">Sifao em metal cromado para pia ou lavatorio, 1 x 1.1/2 " </v>
          </cell>
          <cell r="D952" t="str">
            <v>un</v>
          </cell>
          <cell r="E952">
            <v>1</v>
          </cell>
          <cell r="F952">
            <v>131.25</v>
          </cell>
          <cell r="G952">
            <v>131.25</v>
          </cell>
        </row>
        <row r="953">
          <cell r="A953" t="str">
            <v>.3</v>
          </cell>
          <cell r="B953" t="str">
            <v>Ins Sinapi 38643</v>
          </cell>
          <cell r="C953" t="str">
            <v xml:space="preserve">Valvula em metal cromado para lavatorio, 1 " sem ladrao </v>
          </cell>
          <cell r="D953" t="str">
            <v>un</v>
          </cell>
          <cell r="E953">
            <v>1</v>
          </cell>
          <cell r="F953">
            <v>32.81</v>
          </cell>
          <cell r="G953">
            <v>32.81</v>
          </cell>
        </row>
        <row r="954">
          <cell r="A954" t="str">
            <v>.4</v>
          </cell>
          <cell r="B954" t="str">
            <v>Ins Sinapi 11684</v>
          </cell>
          <cell r="C954" t="str">
            <v xml:space="preserve">Engate / rabicho flexivel inox 1/2 " x 40 cm </v>
          </cell>
          <cell r="D954" t="str">
            <v>un</v>
          </cell>
          <cell r="E954">
            <v>1</v>
          </cell>
          <cell r="F954">
            <v>32.94</v>
          </cell>
          <cell r="G954">
            <v>32.94</v>
          </cell>
        </row>
        <row r="955">
          <cell r="A955" t="str">
            <v>.5</v>
          </cell>
          <cell r="B955" t="str">
            <v>Sinapi 88267</v>
          </cell>
          <cell r="C955" t="str">
            <v>Encanador ou bombeiro hidráulico com encargos complementares</v>
          </cell>
          <cell r="D955" t="str">
            <v>h</v>
          </cell>
          <cell r="E955">
            <v>1.75</v>
          </cell>
          <cell r="F955">
            <v>18.5</v>
          </cell>
          <cell r="G955">
            <v>32.380000000000003</v>
          </cell>
        </row>
        <row r="956">
          <cell r="A956" t="str">
            <v>.6</v>
          </cell>
          <cell r="B956" t="str">
            <v>Sinapi 88316</v>
          </cell>
          <cell r="C956" t="str">
            <v>Servente com encargos complementares</v>
          </cell>
          <cell r="D956" t="str">
            <v>h</v>
          </cell>
          <cell r="E956">
            <v>1.75</v>
          </cell>
          <cell r="F956">
            <v>12.45</v>
          </cell>
          <cell r="G956">
            <v>21.79</v>
          </cell>
        </row>
        <row r="959">
          <cell r="A959" t="str">
            <v>Composição 0097</v>
          </cell>
          <cell r="B959" t="str">
            <v>Comp. 03670/Orse com insumos de mercado e mão de obra Sinapi</v>
          </cell>
          <cell r="C959" t="str">
            <v>Lavatório Master Canto L76 DECA cor branco gelo 17  inclusive sifão, válvula e rabichos cromados</v>
          </cell>
          <cell r="D959" t="str">
            <v>un</v>
          </cell>
          <cell r="E959">
            <v>1</v>
          </cell>
          <cell r="G959">
            <v>1174.81</v>
          </cell>
        </row>
        <row r="960">
          <cell r="A960" t="str">
            <v>.1</v>
          </cell>
          <cell r="B960" t="str">
            <v>Proposta</v>
          </cell>
          <cell r="C960" t="str">
            <v>Lavatório Master Canto L76 DECA cor branco gelo 17</v>
          </cell>
          <cell r="D960" t="str">
            <v>un</v>
          </cell>
          <cell r="E960">
            <v>1</v>
          </cell>
          <cell r="F960">
            <v>923.64</v>
          </cell>
          <cell r="G960">
            <v>923.64</v>
          </cell>
        </row>
        <row r="961">
          <cell r="A961" t="str">
            <v>.2</v>
          </cell>
          <cell r="B961" t="str">
            <v>Ins Sinapi 6136</v>
          </cell>
          <cell r="C961" t="str">
            <v xml:space="preserve">Sifao em metal cromado para pia ou lavatorio, 1 x 1.1/2 " </v>
          </cell>
          <cell r="D961" t="str">
            <v>un</v>
          </cell>
          <cell r="E961">
            <v>1</v>
          </cell>
          <cell r="F961">
            <v>131.25</v>
          </cell>
          <cell r="G961">
            <v>131.25</v>
          </cell>
        </row>
        <row r="962">
          <cell r="A962" t="str">
            <v>.3</v>
          </cell>
          <cell r="B962" t="str">
            <v>Ins Sinapi 38643</v>
          </cell>
          <cell r="C962" t="str">
            <v xml:space="preserve">Valvula em metal cromado para lavatorio, 1 " sem ladrao </v>
          </cell>
          <cell r="D962" t="str">
            <v>un</v>
          </cell>
          <cell r="E962">
            <v>1</v>
          </cell>
          <cell r="F962">
            <v>32.81</v>
          </cell>
          <cell r="G962">
            <v>32.81</v>
          </cell>
        </row>
        <row r="963">
          <cell r="A963" t="str">
            <v>.4</v>
          </cell>
          <cell r="B963" t="str">
            <v>Ins Sinapi 11684</v>
          </cell>
          <cell r="C963" t="str">
            <v xml:space="preserve">Engate / rabicho flexivel inox 1/2 " x 40 cm </v>
          </cell>
          <cell r="D963" t="str">
            <v>un</v>
          </cell>
          <cell r="E963">
            <v>1</v>
          </cell>
          <cell r="F963">
            <v>32.94</v>
          </cell>
          <cell r="G963">
            <v>32.94</v>
          </cell>
        </row>
        <row r="964">
          <cell r="A964" t="str">
            <v>.5</v>
          </cell>
          <cell r="B964" t="str">
            <v>Sinapi 88267</v>
          </cell>
          <cell r="C964" t="str">
            <v>Encanador ou bombeiro hidráulico com encargos complementares</v>
          </cell>
          <cell r="D964" t="str">
            <v>h</v>
          </cell>
          <cell r="E964">
            <v>1.75</v>
          </cell>
          <cell r="F964">
            <v>18.5</v>
          </cell>
          <cell r="G964">
            <v>32.380000000000003</v>
          </cell>
        </row>
        <row r="965">
          <cell r="A965" t="str">
            <v>.6</v>
          </cell>
          <cell r="B965" t="str">
            <v>Sinapi 88316</v>
          </cell>
          <cell r="C965" t="str">
            <v>Servente com encargos complementares</v>
          </cell>
          <cell r="D965" t="str">
            <v>h</v>
          </cell>
          <cell r="E965">
            <v>1.75</v>
          </cell>
          <cell r="F965">
            <v>12.45</v>
          </cell>
          <cell r="G965">
            <v>21.79</v>
          </cell>
        </row>
        <row r="968">
          <cell r="A968" t="str">
            <v>Composição 0098</v>
          </cell>
          <cell r="B968" t="str">
            <v>Comp 08775/ORSE com insumos de mercado e mão de obra Sinapi</v>
          </cell>
          <cell r="C968" t="str">
            <v>Cuba Retangular com Válvula 40x34cm Polido Tramontina 94081507, inclusive sifão cromado</v>
          </cell>
          <cell r="D968" t="str">
            <v>un</v>
          </cell>
          <cell r="E968">
            <v>1</v>
          </cell>
          <cell r="G968">
            <v>445.84</v>
          </cell>
        </row>
        <row r="969">
          <cell r="A969" t="str">
            <v>.1</v>
          </cell>
          <cell r="B969" t="str">
            <v>Sinapi 88316</v>
          </cell>
          <cell r="C969" t="str">
            <v>Servente com encargos complementares</v>
          </cell>
          <cell r="D969" t="str">
            <v>h</v>
          </cell>
          <cell r="E969">
            <v>1</v>
          </cell>
          <cell r="F969">
            <v>12.45</v>
          </cell>
          <cell r="G969">
            <v>12.45</v>
          </cell>
        </row>
        <row r="970">
          <cell r="A970" t="str">
            <v>.2</v>
          </cell>
          <cell r="B970" t="str">
            <v>Ins Sinapi 6157</v>
          </cell>
          <cell r="C970" t="str">
            <v xml:space="preserve">Valvula em metal cromado para pia americana 3.1/2 x 1.1/2 " </v>
          </cell>
          <cell r="D970" t="str">
            <v>un</v>
          </cell>
          <cell r="E970">
            <v>1</v>
          </cell>
          <cell r="F970">
            <v>44.82</v>
          </cell>
          <cell r="G970">
            <v>44.82</v>
          </cell>
        </row>
        <row r="971">
          <cell r="A971" t="str">
            <v>.3</v>
          </cell>
          <cell r="B971" t="str">
            <v>Ins Sinapi 38637</v>
          </cell>
          <cell r="C971" t="str">
            <v>Sifao em metal cromado para pia americana, 1.1/2 x 1.1/2 "</v>
          </cell>
          <cell r="D971" t="str">
            <v>un</v>
          </cell>
          <cell r="E971">
            <v>1</v>
          </cell>
          <cell r="F971">
            <v>164.95</v>
          </cell>
          <cell r="G971">
            <v>164.95</v>
          </cell>
        </row>
        <row r="972">
          <cell r="A972" t="str">
            <v>.4</v>
          </cell>
          <cell r="B972" t="str">
            <v>Sinapi 88267</v>
          </cell>
          <cell r="C972" t="str">
            <v>Encanador ou bombeiro hidráulico com encargos complementares</v>
          </cell>
          <cell r="D972" t="str">
            <v>h</v>
          </cell>
          <cell r="E972">
            <v>1</v>
          </cell>
          <cell r="F972">
            <v>18.5</v>
          </cell>
          <cell r="G972">
            <v>18.5</v>
          </cell>
        </row>
        <row r="973">
          <cell r="A973" t="str">
            <v>.5</v>
          </cell>
          <cell r="B973" t="str">
            <v>Proposta</v>
          </cell>
          <cell r="C973" t="str">
            <v>Cuba Retangular com Válvula 40x34cm Polido Tramontina 94081507</v>
          </cell>
          <cell r="D973" t="str">
            <v>un</v>
          </cell>
          <cell r="E973">
            <v>1</v>
          </cell>
          <cell r="F973">
            <v>205.12</v>
          </cell>
          <cell r="G973">
            <v>205.12</v>
          </cell>
        </row>
        <row r="976">
          <cell r="A976" t="str">
            <v>Composição 0099</v>
          </cell>
          <cell r="B976" t="str">
            <v>Comp. 08235/Orse com insumos de mercado e mão de obra Sinapi</v>
          </cell>
          <cell r="C976" t="str">
            <v>Válvula de Descarga Hydra Max para Hydra Duo DECA Cromado- DECA; Base DECA;</v>
          </cell>
          <cell r="D976" t="str">
            <v>un</v>
          </cell>
          <cell r="E976">
            <v>1</v>
          </cell>
          <cell r="G976">
            <v>361.21</v>
          </cell>
        </row>
        <row r="977">
          <cell r="A977" t="str">
            <v>.1</v>
          </cell>
          <cell r="B977" t="str">
            <v>Ins Sinapi 3148</v>
          </cell>
          <cell r="C977" t="str">
            <v>Fita de vedação para tubos e conexões roscáveis (largura: 1/2 ")</v>
          </cell>
          <cell r="D977" t="str">
            <v>m</v>
          </cell>
          <cell r="E977">
            <v>1.88</v>
          </cell>
          <cell r="F977">
            <v>12.9</v>
          </cell>
          <cell r="G977">
            <v>24.25</v>
          </cell>
        </row>
        <row r="978">
          <cell r="A978" t="str">
            <v>.2</v>
          </cell>
          <cell r="B978" t="str">
            <v>Proposta</v>
          </cell>
          <cell r="C978" t="str">
            <v>Válvula de Descarga Hydra Max para Hydra Duo DECA Cromado- DECA; Base DECA;</v>
          </cell>
          <cell r="D978" t="str">
            <v>un</v>
          </cell>
          <cell r="E978">
            <v>1</v>
          </cell>
          <cell r="F978">
            <v>258.75</v>
          </cell>
          <cell r="G978">
            <v>258.75</v>
          </cell>
        </row>
        <row r="979">
          <cell r="A979" t="str">
            <v>.3</v>
          </cell>
          <cell r="B979" t="str">
            <v>Sinapi 88267</v>
          </cell>
          <cell r="C979" t="str">
            <v>Encanador ou bombeiro hidráulico com encargos complementares</v>
          </cell>
          <cell r="D979" t="str">
            <v>h</v>
          </cell>
          <cell r="E979">
            <v>2</v>
          </cell>
          <cell r="F979">
            <v>18.5</v>
          </cell>
          <cell r="G979">
            <v>37</v>
          </cell>
        </row>
        <row r="980">
          <cell r="A980" t="str">
            <v>.4</v>
          </cell>
          <cell r="B980" t="str">
            <v>Sinapi 88316</v>
          </cell>
          <cell r="C980" t="str">
            <v>Servente com encargos complementares</v>
          </cell>
          <cell r="D980" t="str">
            <v>h</v>
          </cell>
          <cell r="E980">
            <v>2</v>
          </cell>
          <cell r="F980">
            <v>12.45</v>
          </cell>
          <cell r="G980">
            <v>24.9</v>
          </cell>
        </row>
        <row r="981">
          <cell r="A981" t="str">
            <v>.5</v>
          </cell>
          <cell r="B981" t="str">
            <v>Ins Sinapi 21011</v>
          </cell>
          <cell r="C981" t="str">
            <v xml:space="preserve">Tubo aco galvanizado com costura, classe leve, dn 32 mm ( 11/4"), e = 2,65 mm, *2,71* kg/m (nbr 5580) </v>
          </cell>
          <cell r="D981" t="str">
            <v>m</v>
          </cell>
          <cell r="E981">
            <v>0.6</v>
          </cell>
          <cell r="F981">
            <v>27.18</v>
          </cell>
          <cell r="G981">
            <v>16.309999999999999</v>
          </cell>
        </row>
        <row r="984">
          <cell r="A984" t="str">
            <v>Composição 0100</v>
          </cell>
          <cell r="B984" t="str">
            <v>Comp. 03663/Orse com insumos de mercado e mão de obra Sinapi</v>
          </cell>
          <cell r="C984" t="str">
            <v>Vaso Linha Convencional DECA Vogue Plus código P132 cor Branco 17; completo com assento Slow Close, tubo de ligação, aneis, fixações</v>
          </cell>
          <cell r="D984" t="str">
            <v>un</v>
          </cell>
          <cell r="E984">
            <v>1</v>
          </cell>
          <cell r="G984">
            <v>1054.7200000000003</v>
          </cell>
        </row>
        <row r="985">
          <cell r="A985" t="str">
            <v>.1</v>
          </cell>
          <cell r="B985" t="str">
            <v>Proposta</v>
          </cell>
          <cell r="C985" t="str">
            <v>Anel de vedação (decane AV 90l) ou equivalente</v>
          </cell>
          <cell r="D985" t="str">
            <v>un</v>
          </cell>
          <cell r="E985">
            <v>1</v>
          </cell>
          <cell r="F985">
            <v>31.6</v>
          </cell>
          <cell r="G985">
            <v>31.6</v>
          </cell>
        </row>
        <row r="986">
          <cell r="A986" t="str">
            <v>.2</v>
          </cell>
          <cell r="B986" t="str">
            <v>Ins Sinapi 11955</v>
          </cell>
          <cell r="C986" t="str">
            <v>Parafuso de latao com acabamento cromado para fixar peca sanitaria, inclui porca cega, arruela e bucha de nylon tamanho s-10</v>
          </cell>
          <cell r="D986" t="str">
            <v>cj</v>
          </cell>
          <cell r="E986">
            <v>4</v>
          </cell>
          <cell r="F986">
            <v>2.66</v>
          </cell>
          <cell r="G986">
            <v>10.64</v>
          </cell>
        </row>
        <row r="987">
          <cell r="A987" t="str">
            <v>.3</v>
          </cell>
          <cell r="B987" t="str">
            <v>Proposta</v>
          </cell>
          <cell r="C987" t="str">
            <v>Tubo de ligação cromado</v>
          </cell>
          <cell r="D987" t="str">
            <v>un</v>
          </cell>
          <cell r="E987">
            <v>1</v>
          </cell>
          <cell r="F987">
            <v>119.93</v>
          </cell>
          <cell r="G987">
            <v>119.93</v>
          </cell>
        </row>
        <row r="988">
          <cell r="A988" t="str">
            <v>.4</v>
          </cell>
          <cell r="B988" t="str">
            <v>Proposta</v>
          </cell>
          <cell r="C988" t="str">
            <v>Vaso Linha Convencional DECA Vogue Plus código P132 cor Branco 17</v>
          </cell>
          <cell r="D988" t="str">
            <v>un</v>
          </cell>
          <cell r="E988">
            <v>1</v>
          </cell>
          <cell r="F988">
            <v>479.76</v>
          </cell>
          <cell r="G988">
            <v>479.76</v>
          </cell>
        </row>
        <row r="989">
          <cell r="A989" t="str">
            <v>.6</v>
          </cell>
          <cell r="B989" t="str">
            <v>Proposta</v>
          </cell>
          <cell r="C989" t="str">
            <v>Assento Plastico SlowClose Vogue Plus</v>
          </cell>
          <cell r="D989" t="str">
            <v>un</v>
          </cell>
          <cell r="E989">
            <v>1</v>
          </cell>
          <cell r="F989">
            <v>335.41</v>
          </cell>
          <cell r="G989">
            <v>335.41</v>
          </cell>
        </row>
        <row r="990">
          <cell r="A990" t="str">
            <v>.8</v>
          </cell>
          <cell r="B990" t="str">
            <v>Sinapi 88267</v>
          </cell>
          <cell r="C990" t="str">
            <v>Encanador ou bombeiro hidráulico com encargos complementares</v>
          </cell>
          <cell r="D990" t="str">
            <v>h</v>
          </cell>
          <cell r="E990">
            <v>2.5</v>
          </cell>
          <cell r="F990">
            <v>18.5</v>
          </cell>
          <cell r="G990">
            <v>46.25</v>
          </cell>
        </row>
        <row r="991">
          <cell r="A991" t="str">
            <v>.9</v>
          </cell>
          <cell r="B991" t="str">
            <v>Sinapi 88316</v>
          </cell>
          <cell r="C991" t="str">
            <v>Servente com encargos complementares</v>
          </cell>
          <cell r="D991" t="str">
            <v>h</v>
          </cell>
          <cell r="E991">
            <v>2.5</v>
          </cell>
          <cell r="F991">
            <v>12.45</v>
          </cell>
          <cell r="G991">
            <v>31.13</v>
          </cell>
        </row>
        <row r="994">
          <cell r="A994" t="str">
            <v>Composição 0101</v>
          </cell>
          <cell r="B994" t="str">
            <v>Comp 03461/ORSE com insumos de mercado e mão de obra Sinapi</v>
          </cell>
          <cell r="C994" t="str">
            <v>Mictório com Sifão Integrado. Ref. DECA Cód. M-713, Cor Branco 17 inclusive Válvula para Mictório: Pressmatic Compact Ciclo Fixo Ref. Docol;</v>
          </cell>
          <cell r="D994" t="str">
            <v>un</v>
          </cell>
          <cell r="E994">
            <v>1</v>
          </cell>
          <cell r="G994">
            <v>1381.5</v>
          </cell>
        </row>
        <row r="995">
          <cell r="A995" t="str">
            <v>.1</v>
          </cell>
          <cell r="B995" t="str">
            <v>Proposta</v>
          </cell>
          <cell r="C995" t="str">
            <v>Mictório com Sifão Integrado. Ref. DECA Cód. M-713</v>
          </cell>
          <cell r="D995" t="str">
            <v>un</v>
          </cell>
          <cell r="E995">
            <v>1</v>
          </cell>
          <cell r="F995">
            <v>680.54</v>
          </cell>
          <cell r="G995">
            <v>680.54</v>
          </cell>
        </row>
        <row r="996">
          <cell r="A996" t="str">
            <v>.2</v>
          </cell>
          <cell r="B996" t="str">
            <v>Proposta</v>
          </cell>
          <cell r="C996" t="str">
            <v>Válvula para Mictório: Pressmatic Compact Ciclo Fixo Ref. Docol;</v>
          </cell>
          <cell r="D996" t="str">
            <v>un</v>
          </cell>
          <cell r="E996">
            <v>1</v>
          </cell>
          <cell r="F996">
            <v>446.25</v>
          </cell>
          <cell r="G996">
            <v>446.25</v>
          </cell>
        </row>
        <row r="997">
          <cell r="A997" t="str">
            <v>.3</v>
          </cell>
          <cell r="B997" t="str">
            <v>Ins Sinapi 38637</v>
          </cell>
          <cell r="C997" t="str">
            <v>Sifao em metal cromado para pia americana, 1.1/2 x 1.1/2 " un cr 149,56</v>
          </cell>
          <cell r="D997" t="str">
            <v>un</v>
          </cell>
          <cell r="E997">
            <v>1</v>
          </cell>
          <cell r="F997">
            <v>164.95</v>
          </cell>
          <cell r="G997">
            <v>164.95</v>
          </cell>
        </row>
        <row r="998">
          <cell r="A998" t="str">
            <v>.4</v>
          </cell>
          <cell r="B998" t="str">
            <v>Sinapi 88267</v>
          </cell>
          <cell r="C998" t="str">
            <v>Encanador ou bombeiro hidráulico com encargos complementares</v>
          </cell>
          <cell r="D998" t="str">
            <v>h</v>
          </cell>
          <cell r="E998">
            <v>2.9</v>
          </cell>
          <cell r="F998">
            <v>18.5</v>
          </cell>
          <cell r="G998">
            <v>53.65</v>
          </cell>
        </row>
        <row r="999">
          <cell r="A999" t="str">
            <v>.5</v>
          </cell>
          <cell r="B999" t="str">
            <v>Sinapi 88316</v>
          </cell>
          <cell r="C999" t="str">
            <v>Servente com encargos complementares</v>
          </cell>
          <cell r="D999" t="str">
            <v>h</v>
          </cell>
          <cell r="E999">
            <v>2.9</v>
          </cell>
          <cell r="F999">
            <v>12.45</v>
          </cell>
          <cell r="G999">
            <v>36.11</v>
          </cell>
        </row>
        <row r="1002">
          <cell r="A1002" t="str">
            <v>Composição 0102</v>
          </cell>
          <cell r="B1002" t="str">
            <v>Comp. 05019/ORSE com insumos de mercado e mão de obra Sinapi</v>
          </cell>
          <cell r="C1002" t="str">
            <v>Barra de apoio cromada DECA ref. 2310 com 80cm de extensão</v>
          </cell>
          <cell r="D1002" t="str">
            <v>un</v>
          </cell>
          <cell r="E1002">
            <v>1</v>
          </cell>
          <cell r="G1002">
            <v>381.01</v>
          </cell>
        </row>
        <row r="1003">
          <cell r="A1003" t="str">
            <v>.1</v>
          </cell>
          <cell r="B1003" t="str">
            <v>Proposta</v>
          </cell>
          <cell r="C1003" t="str">
            <v>Barra de apoio cromada DECA ref. 2310 com 80cm de extensão</v>
          </cell>
          <cell r="D1003" t="str">
            <v>un</v>
          </cell>
          <cell r="E1003">
            <v>1</v>
          </cell>
          <cell r="F1003">
            <v>369.03</v>
          </cell>
          <cell r="G1003">
            <v>369.03</v>
          </cell>
        </row>
        <row r="1004">
          <cell r="A1004" t="str">
            <v>.2</v>
          </cell>
          <cell r="B1004" t="str">
            <v>Sinapi 88256</v>
          </cell>
          <cell r="C1004" t="str">
            <v>Azulejista ou ladrilhista com encargos complementares</v>
          </cell>
          <cell r="D1004" t="str">
            <v>h</v>
          </cell>
          <cell r="E1004">
            <v>0.7</v>
          </cell>
          <cell r="F1004">
            <v>17.11</v>
          </cell>
          <cell r="G1004">
            <v>11.98</v>
          </cell>
        </row>
        <row r="1007">
          <cell r="A1007" t="str">
            <v>Composição 0103</v>
          </cell>
          <cell r="B1007" t="str">
            <v>Comp. Sinapi 89354 para o misturador especificado</v>
          </cell>
          <cell r="C1007" t="str">
            <v>Misturador Monocomando de Chuveiro para Baixa e Alta Pressão Link Cromado 2993.C.LNK.034 DECA</v>
          </cell>
          <cell r="D1007" t="str">
            <v>un</v>
          </cell>
          <cell r="E1007">
            <v>1</v>
          </cell>
          <cell r="G1007">
            <v>511.62999999999994</v>
          </cell>
        </row>
        <row r="1008">
          <cell r="A1008" t="str">
            <v>.1</v>
          </cell>
          <cell r="B1008" t="str">
            <v>Ins Sinapi 3148</v>
          </cell>
          <cell r="C1008" t="str">
            <v>Fita veda rosca em rolos de 18 mm x 50 m (l x c)</v>
          </cell>
          <cell r="D1008" t="str">
            <v>un</v>
          </cell>
          <cell r="E1008">
            <v>0.02</v>
          </cell>
          <cell r="F1008">
            <v>12.9</v>
          </cell>
          <cell r="G1008">
            <v>0.26</v>
          </cell>
        </row>
        <row r="1009">
          <cell r="A1009" t="str">
            <v>.2</v>
          </cell>
          <cell r="B1009" t="str">
            <v>Proposta</v>
          </cell>
          <cell r="C1009" t="str">
            <v>Misturador Monocomando de Chuveiro para Baixa e Alta Pressão Link Cromado 2993.C.LNK.034 DECA</v>
          </cell>
          <cell r="D1009" t="str">
            <v>un</v>
          </cell>
          <cell r="E1009">
            <v>1</v>
          </cell>
          <cell r="F1009">
            <v>498.32</v>
          </cell>
          <cell r="G1009">
            <v>498.32</v>
          </cell>
        </row>
        <row r="1010">
          <cell r="A1010" t="str">
            <v>.3</v>
          </cell>
          <cell r="B1010" t="str">
            <v>Sinapi 88248</v>
          </cell>
          <cell r="C1010" t="str">
            <v>Auxiliar de encanador ou bombeiro hidráulico com encargos complementares</v>
          </cell>
          <cell r="D1010" t="str">
            <v>h</v>
          </cell>
          <cell r="E1010">
            <v>0.4</v>
          </cell>
          <cell r="F1010">
            <v>14.13</v>
          </cell>
          <cell r="G1010">
            <v>5.65</v>
          </cell>
        </row>
        <row r="1011">
          <cell r="A1011" t="str">
            <v>.4</v>
          </cell>
          <cell r="B1011" t="str">
            <v>Sinapi 88267</v>
          </cell>
          <cell r="C1011" t="str">
            <v>Encanador ou bombeiro hidráulico com encargos complementares</v>
          </cell>
          <cell r="D1011" t="str">
            <v>h</v>
          </cell>
          <cell r="E1011">
            <v>0.4</v>
          </cell>
          <cell r="F1011">
            <v>18.5</v>
          </cell>
          <cell r="G1011">
            <v>7.4</v>
          </cell>
        </row>
        <row r="1014">
          <cell r="A1014" t="str">
            <v>Composição 0104</v>
          </cell>
          <cell r="B1014" t="str">
            <v>Comp. 02023/ORSE com insumos de mercado e mão de obra Sinapi</v>
          </cell>
          <cell r="C1014" t="str">
            <v>Chuveiro de Parede Redondo com Tubo Acqua Plus Cromada DECA</v>
          </cell>
          <cell r="D1014" t="str">
            <v>un</v>
          </cell>
          <cell r="E1014">
            <v>1</v>
          </cell>
          <cell r="G1014">
            <v>525.75</v>
          </cell>
        </row>
        <row r="1015">
          <cell r="A1015" t="str">
            <v>.1</v>
          </cell>
          <cell r="B1015" t="str">
            <v>Proposta</v>
          </cell>
          <cell r="C1015" t="str">
            <v>Chuveiro de Parede Redondo com Tubo Acqua Plus Cromada DECA</v>
          </cell>
          <cell r="D1015" t="str">
            <v>un</v>
          </cell>
          <cell r="E1015">
            <v>1</v>
          </cell>
          <cell r="F1015">
            <v>506.99</v>
          </cell>
          <cell r="G1015">
            <v>506.99</v>
          </cell>
        </row>
        <row r="1016">
          <cell r="A1016" t="str">
            <v>.2</v>
          </cell>
          <cell r="B1016" t="str">
            <v>Ins Sinapi 3148</v>
          </cell>
          <cell r="C1016" t="str">
            <v>Fita veda rosca em rolos de 18 mm x 50 m (l x c)</v>
          </cell>
          <cell r="D1016" t="str">
            <v>un</v>
          </cell>
          <cell r="E1016">
            <v>0.02</v>
          </cell>
          <cell r="F1016">
            <v>12.9</v>
          </cell>
          <cell r="G1016">
            <v>0.26</v>
          </cell>
        </row>
        <row r="1017">
          <cell r="A1017" t="str">
            <v>.3</v>
          </cell>
          <cell r="B1017" t="str">
            <v>Sinapi 88267</v>
          </cell>
          <cell r="C1017" t="str">
            <v>Encanador ou bombeiro hidráulico com encargos complementares</v>
          </cell>
          <cell r="D1017" t="str">
            <v>h</v>
          </cell>
          <cell r="E1017">
            <v>1</v>
          </cell>
          <cell r="F1017">
            <v>18.5</v>
          </cell>
          <cell r="G1017">
            <v>18.5</v>
          </cell>
        </row>
        <row r="1020">
          <cell r="A1020" t="str">
            <v>Composição 0105</v>
          </cell>
          <cell r="B1020" t="str">
            <v>Comp 07976/ORSE + Sifão e válvula</v>
          </cell>
          <cell r="C1020" t="str">
            <v>Tanque Grande De 40 Litros 600X500mm DECA TQ.03.17, inclusive sifão e válvula cromados</v>
          </cell>
          <cell r="D1020" t="str">
            <v>un</v>
          </cell>
          <cell r="E1020">
            <v>1</v>
          </cell>
          <cell r="G1020">
            <v>427.35</v>
          </cell>
        </row>
        <row r="1021">
          <cell r="A1021" t="str">
            <v>.1</v>
          </cell>
          <cell r="B1021" t="str">
            <v>Proposta</v>
          </cell>
          <cell r="C1021" t="str">
            <v>Tanque Grande De 40 Litros 600X500mm DECA TQ.03.17</v>
          </cell>
          <cell r="D1021" t="str">
            <v>un</v>
          </cell>
          <cell r="E1021">
            <v>1</v>
          </cell>
          <cell r="F1021">
            <v>250.25</v>
          </cell>
          <cell r="G1021">
            <v>250.25</v>
          </cell>
        </row>
        <row r="1022">
          <cell r="A1022" t="str">
            <v>.2</v>
          </cell>
          <cell r="B1022" t="str">
            <v>Ins Sinapi 38638</v>
          </cell>
          <cell r="C1022" t="str">
            <v>Sifao em metal cromado para tanque, 1.1/4 x 1.1/2 "</v>
          </cell>
          <cell r="D1022" t="str">
            <v>un</v>
          </cell>
          <cell r="E1022">
            <v>1</v>
          </cell>
          <cell r="F1022">
            <v>139</v>
          </cell>
          <cell r="G1022">
            <v>139</v>
          </cell>
        </row>
        <row r="1023">
          <cell r="A1023" t="str">
            <v>.3</v>
          </cell>
          <cell r="B1023" t="str">
            <v>Ins Sinapi 37588</v>
          </cell>
          <cell r="C1023" t="str">
            <v>Valvula em metal cromado para tanque, 1.1/2 " sem ladrao</v>
          </cell>
          <cell r="D1023" t="str">
            <v>un</v>
          </cell>
          <cell r="E1023">
            <v>1</v>
          </cell>
          <cell r="F1023">
            <v>19.600000000000001</v>
          </cell>
          <cell r="G1023">
            <v>19.600000000000001</v>
          </cell>
        </row>
        <row r="1024">
          <cell r="A1024" t="str">
            <v>.4</v>
          </cell>
          <cell r="B1024" t="str">
            <v>Sinapi 88267</v>
          </cell>
          <cell r="C1024" t="str">
            <v>Encanador ou bombeiro hidráulico com encargos complementares</v>
          </cell>
          <cell r="D1024" t="str">
            <v>h</v>
          </cell>
          <cell r="E1024">
            <v>1</v>
          </cell>
          <cell r="F1024">
            <v>18.5</v>
          </cell>
          <cell r="G1024">
            <v>18.5</v>
          </cell>
        </row>
        <row r="1027">
          <cell r="A1027" t="str">
            <v>Composição 0106</v>
          </cell>
          <cell r="B1027" t="str">
            <v>Comp. 09702/Orse com insumos de mercado e mão de obra Sinapi</v>
          </cell>
          <cell r="C1027" t="str">
            <v>Torneira para Tanque Com Derivação FLex DECA 1155.C20</v>
          </cell>
          <cell r="D1027" t="str">
            <v>un</v>
          </cell>
          <cell r="E1027">
            <v>1</v>
          </cell>
          <cell r="G1027">
            <v>217.62</v>
          </cell>
        </row>
        <row r="1028">
          <cell r="A1028" t="str">
            <v>.1</v>
          </cell>
          <cell r="B1028" t="str">
            <v>Ins Sinapi 3148</v>
          </cell>
          <cell r="C1028" t="str">
            <v>Fita de vedação para tubos e conexões roscáveis (largura: 1/2 ")</v>
          </cell>
          <cell r="D1028" t="str">
            <v>m</v>
          </cell>
          <cell r="E1028">
            <v>0.54</v>
          </cell>
          <cell r="F1028">
            <v>12.9</v>
          </cell>
          <cell r="G1028">
            <v>6.97</v>
          </cell>
        </row>
        <row r="1029">
          <cell r="A1029" t="str">
            <v>.2</v>
          </cell>
          <cell r="B1029" t="str">
            <v>Proposta</v>
          </cell>
          <cell r="C1029" t="str">
            <v>Torneira para Tanque Com Derivação FLex DECA 1155.C20</v>
          </cell>
          <cell r="D1029" t="str">
            <v>un</v>
          </cell>
          <cell r="E1029">
            <v>1</v>
          </cell>
          <cell r="F1029">
            <v>194.33</v>
          </cell>
          <cell r="G1029">
            <v>194.33</v>
          </cell>
        </row>
        <row r="1030">
          <cell r="A1030" t="str">
            <v>.4</v>
          </cell>
          <cell r="B1030" t="str">
            <v>Sinapi 88248</v>
          </cell>
          <cell r="C1030" t="str">
            <v>Auxiliar de encanador ou bombeiro hidráulico com encargos complementares</v>
          </cell>
          <cell r="D1030" t="str">
            <v>h</v>
          </cell>
          <cell r="E1030">
            <v>0.5</v>
          </cell>
          <cell r="F1030">
            <v>14.13</v>
          </cell>
          <cell r="G1030">
            <v>7.07</v>
          </cell>
        </row>
        <row r="1031">
          <cell r="A1031" t="str">
            <v>.5</v>
          </cell>
          <cell r="B1031" t="str">
            <v>Sinapi 88267</v>
          </cell>
          <cell r="C1031" t="str">
            <v>Encanador ou bombeiro hidráulico com encargos complementares</v>
          </cell>
          <cell r="D1031" t="str">
            <v>h</v>
          </cell>
          <cell r="E1031">
            <v>0.5</v>
          </cell>
          <cell r="F1031">
            <v>18.5</v>
          </cell>
          <cell r="G1031">
            <v>9.25</v>
          </cell>
        </row>
        <row r="1034">
          <cell r="A1034" t="str">
            <v>Composição 0107</v>
          </cell>
          <cell r="B1034" t="str">
            <v>Comp. SEINFRA C1628 com insumos Sinapi</v>
          </cell>
          <cell r="C1034" t="str">
            <v>Limpeza geral de todos os elementos que compõem a obra, em todos os compartimentos envolvidos pela mesma, procedendo-se ainda a verificação de funcionamento dos equipamentos instalados</v>
          </cell>
          <cell r="D1034" t="str">
            <v>m2</v>
          </cell>
          <cell r="E1034">
            <v>1</v>
          </cell>
          <cell r="G1034">
            <v>8.7200000000000006</v>
          </cell>
        </row>
        <row r="1035">
          <cell r="A1035" t="str">
            <v>.1</v>
          </cell>
          <cell r="B1035" t="str">
            <v>Sinapi 88316</v>
          </cell>
          <cell r="C1035" t="str">
            <v>Servente com encargos complementares</v>
          </cell>
          <cell r="D1035" t="str">
            <v>h</v>
          </cell>
          <cell r="E1035">
            <v>0.7</v>
          </cell>
          <cell r="F1035">
            <v>12.45</v>
          </cell>
          <cell r="G1035">
            <v>8.7200000000000006</v>
          </cell>
        </row>
        <row r="1038">
          <cell r="A1038" t="str">
            <v>Composição 0108</v>
          </cell>
          <cell r="B1038" t="str">
            <v>Comp. Sinapi 87260 para a cerâmica indicada</v>
          </cell>
          <cell r="C1038" t="str">
            <v>Pavimentação em Cerâmica Gail 1009 / 3510 placa extrudada na cor azul ou equivalente, argamassa pré-fabricada, com rejunte epóxi. Fornecimento e colocação - Fundos de piscinas</v>
          </cell>
          <cell r="D1038" t="str">
            <v>m2</v>
          </cell>
          <cell r="E1038">
            <v>1</v>
          </cell>
          <cell r="G1038">
            <v>146.51</v>
          </cell>
        </row>
        <row r="1039">
          <cell r="A1039" t="str">
            <v>.1</v>
          </cell>
          <cell r="B1039" t="str">
            <v>Sinapi 88256</v>
          </cell>
          <cell r="C1039" t="str">
            <v xml:space="preserve">Azulejista ou ladrilhista com encargos complementares </v>
          </cell>
          <cell r="D1039" t="str">
            <v>h</v>
          </cell>
          <cell r="E1039">
            <v>0.39</v>
          </cell>
          <cell r="F1039">
            <v>17.11</v>
          </cell>
          <cell r="G1039">
            <v>6.67</v>
          </cell>
        </row>
        <row r="1040">
          <cell r="A1040" t="str">
            <v>.2</v>
          </cell>
          <cell r="B1040" t="str">
            <v>Sinapi 88316</v>
          </cell>
          <cell r="C1040" t="str">
            <v>Servente com encargos complementares</v>
          </cell>
          <cell r="D1040" t="str">
            <v>h</v>
          </cell>
          <cell r="E1040">
            <v>0.19</v>
          </cell>
          <cell r="F1040">
            <v>12.45</v>
          </cell>
          <cell r="G1040">
            <v>2.37</v>
          </cell>
        </row>
        <row r="1041">
          <cell r="A1041" t="str">
            <v>.3</v>
          </cell>
          <cell r="B1041" t="str">
            <v>Proposta</v>
          </cell>
          <cell r="C1041" t="str">
            <v>Cerâmica Gail 1009 / 3510 placa extrudada na cor azul</v>
          </cell>
          <cell r="D1041" t="str">
            <v>m2</v>
          </cell>
          <cell r="E1041">
            <v>1.06</v>
          </cell>
          <cell r="F1041">
            <v>98.47</v>
          </cell>
          <cell r="G1041">
            <v>104.38</v>
          </cell>
        </row>
        <row r="1042">
          <cell r="A1042" t="str">
            <v>.4</v>
          </cell>
          <cell r="B1042" t="str">
            <v>Ins Sinapi 37398</v>
          </cell>
          <cell r="C1042" t="str">
            <v>Rejunte epóxi colorido</v>
          </cell>
          <cell r="D1042" t="str">
            <v>kg</v>
          </cell>
          <cell r="E1042">
            <v>0.24</v>
          </cell>
          <cell r="F1042">
            <v>56.7</v>
          </cell>
          <cell r="G1042">
            <v>13.61</v>
          </cell>
        </row>
        <row r="1043">
          <cell r="A1043" t="str">
            <v>.5</v>
          </cell>
          <cell r="B1043" t="str">
            <v>Ins Sinapi 37596</v>
          </cell>
          <cell r="C1043" t="str">
            <v>Argamassa colante tipo ACIII - E</v>
          </cell>
          <cell r="D1043" t="str">
            <v>kg</v>
          </cell>
          <cell r="E1043">
            <v>8.6199999999999992</v>
          </cell>
          <cell r="F1043">
            <v>2.2599999999999998</v>
          </cell>
          <cell r="G1043">
            <v>19.48</v>
          </cell>
        </row>
        <row r="1046">
          <cell r="A1046" t="str">
            <v>Composição 0109</v>
          </cell>
          <cell r="B1046" t="str">
            <v>Comp. Sinapi 87260 para a cerâmica indicada</v>
          </cell>
          <cell r="C1046" t="str">
            <v>Pavimentação em Cerâmica Gail 1009 / 3510 placa extrudada na cor azul escuro ou equivalente, argamassa pré-fabricada, com rejunte epóxi. Fornecimento e colocação - Faixas de fundo de piscina semi-olímpica</v>
          </cell>
          <cell r="D1046" t="str">
            <v>m2</v>
          </cell>
          <cell r="E1046">
            <v>1</v>
          </cell>
          <cell r="G1046">
            <v>146.51</v>
          </cell>
        </row>
        <row r="1047">
          <cell r="A1047" t="str">
            <v>.1</v>
          </cell>
          <cell r="B1047" t="str">
            <v>Sinapi 88256</v>
          </cell>
          <cell r="C1047" t="str">
            <v xml:space="preserve">Azulejista ou ladrilhista com encargos complementares </v>
          </cell>
          <cell r="D1047" t="str">
            <v>h</v>
          </cell>
          <cell r="E1047">
            <v>0.39</v>
          </cell>
          <cell r="F1047">
            <v>17.11</v>
          </cell>
          <cell r="G1047">
            <v>6.67</v>
          </cell>
        </row>
        <row r="1048">
          <cell r="A1048" t="str">
            <v>.2</v>
          </cell>
          <cell r="B1048" t="str">
            <v>Sinapi 88316</v>
          </cell>
          <cell r="C1048" t="str">
            <v>Servente com encargos complementares</v>
          </cell>
          <cell r="D1048" t="str">
            <v>h</v>
          </cell>
          <cell r="E1048">
            <v>0.19</v>
          </cell>
          <cell r="F1048">
            <v>12.45</v>
          </cell>
          <cell r="G1048">
            <v>2.37</v>
          </cell>
        </row>
        <row r="1049">
          <cell r="A1049" t="str">
            <v>.3</v>
          </cell>
          <cell r="B1049" t="str">
            <v>Proposta</v>
          </cell>
          <cell r="C1049" t="str">
            <v>Cerâmica Gail 1009 / 3510 placa extrudada na cor azul escuro</v>
          </cell>
          <cell r="D1049" t="str">
            <v>m2</v>
          </cell>
          <cell r="E1049">
            <v>1.06</v>
          </cell>
          <cell r="F1049">
            <v>98.47</v>
          </cell>
          <cell r="G1049">
            <v>104.38</v>
          </cell>
        </row>
        <row r="1050">
          <cell r="A1050" t="str">
            <v>.4</v>
          </cell>
          <cell r="B1050" t="str">
            <v>Ins Sinapi 37398</v>
          </cell>
          <cell r="C1050" t="str">
            <v>Rejunte epóxi colorido</v>
          </cell>
          <cell r="D1050" t="str">
            <v>kg</v>
          </cell>
          <cell r="E1050">
            <v>0.24</v>
          </cell>
          <cell r="F1050">
            <v>56.7</v>
          </cell>
          <cell r="G1050">
            <v>13.61</v>
          </cell>
        </row>
        <row r="1051">
          <cell r="A1051" t="str">
            <v>.5</v>
          </cell>
          <cell r="B1051" t="str">
            <v>Ins Sinapi 37596</v>
          </cell>
          <cell r="C1051" t="str">
            <v>Argamassa colante tipo ACIII - E</v>
          </cell>
          <cell r="D1051" t="str">
            <v>kg</v>
          </cell>
          <cell r="E1051">
            <v>8.6199999999999992</v>
          </cell>
          <cell r="F1051">
            <v>2.2599999999999998</v>
          </cell>
          <cell r="G1051">
            <v>19.48</v>
          </cell>
        </row>
        <row r="1054">
          <cell r="A1054" t="str">
            <v>Composição 0110</v>
          </cell>
          <cell r="B1054" t="str">
            <v>Comp. Sinapi 73743/1 para a Pedra Pirenópilis</v>
          </cell>
          <cell r="C1054" t="str">
            <v>Pavimentação em Pedra tipo Pirenópolis 60x60cm, assentamento com argamassa de cimento e areia, traço 1:3, rejunte comum. Fornecimento e colocação</v>
          </cell>
          <cell r="D1054" t="str">
            <v>m2</v>
          </cell>
          <cell r="E1054">
            <v>1</v>
          </cell>
          <cell r="G1054">
            <v>187.73999999999998</v>
          </cell>
        </row>
        <row r="1055">
          <cell r="A1055" t="str">
            <v>.1</v>
          </cell>
          <cell r="B1055" t="str">
            <v>Ins Sinapi 1380</v>
          </cell>
          <cell r="C1055" t="str">
            <v>Cimento branco</v>
          </cell>
          <cell r="D1055" t="str">
            <v>kg</v>
          </cell>
          <cell r="E1055">
            <v>1.468</v>
          </cell>
          <cell r="F1055">
            <v>3.28</v>
          </cell>
          <cell r="G1055">
            <v>4.82</v>
          </cell>
        </row>
        <row r="1056">
          <cell r="A1056" t="str">
            <v>.2</v>
          </cell>
          <cell r="B1056" t="str">
            <v>Ins Sinapi 4710</v>
          </cell>
          <cell r="C1056" t="str">
            <v>Pedra quartzito ou calcario laminado, serrada, tipo cariri, itacolomi, lagoa santa, luminaria, pirenopolis, sao tome ou outras similares da regiao, *20 x *40 cm, e= *1,5 a *2,5 cm</v>
          </cell>
          <cell r="D1056" t="str">
            <v>m2</v>
          </cell>
          <cell r="E1056">
            <v>1.05</v>
          </cell>
          <cell r="F1056">
            <v>143.31</v>
          </cell>
          <cell r="G1056">
            <v>150.47999999999999</v>
          </cell>
        </row>
        <row r="1057">
          <cell r="A1057" t="str">
            <v>.3</v>
          </cell>
          <cell r="B1057" t="str">
            <v>Sinapi 88309</v>
          </cell>
          <cell r="C1057" t="str">
            <v>Pedreiro com encargos complementares</v>
          </cell>
          <cell r="D1057" t="str">
            <v>h</v>
          </cell>
          <cell r="E1057">
            <v>0.8</v>
          </cell>
          <cell r="F1057">
            <v>17.170000000000002</v>
          </cell>
          <cell r="G1057">
            <v>13.74</v>
          </cell>
        </row>
        <row r="1058">
          <cell r="A1058" t="str">
            <v>.4</v>
          </cell>
          <cell r="B1058" t="str">
            <v>Sinapi 88316</v>
          </cell>
          <cell r="C1058" t="str">
            <v>Servente com encargos complementares</v>
          </cell>
          <cell r="D1058" t="str">
            <v>h</v>
          </cell>
          <cell r="E1058">
            <v>0.4</v>
          </cell>
          <cell r="F1058">
            <v>12.45</v>
          </cell>
          <cell r="G1058">
            <v>4.9800000000000004</v>
          </cell>
        </row>
        <row r="1059">
          <cell r="A1059" t="str">
            <v>.5</v>
          </cell>
          <cell r="B1059" t="str">
            <v>Sinapi 88629</v>
          </cell>
          <cell r="C1059" t="str">
            <v>Argamassa traço 1:3 (em volume de cimento e areia média úmida), preparo manual</v>
          </cell>
          <cell r="D1059" t="str">
            <v>m3</v>
          </cell>
          <cell r="E1059">
            <v>0.03</v>
          </cell>
          <cell r="F1059">
            <v>457.39</v>
          </cell>
          <cell r="G1059">
            <v>13.72</v>
          </cell>
        </row>
        <row r="1062">
          <cell r="A1062" t="str">
            <v>Composição 0111</v>
          </cell>
          <cell r="B1062" t="str">
            <v>Comp. Sinapi 87273 para a cerâmica especificada</v>
          </cell>
          <cell r="C1062" t="str">
            <v>Revestimento em Cerâmica Gail 1009 / 3510 placa extrudada na cor azul ou equivalente, argamassa pré-fabricada, com rejunte epóxi. Fornecimento e colocação - Paredes de piscinas</v>
          </cell>
          <cell r="D1062" t="str">
            <v>m2</v>
          </cell>
          <cell r="E1062">
            <v>1</v>
          </cell>
          <cell r="G1062">
            <v>137.65999999999997</v>
          </cell>
        </row>
        <row r="1063">
          <cell r="A1063" t="str">
            <v>.1</v>
          </cell>
          <cell r="B1063" t="str">
            <v>Proposta</v>
          </cell>
          <cell r="C1063" t="str">
            <v>Cerâmica Gail 1009 / 3510 placa extrudada na cor azul</v>
          </cell>
          <cell r="D1063" t="str">
            <v>m2</v>
          </cell>
          <cell r="E1063">
            <v>1.08</v>
          </cell>
          <cell r="F1063">
            <v>98.47</v>
          </cell>
          <cell r="G1063">
            <v>106.35</v>
          </cell>
        </row>
        <row r="1064">
          <cell r="A1064" t="str">
            <v>.2</v>
          </cell>
          <cell r="B1064" t="str">
            <v>Ins Sinapi 1381</v>
          </cell>
          <cell r="C1064" t="str">
            <v>Argamassa colante AC I para cerâmicas</v>
          </cell>
          <cell r="D1064" t="str">
            <v>kg</v>
          </cell>
          <cell r="E1064">
            <v>6.14</v>
          </cell>
          <cell r="F1064">
            <v>0.5</v>
          </cell>
          <cell r="G1064">
            <v>3.07</v>
          </cell>
        </row>
        <row r="1065">
          <cell r="A1065" t="str">
            <v>.3</v>
          </cell>
          <cell r="B1065" t="str">
            <v>Ins Sinapi 37398</v>
          </cell>
          <cell r="C1065" t="str">
            <v>Rejunte epóxi colorido</v>
          </cell>
          <cell r="D1065" t="str">
            <v>kg</v>
          </cell>
          <cell r="E1065">
            <v>0.22</v>
          </cell>
          <cell r="F1065">
            <v>56.7</v>
          </cell>
          <cell r="G1065">
            <v>12.47</v>
          </cell>
        </row>
        <row r="1066">
          <cell r="A1066" t="str">
            <v>.4</v>
          </cell>
          <cell r="B1066" t="str">
            <v>Sinapi 88256</v>
          </cell>
          <cell r="C1066" t="str">
            <v xml:space="preserve">Azulejista ou ladrilhista com encargos complementares </v>
          </cell>
          <cell r="D1066" t="str">
            <v>h</v>
          </cell>
          <cell r="E1066">
            <v>0.66</v>
          </cell>
          <cell r="F1066">
            <v>17.11</v>
          </cell>
          <cell r="G1066">
            <v>11.29</v>
          </cell>
        </row>
        <row r="1067">
          <cell r="A1067" t="str">
            <v>.5</v>
          </cell>
          <cell r="B1067" t="str">
            <v>Sinapi 88316</v>
          </cell>
          <cell r="C1067" t="str">
            <v>Servente com encargos complementares</v>
          </cell>
          <cell r="D1067" t="str">
            <v>h</v>
          </cell>
          <cell r="E1067">
            <v>0.36</v>
          </cell>
          <cell r="F1067">
            <v>12.45</v>
          </cell>
          <cell r="G1067">
            <v>4.4800000000000004</v>
          </cell>
        </row>
        <row r="1070">
          <cell r="A1070" t="str">
            <v>Composição 0112</v>
          </cell>
          <cell r="B1070" t="str">
            <v>Comp. Sinapi 88649 com cerâmica especificada</v>
          </cell>
          <cell r="C1070" t="str">
            <v>Revestimento em Cerâmica Gail 5710 / 1000 com borda agarradeira ou equivalente, argamassa pré-fabricada, com rejunte epóxi. Fornecimento e colocação - Bordas de piscinas</v>
          </cell>
          <cell r="D1070" t="str">
            <v>m2</v>
          </cell>
          <cell r="E1070">
            <v>1</v>
          </cell>
          <cell r="G1070">
            <v>141.61000000000001</v>
          </cell>
        </row>
        <row r="1071">
          <cell r="A1071" t="str">
            <v>.1</v>
          </cell>
          <cell r="B1071" t="str">
            <v>Ins Sinapi 37398</v>
          </cell>
          <cell r="C1071" t="str">
            <v>Rejunte epóxi colorido</v>
          </cell>
          <cell r="D1071" t="str">
            <v>kg</v>
          </cell>
          <cell r="E1071">
            <v>0.02</v>
          </cell>
          <cell r="F1071">
            <v>56.7</v>
          </cell>
          <cell r="G1071">
            <v>1.1299999999999999</v>
          </cell>
        </row>
        <row r="1072">
          <cell r="A1072" t="str">
            <v>.2</v>
          </cell>
          <cell r="B1072" t="str">
            <v>Ins Sinapi 37596</v>
          </cell>
          <cell r="C1072" t="str">
            <v>Argamassa colante tipo ACIII - E</v>
          </cell>
          <cell r="D1072" t="str">
            <v>kg</v>
          </cell>
          <cell r="E1072">
            <v>0.35</v>
          </cell>
          <cell r="F1072">
            <v>2.2599999999999998</v>
          </cell>
          <cell r="G1072">
            <v>0.79</v>
          </cell>
        </row>
        <row r="1073">
          <cell r="A1073" t="str">
            <v>.3</v>
          </cell>
          <cell r="B1073" t="str">
            <v>Proposta</v>
          </cell>
          <cell r="C1073" t="str">
            <v>Cerâmica Gail 5710 / 1000 com borda agarradeira</v>
          </cell>
          <cell r="D1073" t="str">
            <v>m2</v>
          </cell>
          <cell r="E1073">
            <v>1.1000000000000001</v>
          </cell>
          <cell r="F1073">
            <v>117.58</v>
          </cell>
          <cell r="G1073">
            <v>129.34</v>
          </cell>
        </row>
        <row r="1074">
          <cell r="A1074" t="str">
            <v>.4</v>
          </cell>
          <cell r="B1074" t="str">
            <v>Sinapi 88256</v>
          </cell>
          <cell r="C1074" t="str">
            <v>Azulejista ou Ladrilhista com encargos complementares</v>
          </cell>
          <cell r="D1074" t="str">
            <v>h</v>
          </cell>
          <cell r="E1074">
            <v>0.35</v>
          </cell>
          <cell r="F1074">
            <v>17.11</v>
          </cell>
          <cell r="G1074">
            <v>5.99</v>
          </cell>
        </row>
        <row r="1075">
          <cell r="A1075" t="str">
            <v>.5</v>
          </cell>
          <cell r="B1075" t="str">
            <v>Sinapi 88316</v>
          </cell>
          <cell r="C1075" t="str">
            <v>Servente com encargos complementares</v>
          </cell>
          <cell r="D1075" t="str">
            <v>h</v>
          </cell>
          <cell r="E1075">
            <v>0.35</v>
          </cell>
          <cell r="F1075">
            <v>12.45</v>
          </cell>
          <cell r="G1075">
            <v>4.3600000000000003</v>
          </cell>
        </row>
        <row r="1078">
          <cell r="A1078" t="str">
            <v>Composição 0113</v>
          </cell>
          <cell r="B1078" t="str">
            <v>Comp. criada a partir do serviço</v>
          </cell>
          <cell r="C1078" t="str">
            <v>Porta P15 - 80x210cm - de abrir em giro veneziana de alumínio inclusive ferragens</v>
          </cell>
          <cell r="D1078" t="str">
            <v>un</v>
          </cell>
          <cell r="E1078">
            <v>1</v>
          </cell>
          <cell r="G1078">
            <v>1067.6499999999999</v>
          </cell>
        </row>
        <row r="1079">
          <cell r="A1079" t="str">
            <v>.1</v>
          </cell>
          <cell r="B1079" t="str">
            <v>Sinapi 91341</v>
          </cell>
          <cell r="C1079" t="str">
            <v>Porta em alumínio de abrir tipo veneziana com guarnição, fixação com parafusos - fornecimento e instalação</v>
          </cell>
          <cell r="D1079" t="str">
            <v>m2</v>
          </cell>
          <cell r="E1079">
            <v>1.68</v>
          </cell>
          <cell r="F1079">
            <v>422.12</v>
          </cell>
          <cell r="G1079">
            <v>709.16</v>
          </cell>
        </row>
        <row r="1080">
          <cell r="A1080" t="str">
            <v>.2</v>
          </cell>
          <cell r="B1080" t="str">
            <v>Ins Sinapi 36888</v>
          </cell>
          <cell r="C1080" t="str">
            <v>Guarnição/moldura de acabamento para esquadria de alumínio anodizado natural, para 1 face</v>
          </cell>
          <cell r="D1080" t="str">
            <v>m</v>
          </cell>
          <cell r="E1080">
            <v>5.2</v>
          </cell>
          <cell r="F1080">
            <v>8.11</v>
          </cell>
          <cell r="G1080">
            <v>42.17</v>
          </cell>
        </row>
        <row r="1081">
          <cell r="A1081" t="str">
            <v>.3</v>
          </cell>
          <cell r="B1081" t="str">
            <v>Estimado</v>
          </cell>
          <cell r="C1081" t="str">
            <v>Pintura eletrostática na cor branca (10% do valor da esquadria)</v>
          </cell>
          <cell r="D1081" t="str">
            <v>un</v>
          </cell>
          <cell r="E1081">
            <v>0.1</v>
          </cell>
          <cell r="F1081">
            <v>751.32999999999993</v>
          </cell>
          <cell r="G1081">
            <v>75.13</v>
          </cell>
        </row>
        <row r="1082">
          <cell r="A1082" t="str">
            <v>.4</v>
          </cell>
          <cell r="B1082" t="str">
            <v>Sinapi 88251</v>
          </cell>
          <cell r="C1082" t="str">
            <v>Auxiliar de serralheiro com encargos complementares</v>
          </cell>
          <cell r="D1082" t="str">
            <v>h</v>
          </cell>
          <cell r="E1082">
            <v>2.6</v>
          </cell>
          <cell r="F1082">
            <v>13.74</v>
          </cell>
          <cell r="G1082">
            <v>35.72</v>
          </cell>
        </row>
        <row r="1083">
          <cell r="A1083" t="str">
            <v>.5</v>
          </cell>
          <cell r="B1083" t="str">
            <v>Sinapi 88315</v>
          </cell>
          <cell r="C1083" t="str">
            <v>Serralheiro com encargos complementares</v>
          </cell>
          <cell r="D1083" t="str">
            <v>h</v>
          </cell>
          <cell r="E1083">
            <v>2.6</v>
          </cell>
          <cell r="F1083">
            <v>17.079999999999998</v>
          </cell>
          <cell r="G1083">
            <v>44.41</v>
          </cell>
        </row>
        <row r="1084">
          <cell r="A1084" t="str">
            <v>.6</v>
          </cell>
          <cell r="B1084" t="str">
            <v>Sinapi 74047/2</v>
          </cell>
          <cell r="C1084" t="str">
            <v>Dobradica em aco/ferro, 3" x 21/2", e=1,9 a 2 mm, sem anel, cromado ou zincado, tampa bola, com parafusos</v>
          </cell>
          <cell r="D1084" t="str">
            <v>un</v>
          </cell>
          <cell r="E1084">
            <v>3</v>
          </cell>
          <cell r="F1084">
            <v>22.71</v>
          </cell>
          <cell r="G1084">
            <v>68.13</v>
          </cell>
        </row>
        <row r="1085">
          <cell r="A1085" t="str">
            <v>.7</v>
          </cell>
          <cell r="B1085" t="str">
            <v>Sinapi 90830</v>
          </cell>
          <cell r="C1085" t="str">
            <v>Fechadura de embutir com cilindro, externa, completa, acabamento padrão médio, incluso execução de furo - fornecimento e instalação</v>
          </cell>
          <cell r="D1085" t="str">
            <v>un</v>
          </cell>
          <cell r="E1085">
            <v>1</v>
          </cell>
          <cell r="F1085">
            <v>92.93</v>
          </cell>
          <cell r="G1085">
            <v>92.93</v>
          </cell>
        </row>
        <row r="1088">
          <cell r="A1088" t="str">
            <v>Composição 0114</v>
          </cell>
          <cell r="B1088" t="str">
            <v>Comp. Criada a partir do elemento</v>
          </cell>
          <cell r="C1088" t="str">
            <v>Guarda-corpo em aço galvanizado h = 1,11 m composto de tubos horizontais paralelos sendo 1 de Ø 1" e dois com Ø 3/4" ; tubos verticais paralelos Ø 3/4" espaçados de 10cm e montantes em tubos verticais Ø 1" acab. Pintura eletrostática branca</v>
          </cell>
          <cell r="D1088" t="str">
            <v>m</v>
          </cell>
          <cell r="E1088">
            <v>1</v>
          </cell>
          <cell r="G1088">
            <v>439.95999999999992</v>
          </cell>
        </row>
        <row r="1089">
          <cell r="A1089" t="str">
            <v>.1</v>
          </cell>
          <cell r="B1089" t="str">
            <v>Ins Sinapi 21010</v>
          </cell>
          <cell r="C1089" t="str">
            <v>Tubo em aço galvanizado Ø 20mm (3/4")  (par.2.25mm - 1,30 kg/m) - 8,00m</v>
          </cell>
          <cell r="D1089" t="str">
            <v>kg</v>
          </cell>
          <cell r="E1089">
            <v>11.44</v>
          </cell>
          <cell r="F1089">
            <v>18.649999999999999</v>
          </cell>
          <cell r="G1089">
            <v>213.36</v>
          </cell>
        </row>
        <row r="1090">
          <cell r="A1090" t="str">
            <v>.2</v>
          </cell>
          <cell r="B1090" t="str">
            <v>Ins Sinapi 21010</v>
          </cell>
          <cell r="C1090" t="str">
            <v>Tubo em aço galvanizado Ø 25mm (1")  (par.2.65mm - 2,11 kg/m) - 2,11m</v>
          </cell>
          <cell r="D1090" t="str">
            <v>kg</v>
          </cell>
          <cell r="E1090">
            <v>4.9000000000000004</v>
          </cell>
          <cell r="F1090">
            <v>18.649999999999999</v>
          </cell>
          <cell r="G1090">
            <v>91.39</v>
          </cell>
        </row>
        <row r="1091">
          <cell r="A1091" t="str">
            <v>.2</v>
          </cell>
          <cell r="B1091" t="str">
            <v>Ins Sinapi 11975</v>
          </cell>
          <cell r="C1091" t="str">
            <v>Chumbador de aco, diametro 5/8", comprimento 6", com porca</v>
          </cell>
          <cell r="D1091" t="str">
            <v>un</v>
          </cell>
          <cell r="E1091">
            <v>1</v>
          </cell>
          <cell r="F1091">
            <v>14.11</v>
          </cell>
          <cell r="G1091">
            <v>14.11</v>
          </cell>
        </row>
        <row r="1092">
          <cell r="A1092" t="str">
            <v>.3</v>
          </cell>
          <cell r="B1092" t="str">
            <v>Estimado</v>
          </cell>
          <cell r="C1092" t="str">
            <v>Pintura eletrostática na cor branca (10% do valor da esquadria)</v>
          </cell>
          <cell r="D1092" t="str">
            <v>un</v>
          </cell>
          <cell r="E1092">
            <v>0.1</v>
          </cell>
          <cell r="F1092">
            <v>318.86</v>
          </cell>
          <cell r="G1092">
            <v>31.89</v>
          </cell>
        </row>
        <row r="1093">
          <cell r="A1093" t="str">
            <v>.3</v>
          </cell>
          <cell r="B1093" t="str">
            <v>Ins Sinapi 1</v>
          </cell>
          <cell r="C1093" t="str">
            <v>Acetileno, em garrafas de 9Kg</v>
          </cell>
          <cell r="D1093" t="str">
            <v>Kg</v>
          </cell>
          <cell r="E1093">
            <v>0.16339999999999999</v>
          </cell>
          <cell r="F1093">
            <v>37.5</v>
          </cell>
          <cell r="G1093">
            <v>6.13</v>
          </cell>
        </row>
        <row r="1094">
          <cell r="A1094" t="str">
            <v>.4</v>
          </cell>
          <cell r="B1094" t="str">
            <v>Ins Sinapi 10997</v>
          </cell>
          <cell r="C1094" t="str">
            <v>Eletrodo com diâmetro de 5mm (3/16"), E-7418-6 G</v>
          </cell>
          <cell r="D1094" t="str">
            <v>Kg</v>
          </cell>
          <cell r="E1094">
            <v>0.40850000000000003</v>
          </cell>
          <cell r="F1094">
            <v>19.190000000000001</v>
          </cell>
          <cell r="G1094">
            <v>7.84</v>
          </cell>
        </row>
        <row r="1095">
          <cell r="A1095" t="str">
            <v>.5</v>
          </cell>
          <cell r="B1095" t="str">
            <v>Ins Sinapi 2</v>
          </cell>
          <cell r="C1095" t="str">
            <v>Oxigênio, em garrafas de 9,3m3</v>
          </cell>
          <cell r="D1095" t="str">
            <v>m3</v>
          </cell>
          <cell r="E1095">
            <v>0.81700000000000006</v>
          </cell>
          <cell r="F1095">
            <v>8.2100000000000009</v>
          </cell>
          <cell r="G1095">
            <v>6.71</v>
          </cell>
        </row>
        <row r="1096">
          <cell r="A1096" t="str">
            <v>.6</v>
          </cell>
          <cell r="B1096" t="str">
            <v>Sinapi 88278</v>
          </cell>
          <cell r="C1096" t="str">
            <v>Montador de estruturas metálicas com encargos complementares</v>
          </cell>
          <cell r="D1096" t="str">
            <v>h</v>
          </cell>
          <cell r="E1096">
            <v>1.6340000000000001</v>
          </cell>
          <cell r="F1096">
            <v>12.89</v>
          </cell>
          <cell r="G1096">
            <v>21.06</v>
          </cell>
        </row>
        <row r="1097">
          <cell r="A1097" t="str">
            <v>.7</v>
          </cell>
          <cell r="B1097" t="str">
            <v>Sinapi 88316</v>
          </cell>
          <cell r="C1097" t="str">
            <v>Servente com encargos complementares</v>
          </cell>
          <cell r="D1097" t="str">
            <v>h</v>
          </cell>
          <cell r="E1097">
            <v>3.2680000000000002</v>
          </cell>
          <cell r="F1097">
            <v>12.45</v>
          </cell>
          <cell r="G1097">
            <v>40.69</v>
          </cell>
        </row>
        <row r="1098">
          <cell r="A1098" t="str">
            <v>.8</v>
          </cell>
          <cell r="B1098" t="str">
            <v>Ins FGV REQ006200</v>
          </cell>
          <cell r="C1098" t="str">
            <v>Retificador de solda elétrica de 430A</v>
          </cell>
          <cell r="D1098" t="str">
            <v>h</v>
          </cell>
          <cell r="E1098">
            <v>0.40850000000000003</v>
          </cell>
          <cell r="F1098">
            <v>16.600000000000001</v>
          </cell>
          <cell r="G1098">
            <v>6.78</v>
          </cell>
        </row>
        <row r="1101">
          <cell r="A1101" t="str">
            <v>Composição 0115</v>
          </cell>
          <cell r="B1101" t="str">
            <v>Comp. Criada a partir do elemento</v>
          </cell>
          <cell r="C1101" t="str">
            <v>Porta 80x220cm confeccionada com o mesmo material utilizado para o alambrado</v>
          </cell>
          <cell r="D1101" t="str">
            <v>un</v>
          </cell>
          <cell r="E1101">
            <v>1</v>
          </cell>
          <cell r="G1101">
            <v>748.9</v>
          </cell>
        </row>
        <row r="1102">
          <cell r="A1102" t="str">
            <v>.1</v>
          </cell>
          <cell r="B1102" t="str">
            <v>Ins Sinapi 7696</v>
          </cell>
          <cell r="C1102" t="str">
            <v>Tubo aco galvanizado com costura, classe media, dn 2", e = *3,65* mm, peso *5,10* kg/m (nbr 5580)</v>
          </cell>
          <cell r="D1102" t="str">
            <v>m</v>
          </cell>
          <cell r="E1102">
            <v>6.8</v>
          </cell>
          <cell r="F1102">
            <v>43.36</v>
          </cell>
          <cell r="G1102">
            <v>294.85000000000002</v>
          </cell>
        </row>
        <row r="1103">
          <cell r="A1103" t="str">
            <v>.2</v>
          </cell>
          <cell r="B1103" t="str">
            <v>Ins Sinapi 10935</v>
          </cell>
          <cell r="C1103" t="str">
            <v>Tela de arame galv revestido em pvc, quadrangular / losangular,  fio 2,77 mm (12 bwg), bitola final = *3,8* mm, malha  7,5 x 7,5 cm, h = 2 m</v>
          </cell>
          <cell r="D1103" t="str">
            <v>m2</v>
          </cell>
          <cell r="E1103">
            <v>1.76</v>
          </cell>
          <cell r="F1103">
            <v>34.450000000000003</v>
          </cell>
          <cell r="G1103">
            <v>60.63</v>
          </cell>
        </row>
        <row r="1104">
          <cell r="A1104" t="str">
            <v>.3</v>
          </cell>
          <cell r="B1104" t="str">
            <v>Ins Sinapi 1</v>
          </cell>
          <cell r="C1104" t="str">
            <v>Acetileno, em garrafas de 9Kg</v>
          </cell>
          <cell r="D1104" t="str">
            <v>kg</v>
          </cell>
          <cell r="E1104">
            <v>0.35</v>
          </cell>
          <cell r="F1104">
            <v>37.5</v>
          </cell>
          <cell r="G1104">
            <v>13.13</v>
          </cell>
        </row>
        <row r="1105">
          <cell r="A1105" t="str">
            <v>.4</v>
          </cell>
          <cell r="B1105" t="str">
            <v>Ins Sinapi 10997</v>
          </cell>
          <cell r="C1105" t="str">
            <v>Eletrodo com diâmetro de 5mm (3/16"), E-7418-6 G</v>
          </cell>
          <cell r="D1105" t="str">
            <v>kg</v>
          </cell>
          <cell r="E1105">
            <v>0.875</v>
          </cell>
          <cell r="F1105">
            <v>19.190000000000001</v>
          </cell>
          <cell r="G1105">
            <v>16.79</v>
          </cell>
        </row>
        <row r="1106">
          <cell r="A1106" t="str">
            <v>.5</v>
          </cell>
          <cell r="B1106" t="str">
            <v>Ins Sinapi 2</v>
          </cell>
          <cell r="C1106" t="str">
            <v>Oxigênio, em garrafas de 9,3m3</v>
          </cell>
          <cell r="D1106" t="str">
            <v>m3</v>
          </cell>
          <cell r="E1106">
            <v>1.75</v>
          </cell>
          <cell r="F1106">
            <v>8.2100000000000009</v>
          </cell>
          <cell r="G1106">
            <v>14.37</v>
          </cell>
        </row>
        <row r="1107">
          <cell r="A1107" t="str">
            <v>.6</v>
          </cell>
          <cell r="B1107" t="str">
            <v>Sinapi 88278</v>
          </cell>
          <cell r="C1107" t="str">
            <v>Montador de estruturas metálicas com encargos complementares</v>
          </cell>
          <cell r="D1107" t="str">
            <v>h</v>
          </cell>
          <cell r="E1107">
            <v>3.5</v>
          </cell>
          <cell r="F1107">
            <v>12.89</v>
          </cell>
          <cell r="G1107">
            <v>45.12</v>
          </cell>
        </row>
        <row r="1108">
          <cell r="A1108" t="str">
            <v>.7</v>
          </cell>
          <cell r="B1108" t="str">
            <v>Sinapi 88316</v>
          </cell>
          <cell r="C1108" t="str">
            <v>Servente com encargos complementares</v>
          </cell>
          <cell r="D1108" t="str">
            <v>h</v>
          </cell>
          <cell r="E1108">
            <v>7</v>
          </cell>
          <cell r="F1108">
            <v>12.45</v>
          </cell>
          <cell r="G1108">
            <v>87.15</v>
          </cell>
        </row>
        <row r="1109">
          <cell r="A1109" t="str">
            <v>.8</v>
          </cell>
          <cell r="B1109" t="str">
            <v>Ins FGV REQ006200</v>
          </cell>
          <cell r="C1109" t="str">
            <v>Retificador de solda elétrica de 430A</v>
          </cell>
          <cell r="D1109" t="str">
            <v>h</v>
          </cell>
          <cell r="E1109">
            <v>0.875</v>
          </cell>
          <cell r="F1109">
            <v>16.600000000000001</v>
          </cell>
          <cell r="G1109">
            <v>14.53</v>
          </cell>
        </row>
        <row r="1110">
          <cell r="A1110" t="str">
            <v>.9</v>
          </cell>
          <cell r="B1110" t="str">
            <v>Sinapi 73924/3</v>
          </cell>
          <cell r="C1110" t="str">
            <v>Pintura esmalte fosco, duas demãos, sobre superfície metálica. Fornecimento e aplicação</v>
          </cell>
          <cell r="D1110" t="str">
            <v>m2</v>
          </cell>
          <cell r="E1110">
            <v>5.28</v>
          </cell>
          <cell r="F1110">
            <v>21.88</v>
          </cell>
          <cell r="G1110">
            <v>115.53</v>
          </cell>
        </row>
        <row r="1111">
          <cell r="A1111" t="str">
            <v>.10</v>
          </cell>
          <cell r="B1111" t="str">
            <v>Sinapi 74064/1</v>
          </cell>
          <cell r="C1111" t="str">
            <v>Fundo anticorrosivo a base de oxido de ferro (zarcão), duas demãos. Fornecimento e aplicação</v>
          </cell>
          <cell r="D1111" t="str">
            <v>m2</v>
          </cell>
          <cell r="E1111">
            <v>5.28</v>
          </cell>
          <cell r="F1111">
            <v>16.440000000000001</v>
          </cell>
          <cell r="G1111">
            <v>86.8</v>
          </cell>
        </row>
        <row r="1114">
          <cell r="A1114" t="str">
            <v>Composição 0116</v>
          </cell>
          <cell r="B1114" t="str">
            <v>Comp. Criada a partir do elemento</v>
          </cell>
          <cell r="C1114" t="str">
            <v>Tela Gradil Morlan Revestida com PVC, 4,30 mm h= 2,00m assente sobre mureta de 50cm de altura - Acabamento branco</v>
          </cell>
          <cell r="D1114" t="str">
            <v>m2</v>
          </cell>
          <cell r="E1114">
            <v>1</v>
          </cell>
          <cell r="G1114">
            <v>196.7</v>
          </cell>
        </row>
        <row r="1115">
          <cell r="A1115" t="str">
            <v>.1.1</v>
          </cell>
          <cell r="B1115" t="str">
            <v>Proposta</v>
          </cell>
          <cell r="C1115" t="str">
            <v>Tela Gradil Morlan Revestida com PVC, 4,30 mm h= 2,00m</v>
          </cell>
          <cell r="D1115" t="str">
            <v>m2</v>
          </cell>
          <cell r="E1115">
            <v>1.2</v>
          </cell>
          <cell r="F1115">
            <v>67.89</v>
          </cell>
          <cell r="G1115">
            <v>81.47</v>
          </cell>
        </row>
        <row r="1116">
          <cell r="A1116" t="str">
            <v>.1.2</v>
          </cell>
          <cell r="B1116" t="str">
            <v>Proposta</v>
          </cell>
          <cell r="C1116" t="str">
            <v>Poste Morlan 40x60x1,25mm com base aparafusada 15x15 pintura eletrostática mínimo 120 micras</v>
          </cell>
          <cell r="D1116" t="str">
            <v>pç</v>
          </cell>
          <cell r="E1116">
            <v>0.41110999999999998</v>
          </cell>
          <cell r="F1116">
            <v>105.96</v>
          </cell>
          <cell r="G1116">
            <v>43.56</v>
          </cell>
        </row>
        <row r="1117">
          <cell r="A1117" t="str">
            <v>.1.3</v>
          </cell>
          <cell r="B1117" t="str">
            <v>Proposta</v>
          </cell>
          <cell r="C1117" t="str">
            <v>Fixadores belgo =6 p/poste</v>
          </cell>
          <cell r="D1117" t="str">
            <v>pç</v>
          </cell>
          <cell r="E1117">
            <v>2.4700000000000002</v>
          </cell>
          <cell r="F1117">
            <v>4.0599999999999996</v>
          </cell>
          <cell r="G1117">
            <v>10.029999999999999</v>
          </cell>
        </row>
        <row r="1118">
          <cell r="A1118" t="str">
            <v>.2</v>
          </cell>
          <cell r="B1118" t="str">
            <v>Sinapi 88251</v>
          </cell>
          <cell r="C1118" t="str">
            <v>Auxiliar de serralheiro com encargos complementares</v>
          </cell>
          <cell r="D1118" t="str">
            <v>h</v>
          </cell>
          <cell r="E1118">
            <v>2</v>
          </cell>
          <cell r="F1118">
            <v>13.74</v>
          </cell>
          <cell r="G1118">
            <v>27.48</v>
          </cell>
        </row>
        <row r="1119">
          <cell r="A1119" t="str">
            <v>.3</v>
          </cell>
          <cell r="B1119" t="str">
            <v>Sinapi 88315</v>
          </cell>
          <cell r="C1119" t="str">
            <v xml:space="preserve">Serralheiro com encargos complementares </v>
          </cell>
          <cell r="D1119" t="str">
            <v>h</v>
          </cell>
          <cell r="E1119">
            <v>2</v>
          </cell>
          <cell r="F1119">
            <v>17.079999999999998</v>
          </cell>
          <cell r="G1119">
            <v>34.159999999999997</v>
          </cell>
        </row>
        <row r="1122">
          <cell r="A1122" t="str">
            <v>Composição 0117</v>
          </cell>
          <cell r="B1122" t="str">
            <v>Comp. Criada a partir do elemento</v>
          </cell>
          <cell r="C1122" t="str">
            <v>Portão de Correr 500x250cm - Estrutura em Perfil Tubular Metálico 3x6cm, com Fechamento em Tela Gradil Morlan Revestida com PVC, 4,30 mm incluisve ferragens - Acabamento branco</v>
          </cell>
          <cell r="D1122" t="str">
            <v>un</v>
          </cell>
          <cell r="E1122">
            <v>1</v>
          </cell>
          <cell r="G1122">
            <v>3610.33</v>
          </cell>
        </row>
        <row r="1123">
          <cell r="A1123" t="str">
            <v>.1</v>
          </cell>
          <cell r="B1123" t="str">
            <v>Ins Sinapi 1322</v>
          </cell>
          <cell r="C1123" t="str">
            <v>Tubo de aço retangular espessura 3.0mm seção 30x60mm (4,10 kg/m)</v>
          </cell>
          <cell r="D1123" t="str">
            <v>kg</v>
          </cell>
          <cell r="E1123">
            <v>102.5</v>
          </cell>
          <cell r="F1123">
            <v>6.46</v>
          </cell>
          <cell r="G1123">
            <v>662.15</v>
          </cell>
        </row>
        <row r="1124">
          <cell r="A1124" t="str">
            <v>.2</v>
          </cell>
          <cell r="B1124" t="str">
            <v>Proposta</v>
          </cell>
          <cell r="C1124" t="str">
            <v>Tela Gradil Morlan Revestida com PVC, 4,30 mm h= 2,00m</v>
          </cell>
          <cell r="D1124" t="str">
            <v>m2</v>
          </cell>
          <cell r="E1124">
            <v>12.5</v>
          </cell>
          <cell r="F1124">
            <v>67.89</v>
          </cell>
          <cell r="G1124">
            <v>848.63</v>
          </cell>
        </row>
        <row r="1125">
          <cell r="A1125" t="str">
            <v>.3</v>
          </cell>
          <cell r="B1125" t="str">
            <v>Proposta</v>
          </cell>
          <cell r="C1125" t="str">
            <v>Fixadores belgo =6 p/poste</v>
          </cell>
          <cell r="D1125" t="str">
            <v>pç</v>
          </cell>
          <cell r="E1125">
            <v>48</v>
          </cell>
          <cell r="F1125">
            <v>4.0599999999999996</v>
          </cell>
          <cell r="G1125">
            <v>194.88</v>
          </cell>
        </row>
        <row r="1126">
          <cell r="A1126" t="str">
            <v>.5</v>
          </cell>
          <cell r="B1126" t="str">
            <v>Ins Sinapi 1</v>
          </cell>
          <cell r="C1126" t="str">
            <v>Acetileno, em garrafas de 9Kg</v>
          </cell>
          <cell r="D1126" t="str">
            <v>kg</v>
          </cell>
          <cell r="E1126">
            <v>1.6</v>
          </cell>
          <cell r="F1126">
            <v>37.5</v>
          </cell>
          <cell r="G1126">
            <v>60</v>
          </cell>
        </row>
        <row r="1127">
          <cell r="A1127" t="str">
            <v>.6</v>
          </cell>
          <cell r="B1127" t="str">
            <v>Ins Sinapi 10997</v>
          </cell>
          <cell r="C1127" t="str">
            <v>Eletrodo com diâmetro de 5mm (3/16"), E-7418-6 G</v>
          </cell>
          <cell r="D1127" t="str">
            <v>kg</v>
          </cell>
          <cell r="E1127">
            <v>4</v>
          </cell>
          <cell r="F1127">
            <v>19.190000000000001</v>
          </cell>
          <cell r="G1127">
            <v>76.760000000000005</v>
          </cell>
        </row>
        <row r="1128">
          <cell r="A1128" t="str">
            <v>.7</v>
          </cell>
          <cell r="B1128" t="str">
            <v>Ins Sinapi 2</v>
          </cell>
          <cell r="C1128" t="str">
            <v>Oxigênio, em garrafas de 9,3m3</v>
          </cell>
          <cell r="D1128" t="str">
            <v>m3</v>
          </cell>
          <cell r="E1128">
            <v>8</v>
          </cell>
          <cell r="F1128">
            <v>8.2100000000000009</v>
          </cell>
          <cell r="G1128">
            <v>65.680000000000007</v>
          </cell>
        </row>
        <row r="1129">
          <cell r="A1129" t="str">
            <v>.8</v>
          </cell>
          <cell r="B1129" t="str">
            <v>Sinapi 88278</v>
          </cell>
          <cell r="C1129" t="str">
            <v>Montador de estruturas metálicas com encargos complementares</v>
          </cell>
          <cell r="D1129" t="str">
            <v>h</v>
          </cell>
          <cell r="E1129">
            <v>16</v>
          </cell>
          <cell r="F1129">
            <v>12.89</v>
          </cell>
          <cell r="G1129">
            <v>206.24</v>
          </cell>
        </row>
        <row r="1130">
          <cell r="A1130" t="str">
            <v>.9</v>
          </cell>
          <cell r="B1130" t="str">
            <v>Sinapi 88316</v>
          </cell>
          <cell r="C1130" t="str">
            <v>Servente com encargos complementares</v>
          </cell>
          <cell r="D1130" t="str">
            <v>h</v>
          </cell>
          <cell r="E1130">
            <v>32</v>
          </cell>
          <cell r="F1130">
            <v>12.45</v>
          </cell>
          <cell r="G1130">
            <v>398.4</v>
          </cell>
        </row>
        <row r="1131">
          <cell r="A1131" t="str">
            <v>.10</v>
          </cell>
          <cell r="B1131" t="str">
            <v>Ins FGV REQ006200</v>
          </cell>
          <cell r="C1131" t="str">
            <v>Retificador de solda elétrica de 430A</v>
          </cell>
          <cell r="D1131" t="str">
            <v>h</v>
          </cell>
          <cell r="E1131">
            <v>4</v>
          </cell>
          <cell r="F1131">
            <v>16.600000000000001</v>
          </cell>
          <cell r="G1131">
            <v>66.400000000000006</v>
          </cell>
        </row>
        <row r="1132">
          <cell r="A1132" t="str">
            <v>.11</v>
          </cell>
          <cell r="B1132" t="str">
            <v>Ins Sinapi 3096</v>
          </cell>
          <cell r="C1132" t="str">
            <v>Fecho / fechadura concha com alavanca / trava, de embutir, para porta ou janela de correr em latao ou aco inox - completo</v>
          </cell>
          <cell r="D1132" t="str">
            <v>cj</v>
          </cell>
          <cell r="E1132">
            <v>2</v>
          </cell>
          <cell r="F1132">
            <v>28.3</v>
          </cell>
          <cell r="G1132">
            <v>56.6</v>
          </cell>
        </row>
        <row r="1133">
          <cell r="A1133" t="str">
            <v>.12</v>
          </cell>
          <cell r="B1133" t="str">
            <v>Ins Sinapi 3084</v>
          </cell>
          <cell r="C1133" t="str">
            <v>Fechadura bico de papagaio, maquina *45* mm, cromada, com cilindro, para porta de correr externa - completa</v>
          </cell>
          <cell r="D1133" t="str">
            <v>cj</v>
          </cell>
          <cell r="E1133">
            <v>1</v>
          </cell>
          <cell r="F1133">
            <v>62.13</v>
          </cell>
          <cell r="G1133">
            <v>62.13</v>
          </cell>
        </row>
        <row r="1134">
          <cell r="A1134" t="str">
            <v>.13</v>
          </cell>
          <cell r="B1134" t="str">
            <v>Ins Sinapi 585</v>
          </cell>
          <cell r="C1134" t="str">
            <v xml:space="preserve">Cantoneira "u" aluminio abas iguais 1 ", e = 3/32 " </v>
          </cell>
          <cell r="D1134" t="str">
            <v>kg</v>
          </cell>
          <cell r="E1134">
            <v>12</v>
          </cell>
          <cell r="F1134">
            <v>21.93</v>
          </cell>
          <cell r="G1134">
            <v>263.16000000000003</v>
          </cell>
        </row>
        <row r="1135">
          <cell r="A1135" t="str">
            <v>.14</v>
          </cell>
          <cell r="B1135" t="str">
            <v>Ins Sinapi 11575</v>
          </cell>
          <cell r="C1135" t="str">
            <v>Roldana dupla, em zamac com chapa de latao, rolamentos em aco, para porta e janela de correr</v>
          </cell>
          <cell r="D1135" t="str">
            <v>un</v>
          </cell>
          <cell r="E1135">
            <v>8</v>
          </cell>
          <cell r="F1135">
            <v>28.71</v>
          </cell>
          <cell r="G1135">
            <v>229.68</v>
          </cell>
        </row>
        <row r="1136">
          <cell r="A1136" t="str">
            <v>.15</v>
          </cell>
          <cell r="B1136" t="str">
            <v>Ins Sinapi 11581</v>
          </cell>
          <cell r="C1136" t="str">
            <v>Trilho em aluminio "u", com abaulado para roldana de porta de correr, *40 x 40* mm</v>
          </cell>
          <cell r="D1136" t="str">
            <v>m</v>
          </cell>
          <cell r="E1136">
            <v>10</v>
          </cell>
          <cell r="F1136">
            <v>23.47</v>
          </cell>
          <cell r="G1136">
            <v>234.7</v>
          </cell>
        </row>
        <row r="1137">
          <cell r="A1137" t="str">
            <v>.16</v>
          </cell>
          <cell r="B1137" t="str">
            <v>Sinapi 88251</v>
          </cell>
          <cell r="C1137" t="str">
            <v>Auxiliar de serralheiro com encargos complementares</v>
          </cell>
          <cell r="D1137" t="str">
            <v>h</v>
          </cell>
          <cell r="E1137">
            <v>6</v>
          </cell>
          <cell r="F1137">
            <v>13.74</v>
          </cell>
          <cell r="G1137">
            <v>82.44</v>
          </cell>
        </row>
        <row r="1138">
          <cell r="A1138" t="str">
            <v>.17</v>
          </cell>
          <cell r="B1138" t="str">
            <v>Sinapi 88315</v>
          </cell>
          <cell r="C1138" t="str">
            <v xml:space="preserve">Serralheiro com encargos complementares </v>
          </cell>
          <cell r="D1138" t="str">
            <v>h</v>
          </cell>
          <cell r="E1138">
            <v>6</v>
          </cell>
          <cell r="F1138">
            <v>17.079999999999998</v>
          </cell>
          <cell r="G1138">
            <v>102.48</v>
          </cell>
        </row>
        <row r="1141">
          <cell r="A1141" t="str">
            <v>Composição 0118</v>
          </cell>
          <cell r="B1141" t="str">
            <v>Comp. Criada a partir do elemento</v>
          </cell>
          <cell r="C1141" t="str">
            <v>Portão de Abrir em giro 240x250cm duas folhas - Estrutura em Perfil Tubular Metálico 3x6cm, com Fechamento em Tela Gradil Morlan Revestida com PVC, 4,30 mm incluisve ferragens - Acabamento branco</v>
          </cell>
          <cell r="D1141" t="str">
            <v>un</v>
          </cell>
          <cell r="E1141">
            <v>1</v>
          </cell>
          <cell r="G1141">
            <v>1764.1</v>
          </cell>
        </row>
        <row r="1142">
          <cell r="A1142" t="str">
            <v>.1</v>
          </cell>
          <cell r="B1142" t="str">
            <v>Ins Sinapi 1322</v>
          </cell>
          <cell r="C1142" t="str">
            <v>Tubo de aço retangular espessura 3.0mm seção 30x60mm (4,10 kg/m)</v>
          </cell>
          <cell r="D1142" t="str">
            <v>kg</v>
          </cell>
          <cell r="E1142">
            <v>70.52</v>
          </cell>
          <cell r="F1142">
            <v>6.46</v>
          </cell>
          <cell r="G1142">
            <v>455.56</v>
          </cell>
        </row>
        <row r="1143">
          <cell r="A1143" t="str">
            <v>.2</v>
          </cell>
          <cell r="B1143" t="str">
            <v>Proposta</v>
          </cell>
          <cell r="C1143" t="str">
            <v>Tela Gradil Morlan Revestida com PVC, 4,30 mm h= 2,00m</v>
          </cell>
          <cell r="D1143" t="str">
            <v>m2</v>
          </cell>
          <cell r="E1143">
            <v>6</v>
          </cell>
          <cell r="F1143">
            <v>67.89</v>
          </cell>
          <cell r="G1143">
            <v>407.34</v>
          </cell>
        </row>
        <row r="1144">
          <cell r="A1144" t="str">
            <v>.3</v>
          </cell>
          <cell r="B1144" t="str">
            <v>Proposta</v>
          </cell>
          <cell r="C1144" t="str">
            <v>Fixadores belgo =6 p/poste</v>
          </cell>
          <cell r="D1144" t="str">
            <v>pç</v>
          </cell>
          <cell r="E1144">
            <v>24</v>
          </cell>
          <cell r="F1144">
            <v>4.0599999999999996</v>
          </cell>
          <cell r="G1144">
            <v>97.44</v>
          </cell>
        </row>
        <row r="1145">
          <cell r="A1145" t="str">
            <v>.5</v>
          </cell>
          <cell r="B1145" t="str">
            <v>Ins Sinapi 1</v>
          </cell>
          <cell r="C1145" t="str">
            <v>Acetileno, em garrafas de 9Kg</v>
          </cell>
          <cell r="D1145" t="str">
            <v>kg</v>
          </cell>
          <cell r="E1145">
            <v>0.8</v>
          </cell>
          <cell r="F1145">
            <v>37.5</v>
          </cell>
          <cell r="G1145">
            <v>30</v>
          </cell>
        </row>
        <row r="1146">
          <cell r="A1146" t="str">
            <v>.6</v>
          </cell>
          <cell r="B1146" t="str">
            <v>Ins Sinapi 10997</v>
          </cell>
          <cell r="C1146" t="str">
            <v>Eletrodo com diâmetro de 5mm (3/16"), E-7418-6 G</v>
          </cell>
          <cell r="D1146" t="str">
            <v>kg</v>
          </cell>
          <cell r="E1146">
            <v>2</v>
          </cell>
          <cell r="F1146">
            <v>19.190000000000001</v>
          </cell>
          <cell r="G1146">
            <v>38.380000000000003</v>
          </cell>
        </row>
        <row r="1147">
          <cell r="A1147" t="str">
            <v>.7</v>
          </cell>
          <cell r="B1147" t="str">
            <v>Ins Sinapi 2</v>
          </cell>
          <cell r="C1147" t="str">
            <v>Oxigênio, em garrafas de 9,3m3</v>
          </cell>
          <cell r="D1147" t="str">
            <v>m3</v>
          </cell>
          <cell r="E1147">
            <v>4</v>
          </cell>
          <cell r="F1147">
            <v>8.2100000000000009</v>
          </cell>
          <cell r="G1147">
            <v>32.840000000000003</v>
          </cell>
        </row>
        <row r="1148">
          <cell r="A1148" t="str">
            <v>.8</v>
          </cell>
          <cell r="B1148" t="str">
            <v>Sinapi 88278</v>
          </cell>
          <cell r="C1148" t="str">
            <v>Montador de estruturas metálicas com encargos complementares</v>
          </cell>
          <cell r="D1148" t="str">
            <v>h</v>
          </cell>
          <cell r="E1148">
            <v>8</v>
          </cell>
          <cell r="F1148">
            <v>12.89</v>
          </cell>
          <cell r="G1148">
            <v>103.12</v>
          </cell>
        </row>
        <row r="1149">
          <cell r="A1149" t="str">
            <v>.9</v>
          </cell>
          <cell r="B1149" t="str">
            <v>Sinapi 88316</v>
          </cell>
          <cell r="C1149" t="str">
            <v>Servente com encargos complementares</v>
          </cell>
          <cell r="D1149" t="str">
            <v>h</v>
          </cell>
          <cell r="E1149">
            <v>16</v>
          </cell>
          <cell r="F1149">
            <v>12.45</v>
          </cell>
          <cell r="G1149">
            <v>199.2</v>
          </cell>
        </row>
        <row r="1150">
          <cell r="A1150" t="str">
            <v>.10</v>
          </cell>
          <cell r="B1150" t="str">
            <v>Ins FGV REQ006200</v>
          </cell>
          <cell r="C1150" t="str">
            <v>Retificador de solda elétrica de 430A</v>
          </cell>
          <cell r="D1150" t="str">
            <v>h</v>
          </cell>
          <cell r="E1150">
            <v>2</v>
          </cell>
          <cell r="F1150">
            <v>16.600000000000001</v>
          </cell>
          <cell r="G1150">
            <v>33.200000000000003</v>
          </cell>
        </row>
        <row r="1151">
          <cell r="A1151" t="str">
            <v>.11</v>
          </cell>
          <cell r="B1151" t="str">
            <v>Sinapi 74047/2</v>
          </cell>
          <cell r="C1151" t="str">
            <v>Dobradica em aco/ferro, 3" x 21/2", e=1,9 a 2 mm, sem anel, cromado ou zincado, tampa bola, com parafusos</v>
          </cell>
          <cell r="D1151" t="str">
            <v>un</v>
          </cell>
          <cell r="E1151">
            <v>6</v>
          </cell>
          <cell r="F1151">
            <v>22.71</v>
          </cell>
          <cell r="G1151">
            <v>136.26</v>
          </cell>
        </row>
        <row r="1152">
          <cell r="A1152" t="str">
            <v>.12</v>
          </cell>
          <cell r="B1152" t="str">
            <v>Sinapi 84950</v>
          </cell>
          <cell r="C1152" t="str">
            <v>Fecho embutir tipo unha 40cm c/colocacao</v>
          </cell>
          <cell r="D1152" t="str">
            <v>un</v>
          </cell>
          <cell r="E1152">
            <v>1</v>
          </cell>
          <cell r="F1152">
            <v>45.37</v>
          </cell>
          <cell r="G1152">
            <v>45.37</v>
          </cell>
        </row>
        <row r="1153">
          <cell r="A1153" t="str">
            <v>.13</v>
          </cell>
          <cell r="B1153" t="str">
            <v>Sinapi 90830</v>
          </cell>
          <cell r="C1153" t="str">
            <v>Fechadura de embutir com cilindro, externa, completa, acabamento padrão médio, incluso execução de furo - fornecimento e instalação</v>
          </cell>
          <cell r="D1153" t="str">
            <v>un</v>
          </cell>
          <cell r="E1153">
            <v>1</v>
          </cell>
          <cell r="F1153">
            <v>92.93</v>
          </cell>
          <cell r="G1153">
            <v>92.93</v>
          </cell>
        </row>
        <row r="1154">
          <cell r="A1154" t="str">
            <v>.14</v>
          </cell>
          <cell r="B1154" t="str">
            <v>Sinapi 88251</v>
          </cell>
          <cell r="C1154" t="str">
            <v>Auxiliar de serralheiro com encargos complementares</v>
          </cell>
          <cell r="D1154" t="str">
            <v>h</v>
          </cell>
          <cell r="E1154">
            <v>3</v>
          </cell>
          <cell r="F1154">
            <v>13.74</v>
          </cell>
          <cell r="G1154">
            <v>41.22</v>
          </cell>
        </row>
        <row r="1155">
          <cell r="A1155" t="str">
            <v>.15</v>
          </cell>
          <cell r="B1155" t="str">
            <v>Sinapi 88315</v>
          </cell>
          <cell r="C1155" t="str">
            <v xml:space="preserve">Serralheiro com encargos complementares </v>
          </cell>
          <cell r="D1155" t="str">
            <v>h</v>
          </cell>
          <cell r="E1155">
            <v>3</v>
          </cell>
          <cell r="F1155">
            <v>17.079999999999998</v>
          </cell>
          <cell r="G1155">
            <v>51.24</v>
          </cell>
        </row>
        <row r="1158">
          <cell r="A1158" t="str">
            <v>Composição 0119</v>
          </cell>
          <cell r="B1158" t="str">
            <v>Comp. Sinapi 73921/2 para o piso indicado</v>
          </cell>
          <cell r="C1158" t="str">
            <v>Pisos tátil de alerta / direcional em placas de concreto pré-moldado, assentamento com argamassa, para aplicação em áreas externas ref. Casa Francesa ou equivalente</v>
          </cell>
          <cell r="D1158" t="str">
            <v>m2</v>
          </cell>
          <cell r="E1158">
            <v>1</v>
          </cell>
          <cell r="G1158">
            <v>87.47</v>
          </cell>
        </row>
        <row r="1159">
          <cell r="A1159" t="str">
            <v>.1</v>
          </cell>
          <cell r="B1159" t="str">
            <v>Ins Sinapi 1379</v>
          </cell>
          <cell r="C1159" t="str">
            <v>Cimento portland composto CP II-32</v>
          </cell>
          <cell r="D1159" t="str">
            <v>kg</v>
          </cell>
          <cell r="E1159">
            <v>0.75</v>
          </cell>
          <cell r="F1159">
            <v>0.56000000000000005</v>
          </cell>
          <cell r="G1159">
            <v>0.42</v>
          </cell>
        </row>
        <row r="1160">
          <cell r="A1160" t="str">
            <v>.2</v>
          </cell>
          <cell r="B1160" t="str">
            <v>Ins Sinapi 1381</v>
          </cell>
          <cell r="C1160" t="str">
            <v>Argamassa colante AC I para ceramicas</v>
          </cell>
          <cell r="D1160" t="str">
            <v>kg</v>
          </cell>
          <cell r="E1160">
            <v>5.36</v>
          </cell>
          <cell r="F1160">
            <v>0.5</v>
          </cell>
          <cell r="G1160">
            <v>2.68</v>
          </cell>
        </row>
        <row r="1161">
          <cell r="A1161" t="str">
            <v>.3</v>
          </cell>
          <cell r="B1161" t="str">
            <v>Proposta</v>
          </cell>
          <cell r="C1161" t="str">
            <v>Pisos tátil de alerta / direcional em placas de concreto pré-moldado</v>
          </cell>
          <cell r="D1161" t="str">
            <v>m2</v>
          </cell>
          <cell r="E1161">
            <v>1.1000000000000001</v>
          </cell>
          <cell r="F1161">
            <v>69.75</v>
          </cell>
          <cell r="G1161">
            <v>76.73</v>
          </cell>
        </row>
        <row r="1162">
          <cell r="A1162" t="str">
            <v>.4</v>
          </cell>
          <cell r="B1162" t="str">
            <v>Sinapi 88309</v>
          </cell>
          <cell r="C1162" t="str">
            <v>Pedreiro com encargos complementares</v>
          </cell>
          <cell r="D1162" t="str">
            <v>h</v>
          </cell>
          <cell r="E1162">
            <v>0.3</v>
          </cell>
          <cell r="F1162">
            <v>17.170000000000002</v>
          </cell>
          <cell r="G1162">
            <v>5.15</v>
          </cell>
        </row>
        <row r="1163">
          <cell r="A1163" t="str">
            <v>.5</v>
          </cell>
          <cell r="B1163" t="str">
            <v>Sinapi 88316</v>
          </cell>
          <cell r="C1163" t="str">
            <v>Servente com encargos complementares</v>
          </cell>
          <cell r="D1163" t="str">
            <v>h</v>
          </cell>
          <cell r="E1163">
            <v>0.2</v>
          </cell>
          <cell r="F1163">
            <v>12.45</v>
          </cell>
          <cell r="G1163">
            <v>2.4900000000000002</v>
          </cell>
        </row>
        <row r="1166">
          <cell r="A1166" t="str">
            <v>Composição 0120</v>
          </cell>
          <cell r="B1166" t="str">
            <v>Composições Sinapi</v>
          </cell>
          <cell r="C1166" t="str">
            <v>Rebaixo de calçadas para acesssibilidade, executado em concreto e cimentado</v>
          </cell>
          <cell r="D1166" t="str">
            <v>cj</v>
          </cell>
          <cell r="E1166">
            <v>1</v>
          </cell>
          <cell r="G1166">
            <v>228.82999999999998</v>
          </cell>
        </row>
        <row r="1167">
          <cell r="A1167" t="str">
            <v>.1</v>
          </cell>
          <cell r="B1167" t="str">
            <v>Sinapi 72183</v>
          </cell>
          <cell r="C1167" t="str">
            <v>Piso em concreto 20mpa preparo mecanico, espessura 7 cm, com armacao em tela soldada</v>
          </cell>
          <cell r="D1167" t="str">
            <v>m2</v>
          </cell>
          <cell r="E1167">
            <v>2.25</v>
          </cell>
          <cell r="F1167">
            <v>70.2</v>
          </cell>
          <cell r="G1167">
            <v>157.94999999999999</v>
          </cell>
        </row>
        <row r="1168">
          <cell r="A1168" t="str">
            <v>.2</v>
          </cell>
          <cell r="B1168" t="str">
            <v>Sinapi 98680</v>
          </cell>
          <cell r="C1168" t="str">
            <v>Piso cimentado, traço 1:3 (cimento e areia), acabamento liso, espessura 3,0 cm, preparo mecânico da argamassa</v>
          </cell>
          <cell r="D1168" t="str">
            <v>m2</v>
          </cell>
          <cell r="E1168">
            <v>2.25</v>
          </cell>
          <cell r="F1168">
            <v>31.5</v>
          </cell>
          <cell r="G1168">
            <v>70.88</v>
          </cell>
        </row>
        <row r="1171">
          <cell r="A1171" t="str">
            <v>Composição 0121</v>
          </cell>
          <cell r="B1171" t="str">
            <v>Comp. Criada a partir do elemento</v>
          </cell>
          <cell r="C1171" t="str">
            <v xml:space="preserve">Grama Sintética para o Playground, deve ser no mínimo de 12mm de altura com proteção anti chama, tratamento antibacteriano e aplicação de uma camada especial contra raios UV </v>
          </cell>
          <cell r="D1171" t="str">
            <v>m2</v>
          </cell>
          <cell r="E1171">
            <v>1</v>
          </cell>
          <cell r="G1171">
            <v>68.84</v>
          </cell>
        </row>
        <row r="1172">
          <cell r="A1172" t="str">
            <v>.1</v>
          </cell>
          <cell r="B1172" t="str">
            <v>Proposta</v>
          </cell>
          <cell r="C1172" t="str">
            <v>Grama sintética decorativa 12mm</v>
          </cell>
          <cell r="D1172" t="str">
            <v>m2</v>
          </cell>
          <cell r="E1172">
            <v>1</v>
          </cell>
          <cell r="F1172">
            <v>32.53</v>
          </cell>
          <cell r="G1172">
            <v>32.53</v>
          </cell>
        </row>
        <row r="1173">
          <cell r="A1173" t="str">
            <v>.2</v>
          </cell>
          <cell r="B1173" t="str">
            <v>Proposta</v>
          </cell>
          <cell r="C1173" t="str">
            <v>Frete para grama sintetica (10,51%)</v>
          </cell>
          <cell r="D1173" t="str">
            <v>un</v>
          </cell>
          <cell r="E1173">
            <v>0.1051</v>
          </cell>
          <cell r="F1173">
            <v>32.53</v>
          </cell>
          <cell r="G1173">
            <v>3.42</v>
          </cell>
        </row>
        <row r="1174">
          <cell r="A1174" t="str">
            <v>.3</v>
          </cell>
          <cell r="B1174" t="str">
            <v>Ins Sinapi 366</v>
          </cell>
          <cell r="C1174" t="str">
            <v>Areia fina Peneirada</v>
          </cell>
          <cell r="D1174" t="str">
            <v>m3</v>
          </cell>
          <cell r="E1174">
            <v>0.01</v>
          </cell>
          <cell r="F1174">
            <v>73</v>
          </cell>
          <cell r="G1174">
            <v>0.73</v>
          </cell>
        </row>
        <row r="1175">
          <cell r="A1175" t="str">
            <v>.4</v>
          </cell>
          <cell r="B1175" t="str">
            <v>Proposta</v>
          </cell>
          <cell r="C1175" t="str">
            <v>Granulos de borracha para amortecimento</v>
          </cell>
          <cell r="D1175" t="str">
            <v>kg</v>
          </cell>
          <cell r="E1175">
            <v>2</v>
          </cell>
          <cell r="F1175">
            <v>1.23</v>
          </cell>
          <cell r="G1175">
            <v>2.46</v>
          </cell>
        </row>
        <row r="1176">
          <cell r="A1176" t="str">
            <v>.5</v>
          </cell>
          <cell r="B1176" t="str">
            <v>Sinapi 88260</v>
          </cell>
          <cell r="C1176" t="str">
            <v>Calceteiro com encargos complementares</v>
          </cell>
          <cell r="D1176" t="str">
            <v>h</v>
          </cell>
          <cell r="E1176">
            <v>1</v>
          </cell>
          <cell r="F1176">
            <v>17.25</v>
          </cell>
          <cell r="G1176">
            <v>17.25</v>
          </cell>
        </row>
        <row r="1177">
          <cell r="A1177" t="str">
            <v>.6</v>
          </cell>
          <cell r="B1177" t="str">
            <v>Sinapi 88316</v>
          </cell>
          <cell r="C1177" t="str">
            <v>Servente com encargos complementares</v>
          </cell>
          <cell r="D1177" t="str">
            <v>h</v>
          </cell>
          <cell r="E1177">
            <v>1</v>
          </cell>
          <cell r="F1177">
            <v>12.45</v>
          </cell>
          <cell r="G1177">
            <v>12.45</v>
          </cell>
        </row>
        <row r="1180">
          <cell r="A1180" t="str">
            <v>Composição 0122</v>
          </cell>
          <cell r="B1180" t="str">
            <v>Comp. Criada a partir do elemento</v>
          </cell>
          <cell r="C1180" t="str">
            <v>Portão de Abrir em giro 100x250cm uma folha - Estrutura em Perfil Tubular Metálico 3x6cm, com Fechamento em Tela Gradil Morlan Revestida com PVC, 4,30 mm incluisve ferragens - Acabamento branco. Fornecimento, fabricação e montagem</v>
          </cell>
          <cell r="D1180" t="str">
            <v>un</v>
          </cell>
          <cell r="E1180">
            <v>1</v>
          </cell>
          <cell r="G1180">
            <v>834.47</v>
          </cell>
        </row>
        <row r="1181">
          <cell r="A1181" t="str">
            <v>.1</v>
          </cell>
          <cell r="B1181" t="str">
            <v>Ins Sinapi 1322</v>
          </cell>
          <cell r="C1181" t="str">
            <v>Tubo de aço retangular espessura 3.0mm seção 30x60mm (4,10 kg/m)</v>
          </cell>
          <cell r="D1181" t="str">
            <v>kg</v>
          </cell>
          <cell r="E1181">
            <v>29.4</v>
          </cell>
          <cell r="F1181">
            <v>6.46</v>
          </cell>
          <cell r="G1181">
            <v>189.92</v>
          </cell>
        </row>
        <row r="1182">
          <cell r="A1182" t="str">
            <v>.2</v>
          </cell>
          <cell r="B1182" t="str">
            <v>Proposta</v>
          </cell>
          <cell r="C1182" t="str">
            <v>Tela Gradil Morlan Revestida com PVC, 4,30 mm h= 2,00m</v>
          </cell>
          <cell r="D1182" t="str">
            <v>m2</v>
          </cell>
          <cell r="E1182">
            <v>2.5</v>
          </cell>
          <cell r="F1182">
            <v>67.89</v>
          </cell>
          <cell r="G1182">
            <v>169.73</v>
          </cell>
        </row>
        <row r="1183">
          <cell r="A1183" t="str">
            <v>.3</v>
          </cell>
          <cell r="B1183" t="str">
            <v>Proposta</v>
          </cell>
          <cell r="C1183" t="str">
            <v>Fixadores belgo =6 p/poste</v>
          </cell>
          <cell r="D1183" t="str">
            <v>pç</v>
          </cell>
          <cell r="E1183">
            <v>10</v>
          </cell>
          <cell r="F1183">
            <v>4.0599999999999996</v>
          </cell>
          <cell r="G1183">
            <v>40.6</v>
          </cell>
        </row>
        <row r="1184">
          <cell r="A1184" t="str">
            <v>.5</v>
          </cell>
          <cell r="B1184" t="str">
            <v>Ins Sinapi 1</v>
          </cell>
          <cell r="C1184" t="str">
            <v>Acetileno, em garrafas de 9Kg</v>
          </cell>
          <cell r="D1184" t="str">
            <v>kg</v>
          </cell>
          <cell r="E1184">
            <v>0.33</v>
          </cell>
          <cell r="F1184">
            <v>37.5</v>
          </cell>
          <cell r="G1184">
            <v>12.38</v>
          </cell>
        </row>
        <row r="1185">
          <cell r="A1185" t="str">
            <v>.6</v>
          </cell>
          <cell r="B1185" t="str">
            <v>Ins Sinapi 10997</v>
          </cell>
          <cell r="C1185" t="str">
            <v>Eletrodo com diâmetro de 5mm (3/16"), E-7418-6 G</v>
          </cell>
          <cell r="D1185" t="str">
            <v>kg</v>
          </cell>
          <cell r="E1185">
            <v>0.83</v>
          </cell>
          <cell r="F1185">
            <v>19.190000000000001</v>
          </cell>
          <cell r="G1185">
            <v>15.93</v>
          </cell>
        </row>
        <row r="1186">
          <cell r="A1186" t="str">
            <v>.7</v>
          </cell>
          <cell r="B1186" t="str">
            <v>Ins Sinapi 2</v>
          </cell>
          <cell r="C1186" t="str">
            <v>Oxigênio, em garrafas de 9,3m3</v>
          </cell>
          <cell r="D1186" t="str">
            <v>m3</v>
          </cell>
          <cell r="E1186">
            <v>1.66</v>
          </cell>
          <cell r="F1186">
            <v>8.2100000000000009</v>
          </cell>
          <cell r="G1186">
            <v>13.63</v>
          </cell>
        </row>
        <row r="1187">
          <cell r="A1187" t="str">
            <v>.8</v>
          </cell>
          <cell r="B1187" t="str">
            <v>Sinapi 88278</v>
          </cell>
          <cell r="C1187" t="str">
            <v>Montador de estruturas metálicas com encargos complementares</v>
          </cell>
          <cell r="D1187" t="str">
            <v>h</v>
          </cell>
          <cell r="E1187">
            <v>3.33</v>
          </cell>
          <cell r="F1187">
            <v>12.89</v>
          </cell>
          <cell r="G1187">
            <v>42.92</v>
          </cell>
        </row>
        <row r="1188">
          <cell r="A1188" t="str">
            <v>.9</v>
          </cell>
          <cell r="B1188" t="str">
            <v>Sinapi 88316</v>
          </cell>
          <cell r="C1188" t="str">
            <v>Servente com encargos complementares</v>
          </cell>
          <cell r="D1188" t="str">
            <v>h</v>
          </cell>
          <cell r="E1188">
            <v>6.66</v>
          </cell>
          <cell r="F1188">
            <v>12.45</v>
          </cell>
          <cell r="G1188">
            <v>82.92</v>
          </cell>
        </row>
        <row r="1189">
          <cell r="A1189" t="str">
            <v>.10</v>
          </cell>
          <cell r="B1189" t="str">
            <v>Ins FGV REQ006200</v>
          </cell>
          <cell r="C1189" t="str">
            <v>Retificador de solda elétrica de 430A</v>
          </cell>
          <cell r="D1189" t="str">
            <v>h</v>
          </cell>
          <cell r="E1189">
            <v>0.83</v>
          </cell>
          <cell r="F1189">
            <v>16.600000000000001</v>
          </cell>
          <cell r="G1189">
            <v>13.78</v>
          </cell>
        </row>
        <row r="1190">
          <cell r="A1190" t="str">
            <v>.11</v>
          </cell>
          <cell r="B1190" t="str">
            <v>Sinapi 74047/2</v>
          </cell>
          <cell r="C1190" t="str">
            <v>Dobradica em aco/ferro, 3" x 21/2", e=1,9 a 2 mm, sem anel, cromado ou zincado, tampa bola, com parafusos</v>
          </cell>
          <cell r="D1190" t="str">
            <v>un</v>
          </cell>
          <cell r="E1190">
            <v>3</v>
          </cell>
          <cell r="F1190">
            <v>22.71</v>
          </cell>
          <cell r="G1190">
            <v>68.13</v>
          </cell>
        </row>
        <row r="1191">
          <cell r="A1191" t="str">
            <v>.12</v>
          </cell>
          <cell r="B1191" t="str">
            <v>Sinapi 84950</v>
          </cell>
          <cell r="C1191" t="str">
            <v>Fecho embutir tipo unha 40cm c/colocacao</v>
          </cell>
          <cell r="D1191" t="str">
            <v>un</v>
          </cell>
          <cell r="E1191">
            <v>1</v>
          </cell>
          <cell r="F1191">
            <v>45.37</v>
          </cell>
          <cell r="G1191">
            <v>45.37</v>
          </cell>
        </row>
        <row r="1192">
          <cell r="A1192" t="str">
            <v>.13</v>
          </cell>
          <cell r="B1192" t="str">
            <v>Sinapi 90830</v>
          </cell>
          <cell r="C1192" t="str">
            <v>Fechadura de embutir com cilindro, externa, completa, acabamento padrão médio, incluso execução de furo - fornecimento e instalação</v>
          </cell>
          <cell r="D1192" t="str">
            <v>un</v>
          </cell>
          <cell r="E1192">
            <v>1</v>
          </cell>
          <cell r="F1192">
            <v>92.93</v>
          </cell>
          <cell r="G1192">
            <v>92.93</v>
          </cell>
        </row>
        <row r="1193">
          <cell r="A1193" t="str">
            <v>.14</v>
          </cell>
          <cell r="B1193" t="str">
            <v>Sinapi 88251</v>
          </cell>
          <cell r="C1193" t="str">
            <v>Auxiliar de serralheiro com encargos complementares</v>
          </cell>
          <cell r="D1193" t="str">
            <v>h</v>
          </cell>
          <cell r="E1193">
            <v>1.5</v>
          </cell>
          <cell r="F1193">
            <v>13.74</v>
          </cell>
          <cell r="G1193">
            <v>20.61</v>
          </cell>
        </row>
        <row r="1194">
          <cell r="A1194" t="str">
            <v>.15</v>
          </cell>
          <cell r="B1194" t="str">
            <v>Sinapi 88315</v>
          </cell>
          <cell r="C1194" t="str">
            <v xml:space="preserve">Serralheiro com encargos complementares </v>
          </cell>
          <cell r="D1194" t="str">
            <v>h</v>
          </cell>
          <cell r="E1194">
            <v>1.5</v>
          </cell>
          <cell r="F1194">
            <v>17.079999999999998</v>
          </cell>
          <cell r="G1194">
            <v>25.62</v>
          </cell>
        </row>
        <row r="1197">
          <cell r="A1197" t="str">
            <v>Composição 0123</v>
          </cell>
          <cell r="B1197" t="str">
            <v>Comp. Criada a partir do elemento</v>
          </cell>
          <cell r="C1197" t="str">
            <v xml:space="preserve">Emboço ou massa única em argamassa traço 1:3, preparo mecânico com betoneira 400 l, aplicada manualmente em panos cegos de fachada (sem presença de vãos), espessura de 35 mm, com adição de fibras longas. conforme projeto. </v>
          </cell>
          <cell r="D1197" t="str">
            <v>m2</v>
          </cell>
          <cell r="E1197">
            <v>1</v>
          </cell>
          <cell r="G1197">
            <v>39.299999999999997</v>
          </cell>
        </row>
        <row r="1198">
          <cell r="A1198" t="str">
            <v>.1</v>
          </cell>
          <cell r="B1198" t="str">
            <v>Sinapi 88628</v>
          </cell>
          <cell r="C1198" t="str">
            <v>Argamassa traço 1:3 (cimento e areia média), preparo mecânico com betoneira 400 l</v>
          </cell>
          <cell r="D1198" t="str">
            <v>m3</v>
          </cell>
          <cell r="E1198">
            <v>2.93E-2</v>
          </cell>
          <cell r="F1198">
            <v>399.96</v>
          </cell>
          <cell r="G1198">
            <v>11.72</v>
          </cell>
        </row>
        <row r="1199">
          <cell r="A1199" t="str">
            <v>.2</v>
          </cell>
          <cell r="B1199" t="str">
            <v>Ins Sinapi 36887</v>
          </cell>
          <cell r="C1199" t="str">
            <v>Tela de fibra de vidro, acabamento anti-alcalino, malha 10 x 10 mm</v>
          </cell>
          <cell r="D1199" t="str">
            <v>m2</v>
          </cell>
          <cell r="E1199">
            <v>1</v>
          </cell>
          <cell r="F1199">
            <v>13.36</v>
          </cell>
          <cell r="G1199">
            <v>13.36</v>
          </cell>
        </row>
        <row r="1200">
          <cell r="A1200" t="str">
            <v>.3</v>
          </cell>
          <cell r="B1200" t="str">
            <v>Sinapi 88309</v>
          </cell>
          <cell r="C1200" t="str">
            <v>Pedreiro com encargos complementares</v>
          </cell>
          <cell r="D1200" t="str">
            <v>h</v>
          </cell>
          <cell r="E1200">
            <v>0.48</v>
          </cell>
          <cell r="F1200">
            <v>17.170000000000002</v>
          </cell>
          <cell r="G1200">
            <v>8.24</v>
          </cell>
        </row>
        <row r="1201">
          <cell r="A1201" t="str">
            <v>.4</v>
          </cell>
          <cell r="B1201" t="str">
            <v>Sinapi 88316</v>
          </cell>
          <cell r="C1201" t="str">
            <v>Servente com encargos complementares</v>
          </cell>
          <cell r="D1201" t="str">
            <v>h</v>
          </cell>
          <cell r="E1201">
            <v>0.48</v>
          </cell>
          <cell r="F1201">
            <v>12.45</v>
          </cell>
          <cell r="G1201">
            <v>5.98</v>
          </cell>
        </row>
        <row r="1204">
          <cell r="A1204" t="str">
            <v>Composição 0124</v>
          </cell>
          <cell r="B1204" t="str">
            <v>Comp. Criada a partir do elemento</v>
          </cell>
          <cell r="C1204" t="str">
            <v xml:space="preserve">Contrapiso em argamassa traço 1:3 (cimento e areia), preparo mecânico com betoneira 400 l, aplicado em áreas secas sobre laje, não aderido, espessura 6cm. com adição de fibras longas.  conforme projeto. </v>
          </cell>
          <cell r="D1204" t="str">
            <v>m2</v>
          </cell>
          <cell r="E1204">
            <v>1</v>
          </cell>
          <cell r="G1204">
            <v>51.649999999999991</v>
          </cell>
        </row>
        <row r="1205">
          <cell r="A1205" t="str">
            <v>.1</v>
          </cell>
          <cell r="B1205" t="str">
            <v>Sinapi 88628</v>
          </cell>
          <cell r="C1205" t="str">
            <v>Argamassa traço 1:3 (cimento e areia média), preparo mecânico com betoneira 400 l</v>
          </cell>
          <cell r="D1205" t="str">
            <v>m3</v>
          </cell>
          <cell r="E1205">
            <v>6.6100000000000006E-2</v>
          </cell>
          <cell r="F1205">
            <v>399.96</v>
          </cell>
          <cell r="G1205">
            <v>26.44</v>
          </cell>
        </row>
        <row r="1206">
          <cell r="A1206" t="str">
            <v>.2</v>
          </cell>
          <cell r="B1206" t="str">
            <v>Ins Sinapi 36887</v>
          </cell>
          <cell r="C1206" t="str">
            <v>Tela de fibra de vidro, acabamento anti-alcalino, malha 10 x 10 mm</v>
          </cell>
          <cell r="D1206" t="str">
            <v>m2</v>
          </cell>
          <cell r="E1206">
            <v>1</v>
          </cell>
          <cell r="F1206">
            <v>13.36</v>
          </cell>
          <cell r="G1206">
            <v>13.36</v>
          </cell>
        </row>
        <row r="1207">
          <cell r="A1207" t="str">
            <v>.3</v>
          </cell>
          <cell r="B1207" t="str">
            <v>Sinapi 88309</v>
          </cell>
          <cell r="C1207" t="str">
            <v>Pedreiro com encargos complementares</v>
          </cell>
          <cell r="D1207" t="str">
            <v>h</v>
          </cell>
          <cell r="E1207">
            <v>0.4</v>
          </cell>
          <cell r="F1207">
            <v>17.170000000000002</v>
          </cell>
          <cell r="G1207">
            <v>6.87</v>
          </cell>
        </row>
        <row r="1208">
          <cell r="A1208" t="str">
            <v>.4</v>
          </cell>
          <cell r="B1208" t="str">
            <v>Sinapi 88316</v>
          </cell>
          <cell r="C1208" t="str">
            <v>Servente com encargos complementares</v>
          </cell>
          <cell r="D1208" t="str">
            <v>h</v>
          </cell>
          <cell r="E1208">
            <v>0.4</v>
          </cell>
          <cell r="F1208">
            <v>12.45</v>
          </cell>
          <cell r="G1208">
            <v>4.9800000000000004</v>
          </cell>
        </row>
        <row r="1211">
          <cell r="A1211" t="str">
            <v>Composição 0125</v>
          </cell>
          <cell r="B1211" t="str">
            <v>Comp. Criada a partir do elemento</v>
          </cell>
          <cell r="C1211" t="str">
            <v xml:space="preserve">Impermeabilização de superfície com manta asfáltica SBS Topo 3, duas camadas, inclusive aplicação de primer asfáltico, e=4mm. conforme projeto. </v>
          </cell>
          <cell r="D1211" t="str">
            <v>m2</v>
          </cell>
          <cell r="E1211">
            <v>1</v>
          </cell>
          <cell r="G1211">
            <v>160.69999999999999</v>
          </cell>
        </row>
        <row r="1212">
          <cell r="A1212" t="str">
            <v>.1</v>
          </cell>
          <cell r="B1212" t="str">
            <v>Ins Sinapi 511</v>
          </cell>
          <cell r="C1212" t="str">
            <v>Primer para manta asfaltica a base de asfalto modificado diluido em solven</v>
          </cell>
          <cell r="D1212" t="str">
            <v>lt</v>
          </cell>
          <cell r="E1212">
            <v>0.61499999999999999</v>
          </cell>
          <cell r="F1212">
            <v>15.81</v>
          </cell>
          <cell r="G1212">
            <v>9.7200000000000006</v>
          </cell>
        </row>
        <row r="1213">
          <cell r="A1213" t="str">
            <v>.2</v>
          </cell>
          <cell r="B1213" t="str">
            <v>Ins Sinapi 4226</v>
          </cell>
          <cell r="C1213" t="str">
            <v>Gas de cozinha - GLP</v>
          </cell>
          <cell r="D1213" t="str">
            <v>kg</v>
          </cell>
          <cell r="E1213">
            <v>0.52</v>
          </cell>
          <cell r="F1213">
            <v>6.07</v>
          </cell>
          <cell r="G1213">
            <v>3.16</v>
          </cell>
        </row>
        <row r="1214">
          <cell r="A1214" t="str">
            <v>.3</v>
          </cell>
          <cell r="B1214" t="str">
            <v>Sinapi 88243</v>
          </cell>
          <cell r="C1214" t="str">
            <v>Ajudante especializado com encargos complementares</v>
          </cell>
          <cell r="D1214" t="str">
            <v>h</v>
          </cell>
          <cell r="E1214">
            <v>0.38400000000000001</v>
          </cell>
          <cell r="F1214">
            <v>14.95</v>
          </cell>
          <cell r="G1214">
            <v>5.74</v>
          </cell>
        </row>
        <row r="1215">
          <cell r="A1215" t="str">
            <v>.4</v>
          </cell>
          <cell r="B1215" t="str">
            <v>Sinapi 88270</v>
          </cell>
          <cell r="C1215" t="str">
            <v>Impermeabilizador com encargos complementares</v>
          </cell>
          <cell r="D1215" t="str">
            <v>h</v>
          </cell>
          <cell r="E1215">
            <v>1.8959999999999999</v>
          </cell>
          <cell r="F1215">
            <v>17.12</v>
          </cell>
          <cell r="G1215">
            <v>32.46</v>
          </cell>
        </row>
        <row r="1216">
          <cell r="A1216" t="str">
            <v>.5</v>
          </cell>
          <cell r="B1216" t="str">
            <v>Ins Sinapi 4015</v>
          </cell>
          <cell r="C1216" t="str">
            <v>Manta asfaltica elastomerica em poliester 4 mm, tipo III, classe B, acabamento PP (NBR 9952)</v>
          </cell>
          <cell r="D1216" t="str">
            <v>m2</v>
          </cell>
          <cell r="E1216">
            <v>2.25</v>
          </cell>
          <cell r="F1216">
            <v>48.72</v>
          </cell>
          <cell r="G1216">
            <v>109.62</v>
          </cell>
        </row>
        <row r="1219">
          <cell r="A1219" t="str">
            <v>Composição 0126</v>
          </cell>
          <cell r="B1219" t="str">
            <v>Comp. 07291/ORSE com insumos Sinapi</v>
          </cell>
          <cell r="C1219" t="str">
            <v>Armadura sobre laje nervurada em tela soldada Q-138 (fio 4.2mm - malha 10x10cm - peso 2,20 kg/m2). Fornecimento e colocação</v>
          </cell>
          <cell r="D1219" t="str">
            <v>kg</v>
          </cell>
          <cell r="E1219">
            <v>1</v>
          </cell>
          <cell r="G1219">
            <v>9.84</v>
          </cell>
        </row>
        <row r="1220">
          <cell r="A1220" t="str">
            <v>.1</v>
          </cell>
          <cell r="B1220" t="str">
            <v>Sinapi 88245</v>
          </cell>
          <cell r="C1220" t="str">
            <v>Armador com encargos complementares</v>
          </cell>
          <cell r="D1220" t="str">
            <v>h</v>
          </cell>
          <cell r="E1220">
            <v>0.2273</v>
          </cell>
          <cell r="F1220">
            <v>17.079999999999998</v>
          </cell>
          <cell r="G1220">
            <v>3.88</v>
          </cell>
        </row>
        <row r="1221">
          <cell r="A1221" t="str">
            <v>.2</v>
          </cell>
          <cell r="B1221" t="str">
            <v>Ins Sinapi 7155</v>
          </cell>
          <cell r="C1221" t="str">
            <v>Tela de aco soldada nervurada CA-60, Q-138, (2,20 kg/m2), diametro do fio = 4,2 mm, largura = 2,45 x 120 m de comprimento, espacamento da malha = 10 x 10 cm</v>
          </cell>
          <cell r="D1221" t="str">
            <v>m2</v>
          </cell>
          <cell r="E1221">
            <v>0.46</v>
          </cell>
          <cell r="F1221">
            <v>12.96</v>
          </cell>
          <cell r="G1221">
            <v>5.96</v>
          </cell>
        </row>
        <row r="1224">
          <cell r="A1224" t="str">
            <v>Composição 0127</v>
          </cell>
          <cell r="B1224" t="str">
            <v>Comp. Sinapi 92490 adaptada para a cubeta e acessórios ATEX + Frete</v>
          </cell>
          <cell r="C1224" t="str">
            <v>Montagem e desmontagem de forma de laje nervurada com cubeta especificada em projeto e assoalho com área média maior que 20 m², pé-direito simples, em chapa de madeira compensada resinada, 8 utilizações, inclusive escoramento</v>
          </cell>
          <cell r="D1224" t="str">
            <v>m2</v>
          </cell>
          <cell r="E1224">
            <v>1</v>
          </cell>
          <cell r="G1224">
            <v>73.5</v>
          </cell>
        </row>
        <row r="1225">
          <cell r="A1225" t="str">
            <v>.1</v>
          </cell>
          <cell r="B1225" t="str">
            <v>Ins Sinapi 2692</v>
          </cell>
          <cell r="C1225" t="str">
            <v>Desmoldante protetor para formas de madeira, de base oleosa emulsionada em agua</v>
          </cell>
          <cell r="D1225" t="str">
            <v>lt</v>
          </cell>
          <cell r="E1225">
            <v>8.0000000000000002E-3</v>
          </cell>
          <cell r="F1225">
            <v>9.2200000000000006</v>
          </cell>
          <cell r="G1225">
            <v>7.0000000000000007E-2</v>
          </cell>
        </row>
        <row r="1226">
          <cell r="A1226" t="str">
            <v>.2</v>
          </cell>
          <cell r="B1226" t="str">
            <v>Ins Sinapi 10749</v>
          </cell>
          <cell r="C1226" t="str">
            <v>Locacao de escora metalica telescopica, com altura regulavel de *1,80* a *3,20* m, com capacidade de carga de no minimo 1000 kgf (10 kn), incluso tripe e forcado</v>
          </cell>
          <cell r="D1226" t="str">
            <v>mês</v>
          </cell>
          <cell r="E1226">
            <v>0.39700000000000002</v>
          </cell>
          <cell r="F1226">
            <v>5.49</v>
          </cell>
          <cell r="G1226">
            <v>2.1800000000000002</v>
          </cell>
        </row>
        <row r="1227">
          <cell r="A1227" t="str">
            <v>.3</v>
          </cell>
          <cell r="B1227" t="str">
            <v>Ins Sinapi 40270</v>
          </cell>
          <cell r="C1227" t="str">
            <v>Viga de escoramaento h20, de madeira, peso de 5,00 a 5,20 kg/m, com extremidades plasticas</v>
          </cell>
          <cell r="D1227" t="str">
            <v>m</v>
          </cell>
          <cell r="E1227">
            <v>0.03</v>
          </cell>
          <cell r="F1227">
            <v>44.75</v>
          </cell>
          <cell r="G1227">
            <v>1.34</v>
          </cell>
        </row>
        <row r="1228">
          <cell r="A1228" t="str">
            <v>.4</v>
          </cell>
          <cell r="B1228" t="str">
            <v>Proposta ATEX  por telefone Sr. Magno Magalhães 61 98565-9773</v>
          </cell>
          <cell r="C1228" t="str">
            <v>Forma ATEX 900 82,5 x 82,5 x 22,5 cm 2 unidades / m2 x 30 dias (considerando-se 15 dias por laje)</v>
          </cell>
          <cell r="D1228" t="str">
            <v>mês</v>
          </cell>
          <cell r="E1228">
            <v>30</v>
          </cell>
          <cell r="F1228">
            <v>0.64</v>
          </cell>
          <cell r="G1228">
            <v>19.2</v>
          </cell>
        </row>
        <row r="1229">
          <cell r="A1229" t="str">
            <v>.5</v>
          </cell>
          <cell r="B1229" t="str">
            <v>Proposta ATEX  por telefone Sr. Magno Magalhães 61 98565-9774</v>
          </cell>
          <cell r="C1229" t="str">
            <v>REGUA LINEAR 75mm x 1m ATEX - 8 metros por m2 x 30 dias (considerando-se 15 dias por laje)</v>
          </cell>
          <cell r="D1229" t="str">
            <v>mês</v>
          </cell>
          <cell r="E1229">
            <v>120</v>
          </cell>
          <cell r="F1229">
            <v>0.15</v>
          </cell>
          <cell r="G1229">
            <v>18</v>
          </cell>
        </row>
        <row r="1230">
          <cell r="A1230" t="str">
            <v>.6</v>
          </cell>
          <cell r="B1230" t="str">
            <v>Proposta ATEX  por telefone Sr. Magno Magalhães 61 98565-9775</v>
          </cell>
          <cell r="C1230" t="str">
            <v>CABETEX 75mm ATEX - 0,80 unidades / m2 x 30 dias  (considerando-se 15 dias por laje)</v>
          </cell>
          <cell r="D1230" t="str">
            <v>mês</v>
          </cell>
          <cell r="E1230">
            <v>12</v>
          </cell>
          <cell r="F1230">
            <v>0.1</v>
          </cell>
          <cell r="G1230">
            <v>1.2</v>
          </cell>
        </row>
        <row r="1231">
          <cell r="A1231" t="str">
            <v>.7</v>
          </cell>
          <cell r="B1231" t="str">
            <v>Proposta</v>
          </cell>
          <cell r="C1231" t="str">
            <v xml:space="preserve">Frete Jad Log para formas ATEX de Brasília para Gurupi - R$ 46.976,88 / 5.817 m2 = </v>
          </cell>
          <cell r="D1231" t="str">
            <v>m2</v>
          </cell>
          <cell r="E1231">
            <v>1</v>
          </cell>
          <cell r="F1231">
            <v>8.08</v>
          </cell>
          <cell r="G1231">
            <v>8.08</v>
          </cell>
        </row>
        <row r="1232">
          <cell r="A1232" t="str">
            <v>.8</v>
          </cell>
          <cell r="B1232" t="str">
            <v>Sinapi 88239</v>
          </cell>
          <cell r="C1232" t="str">
            <v>Ajudante de carpinteiro com encargos complementares</v>
          </cell>
          <cell r="D1232" t="str">
            <v>h</v>
          </cell>
          <cell r="E1232">
            <v>0.158</v>
          </cell>
          <cell r="F1232">
            <v>14.24</v>
          </cell>
          <cell r="G1232">
            <v>2.25</v>
          </cell>
        </row>
        <row r="1233">
          <cell r="A1233" t="str">
            <v>.9</v>
          </cell>
          <cell r="B1233" t="str">
            <v>Sinapi 88262</v>
          </cell>
          <cell r="C1233" t="str">
            <v>Carpinteiro de formas com encargos complementares</v>
          </cell>
          <cell r="D1233" t="str">
            <v>h</v>
          </cell>
          <cell r="E1233">
            <v>0.86099999999999999</v>
          </cell>
          <cell r="F1233">
            <v>17.04</v>
          </cell>
          <cell r="G1233">
            <v>14.67</v>
          </cell>
        </row>
        <row r="1234">
          <cell r="A1234" t="str">
            <v>.10</v>
          </cell>
          <cell r="B1234" t="str">
            <v>Sinapi 92267</v>
          </cell>
          <cell r="C1234" t="str">
            <v>Fabricação de fôrma para lajes, em chapa de madeira compensada resinada, e = 17 mm</v>
          </cell>
          <cell r="D1234" t="str">
            <v>m2</v>
          </cell>
          <cell r="E1234">
            <v>0.183</v>
          </cell>
          <cell r="F1234">
            <v>35.57</v>
          </cell>
          <cell r="G1234">
            <v>6.51</v>
          </cell>
        </row>
        <row r="1237">
          <cell r="C1237" t="str">
            <v>Instalações Prediais e Mecânicas</v>
          </cell>
        </row>
        <row r="1238">
          <cell r="A1238" t="str">
            <v>Composição 0201</v>
          </cell>
          <cell r="B1238" t="str">
            <v>Composições Sinapi</v>
          </cell>
          <cell r="C1238" t="str">
            <v>Tubos em PVC rígido, soldável (marrom), 6m, incluindo conexões - Ø25 mm, apoios, suportes e fixações</v>
          </cell>
          <cell r="D1238" t="str">
            <v>m</v>
          </cell>
          <cell r="E1238">
            <v>1</v>
          </cell>
          <cell r="G1238">
            <v>9.5299999999999994</v>
          </cell>
        </row>
        <row r="1239">
          <cell r="A1239" t="str">
            <v>.1</v>
          </cell>
          <cell r="B1239" t="str">
            <v>Sinapi 89402</v>
          </cell>
          <cell r="C1239" t="str">
            <v xml:space="preserve">Tubo, PVC, soldável, dn 25mm, instalado em ramal de distribuição de água - fornecimento e instalação. </v>
          </cell>
          <cell r="D1239" t="str">
            <v>m</v>
          </cell>
          <cell r="E1239">
            <v>1</v>
          </cell>
          <cell r="F1239">
            <v>6.32</v>
          </cell>
          <cell r="G1239">
            <v>6.32</v>
          </cell>
        </row>
        <row r="1240">
          <cell r="A1240" t="str">
            <v>.2</v>
          </cell>
          <cell r="B1240" t="str">
            <v>Sinapi 94673</v>
          </cell>
          <cell r="C1240" t="str">
            <v>Curva 90 graus, PVC, soldável, dn 25 mm, instalado em reservação de água de edificação que possua reservatório de fibra/fibrocimento fornecimento e instalação.</v>
          </cell>
          <cell r="D1240" t="str">
            <v>un</v>
          </cell>
          <cell r="E1240">
            <v>0.33333000000000002</v>
          </cell>
          <cell r="F1240">
            <v>7.02</v>
          </cell>
          <cell r="G1240">
            <v>2.34</v>
          </cell>
        </row>
        <row r="1241">
          <cell r="A1241" t="str">
            <v>.3</v>
          </cell>
          <cell r="B1241" t="str">
            <v>Estimado</v>
          </cell>
          <cell r="C1241" t="str">
            <v>Apoios, suportes e fixações - 10% do conjunto</v>
          </cell>
          <cell r="D1241" t="str">
            <v>un</v>
          </cell>
          <cell r="E1241">
            <v>0.1</v>
          </cell>
          <cell r="F1241">
            <v>8.66</v>
          </cell>
          <cell r="G1241">
            <v>0.87</v>
          </cell>
        </row>
        <row r="1244">
          <cell r="A1244" t="str">
            <v>Composição 0202</v>
          </cell>
          <cell r="B1244" t="str">
            <v>Composições Sinapi</v>
          </cell>
          <cell r="C1244" t="str">
            <v>Tubos em PVC rígido, soldável (marrom), 6m, incluindo conexões - Ø32 mm, apoios, suportes e fixações</v>
          </cell>
          <cell r="D1244" t="str">
            <v>m</v>
          </cell>
          <cell r="E1244">
            <v>1</v>
          </cell>
          <cell r="G1244">
            <v>14.780000000000001</v>
          </cell>
        </row>
        <row r="1245">
          <cell r="A1245" t="str">
            <v>.1</v>
          </cell>
          <cell r="B1245" t="str">
            <v>Sinapi 89403</v>
          </cell>
          <cell r="C1245" t="str">
            <v>Tubo, PVC, soldável, dn 32mm, instalado em ramal de distribuição de água - fornecimento e instalação</v>
          </cell>
          <cell r="D1245" t="str">
            <v>m</v>
          </cell>
          <cell r="E1245">
            <v>1</v>
          </cell>
          <cell r="F1245">
            <v>10.24</v>
          </cell>
          <cell r="G1245">
            <v>10.24</v>
          </cell>
        </row>
        <row r="1246">
          <cell r="A1246" t="str">
            <v>.2</v>
          </cell>
          <cell r="B1246" t="str">
            <v>Sinapi 94675</v>
          </cell>
          <cell r="C1246" t="str">
            <v>Curva 90 graus, PVC, soldável, dn 32 mm, instalado em reservação de água de edificação que possua reservatório de fibra/fibrocimento fornecimento e instalação</v>
          </cell>
          <cell r="D1246" t="str">
            <v>un</v>
          </cell>
          <cell r="E1246">
            <v>0.33333000000000002</v>
          </cell>
          <cell r="F1246">
            <v>9.59</v>
          </cell>
          <cell r="G1246">
            <v>3.2</v>
          </cell>
        </row>
        <row r="1247">
          <cell r="A1247" t="str">
            <v>.3</v>
          </cell>
          <cell r="B1247" t="str">
            <v>Estimado</v>
          </cell>
          <cell r="C1247" t="str">
            <v>Apoios, suportes e fixações - 10% do conjunto</v>
          </cell>
          <cell r="D1247" t="str">
            <v>un</v>
          </cell>
          <cell r="E1247">
            <v>0.1</v>
          </cell>
          <cell r="F1247">
            <v>13.440000000000001</v>
          </cell>
          <cell r="G1247">
            <v>1.34</v>
          </cell>
        </row>
        <row r="1250">
          <cell r="A1250" t="str">
            <v>Composição 0203</v>
          </cell>
          <cell r="B1250" t="str">
            <v>Composições Sinapi</v>
          </cell>
          <cell r="C1250" t="str">
            <v>Tubos em PVC rígido, soldável (marrom), 6m, incluindo conexões - Ø40mm, apoios, suportes e fixações</v>
          </cell>
          <cell r="D1250" t="str">
            <v>m</v>
          </cell>
          <cell r="E1250">
            <v>1</v>
          </cell>
          <cell r="G1250">
            <v>15.88</v>
          </cell>
        </row>
        <row r="1251">
          <cell r="A1251" t="str">
            <v>.1</v>
          </cell>
          <cell r="B1251" t="str">
            <v>Sinapi 89448</v>
          </cell>
          <cell r="C1251" t="str">
            <v>Tubo, PVC, soldável, dn 40mm, instalado em prumada de água - fornecimento e instalação.</v>
          </cell>
          <cell r="D1251" t="str">
            <v>m</v>
          </cell>
          <cell r="E1251">
            <v>1</v>
          </cell>
          <cell r="F1251">
            <v>9.23</v>
          </cell>
          <cell r="G1251">
            <v>9.23</v>
          </cell>
        </row>
        <row r="1252">
          <cell r="A1252" t="str">
            <v>.2</v>
          </cell>
          <cell r="B1252" t="str">
            <v>Sinapi 94677</v>
          </cell>
          <cell r="C1252" t="str">
            <v>Curva 90 graus, PVC, soldável, dn 40 mm, instalado em reservação de água de edificação que possua reservatório de fibra/fibrocimento fornecimento e instalação</v>
          </cell>
          <cell r="D1252" t="str">
            <v>un</v>
          </cell>
          <cell r="E1252">
            <v>0.33300000000000002</v>
          </cell>
          <cell r="F1252">
            <v>15.66</v>
          </cell>
          <cell r="G1252">
            <v>5.21</v>
          </cell>
        </row>
        <row r="1253">
          <cell r="A1253" t="str">
            <v>.3</v>
          </cell>
          <cell r="B1253" t="str">
            <v>Estimado</v>
          </cell>
          <cell r="C1253" t="str">
            <v>Apoios, suportes e fixações - 10% do conjunto</v>
          </cell>
          <cell r="D1253" t="str">
            <v>un</v>
          </cell>
          <cell r="E1253">
            <v>0.1</v>
          </cell>
          <cell r="F1253">
            <v>14.440000000000001</v>
          </cell>
          <cell r="G1253">
            <v>1.44</v>
          </cell>
        </row>
        <row r="1256">
          <cell r="A1256" t="str">
            <v>Composição 0204</v>
          </cell>
          <cell r="B1256" t="str">
            <v>Composições Sinapi</v>
          </cell>
          <cell r="C1256" t="str">
            <v>Tubos em PVC rígido, soldável (marrom), 6m, incluindo conexões - Ø50 mm, apoios, suportes e fixações</v>
          </cell>
          <cell r="D1256" t="str">
            <v>m</v>
          </cell>
          <cell r="E1256">
            <v>1</v>
          </cell>
          <cell r="G1256">
            <v>18.079999999999998</v>
          </cell>
        </row>
        <row r="1257">
          <cell r="A1257" t="str">
            <v>.1</v>
          </cell>
          <cell r="B1257" t="str">
            <v>Sinapi 89449</v>
          </cell>
          <cell r="C1257" t="str">
            <v>Tubo, PVC, soldável, dn 50mm, instalado em prumada de água - fornecimento e instalação.</v>
          </cell>
          <cell r="D1257" t="str">
            <v>m</v>
          </cell>
          <cell r="E1257">
            <v>1</v>
          </cell>
          <cell r="F1257">
            <v>10.62</v>
          </cell>
          <cell r="G1257">
            <v>10.62</v>
          </cell>
        </row>
        <row r="1258">
          <cell r="A1258" t="str">
            <v>.2</v>
          </cell>
          <cell r="B1258" t="str">
            <v>Sinapi 94679</v>
          </cell>
          <cell r="C1258" t="str">
            <v>Curva 90 graus, PVC, soldável, dn 50 mm, instalado em reservação de água de edificação que possua reservatório de fibra/fibrocimento fornecimento e instalação</v>
          </cell>
          <cell r="D1258" t="str">
            <v>un</v>
          </cell>
          <cell r="E1258">
            <v>0.33333000000000002</v>
          </cell>
          <cell r="F1258">
            <v>17.45</v>
          </cell>
          <cell r="G1258">
            <v>5.82</v>
          </cell>
        </row>
        <row r="1259">
          <cell r="A1259" t="str">
            <v>.3</v>
          </cell>
          <cell r="B1259" t="str">
            <v>Estimado</v>
          </cell>
          <cell r="C1259" t="str">
            <v>Apoios, suportes e fixações - 10% do conjunto</v>
          </cell>
          <cell r="D1259" t="str">
            <v>un</v>
          </cell>
          <cell r="E1259">
            <v>0.1</v>
          </cell>
          <cell r="F1259">
            <v>16.439999999999998</v>
          </cell>
          <cell r="G1259">
            <v>1.64</v>
          </cell>
        </row>
        <row r="1262">
          <cell r="A1262" t="str">
            <v>Composição 0205</v>
          </cell>
          <cell r="B1262" t="str">
            <v>Composições Sinapi</v>
          </cell>
          <cell r="C1262" t="str">
            <v>Tubos em PVC rígido, soldável (marrom), 6m, incluindo conexões - Ø60 mm, apoios, suportes e fixações</v>
          </cell>
          <cell r="D1262" t="str">
            <v>m</v>
          </cell>
          <cell r="E1262">
            <v>1</v>
          </cell>
          <cell r="G1262">
            <v>33.089999999999996</v>
          </cell>
        </row>
        <row r="1263">
          <cell r="A1263" t="str">
            <v>.1</v>
          </cell>
          <cell r="B1263" t="str">
            <v>Sinapi 89450</v>
          </cell>
          <cell r="C1263" t="str">
            <v>Tubo, PVC, soldável, dn 60mm, instalado em prumada de água - fornecimento e instalação</v>
          </cell>
          <cell r="D1263" t="str">
            <v>m</v>
          </cell>
          <cell r="E1263">
            <v>1</v>
          </cell>
          <cell r="F1263">
            <v>17.46</v>
          </cell>
          <cell r="G1263">
            <v>17.46</v>
          </cell>
        </row>
        <row r="1264">
          <cell r="A1264" t="str">
            <v>.2</v>
          </cell>
          <cell r="B1264" t="str">
            <v>Sinapi 94681</v>
          </cell>
          <cell r="C1264" t="str">
            <v>Curva 90 graus, PVC, soldável, dn 60 mm, instalado em reservação de água de edificação que possua reservatório de fibra/fibrocimento fornecimento e instalação</v>
          </cell>
          <cell r="D1264" t="str">
            <v>un</v>
          </cell>
          <cell r="E1264">
            <v>0.33333000000000002</v>
          </cell>
          <cell r="F1264">
            <v>37.86</v>
          </cell>
          <cell r="G1264">
            <v>12.62</v>
          </cell>
        </row>
        <row r="1265">
          <cell r="A1265" t="str">
            <v>.3</v>
          </cell>
          <cell r="B1265" t="str">
            <v>Estimado</v>
          </cell>
          <cell r="C1265" t="str">
            <v>Apoios, suportes e fixações - 10% do conjunto</v>
          </cell>
          <cell r="D1265" t="str">
            <v>un</v>
          </cell>
          <cell r="E1265">
            <v>0.1</v>
          </cell>
          <cell r="F1265">
            <v>30.08</v>
          </cell>
          <cell r="G1265">
            <v>3.01</v>
          </cell>
        </row>
        <row r="1268">
          <cell r="A1268" t="str">
            <v>Composição 0206</v>
          </cell>
          <cell r="B1268" t="str">
            <v>Comp. FGV SCO RIO IT 05.10.0168 com insumos Sinapi</v>
          </cell>
          <cell r="C1268" t="str">
            <v>Tubos em PVC rígido, soldável (marrom), 6m, incluindo conexões - Ø110 mm, apoios, suportes e fixações</v>
          </cell>
          <cell r="D1268" t="str">
            <v>m</v>
          </cell>
          <cell r="E1268">
            <v>1</v>
          </cell>
          <cell r="G1268">
            <v>123.96</v>
          </cell>
        </row>
        <row r="1269">
          <cell r="A1269" t="str">
            <v>.1</v>
          </cell>
          <cell r="B1269" t="str">
            <v>Ins Sinapi 119</v>
          </cell>
          <cell r="C1269" t="str">
            <v>Adesivo plastico para PVC rigido, com 75gr</v>
          </cell>
          <cell r="D1269" t="str">
            <v>un</v>
          </cell>
          <cell r="E1269">
            <v>0.3</v>
          </cell>
          <cell r="F1269">
            <v>5.6</v>
          </cell>
          <cell r="G1269">
            <v>1.68</v>
          </cell>
        </row>
        <row r="1270">
          <cell r="A1270" t="str">
            <v>.2</v>
          </cell>
          <cell r="B1270" t="str">
            <v>Ins Sinapi 3530</v>
          </cell>
          <cell r="C1270" t="str">
            <v>Joelho de PVC rigido marrom, 90o, soldavel, de 110mm</v>
          </cell>
          <cell r="D1270" t="str">
            <v>un</v>
          </cell>
          <cell r="E1270">
            <v>0.33300000000000002</v>
          </cell>
          <cell r="F1270">
            <v>150.03</v>
          </cell>
          <cell r="G1270">
            <v>49.96</v>
          </cell>
        </row>
        <row r="1271">
          <cell r="A1271" t="str">
            <v>.3</v>
          </cell>
          <cell r="B1271" t="str">
            <v>Ins Sinapi 9870</v>
          </cell>
          <cell r="C1271" t="str">
            <v>Tubo de PVC rigido, soldavel, vara com 6m, diametro nominal de 110mm</v>
          </cell>
          <cell r="D1271" t="str">
            <v>m</v>
          </cell>
          <cell r="E1271">
            <v>1</v>
          </cell>
          <cell r="F1271">
            <v>51.76</v>
          </cell>
          <cell r="G1271">
            <v>51.76</v>
          </cell>
        </row>
        <row r="1272">
          <cell r="A1272" t="str">
            <v>.4</v>
          </cell>
          <cell r="B1272" t="str">
            <v>Sinapi 88267</v>
          </cell>
          <cell r="C1272" t="str">
            <v>Encanador ou bombeiro hidraulico com Encargos Complementares</v>
          </cell>
          <cell r="D1272" t="str">
            <v>h</v>
          </cell>
          <cell r="E1272">
            <v>0.3</v>
          </cell>
          <cell r="F1272">
            <v>18.5</v>
          </cell>
          <cell r="G1272">
            <v>5.55</v>
          </cell>
        </row>
        <row r="1273">
          <cell r="A1273" t="str">
            <v>.5</v>
          </cell>
          <cell r="B1273" t="str">
            <v>Sinapi 88316</v>
          </cell>
          <cell r="C1273" t="str">
            <v>Servente com Encargos Complementares</v>
          </cell>
          <cell r="D1273" t="str">
            <v>h</v>
          </cell>
          <cell r="E1273">
            <v>0.3</v>
          </cell>
          <cell r="F1273">
            <v>12.45</v>
          </cell>
          <cell r="G1273">
            <v>3.74</v>
          </cell>
        </row>
        <row r="1274">
          <cell r="A1274" t="str">
            <v>.6</v>
          </cell>
          <cell r="B1274" t="str">
            <v>Estimado</v>
          </cell>
          <cell r="C1274" t="str">
            <v>Apoios, suportes e fixações - 10% do conjunto</v>
          </cell>
          <cell r="D1274" t="str">
            <v>un</v>
          </cell>
          <cell r="E1274">
            <v>0.1</v>
          </cell>
          <cell r="F1274">
            <v>112.69</v>
          </cell>
          <cell r="G1274">
            <v>11.27</v>
          </cell>
        </row>
        <row r="1277">
          <cell r="A1277" t="str">
            <v>Composição 0207</v>
          </cell>
          <cell r="B1277" t="str">
            <v>Composições Sinapi</v>
          </cell>
          <cell r="C1277" t="str">
            <v>Tubo de aço carbono com costura, classe média, galvanizado, conexões em aço forjado, rosca BSP, classe 150 libras. Ø 1.1/2", apoios, suportes e fixações</v>
          </cell>
          <cell r="D1277" t="str">
            <v>m</v>
          </cell>
          <cell r="E1277">
            <v>1</v>
          </cell>
          <cell r="G1277">
            <v>81.460000000000008</v>
          </cell>
        </row>
        <row r="1278">
          <cell r="A1278" t="str">
            <v>.1</v>
          </cell>
          <cell r="C1278" t="str">
            <v>Tubo de aço carbono 1 1/2"</v>
          </cell>
        </row>
        <row r="1279">
          <cell r="A1279" t="str">
            <v>.1</v>
          </cell>
          <cell r="B1279" t="str">
            <v>Ins Sinapi 40624</v>
          </cell>
          <cell r="C1279" t="str">
            <v>Tubo aco preto sem costura 1 1/2", e = 3,68 mm, schedule 40 (4,05 kg/m)</v>
          </cell>
          <cell r="D1279" t="str">
            <v>m</v>
          </cell>
          <cell r="E1279">
            <v>1.04</v>
          </cell>
          <cell r="F1279">
            <v>42.97</v>
          </cell>
          <cell r="G1279">
            <v>44.69</v>
          </cell>
        </row>
        <row r="1280">
          <cell r="A1280" t="str">
            <v>.2</v>
          </cell>
          <cell r="B1280" t="str">
            <v>Sinapi 88248</v>
          </cell>
          <cell r="C1280" t="str">
            <v>Auxiliar de encanador ou bombeiro hidráulico com encargos complementares</v>
          </cell>
          <cell r="D1280" t="str">
            <v>h</v>
          </cell>
          <cell r="E1280">
            <v>0.22600000000000001</v>
          </cell>
          <cell r="F1280">
            <v>14.13</v>
          </cell>
          <cell r="G1280">
            <v>3.19</v>
          </cell>
        </row>
        <row r="1281">
          <cell r="A1281" t="str">
            <v>.3</v>
          </cell>
          <cell r="B1281" t="str">
            <v>Sinapi 88267</v>
          </cell>
          <cell r="C1281" t="str">
            <v>Encanador ou bombeiro hidráulico com encargos complementares</v>
          </cell>
          <cell r="D1281" t="str">
            <v>h</v>
          </cell>
          <cell r="E1281">
            <v>0.22600000000000001</v>
          </cell>
          <cell r="F1281">
            <v>18.5</v>
          </cell>
          <cell r="G1281">
            <v>4.18</v>
          </cell>
        </row>
        <row r="1282">
          <cell r="A1282" t="str">
            <v>.4</v>
          </cell>
          <cell r="B1282" t="str">
            <v>Sinapi 88317</v>
          </cell>
          <cell r="C1282" t="str">
            <v>Soldador com encargos complementares</v>
          </cell>
          <cell r="D1282" t="str">
            <v>h</v>
          </cell>
          <cell r="E1282">
            <v>0.22600000000000001</v>
          </cell>
          <cell r="F1282">
            <v>19.559999999999999</v>
          </cell>
          <cell r="G1282">
            <v>4.42</v>
          </cell>
        </row>
        <row r="1283">
          <cell r="A1283" t="str">
            <v>.2</v>
          </cell>
          <cell r="C1283" t="str">
            <v>Curva de aço carbono 1 1/2"</v>
          </cell>
        </row>
        <row r="1284">
          <cell r="A1284" t="str">
            <v>.2.1</v>
          </cell>
          <cell r="B1284" t="str">
            <v>Ins Sinapi 3148</v>
          </cell>
          <cell r="C1284" t="str">
            <v>Fita veda rosca em rolos de 18 mm x 50 m (l x c)</v>
          </cell>
          <cell r="D1284" t="str">
            <v>un</v>
          </cell>
          <cell r="E1284">
            <v>0.01</v>
          </cell>
          <cell r="F1284">
            <v>12.9</v>
          </cell>
          <cell r="G1284">
            <v>0.13</v>
          </cell>
        </row>
        <row r="1285">
          <cell r="A1285" t="str">
            <v>.2.2</v>
          </cell>
          <cell r="B1285" t="str">
            <v>Ins Sinapi 40386</v>
          </cell>
          <cell r="C1285" t="str">
            <v>Curva 45 graus em aco carbono, soldavel, pressao 3.000 lbs, dn 1 1/2"</v>
          </cell>
          <cell r="D1285" t="str">
            <v>un</v>
          </cell>
          <cell r="E1285">
            <v>0.33333000000000002</v>
          </cell>
          <cell r="F1285">
            <v>41.43</v>
          </cell>
          <cell r="G1285">
            <v>13.81</v>
          </cell>
        </row>
        <row r="1286">
          <cell r="A1286" t="str">
            <v>.2.3</v>
          </cell>
          <cell r="B1286" t="str">
            <v>Ins Sinapi 7307</v>
          </cell>
          <cell r="C1286" t="str">
            <v>Fundo anticorrosivo para metais ferrosos (zarcao)</v>
          </cell>
          <cell r="D1286" t="str">
            <v>lt</v>
          </cell>
          <cell r="E1286">
            <v>2E-3</v>
          </cell>
          <cell r="F1286">
            <v>19.62</v>
          </cell>
          <cell r="G1286">
            <v>0.04</v>
          </cell>
        </row>
        <row r="1287">
          <cell r="A1287" t="str">
            <v>.2.4</v>
          </cell>
          <cell r="B1287" t="str">
            <v>Sinapi 88248</v>
          </cell>
          <cell r="C1287" t="str">
            <v>Auxiliar de encanador ou bombeiro hidráulico com encargos complementares</v>
          </cell>
          <cell r="D1287" t="str">
            <v>h</v>
          </cell>
          <cell r="E1287">
            <v>0.11</v>
          </cell>
          <cell r="F1287">
            <v>14.13</v>
          </cell>
          <cell r="G1287">
            <v>1.55</v>
          </cell>
        </row>
        <row r="1288">
          <cell r="A1288" t="str">
            <v>.2.5</v>
          </cell>
          <cell r="B1288" t="str">
            <v>Sinapi 88267</v>
          </cell>
          <cell r="C1288" t="str">
            <v>Encanador ou bombeiro hidráulico com encargos complementares</v>
          </cell>
          <cell r="D1288" t="str">
            <v>h</v>
          </cell>
          <cell r="E1288">
            <v>0.11</v>
          </cell>
          <cell r="F1288">
            <v>18.5</v>
          </cell>
          <cell r="G1288">
            <v>2.04</v>
          </cell>
        </row>
        <row r="1289">
          <cell r="A1289" t="str">
            <v>.3</v>
          </cell>
          <cell r="B1289" t="str">
            <v>Estimado</v>
          </cell>
          <cell r="C1289" t="str">
            <v>Apoios, suportes e fixações para o conjunto - 10% do total</v>
          </cell>
          <cell r="D1289" t="str">
            <v>un</v>
          </cell>
          <cell r="E1289">
            <v>0.1</v>
          </cell>
          <cell r="F1289">
            <v>74.050000000000011</v>
          </cell>
          <cell r="G1289">
            <v>7.41</v>
          </cell>
        </row>
        <row r="1292">
          <cell r="A1292" t="str">
            <v>Composição 0208</v>
          </cell>
          <cell r="B1292" t="str">
            <v>Composições Sinapi</v>
          </cell>
          <cell r="C1292" t="str">
            <v>Tubo de aço carbono com costura, classe média, galvanizado, conexões em aço forjado, rosca BSP, classe 150 libras Ø 2", apoios, suportes e fixações</v>
          </cell>
          <cell r="D1292" t="str">
            <v>m</v>
          </cell>
          <cell r="E1292">
            <v>1</v>
          </cell>
          <cell r="G1292">
            <v>110.28</v>
          </cell>
        </row>
        <row r="1293">
          <cell r="A1293" t="str">
            <v>.1</v>
          </cell>
          <cell r="B1293" t="str">
            <v>Comp. Sinapi 92338 para o tubo especificado</v>
          </cell>
          <cell r="C1293" t="str">
            <v>Tubo de aço carbono 2"</v>
          </cell>
        </row>
        <row r="1294">
          <cell r="A1294" t="str">
            <v>.1</v>
          </cell>
          <cell r="B1294" t="str">
            <v>Ins Sinapi 21148</v>
          </cell>
          <cell r="C1294" t="str">
            <v>Tubo aco preto sem costura 2", e = 3,91 mm, schedule 40 (5,04 kg/m)</v>
          </cell>
          <cell r="D1294" t="str">
            <v>m</v>
          </cell>
          <cell r="E1294">
            <v>1.04</v>
          </cell>
          <cell r="F1294">
            <v>52.73</v>
          </cell>
          <cell r="G1294">
            <v>54.84</v>
          </cell>
        </row>
        <row r="1295">
          <cell r="A1295" t="str">
            <v>.2</v>
          </cell>
          <cell r="B1295" t="str">
            <v>Sinapi 88248</v>
          </cell>
          <cell r="C1295" t="str">
            <v>Auxiliar de encanador ou bombeiro hidráulico com encargos complementares</v>
          </cell>
          <cell r="D1295" t="str">
            <v>h</v>
          </cell>
          <cell r="E1295">
            <v>0.378</v>
          </cell>
          <cell r="F1295">
            <v>14.13</v>
          </cell>
          <cell r="G1295">
            <v>5.34</v>
          </cell>
        </row>
        <row r="1296">
          <cell r="A1296" t="str">
            <v>.3</v>
          </cell>
          <cell r="B1296" t="str">
            <v>Sinapi 88267</v>
          </cell>
          <cell r="C1296" t="str">
            <v>Encanador ou bombeiro hidráulico com encargos complementares</v>
          </cell>
          <cell r="D1296" t="str">
            <v>h</v>
          </cell>
          <cell r="E1296">
            <v>0.378</v>
          </cell>
          <cell r="F1296">
            <v>18.5</v>
          </cell>
          <cell r="G1296">
            <v>6.99</v>
          </cell>
        </row>
        <row r="1297">
          <cell r="A1297" t="str">
            <v>.4</v>
          </cell>
          <cell r="B1297" t="str">
            <v>Sinapi 88317</v>
          </cell>
          <cell r="C1297" t="str">
            <v>Soldador com encargos complementares</v>
          </cell>
          <cell r="D1297" t="str">
            <v>h</v>
          </cell>
          <cell r="E1297">
            <v>0.378</v>
          </cell>
          <cell r="F1297">
            <v>19.559999999999999</v>
          </cell>
          <cell r="G1297">
            <v>7.39</v>
          </cell>
        </row>
        <row r="1298">
          <cell r="A1298" t="str">
            <v>.2</v>
          </cell>
          <cell r="B1298" t="str">
            <v>Comp. Sinapi 92676 para a curva especificada</v>
          </cell>
          <cell r="C1298" t="str">
            <v>Curva de aço carbono 2"</v>
          </cell>
        </row>
        <row r="1299">
          <cell r="A1299" t="str">
            <v>.2.1</v>
          </cell>
          <cell r="B1299" t="str">
            <v>Ins Sinapi 3148</v>
          </cell>
          <cell r="C1299" t="str">
            <v>Fita veda rosca em rolos de 18 mm x 50 m (l x c)</v>
          </cell>
          <cell r="D1299" t="str">
            <v>un</v>
          </cell>
          <cell r="E1299">
            <v>8.0000000000000002E-3</v>
          </cell>
          <cell r="F1299">
            <v>12.9</v>
          </cell>
          <cell r="G1299">
            <v>0.1</v>
          </cell>
        </row>
        <row r="1300">
          <cell r="A1300" t="str">
            <v>.2.2</v>
          </cell>
          <cell r="B1300" t="str">
            <v>Ins Sinapi 40388</v>
          </cell>
          <cell r="C1300" t="str">
            <v>Curva 45 graus em aco carbono, soldavel, pressao 3.000 lbs, dn 2"</v>
          </cell>
          <cell r="D1300" t="str">
            <v>un</v>
          </cell>
          <cell r="E1300">
            <v>0.33333000000000002</v>
          </cell>
          <cell r="F1300">
            <v>58.91</v>
          </cell>
          <cell r="G1300">
            <v>19.64</v>
          </cell>
        </row>
        <row r="1301">
          <cell r="A1301" t="str">
            <v>.2.3</v>
          </cell>
          <cell r="B1301" t="str">
            <v>Ins Sinapi 7307</v>
          </cell>
          <cell r="C1301" t="str">
            <v>Fundo anticorrosivo para metais ferrosos (zarcao)</v>
          </cell>
          <cell r="D1301" t="str">
            <v>lt</v>
          </cell>
          <cell r="E1301">
            <v>2E-3</v>
          </cell>
          <cell r="F1301">
            <v>19.62</v>
          </cell>
          <cell r="G1301">
            <v>0.04</v>
          </cell>
        </row>
        <row r="1302">
          <cell r="A1302" t="str">
            <v>.2.4</v>
          </cell>
          <cell r="B1302" t="str">
            <v>Sinapi 88248</v>
          </cell>
          <cell r="C1302" t="str">
            <v>Auxiliar de encanador ou bombeiro hidráulico com encargos complementares</v>
          </cell>
          <cell r="D1302" t="str">
            <v>h</v>
          </cell>
          <cell r="E1302">
            <v>0.18100000000000002</v>
          </cell>
          <cell r="F1302">
            <v>14.13</v>
          </cell>
          <cell r="G1302">
            <v>2.56</v>
          </cell>
        </row>
        <row r="1303">
          <cell r="A1303" t="str">
            <v>.2.5</v>
          </cell>
          <cell r="B1303" t="str">
            <v>Sinapi 88267</v>
          </cell>
          <cell r="C1303" t="str">
            <v>Encanador ou bombeiro hidráulico com encargos complementares</v>
          </cell>
          <cell r="D1303" t="str">
            <v>h</v>
          </cell>
          <cell r="E1303">
            <v>0.18100000000000002</v>
          </cell>
          <cell r="F1303">
            <v>18.5</v>
          </cell>
          <cell r="G1303">
            <v>3.35</v>
          </cell>
        </row>
        <row r="1304">
          <cell r="A1304" t="str">
            <v>.3</v>
          </cell>
          <cell r="B1304" t="str">
            <v>Estimado</v>
          </cell>
          <cell r="C1304" t="str">
            <v>Apoios, suportes e fixações para o conjunto - 10% do total</v>
          </cell>
          <cell r="D1304" t="str">
            <v>un</v>
          </cell>
          <cell r="E1304">
            <v>0.1</v>
          </cell>
          <cell r="F1304">
            <v>100.25</v>
          </cell>
          <cell r="G1304">
            <v>10.029999999999999</v>
          </cell>
        </row>
        <row r="1307">
          <cell r="A1307" t="str">
            <v>Composição 0209</v>
          </cell>
          <cell r="B1307" t="str">
            <v>Composições Sinapi</v>
          </cell>
          <cell r="C1307" t="str">
            <v>Tubos em CPVC rígido, soldável, 6m, incluindo conexões Ø22, apoios, suportes e fixações</v>
          </cell>
          <cell r="D1307" t="str">
            <v>m</v>
          </cell>
          <cell r="E1307">
            <v>1</v>
          </cell>
          <cell r="G1307">
            <v>30.130000000000003</v>
          </cell>
        </row>
        <row r="1308">
          <cell r="A1308" t="str">
            <v>.1</v>
          </cell>
          <cell r="B1308" t="str">
            <v>Sinapi 89634</v>
          </cell>
          <cell r="C1308" t="str">
            <v>Tubo, cpvc, soldável, dn 22mm, instalado em ramal ou sub-ramal de água - fornecimento e instalação</v>
          </cell>
          <cell r="D1308" t="str">
            <v>m</v>
          </cell>
          <cell r="E1308">
            <v>1</v>
          </cell>
          <cell r="F1308">
            <v>24.54</v>
          </cell>
          <cell r="G1308">
            <v>24.54</v>
          </cell>
        </row>
        <row r="1309">
          <cell r="A1309" t="str">
            <v>.2</v>
          </cell>
          <cell r="B1309" t="str">
            <v>Sinapi 89641</v>
          </cell>
          <cell r="C1309" t="str">
            <v>Joelho 90 graus, cpvc, soldável, dn 22mm, instalado em ramal ou sub-ramal de água - fornecimento e instalação</v>
          </cell>
          <cell r="D1309" t="str">
            <v>un</v>
          </cell>
          <cell r="E1309">
            <v>0.33333000000000002</v>
          </cell>
          <cell r="F1309">
            <v>8.5500000000000007</v>
          </cell>
          <cell r="G1309">
            <v>2.85</v>
          </cell>
        </row>
        <row r="1310">
          <cell r="A1310" t="str">
            <v>.3</v>
          </cell>
          <cell r="B1310" t="str">
            <v>Estimado</v>
          </cell>
          <cell r="C1310" t="str">
            <v>Apoios, suportes e fixações - 10% do conjunto</v>
          </cell>
          <cell r="D1310" t="str">
            <v>un</v>
          </cell>
          <cell r="E1310">
            <v>0.1</v>
          </cell>
          <cell r="F1310">
            <v>27.39</v>
          </cell>
          <cell r="G1310">
            <v>2.74</v>
          </cell>
        </row>
        <row r="1313">
          <cell r="A1313" t="str">
            <v>Composição 0210</v>
          </cell>
          <cell r="B1313" t="str">
            <v>Composições Sinapi</v>
          </cell>
          <cell r="C1313" t="str">
            <v>Tubos em CPVC rígido, soldável, 6m, incluindo conexões Ø28, apoios, suportes e fixações</v>
          </cell>
          <cell r="D1313" t="str">
            <v>m</v>
          </cell>
          <cell r="E1313">
            <v>1</v>
          </cell>
          <cell r="G1313">
            <v>42.91</v>
          </cell>
        </row>
        <row r="1314">
          <cell r="A1314" t="str">
            <v>.1</v>
          </cell>
          <cell r="B1314" t="str">
            <v>Sinapi 89635</v>
          </cell>
          <cell r="C1314" t="str">
            <v>Tubo, cpvc, soldável, dn 28mm, instalado em ramal ou sub-ramal de água - fornecimento e instalação</v>
          </cell>
          <cell r="D1314" t="str">
            <v>m</v>
          </cell>
          <cell r="E1314">
            <v>1</v>
          </cell>
          <cell r="F1314">
            <v>34.69</v>
          </cell>
          <cell r="G1314">
            <v>34.69</v>
          </cell>
        </row>
        <row r="1315">
          <cell r="A1315" t="str">
            <v>.2</v>
          </cell>
          <cell r="B1315" t="str">
            <v>Sinapi 89646</v>
          </cell>
          <cell r="C1315" t="str">
            <v>Joelho 90 graus, cpvc, soldável, dn 28mm, instalado em ramal ou sub-ramal de água - fornecimento e instalação</v>
          </cell>
          <cell r="D1315" t="str">
            <v>un</v>
          </cell>
          <cell r="E1315">
            <v>0.33333000000000002</v>
          </cell>
          <cell r="F1315">
            <v>12.96</v>
          </cell>
          <cell r="G1315">
            <v>4.32</v>
          </cell>
        </row>
        <row r="1316">
          <cell r="A1316" t="str">
            <v>.3</v>
          </cell>
          <cell r="B1316" t="str">
            <v>Estimado</v>
          </cell>
          <cell r="C1316" t="str">
            <v>Apoios, suportes e fixações - 10% do conjunto</v>
          </cell>
          <cell r="D1316" t="str">
            <v>un</v>
          </cell>
          <cell r="E1316">
            <v>0.1</v>
          </cell>
          <cell r="F1316">
            <v>39.01</v>
          </cell>
          <cell r="G1316">
            <v>3.9</v>
          </cell>
        </row>
        <row r="1319">
          <cell r="A1319" t="str">
            <v>Composição 0211</v>
          </cell>
          <cell r="B1319" t="str">
            <v>Composições Sinapi</v>
          </cell>
          <cell r="C1319" t="str">
            <v>Tubos em Cobre classe "E", soldável, 6m, incluindo isolamento térmico em polietileno expandido, proteção mecânica e conexões. Ø22, apoios, suportes e fixações</v>
          </cell>
          <cell r="D1319" t="str">
            <v>m</v>
          </cell>
          <cell r="E1319">
            <v>1</v>
          </cell>
          <cell r="G1319">
            <v>116.55</v>
          </cell>
        </row>
        <row r="1320">
          <cell r="A1320" t="str">
            <v>.1</v>
          </cell>
          <cell r="B1320" t="str">
            <v>Sinapi 92324</v>
          </cell>
          <cell r="C1320" t="str">
            <v>Tubo em cobre rígido, dn 22 mm, classe e, com isolamento, instalado em ramal e sub-ramal fornecimento e instalação</v>
          </cell>
          <cell r="D1320" t="str">
            <v>m</v>
          </cell>
          <cell r="E1320">
            <v>1</v>
          </cell>
          <cell r="F1320">
            <v>101.67</v>
          </cell>
          <cell r="G1320">
            <v>101.67</v>
          </cell>
        </row>
        <row r="1321">
          <cell r="A1321" t="str">
            <v>.2</v>
          </cell>
          <cell r="B1321" t="str">
            <v>Sinapi 92312</v>
          </cell>
          <cell r="C1321" t="str">
            <v>Cotovelo em cobre, dn 22 mm, 90 graus, sem anel de solda, instalado em ramal de distribuição fornecimento e instalação</v>
          </cell>
          <cell r="D1321" t="str">
            <v>un</v>
          </cell>
          <cell r="E1321">
            <v>0.33333000000000002</v>
          </cell>
          <cell r="F1321">
            <v>12.85</v>
          </cell>
          <cell r="G1321">
            <v>4.28</v>
          </cell>
        </row>
        <row r="1322">
          <cell r="A1322" t="str">
            <v>.3</v>
          </cell>
          <cell r="B1322" t="str">
            <v>Estimado</v>
          </cell>
          <cell r="C1322" t="str">
            <v>Apoios, suportes e fixações - 10% do conjunto</v>
          </cell>
          <cell r="D1322" t="str">
            <v>un</v>
          </cell>
          <cell r="E1322">
            <v>0.1</v>
          </cell>
          <cell r="F1322">
            <v>105.95</v>
          </cell>
          <cell r="G1322">
            <v>10.6</v>
          </cell>
        </row>
        <row r="1325">
          <cell r="A1325" t="str">
            <v>Composição 0212</v>
          </cell>
          <cell r="B1325" t="str">
            <v>Composições Sinapi</v>
          </cell>
          <cell r="C1325" t="str">
            <v>Tubos em Cobre classe "E", soldável, 6m, incluindo isolamento térmico em polietileno expandido, proteção mecânica e conexões. Ø28, apoios, suportes e fixações</v>
          </cell>
          <cell r="D1325" t="str">
            <v>m</v>
          </cell>
          <cell r="E1325">
            <v>1</v>
          </cell>
          <cell r="G1325">
            <v>135.49</v>
          </cell>
        </row>
        <row r="1326">
          <cell r="A1326" t="str">
            <v>.1</v>
          </cell>
          <cell r="B1326" t="str">
            <v>Sinapi 92325</v>
          </cell>
          <cell r="C1326" t="str">
            <v>Tubo em cobre rígido, dn 28 mm, classe e, com isolamento, instalado em ramal e sub-ramal fornecimento e instalação</v>
          </cell>
          <cell r="D1326" t="str">
            <v>m</v>
          </cell>
          <cell r="E1326">
            <v>1</v>
          </cell>
          <cell r="F1326">
            <v>117</v>
          </cell>
          <cell r="G1326">
            <v>117</v>
          </cell>
        </row>
        <row r="1327">
          <cell r="A1327" t="str">
            <v>.2</v>
          </cell>
          <cell r="B1327" t="str">
            <v>Sinapi 92313</v>
          </cell>
          <cell r="C1327" t="str">
            <v>Cotovelo em cobre, dn 28 mm, 90 graus, sem anel de solda, instalado em ramal de distribuição fornecimento e instalação</v>
          </cell>
          <cell r="D1327" t="str">
            <v>un</v>
          </cell>
          <cell r="E1327">
            <v>0.33333000000000002</v>
          </cell>
          <cell r="F1327">
            <v>18.52</v>
          </cell>
          <cell r="G1327">
            <v>6.17</v>
          </cell>
        </row>
        <row r="1328">
          <cell r="A1328" t="str">
            <v>.3</v>
          </cell>
          <cell r="B1328" t="str">
            <v>Estimado</v>
          </cell>
          <cell r="C1328" t="str">
            <v>Apoios, suportes e fixações - 10% do conjunto</v>
          </cell>
          <cell r="D1328" t="str">
            <v>un</v>
          </cell>
          <cell r="E1328">
            <v>0.1</v>
          </cell>
          <cell r="F1328">
            <v>123.17</v>
          </cell>
          <cell r="G1328">
            <v>12.32</v>
          </cell>
        </row>
        <row r="1331">
          <cell r="A1331" t="str">
            <v>Composição 0213</v>
          </cell>
          <cell r="B1331" t="str">
            <v>Composições Sinapi</v>
          </cell>
          <cell r="C1331" t="str">
            <v>Tubos em Cobre classe "E", soldável, 6m, incluindo isolamento térmico em polietileno expandido, proteção mecânica e conexões. Ø35, apoios, suportes e fixações</v>
          </cell>
          <cell r="D1331" t="str">
            <v>m</v>
          </cell>
          <cell r="E1331">
            <v>1</v>
          </cell>
          <cell r="G1331">
            <v>153.78</v>
          </cell>
        </row>
        <row r="1332">
          <cell r="A1332" t="str">
            <v>.1</v>
          </cell>
          <cell r="B1332" t="str">
            <v>Sinapi 92283</v>
          </cell>
          <cell r="C1332" t="str">
            <v>Tubo em cobre rígido, dn 35 mm, classe e, com isolamento, instalado em prumada fornecimento e instalação</v>
          </cell>
          <cell r="D1332" t="str">
            <v>m</v>
          </cell>
          <cell r="E1332">
            <v>1</v>
          </cell>
          <cell r="F1332">
            <v>130.28</v>
          </cell>
          <cell r="G1332">
            <v>130.28</v>
          </cell>
        </row>
        <row r="1333">
          <cell r="A1333" t="str">
            <v>.2</v>
          </cell>
          <cell r="B1333" t="str">
            <v>Sinapi 92289</v>
          </cell>
          <cell r="C1333" t="str">
            <v>Cotovelo em cobre, dn 35 mm, 90 graus, sem anel de solda, instalado em prumada fornecimento e instalação</v>
          </cell>
          <cell r="D1333" t="str">
            <v>un</v>
          </cell>
          <cell r="E1333">
            <v>0.33333000000000002</v>
          </cell>
          <cell r="F1333">
            <v>28.56</v>
          </cell>
          <cell r="G1333">
            <v>9.52</v>
          </cell>
        </row>
        <row r="1334">
          <cell r="A1334" t="str">
            <v>.3</v>
          </cell>
          <cell r="B1334" t="str">
            <v>Estimado</v>
          </cell>
          <cell r="C1334" t="str">
            <v>Apoios, suportes e fixações - 10% do conjunto</v>
          </cell>
          <cell r="D1334" t="str">
            <v>un</v>
          </cell>
          <cell r="E1334">
            <v>0.1</v>
          </cell>
          <cell r="F1334">
            <v>139.80000000000001</v>
          </cell>
          <cell r="G1334">
            <v>13.98</v>
          </cell>
        </row>
        <row r="1337">
          <cell r="A1337" t="str">
            <v>Composição 0214</v>
          </cell>
          <cell r="B1337" t="str">
            <v>Composições Sinapi</v>
          </cell>
          <cell r="C1337" t="str">
            <v>Tubos em Cobre classe "E", soldável, 6m, incluindo isolamento térmico em polietileno expandido, proteção mecânica e conexões. Ø42, apoios, suportes e fixações</v>
          </cell>
          <cell r="D1337" t="str">
            <v>m</v>
          </cell>
          <cell r="E1337">
            <v>1</v>
          </cell>
          <cell r="G1337">
            <v>192.38</v>
          </cell>
        </row>
        <row r="1338">
          <cell r="A1338" t="str">
            <v>.1</v>
          </cell>
          <cell r="B1338" t="str">
            <v>Sinapi 92284</v>
          </cell>
          <cell r="C1338" t="str">
            <v>Tubo em cobre rígido, dn 42 mm, classe e, com isolamento, instalado em prumada fornecimento e instalação</v>
          </cell>
          <cell r="D1338" t="str">
            <v>m</v>
          </cell>
          <cell r="E1338">
            <v>1</v>
          </cell>
          <cell r="F1338">
            <v>160.51</v>
          </cell>
          <cell r="G1338">
            <v>160.51</v>
          </cell>
        </row>
        <row r="1339">
          <cell r="A1339" t="str">
            <v>.2</v>
          </cell>
          <cell r="B1339" t="str">
            <v>Sinapi 92290</v>
          </cell>
          <cell r="C1339" t="str">
            <v>Cotovelo em cobre, dn 42 mm, 90 graus, sem anel de solda, instalado em prumada fornecimento e instalação</v>
          </cell>
          <cell r="D1339" t="str">
            <v>un</v>
          </cell>
          <cell r="E1339">
            <v>0.33333000000000002</v>
          </cell>
          <cell r="F1339">
            <v>43.13</v>
          </cell>
          <cell r="G1339">
            <v>14.38</v>
          </cell>
        </row>
        <row r="1340">
          <cell r="A1340" t="str">
            <v>.3</v>
          </cell>
          <cell r="B1340" t="str">
            <v>Estimado</v>
          </cell>
          <cell r="C1340" t="str">
            <v>Apoios, suportes e fixações - 10% do conjunto</v>
          </cell>
          <cell r="D1340" t="str">
            <v>un</v>
          </cell>
          <cell r="E1340">
            <v>0.1</v>
          </cell>
          <cell r="F1340">
            <v>174.89</v>
          </cell>
          <cell r="G1340">
            <v>17.489999999999998</v>
          </cell>
        </row>
        <row r="1343">
          <cell r="A1343" t="str">
            <v>Composição 0215</v>
          </cell>
          <cell r="B1343" t="str">
            <v>Comp. Sinapi 89985 - Comp. Sinapi 89393 (para mão de obra)</v>
          </cell>
          <cell r="C1343" t="str">
            <v xml:space="preserve">Acabamento cromado para válvulas tipo "Gaveta", Ref. FABRIMAR ou similar: Para registro de Ø1" </v>
          </cell>
          <cell r="D1343" t="str">
            <v>un</v>
          </cell>
          <cell r="E1343">
            <v>1</v>
          </cell>
          <cell r="G1343">
            <v>45.06</v>
          </cell>
        </row>
        <row r="1344">
          <cell r="A1344" t="str">
            <v>.1</v>
          </cell>
          <cell r="B1344" t="str">
            <v>Proposta</v>
          </cell>
          <cell r="C1344" t="str">
            <v xml:space="preserve">Acabamento cromado para válvulas tipo "Gaveta", Ref. FABRIMAR Digital Line ou similar para registro de Ø3/4" </v>
          </cell>
          <cell r="D1344" t="str">
            <v>un</v>
          </cell>
          <cell r="E1344">
            <v>1</v>
          </cell>
          <cell r="F1344">
            <v>42.79</v>
          </cell>
          <cell r="G1344">
            <v>42.79</v>
          </cell>
        </row>
        <row r="1345">
          <cell r="A1345" t="str">
            <v>.2</v>
          </cell>
          <cell r="B1345" t="str">
            <v>Sinapi 88248</v>
          </cell>
          <cell r="C1345" t="str">
            <v>Auxiliar de encanador ou bombeiro hidráulico com encargos complementares</v>
          </cell>
          <cell r="D1345" t="str">
            <v>h</v>
          </cell>
          <cell r="E1345">
            <v>0.03</v>
          </cell>
          <cell r="F1345">
            <v>14.13</v>
          </cell>
          <cell r="G1345">
            <v>0.42</v>
          </cell>
        </row>
        <row r="1346">
          <cell r="A1346" t="str">
            <v>.3</v>
          </cell>
          <cell r="B1346" t="str">
            <v>Sinapi 88267</v>
          </cell>
          <cell r="C1346" t="str">
            <v>Encanador ou bombeiro hidráulico com encargos complementares</v>
          </cell>
          <cell r="D1346" t="str">
            <v>h</v>
          </cell>
          <cell r="E1346">
            <v>0.1</v>
          </cell>
          <cell r="F1346">
            <v>18.5</v>
          </cell>
          <cell r="G1346">
            <v>1.85</v>
          </cell>
        </row>
        <row r="1349">
          <cell r="A1349" t="str">
            <v>Composição 0216</v>
          </cell>
          <cell r="B1349" t="str">
            <v>Comp. 09702/Orse com insumos de mercado e mão de obra Sinapi</v>
          </cell>
          <cell r="C1349" t="str">
            <v>Torneira de serviço, em latão cromado, 1/4 de volta, Ø1/2”. Ref.: DOCOL - LÓGGICA ou similar.</v>
          </cell>
          <cell r="D1349" t="str">
            <v>un</v>
          </cell>
          <cell r="E1349">
            <v>1</v>
          </cell>
          <cell r="G1349">
            <v>189.82</v>
          </cell>
        </row>
        <row r="1350">
          <cell r="A1350" t="str">
            <v>.1</v>
          </cell>
          <cell r="B1350" t="str">
            <v>Ins Sinapi 3148</v>
          </cell>
          <cell r="C1350" t="str">
            <v>Fita de vedação para tubos e conexões roscáveis (largura: 1/2 ")</v>
          </cell>
          <cell r="D1350" t="str">
            <v>m</v>
          </cell>
          <cell r="E1350">
            <v>0.54</v>
          </cell>
          <cell r="F1350">
            <v>12.9</v>
          </cell>
          <cell r="G1350">
            <v>6.97</v>
          </cell>
        </row>
        <row r="1351">
          <cell r="A1351" t="str">
            <v>.2</v>
          </cell>
          <cell r="B1351" t="str">
            <v>Proposta</v>
          </cell>
          <cell r="C1351" t="str">
            <v>Torneira de serviço, em latão cromado, 1/4 de volta, Ø1/2”. Ref.: DOCOL - LÓGGICA ou similar.</v>
          </cell>
          <cell r="D1351" t="str">
            <v>un</v>
          </cell>
          <cell r="E1351">
            <v>1</v>
          </cell>
          <cell r="F1351">
            <v>166.53</v>
          </cell>
          <cell r="G1351">
            <v>166.53</v>
          </cell>
        </row>
        <row r="1352">
          <cell r="A1352" t="str">
            <v>.3</v>
          </cell>
          <cell r="B1352" t="str">
            <v>Sinapi 88248</v>
          </cell>
          <cell r="C1352" t="str">
            <v>Auxiliar de encanador ou bombeiro hidráulico com encargos complementares</v>
          </cell>
          <cell r="D1352" t="str">
            <v>h</v>
          </cell>
          <cell r="E1352">
            <v>0.5</v>
          </cell>
          <cell r="F1352">
            <v>14.13</v>
          </cell>
          <cell r="G1352">
            <v>7.07</v>
          </cell>
        </row>
        <row r="1353">
          <cell r="A1353" t="str">
            <v>.4</v>
          </cell>
          <cell r="B1353" t="str">
            <v>Sinapi 88267</v>
          </cell>
          <cell r="C1353" t="str">
            <v>Encanador ou bombeiro hidráulico com encargos complementares</v>
          </cell>
          <cell r="D1353" t="str">
            <v>h</v>
          </cell>
          <cell r="E1353">
            <v>0.5</v>
          </cell>
          <cell r="F1353">
            <v>18.5</v>
          </cell>
          <cell r="G1353">
            <v>9.25</v>
          </cell>
        </row>
        <row r="1356">
          <cell r="A1356" t="str">
            <v>Composição 0217</v>
          </cell>
          <cell r="B1356" t="str">
            <v>Comp. Criada a partir do elemento</v>
          </cell>
          <cell r="C1356" t="str">
            <v xml:space="preserve">Mangueira de irrigação, Ø3/4", com 30m de comprimento, fabricada em polietileno, alta resistência aos raios UV, antitorção, equipada com esguicho de jato regulável e adaptador, ambos tipos "engates rápidos". Ref. TRAMONTINA NTS Anti-torção ou superior. </v>
          </cell>
          <cell r="D1356" t="str">
            <v>un</v>
          </cell>
          <cell r="E1356">
            <v>1</v>
          </cell>
          <cell r="G1356">
            <v>150.12</v>
          </cell>
        </row>
        <row r="1357">
          <cell r="A1357" t="str">
            <v>.1</v>
          </cell>
          <cell r="B1357" t="str">
            <v>Proposta</v>
          </cell>
          <cell r="C1357" t="str">
            <v xml:space="preserve">Mangueira de irrigação, Ø3/4", com 30m de comprimento Ref. TRAMONTINA NTS Anti-torção ou superior. </v>
          </cell>
          <cell r="D1357" t="str">
            <v>un</v>
          </cell>
          <cell r="E1357">
            <v>1</v>
          </cell>
          <cell r="F1357">
            <v>133.16</v>
          </cell>
          <cell r="G1357">
            <v>133.16</v>
          </cell>
        </row>
        <row r="1358">
          <cell r="A1358" t="str">
            <v>.2</v>
          </cell>
          <cell r="B1358" t="str">
            <v>Sinapi 88248</v>
          </cell>
          <cell r="C1358" t="str">
            <v>Auxiliar de encanador ou bombeiro hidráulico com encargos complementares</v>
          </cell>
          <cell r="D1358" t="str">
            <v>h</v>
          </cell>
          <cell r="E1358">
            <v>1.2</v>
          </cell>
          <cell r="F1358">
            <v>14.13</v>
          </cell>
          <cell r="G1358">
            <v>16.96</v>
          </cell>
        </row>
        <row r="1361">
          <cell r="A1361" t="str">
            <v>Composição 0218</v>
          </cell>
          <cell r="B1361" t="str">
            <v>Comp. Criada a partir do elemento</v>
          </cell>
          <cell r="C1361" t="str">
            <v>Caixa para irrigação de jardim em alvenaria de blocos ou concreto armado, 30x30x40cm com tampa articulada e caixilho, em ferro fundido classe A-15, com válvula de gaveta Ø3/4", adaptador para mangueira Ø3/4", conexões e fixação. Conforme detalhe típico.</v>
          </cell>
          <cell r="D1361" t="str">
            <v>un</v>
          </cell>
          <cell r="E1361">
            <v>1</v>
          </cell>
          <cell r="G1361">
            <v>329.05999999999995</v>
          </cell>
        </row>
        <row r="1362">
          <cell r="A1362" t="str">
            <v>.1</v>
          </cell>
          <cell r="B1362" t="str">
            <v>Sinapi 96522</v>
          </cell>
          <cell r="C1362" t="str">
            <v>Escavação manual de valas a qualquer profundidade, sem previsão de formas</v>
          </cell>
          <cell r="D1362" t="str">
            <v>m3</v>
          </cell>
          <cell r="E1362">
            <v>1.1759999999999999</v>
          </cell>
          <cell r="F1362">
            <v>92.16</v>
          </cell>
          <cell r="G1362">
            <v>108.38</v>
          </cell>
        </row>
        <row r="1363">
          <cell r="A1363" t="str">
            <v>.2</v>
          </cell>
          <cell r="B1363" t="str">
            <v>Sinapi 96995</v>
          </cell>
          <cell r="C1363" t="str">
            <v>Reaterro compactado manualmente em camada de 20cm, com material proveniente das escavações para serviços de infraestrutura</v>
          </cell>
          <cell r="D1363" t="str">
            <v>m3</v>
          </cell>
          <cell r="E1363">
            <v>1.1120000000000001</v>
          </cell>
          <cell r="F1363">
            <v>29.86</v>
          </cell>
          <cell r="G1363">
            <v>33.200000000000003</v>
          </cell>
        </row>
        <row r="1364">
          <cell r="A1364" t="str">
            <v>.3</v>
          </cell>
          <cell r="B1364" t="str">
            <v>Sinapi 87448</v>
          </cell>
          <cell r="C1364" t="str">
            <v>Alvenaria de vedação de blocos vazados de concreto de 9x19x39cm (espessura 9cm) de paredes com área líquida menor que 6m² sem vãos e argamassa de assentamento com preparo manual</v>
          </cell>
          <cell r="D1364" t="str">
            <v>m2</v>
          </cell>
          <cell r="E1364">
            <v>0.48</v>
          </cell>
          <cell r="F1364">
            <v>44.78</v>
          </cell>
          <cell r="G1364">
            <v>21.49</v>
          </cell>
        </row>
        <row r="1365">
          <cell r="A1365" t="str">
            <v>.4</v>
          </cell>
          <cell r="B1365" t="str">
            <v>Sinapi 87878</v>
          </cell>
          <cell r="C1365" t="str">
            <v>Chapisco aplicado tanto em pilares e vigas de concreto como em alvenarias de paredes internas, com colher de pedreiro. argamassa traço 1:3 com preparo manual</v>
          </cell>
          <cell r="D1365" t="str">
            <v>m2</v>
          </cell>
          <cell r="E1365">
            <v>0.48</v>
          </cell>
          <cell r="F1365">
            <v>3.14</v>
          </cell>
          <cell r="G1365">
            <v>1.51</v>
          </cell>
        </row>
        <row r="1366">
          <cell r="A1366" t="str">
            <v>.5</v>
          </cell>
          <cell r="B1366" t="str">
            <v>Sinapi 98560</v>
          </cell>
          <cell r="C1366" t="str">
            <v>Impermeabilizacao de superficie com argamassa de cimento e areia, traco 1:3, com aditivo impermeabilizante, e=2 cm</v>
          </cell>
          <cell r="D1366" t="str">
            <v>m2</v>
          </cell>
          <cell r="E1366">
            <v>0.48</v>
          </cell>
          <cell r="F1366">
            <v>33.33</v>
          </cell>
          <cell r="G1366">
            <v>16</v>
          </cell>
        </row>
        <row r="1367">
          <cell r="A1367" t="str">
            <v>.6</v>
          </cell>
          <cell r="B1367" t="str">
            <v>Sinapi 83681</v>
          </cell>
          <cell r="C1367" t="str">
            <v>Tubo pvc Ø 4" com material drenante para dreno/barbaca - fornecimento e instalacao</v>
          </cell>
          <cell r="D1367" t="str">
            <v>m</v>
          </cell>
          <cell r="E1367">
            <v>0.4</v>
          </cell>
          <cell r="F1367">
            <v>15.07</v>
          </cell>
          <cell r="G1367">
            <v>6.03</v>
          </cell>
        </row>
        <row r="1368">
          <cell r="A1368" t="str">
            <v>.7</v>
          </cell>
          <cell r="B1368" t="str">
            <v>Sinapi 83534</v>
          </cell>
          <cell r="C1368" t="str">
            <v>Lastro de concreto, preparo mecanico, incluso aditivo impermeabilizante - fundo da caixa</v>
          </cell>
          <cell r="D1368" t="str">
            <v>m3</v>
          </cell>
          <cell r="E1368">
            <v>1.4E-2</v>
          </cell>
          <cell r="F1368">
            <v>535.41999999999996</v>
          </cell>
          <cell r="G1368">
            <v>7.5</v>
          </cell>
        </row>
        <row r="1369">
          <cell r="A1369" t="str">
            <v>.8</v>
          </cell>
          <cell r="B1369" t="str">
            <v>Sinapi 94107</v>
          </cell>
          <cell r="C1369" t="str">
            <v>Lastro com preparo de fundo, largura maior ou igual a 1,5 m, com camada de brita, lançamento manual, em local com nível baixo de interferência</v>
          </cell>
          <cell r="D1369" t="str">
            <v>m3</v>
          </cell>
          <cell r="E1369">
            <v>6.8000000000000005E-2</v>
          </cell>
          <cell r="F1369">
            <v>176.52</v>
          </cell>
          <cell r="G1369">
            <v>12</v>
          </cell>
        </row>
        <row r="1370">
          <cell r="A1370" t="str">
            <v>.9</v>
          </cell>
          <cell r="B1370" t="str">
            <v>Ins Sinapi 4777</v>
          </cell>
          <cell r="C1370" t="str">
            <v>Cantoneira de aco, com abas iguais,  qualquer bitola</v>
          </cell>
          <cell r="D1370" t="str">
            <v>kg</v>
          </cell>
          <cell r="E1370">
            <v>3.12</v>
          </cell>
          <cell r="F1370">
            <v>4.2699999999999996</v>
          </cell>
          <cell r="G1370">
            <v>13.32</v>
          </cell>
        </row>
        <row r="1371">
          <cell r="A1371" t="str">
            <v>.10</v>
          </cell>
          <cell r="B1371" t="str">
            <v>Ins Sinapi 11289</v>
          </cell>
          <cell r="C1371" t="str">
            <v>Tampao fofo articulado p/ registro, classe A15 carga maxima 1,5 t, *200 x 200* mm</v>
          </cell>
          <cell r="D1371" t="str">
            <v>un</v>
          </cell>
          <cell r="E1371">
            <v>1</v>
          </cell>
          <cell r="F1371">
            <v>50.35</v>
          </cell>
          <cell r="G1371">
            <v>50.35</v>
          </cell>
        </row>
        <row r="1372">
          <cell r="A1372" t="str">
            <v>.11</v>
          </cell>
          <cell r="B1372" t="str">
            <v>Sinapi 94494</v>
          </cell>
          <cell r="C1372" t="str">
            <v>Registro de gaveta bruto, latão, roscável, 3/4, instalado em reservação de água de edificação que possua reservatório de fibra/fibrocimento
fornecimento e instalação</v>
          </cell>
          <cell r="D1372" t="str">
            <v>un</v>
          </cell>
          <cell r="E1372">
            <v>1</v>
          </cell>
          <cell r="F1372">
            <v>43.82</v>
          </cell>
          <cell r="G1372">
            <v>43.82</v>
          </cell>
        </row>
        <row r="1373">
          <cell r="A1373" t="str">
            <v>.12</v>
          </cell>
          <cell r="B1373" t="str">
            <v>Proposta</v>
          </cell>
          <cell r="C1373" t="str">
            <v>Adaptador para mangueira de 3/4"</v>
          </cell>
          <cell r="D1373" t="str">
            <v>un</v>
          </cell>
          <cell r="E1373">
            <v>1</v>
          </cell>
          <cell r="F1373">
            <v>15.46</v>
          </cell>
          <cell r="G1373">
            <v>15.46</v>
          </cell>
        </row>
        <row r="1376">
          <cell r="A1376" t="str">
            <v>Composição 0219</v>
          </cell>
          <cell r="B1376" t="str">
            <v>Comp. Antiga Sinapi 73796/4</v>
          </cell>
          <cell r="C1376" t="str">
            <v>Crivo para tubulação de sucção do reservatório de água, Ø2", em ferro maleável, rosca BSP.</v>
          </cell>
          <cell r="D1376" t="str">
            <v>un</v>
          </cell>
          <cell r="E1376">
            <v>1</v>
          </cell>
          <cell r="G1376">
            <v>109.12</v>
          </cell>
        </row>
        <row r="1377">
          <cell r="A1377" t="str">
            <v>.1</v>
          </cell>
          <cell r="B1377" t="str">
            <v>Ins Sinapi 13</v>
          </cell>
          <cell r="C1377" t="str">
            <v>Estopa</v>
          </cell>
          <cell r="D1377" t="str">
            <v>kg</v>
          </cell>
          <cell r="E1377">
            <v>0.64</v>
          </cell>
          <cell r="F1377">
            <v>7.69</v>
          </cell>
          <cell r="G1377">
            <v>4.92</v>
          </cell>
        </row>
        <row r="1378">
          <cell r="A1378" t="str">
            <v>.2</v>
          </cell>
          <cell r="B1378" t="str">
            <v>Ins Sinapi 10232</v>
          </cell>
          <cell r="C1378" t="str">
            <v>Valvula de retencao de bronze, pe com crivos, extremidade com rosca, de 2", para fundo de poco</v>
          </cell>
          <cell r="D1378" t="str">
            <v>un</v>
          </cell>
          <cell r="E1378">
            <v>1</v>
          </cell>
          <cell r="F1378">
            <v>79.44</v>
          </cell>
          <cell r="G1378">
            <v>79.44</v>
          </cell>
        </row>
        <row r="1379">
          <cell r="A1379" t="str">
            <v>.3</v>
          </cell>
          <cell r="B1379" t="str">
            <v>Sinapi 88267</v>
          </cell>
          <cell r="C1379" t="str">
            <v>Encanador ou bombeiro hidráulico com encargos complementares</v>
          </cell>
          <cell r="D1379" t="str">
            <v>h</v>
          </cell>
          <cell r="E1379">
            <v>0.8</v>
          </cell>
          <cell r="F1379">
            <v>18.5</v>
          </cell>
          <cell r="G1379">
            <v>14.8</v>
          </cell>
        </row>
        <row r="1380">
          <cell r="A1380" t="str">
            <v>.4</v>
          </cell>
          <cell r="B1380" t="str">
            <v>Sinapi 88316</v>
          </cell>
          <cell r="C1380" t="str">
            <v>Servente com encargos complementares</v>
          </cell>
          <cell r="D1380" t="str">
            <v>h</v>
          </cell>
          <cell r="E1380">
            <v>0.8</v>
          </cell>
          <cell r="F1380">
            <v>12.45</v>
          </cell>
          <cell r="G1380">
            <v>9.9600000000000009</v>
          </cell>
        </row>
        <row r="1383">
          <cell r="A1383" t="str">
            <v>Composição 0220</v>
          </cell>
          <cell r="B1383" t="str">
            <v>Comp. Criada a partir do elemento</v>
          </cell>
          <cell r="C1383" t="str">
            <v>Junta de expansão metálica flangeada, Ø2",em aço inox e ligas especiais com flanges em aço carbono. Ref.: Indfol</v>
          </cell>
          <cell r="D1383" t="str">
            <v>un</v>
          </cell>
          <cell r="E1383">
            <v>1</v>
          </cell>
          <cell r="G1383">
            <v>320.33999999999997</v>
          </cell>
        </row>
        <row r="1384">
          <cell r="A1384" t="str">
            <v>.1</v>
          </cell>
          <cell r="B1384" t="str">
            <v>Sinapi 88278</v>
          </cell>
          <cell r="C1384" t="str">
            <v>Montador de estruturas metálicas com encargos complementares</v>
          </cell>
          <cell r="D1384" t="str">
            <v>h</v>
          </cell>
          <cell r="E1384">
            <v>1</v>
          </cell>
          <cell r="F1384">
            <v>12.89</v>
          </cell>
          <cell r="G1384">
            <v>12.89</v>
          </cell>
        </row>
        <row r="1385">
          <cell r="A1385" t="str">
            <v>.2</v>
          </cell>
          <cell r="B1385" t="str">
            <v>Sinapi 88316</v>
          </cell>
          <cell r="C1385" t="str">
            <v>Servente com encargos complementares</v>
          </cell>
          <cell r="D1385" t="str">
            <v>h</v>
          </cell>
          <cell r="E1385">
            <v>1</v>
          </cell>
          <cell r="F1385">
            <v>12.45</v>
          </cell>
          <cell r="G1385">
            <v>12.45</v>
          </cell>
        </row>
        <row r="1386">
          <cell r="A1386" t="str">
            <v>.3</v>
          </cell>
          <cell r="B1386" t="str">
            <v>Proposta</v>
          </cell>
          <cell r="C1386" t="str">
            <v>Junta de expansão metálica flangeada, Ø2",em aço inox</v>
          </cell>
          <cell r="D1386" t="str">
            <v>un</v>
          </cell>
          <cell r="E1386">
            <v>1</v>
          </cell>
          <cell r="F1386">
            <v>295</v>
          </cell>
          <cell r="G1386">
            <v>295</v>
          </cell>
        </row>
        <row r="1389">
          <cell r="A1389" t="str">
            <v>Composição 0221</v>
          </cell>
          <cell r="B1389" t="str">
            <v>Comp. Criada a partir do elemento</v>
          </cell>
          <cell r="C1389" t="str">
            <v>Sistema de medição de consumo de água potável, composto por caixa de proteção em alvenaria ou pré-fabricada, Hidrômetro Ø1" LAO, 2 registros de gaveta Ø1", conexões e acabamentos. Padrão da Concessionária local.</v>
          </cell>
          <cell r="D1389" t="str">
            <v>cj</v>
          </cell>
          <cell r="E1389">
            <v>1</v>
          </cell>
          <cell r="G1389">
            <v>1890.4999999999998</v>
          </cell>
        </row>
        <row r="1390">
          <cell r="A1390" t="str">
            <v>.1</v>
          </cell>
          <cell r="C1390" t="str">
            <v>Caixa de proteção do hidrômetro em alvenaria ou pré moldada, com porta e ferragens</v>
          </cell>
        </row>
        <row r="1391">
          <cell r="A1391" t="str">
            <v>.1.1</v>
          </cell>
          <cell r="B1391" t="str">
            <v>Sinapi 96523</v>
          </cell>
          <cell r="C1391" t="str">
            <v>Escavação manual de valas a qualquer profundidade, segundo Sinapi</v>
          </cell>
          <cell r="D1391" t="str">
            <v>m3</v>
          </cell>
          <cell r="E1391">
            <v>0.54</v>
          </cell>
          <cell r="F1391">
            <v>58.41</v>
          </cell>
          <cell r="G1391">
            <v>31.54</v>
          </cell>
        </row>
        <row r="1392">
          <cell r="A1392" t="str">
            <v>.1.2</v>
          </cell>
          <cell r="B1392" t="str">
            <v>Sinapi 96995</v>
          </cell>
          <cell r="C1392" t="str">
            <v>Reaterro de vala com compactação manual</v>
          </cell>
          <cell r="D1392" t="str">
            <v>m3</v>
          </cell>
          <cell r="E1392">
            <v>0.19</v>
          </cell>
          <cell r="F1392">
            <v>29.86</v>
          </cell>
          <cell r="G1392">
            <v>5.67</v>
          </cell>
        </row>
        <row r="1393">
          <cell r="A1393" t="str">
            <v>.1.3</v>
          </cell>
          <cell r="B1393" t="str">
            <v>Sinapi 96616</v>
          </cell>
          <cell r="C1393" t="str">
            <v>Lastro de concreto magro, aplicado em blocos de coroamento</v>
          </cell>
          <cell r="D1393" t="str">
            <v>m3</v>
          </cell>
          <cell r="E1393">
            <v>3.7999999999999999E-2</v>
          </cell>
          <cell r="F1393">
            <v>433.52</v>
          </cell>
          <cell r="G1393">
            <v>16.47</v>
          </cell>
        </row>
        <row r="1394">
          <cell r="A1394" t="str">
            <v>.1.4</v>
          </cell>
          <cell r="B1394" t="str">
            <v>Sinapi 95955</v>
          </cell>
          <cell r="C1394" t="str">
            <v>(Composição representativa) execução de estruturas de concreto armado, fck = 25 Mpa</v>
          </cell>
          <cell r="D1394" t="str">
            <v>m3</v>
          </cell>
          <cell r="E1394">
            <v>7.0000000000000007E-2</v>
          </cell>
          <cell r="F1394">
            <v>1992.96</v>
          </cell>
          <cell r="G1394">
            <v>139.51</v>
          </cell>
        </row>
        <row r="1395">
          <cell r="A1395" t="str">
            <v>.1.5</v>
          </cell>
          <cell r="B1395" t="str">
            <v>Sinapi 72131</v>
          </cell>
          <cell r="C1395" t="str">
            <v>Alvenaria em tijolo ceramico macico 5x10x20cm 1 vez (espessura 20cm), assentado com argamassa traco 1:2:8 (cimento, cal e areia)</v>
          </cell>
          <cell r="D1395" t="str">
            <v>m2</v>
          </cell>
          <cell r="E1395">
            <v>1.36</v>
          </cell>
          <cell r="F1395">
            <v>106.53</v>
          </cell>
          <cell r="G1395">
            <v>144.88</v>
          </cell>
        </row>
        <row r="1396">
          <cell r="A1396" t="str">
            <v>.1.6</v>
          </cell>
          <cell r="B1396" t="str">
            <v>Sinapi 87899</v>
          </cell>
          <cell r="C1396" t="str">
            <v>Chapisco aplicado em alvenaria (com presença de vãos) e estruturas de concreto de fachada, com rolo para textura acrílica. argamassa traço 1:4 e emulsão polimérica (adesivo) com preparo manual</v>
          </cell>
          <cell r="D1396" t="str">
            <v>m2</v>
          </cell>
          <cell r="E1396">
            <v>2.72</v>
          </cell>
          <cell r="F1396">
            <v>5.63</v>
          </cell>
          <cell r="G1396">
            <v>15.31</v>
          </cell>
        </row>
        <row r="1397">
          <cell r="A1397" t="str">
            <v>.1.7</v>
          </cell>
          <cell r="B1397" t="str">
            <v>Sinapi 87777</v>
          </cell>
          <cell r="C1397" t="str">
            <v>Emboço ou massa única em argamassa traço 1:2:8, preparo manual, aplicada manualmente em panos de fachada com presença de vãos, espessura de 25 mm. Fornecimento e aplicação</v>
          </cell>
          <cell r="D1397" t="str">
            <v>m2</v>
          </cell>
          <cell r="E1397">
            <v>2.72</v>
          </cell>
          <cell r="F1397">
            <v>38.99</v>
          </cell>
          <cell r="G1397">
            <v>106.05</v>
          </cell>
        </row>
        <row r="1398">
          <cell r="A1398" t="str">
            <v>.1.8</v>
          </cell>
          <cell r="B1398" t="str">
            <v>Sinapi 88411</v>
          </cell>
          <cell r="C1398" t="str">
            <v>Fornecimento e aplicação manual de fundo selador acrílico em panos de fachada uma demão</v>
          </cell>
          <cell r="D1398" t="str">
            <v>m2</v>
          </cell>
          <cell r="E1398">
            <v>2.72</v>
          </cell>
          <cell r="F1398">
            <v>1.8</v>
          </cell>
          <cell r="G1398">
            <v>4.9000000000000004</v>
          </cell>
        </row>
        <row r="1399">
          <cell r="A1399" t="str">
            <v>.1.9</v>
          </cell>
          <cell r="B1399" t="str">
            <v>Sinapi 96131</v>
          </cell>
          <cell r="C1399" t="str">
            <v>Fornecimento e aplicação manual de massa acrílica em panos de fachada, duas demãos</v>
          </cell>
          <cell r="D1399" t="str">
            <v>m2</v>
          </cell>
          <cell r="E1399">
            <v>2.72</v>
          </cell>
          <cell r="F1399">
            <v>18.55</v>
          </cell>
          <cell r="G1399">
            <v>50.46</v>
          </cell>
        </row>
        <row r="1400">
          <cell r="A1400" t="str">
            <v>.1.10</v>
          </cell>
          <cell r="B1400" t="str">
            <v>Sinapi 88416</v>
          </cell>
          <cell r="C1400" t="str">
            <v>Fornecimento e aplicação de manual de pintura com tinta texturizada acrílica em panos de fachada duas demãos nas cores de projeto</v>
          </cell>
          <cell r="D1400" t="str">
            <v>m2</v>
          </cell>
          <cell r="E1400">
            <v>2.72</v>
          </cell>
          <cell r="F1400">
            <v>17.52</v>
          </cell>
          <cell r="G1400">
            <v>47.65</v>
          </cell>
        </row>
        <row r="1401">
          <cell r="A1401" t="str">
            <v>.1.11</v>
          </cell>
          <cell r="B1401" t="str">
            <v>Sinapi 74238/2</v>
          </cell>
          <cell r="C1401" t="str">
            <v>Portao em tela arame galvanizado n.12 malha 2" e moldura em tubos de aco com duas folhas de abrir, incluso ferragens</v>
          </cell>
          <cell r="D1401" t="str">
            <v>m2</v>
          </cell>
          <cell r="E1401">
            <v>0.5</v>
          </cell>
          <cell r="F1401">
            <v>617.49</v>
          </cell>
          <cell r="G1401">
            <v>308.75</v>
          </cell>
        </row>
        <row r="1402">
          <cell r="A1402" t="str">
            <v>.1.12</v>
          </cell>
          <cell r="B1402" t="str">
            <v>Sinapi 73924/3</v>
          </cell>
          <cell r="C1402" t="str">
            <v>Fornecimento e aplicação de pintura esmalte fosco, duas demaos, sobre superficie metalica</v>
          </cell>
          <cell r="D1402" t="str">
            <v>m2</v>
          </cell>
          <cell r="E1402">
            <v>1.5</v>
          </cell>
          <cell r="F1402">
            <v>21.88</v>
          </cell>
          <cell r="G1402">
            <v>32.82</v>
          </cell>
        </row>
        <row r="1403">
          <cell r="A1403" t="str">
            <v>.1.13</v>
          </cell>
          <cell r="B1403" t="str">
            <v>Sinapi 74064/1</v>
          </cell>
          <cell r="C1403" t="str">
            <v>Fornecimento e aplicação de fundo anticorrosivo a base de oxido de ferro (zarcao), duas demaos</v>
          </cell>
          <cell r="D1403" t="str">
            <v>m2</v>
          </cell>
          <cell r="E1403">
            <v>1.5</v>
          </cell>
          <cell r="F1403">
            <v>16.440000000000001</v>
          </cell>
          <cell r="G1403">
            <v>24.66</v>
          </cell>
        </row>
        <row r="1405">
          <cell r="A1405" t="str">
            <v>.2</v>
          </cell>
          <cell r="B1405" t="str">
            <v>Ins Sinapi 12770</v>
          </cell>
          <cell r="C1405" t="str">
            <v>Hidrometro multijato, vazao maxima de 10,0 m3/h, de 1"</v>
          </cell>
          <cell r="D1405" t="str">
            <v>un</v>
          </cell>
          <cell r="E1405">
            <v>1</v>
          </cell>
          <cell r="F1405">
            <v>450.69</v>
          </cell>
          <cell r="G1405">
            <v>450.69</v>
          </cell>
        </row>
        <row r="1406">
          <cell r="A1406" t="str">
            <v>.3</v>
          </cell>
          <cell r="B1406" t="str">
            <v>Sinapi 88267</v>
          </cell>
          <cell r="C1406" t="str">
            <v>Encanador ou bombeiro hidraulico com Encargos Complementares</v>
          </cell>
          <cell r="D1406" t="str">
            <v>h</v>
          </cell>
          <cell r="E1406">
            <v>6</v>
          </cell>
          <cell r="F1406">
            <v>18.5</v>
          </cell>
          <cell r="G1406">
            <v>111</v>
          </cell>
        </row>
        <row r="1407">
          <cell r="A1407" t="str">
            <v>.4</v>
          </cell>
          <cell r="B1407" t="str">
            <v>Sinapi 88316</v>
          </cell>
          <cell r="C1407" t="str">
            <v>Servente com Encargos Complementares</v>
          </cell>
          <cell r="D1407" t="str">
            <v>h</v>
          </cell>
          <cell r="E1407">
            <v>6</v>
          </cell>
          <cell r="F1407">
            <v>12.45</v>
          </cell>
          <cell r="G1407">
            <v>74.7</v>
          </cell>
        </row>
        <row r="1408">
          <cell r="A1408" t="str">
            <v>.5</v>
          </cell>
          <cell r="B1408" t="str">
            <v>Sinapi 94495</v>
          </cell>
          <cell r="C1408" t="str">
            <v>Registro de gaveta bruto, latão, roscável, 1, instalado em reservação de água de edificação que possua reservatório de fibra/fibrocimento fornecimento e instalação</v>
          </cell>
          <cell r="D1408" t="str">
            <v>un</v>
          </cell>
          <cell r="E1408">
            <v>2</v>
          </cell>
          <cell r="F1408">
            <v>54.49</v>
          </cell>
          <cell r="G1408">
            <v>108.98</v>
          </cell>
        </row>
        <row r="1409">
          <cell r="A1409" t="str">
            <v>.6</v>
          </cell>
          <cell r="B1409" t="str">
            <v>Sinapi 97535</v>
          </cell>
          <cell r="C1409" t="str">
            <v>Tubo de aço galvanizado com costura, classe média, conexão rosqueada, dn 25 (1"), instalado em rede de alimentação para sprinkler - fornecimento e instalação</v>
          </cell>
          <cell r="D1409" t="str">
            <v>m</v>
          </cell>
          <cell r="E1409">
            <v>2</v>
          </cell>
          <cell r="F1409">
            <v>29.8</v>
          </cell>
          <cell r="G1409">
            <v>59.6</v>
          </cell>
        </row>
        <row r="1410">
          <cell r="A1410" t="str">
            <v>.7</v>
          </cell>
          <cell r="B1410" t="str">
            <v>Sinapi 92657</v>
          </cell>
          <cell r="C1410" t="str">
            <v>Niple, em ferro galvanizado, conexão rosqueada, dn 25 (1"), instalado em rede de alimentação para sprinkler - fornecimento e instalação</v>
          </cell>
          <cell r="D1410" t="str">
            <v>un</v>
          </cell>
          <cell r="E1410">
            <v>2</v>
          </cell>
          <cell r="F1410">
            <v>16.27</v>
          </cell>
          <cell r="G1410">
            <v>32.54</v>
          </cell>
        </row>
        <row r="1411">
          <cell r="A1411" t="str">
            <v>.8</v>
          </cell>
          <cell r="B1411" t="str">
            <v>Sinapi 92658</v>
          </cell>
          <cell r="C1411" t="str">
            <v>Luva, em ferro galvanizado, conexão rosqueada, dn 25 (1"), instalado em rede de alimentação para sprinkler - fornecimento e instalação</v>
          </cell>
          <cell r="D1411" t="str">
            <v>un</v>
          </cell>
          <cell r="E1411">
            <v>2</v>
          </cell>
          <cell r="F1411">
            <v>17.27</v>
          </cell>
          <cell r="G1411">
            <v>34.54</v>
          </cell>
        </row>
        <row r="1412">
          <cell r="A1412" t="str">
            <v>.9</v>
          </cell>
          <cell r="B1412" t="str">
            <v>Sinapi 92670</v>
          </cell>
          <cell r="C1412" t="str">
            <v>Joelho 90 graus, em ferro galvanizado, conexão rosqueada, dn 25 (1"), instalado em rede de alimentação para sprinkler - fornecimento e instalação</v>
          </cell>
          <cell r="D1412" t="str">
            <v>un</v>
          </cell>
          <cell r="E1412">
            <v>2</v>
          </cell>
          <cell r="F1412">
            <v>23.34</v>
          </cell>
          <cell r="G1412">
            <v>46.68</v>
          </cell>
        </row>
        <row r="1413">
          <cell r="A1413" t="str">
            <v>.10</v>
          </cell>
          <cell r="B1413" t="str">
            <v>Sinapi 97529</v>
          </cell>
          <cell r="C1413" t="str">
            <v>Tê, em aço, conexão soldada, dn 25 (1"), instalado em rede de alimentação para sprinkler - fornecimento e instalação</v>
          </cell>
          <cell r="D1413" t="str">
            <v>un</v>
          </cell>
          <cell r="E1413">
            <v>1</v>
          </cell>
          <cell r="F1413">
            <v>43.1</v>
          </cell>
          <cell r="G1413">
            <v>43.1</v>
          </cell>
        </row>
        <row r="1416">
          <cell r="A1416" t="str">
            <v>Composição 0222</v>
          </cell>
          <cell r="B1416" t="str">
            <v>Comp. Criada a partir do elemento</v>
          </cell>
          <cell r="C1416" t="str">
            <v>Sistema de bombeamento de agua de potável, composto por duas bombas centrifugas, conexões, fixações, quadro de comando, etc. Conforme Especificações no Memorial Descritivo.</v>
          </cell>
          <cell r="D1416" t="str">
            <v>cj</v>
          </cell>
          <cell r="E1416">
            <v>1</v>
          </cell>
          <cell r="G1416">
            <v>8456.25</v>
          </cell>
        </row>
        <row r="1417">
          <cell r="A1417" t="str">
            <v>.1</v>
          </cell>
          <cell r="B1417" t="str">
            <v>Proposta</v>
          </cell>
          <cell r="C1417" t="str">
            <v>Bomba centrífuga MONOBLOCO - Vazão: 15,4 m³/h - Alt. Manom.: 24mca - Potência: 3CV - 380V - 3Ø - 60Hz - Descarga=1" - Sucção= 1.1/2". Ref.: SCHNEIDER modelo BC-92 S/T 1C ou superior</v>
          </cell>
          <cell r="D1417" t="str">
            <v>un</v>
          </cell>
          <cell r="E1417">
            <v>2</v>
          </cell>
          <cell r="F1417">
            <v>1831.66</v>
          </cell>
          <cell r="G1417">
            <v>3663.32</v>
          </cell>
        </row>
        <row r="1418">
          <cell r="A1418" t="str">
            <v>.2</v>
          </cell>
          <cell r="B1418" t="str">
            <v>Sinapi 84153</v>
          </cell>
          <cell r="C1418" t="str">
            <v>Aparelho de apoio neoprene nao fretado (1,4kg/dm3)</v>
          </cell>
          <cell r="D1418" t="str">
            <v>kg</v>
          </cell>
          <cell r="E1418">
            <v>12</v>
          </cell>
          <cell r="F1418">
            <v>67.819999999999993</v>
          </cell>
          <cell r="G1418">
            <v>813.84</v>
          </cell>
        </row>
        <row r="1419">
          <cell r="A1419" t="str">
            <v>.3</v>
          </cell>
          <cell r="B1419" t="str">
            <v>Sinapi 73836/1</v>
          </cell>
          <cell r="C1419" t="str">
            <v>Instalacao de conj.moto bomba horizontal ate 10 cv</v>
          </cell>
          <cell r="D1419" t="str">
            <v>un</v>
          </cell>
          <cell r="E1419">
            <v>2</v>
          </cell>
          <cell r="F1419">
            <v>505</v>
          </cell>
          <cell r="G1419">
            <v>1010</v>
          </cell>
        </row>
        <row r="1420">
          <cell r="A1420" t="str">
            <v>.4</v>
          </cell>
          <cell r="B1420" t="str">
            <v>Sinapi 94497</v>
          </cell>
          <cell r="C1420" t="str">
            <v>Registro de gaveta bruto, latão, roscável, 1 1/2, instalado em reservação de água de edificação que possua reservatório de fibra/fibrocimento fornecimento e instalação</v>
          </cell>
          <cell r="D1420" t="str">
            <v>un</v>
          </cell>
          <cell r="E1420">
            <v>2</v>
          </cell>
          <cell r="F1420">
            <v>76.06</v>
          </cell>
          <cell r="G1420">
            <v>152.12</v>
          </cell>
        </row>
        <row r="1421">
          <cell r="A1421" t="str">
            <v>.5</v>
          </cell>
          <cell r="B1421" t="str">
            <v>Sinapi 99631</v>
          </cell>
          <cell r="C1421" t="str">
            <v>Válvula de retenção vertical, de bronze, roscável, 1 1/2" - fornecimento e instalação</v>
          </cell>
          <cell r="D1421" t="str">
            <v>un</v>
          </cell>
          <cell r="E1421">
            <v>2</v>
          </cell>
          <cell r="F1421">
            <v>80.14</v>
          </cell>
          <cell r="G1421">
            <v>160.28</v>
          </cell>
        </row>
        <row r="1422">
          <cell r="A1422" t="str">
            <v>.6</v>
          </cell>
          <cell r="B1422" t="str">
            <v>Sinapi 92653</v>
          </cell>
          <cell r="C1422" t="str">
            <v>Tubo de aço galvanizado com costura, classe média, conexão rosqueada, dn 40 (1 1/2"), instalado em rede de alimentação para sprinkler - fornecimento e instalação</v>
          </cell>
          <cell r="D1422" t="str">
            <v>m</v>
          </cell>
          <cell r="E1422">
            <v>6</v>
          </cell>
          <cell r="F1422">
            <v>40.75</v>
          </cell>
          <cell r="G1422">
            <v>244.5</v>
          </cell>
        </row>
        <row r="1423">
          <cell r="A1423" t="str">
            <v>.7</v>
          </cell>
          <cell r="B1423" t="str">
            <v>Sinapi 92661</v>
          </cell>
          <cell r="C1423" t="str">
            <v>Niple, em ferro galvanizado, conexão rosqueada, dn 40 (1 1/2"), instalado em rede de alimentação para sprinkler - fornecimento e instalação</v>
          </cell>
          <cell r="D1423" t="str">
            <v>un</v>
          </cell>
          <cell r="E1423">
            <v>2</v>
          </cell>
          <cell r="F1423">
            <v>23.54</v>
          </cell>
          <cell r="G1423">
            <v>47.08</v>
          </cell>
        </row>
        <row r="1424">
          <cell r="A1424" t="str">
            <v>.8</v>
          </cell>
          <cell r="B1424" t="str">
            <v>Sinapi 92662</v>
          </cell>
          <cell r="C1424" t="str">
            <v>Luva, em ferro galvanizado, conexão rosqueada, dn 40 (1 1/2"), instalado em rede de alimentação para sprinkler - fornecimento e instalação</v>
          </cell>
          <cell r="D1424" t="str">
            <v>un</v>
          </cell>
          <cell r="E1424">
            <v>6</v>
          </cell>
          <cell r="F1424">
            <v>23.72</v>
          </cell>
          <cell r="G1424">
            <v>142.32</v>
          </cell>
        </row>
        <row r="1425">
          <cell r="A1425" t="str">
            <v>.9</v>
          </cell>
          <cell r="B1425" t="str">
            <v>Sinapi 92674</v>
          </cell>
          <cell r="C1425" t="str">
            <v>Joelho 90 graus, em ferro galvanizado, conexão rosqueada, dn 40 (1 1/2 "), instalado em rede de alimentação para sprinkler - fornecimento e instalação</v>
          </cell>
          <cell r="D1425" t="str">
            <v>un</v>
          </cell>
          <cell r="E1425">
            <v>2</v>
          </cell>
          <cell r="F1425">
            <v>34.36</v>
          </cell>
          <cell r="G1425">
            <v>68.72</v>
          </cell>
        </row>
        <row r="1426">
          <cell r="A1426" t="str">
            <v>.10</v>
          </cell>
          <cell r="B1426" t="str">
            <v>Sinapi 92683</v>
          </cell>
          <cell r="C1426" t="str">
            <v>Tê, em ferro galvanizado, conexão rosqueada, dn 40 (1 1/2"), instalado em rede de alimentação para sprinkler - fornecimento e instalação.</v>
          </cell>
          <cell r="D1426" t="str">
            <v>un</v>
          </cell>
          <cell r="E1426">
            <v>1</v>
          </cell>
          <cell r="F1426">
            <v>45.15</v>
          </cell>
          <cell r="G1426">
            <v>45.15</v>
          </cell>
        </row>
        <row r="1427">
          <cell r="A1427" t="str">
            <v>.11</v>
          </cell>
          <cell r="B1427" t="str">
            <v>Sinapi 92900</v>
          </cell>
          <cell r="C1427" t="str">
            <v>União, em ferro galvanizado, conexão rosqueada, dn 40 (1 1/2"), instalado em rede de alimentação para sprinkler - fornecimento e instalação</v>
          </cell>
          <cell r="D1427" t="str">
            <v>un</v>
          </cell>
          <cell r="E1427">
            <v>2</v>
          </cell>
          <cell r="F1427">
            <v>48.77</v>
          </cell>
          <cell r="G1427">
            <v>97.54</v>
          </cell>
        </row>
        <row r="1428">
          <cell r="A1428" t="str">
            <v>.12</v>
          </cell>
          <cell r="B1428" t="str">
            <v>Proposta</v>
          </cell>
          <cell r="C1428" t="str">
            <v>Quadro de Comando 2 Bombas 220V 5A 6Cv Part. Direta Br Controll</v>
          </cell>
          <cell r="D1428" t="str">
            <v>un</v>
          </cell>
          <cell r="E1428">
            <v>1</v>
          </cell>
          <cell r="F1428">
            <v>1876.66</v>
          </cell>
          <cell r="G1428">
            <v>1876.66</v>
          </cell>
        </row>
        <row r="1429">
          <cell r="A1429" t="str">
            <v>.13</v>
          </cell>
          <cell r="B1429" t="str">
            <v>Sinapi 88247</v>
          </cell>
          <cell r="C1429" t="str">
            <v>Auxiliar de eletricista com encargos complementares</v>
          </cell>
          <cell r="D1429" t="str">
            <v>h</v>
          </cell>
          <cell r="E1429">
            <v>4</v>
          </cell>
          <cell r="F1429">
            <v>14.57</v>
          </cell>
          <cell r="G1429">
            <v>58.28</v>
          </cell>
        </row>
        <row r="1430">
          <cell r="A1430" t="str">
            <v>.14</v>
          </cell>
          <cell r="B1430" t="str">
            <v>Sinapi 88264</v>
          </cell>
          <cell r="C1430" t="str">
            <v>Eletricista com encargos complementares</v>
          </cell>
          <cell r="D1430" t="str">
            <v>h</v>
          </cell>
          <cell r="E1430">
            <v>4</v>
          </cell>
          <cell r="F1430">
            <v>19.11</v>
          </cell>
          <cell r="G1430">
            <v>76.44</v>
          </cell>
        </row>
        <row r="1433">
          <cell r="A1433" t="str">
            <v>Composição 0223</v>
          </cell>
          <cell r="B1433" t="str">
            <v>Comp. Criada a partir do elemento</v>
          </cell>
          <cell r="C1433" t="str">
            <v>Sistema de bombeamento de agua de poço, composto por duas bombas centrifugas, conexões, fixações, quadro de comando, etc. Conforme Especificações no Memorial Descritivo.</v>
          </cell>
          <cell r="D1433" t="str">
            <v>cj</v>
          </cell>
          <cell r="E1433">
            <v>1</v>
          </cell>
          <cell r="G1433">
            <v>6742.2699999999986</v>
          </cell>
        </row>
        <row r="1434">
          <cell r="A1434" t="str">
            <v>.1</v>
          </cell>
          <cell r="B1434" t="str">
            <v>Proposta</v>
          </cell>
          <cell r="C1434" t="str">
            <v>Bomba centrífuga MONOBLOCO - Vazão: 6,2 m³/h - Alt. Manom.: 24mca - Potência: 1,5CV - 380V - 3Ø - 60Hz - Descarga=1" - Sucção= 1.1/2". Ref.: SCHNEIDER modelo BC-92 S/T 1A ou superior</v>
          </cell>
          <cell r="D1434" t="str">
            <v>un</v>
          </cell>
          <cell r="E1434">
            <v>2</v>
          </cell>
          <cell r="F1434">
            <v>974.67</v>
          </cell>
          <cell r="G1434">
            <v>1949.34</v>
          </cell>
        </row>
        <row r="1435">
          <cell r="A1435" t="str">
            <v>.2</v>
          </cell>
          <cell r="B1435" t="str">
            <v>Sinapi 84153</v>
          </cell>
          <cell r="C1435" t="str">
            <v>Aparelho de apoio neoprene nao fretado (1,4kg/dm3)</v>
          </cell>
          <cell r="D1435" t="str">
            <v>kg</v>
          </cell>
          <cell r="E1435">
            <v>12</v>
          </cell>
          <cell r="F1435">
            <v>67.819999999999993</v>
          </cell>
          <cell r="G1435">
            <v>813.84</v>
          </cell>
        </row>
        <row r="1436">
          <cell r="A1436" t="str">
            <v>.3</v>
          </cell>
          <cell r="B1436" t="str">
            <v>Sinapi 73836/1</v>
          </cell>
          <cell r="C1436" t="str">
            <v>Instalacao de conj.moto bomba horizontal ate 10 cv</v>
          </cell>
          <cell r="D1436" t="str">
            <v>un</v>
          </cell>
          <cell r="E1436">
            <v>2</v>
          </cell>
          <cell r="F1436">
            <v>505</v>
          </cell>
          <cell r="G1436">
            <v>1010</v>
          </cell>
        </row>
        <row r="1437">
          <cell r="A1437" t="str">
            <v>.4</v>
          </cell>
          <cell r="B1437" t="str">
            <v>Sinapi 94497</v>
          </cell>
          <cell r="C1437" t="str">
            <v>Registro de gaveta bruto, latão, roscável, 1 1/2, instalado em reservação de água de edificação que possua reservatório de fibra/fibrocimento fornecimento e instalação</v>
          </cell>
          <cell r="D1437" t="str">
            <v>un</v>
          </cell>
          <cell r="E1437">
            <v>2</v>
          </cell>
          <cell r="F1437">
            <v>76.06</v>
          </cell>
          <cell r="G1437">
            <v>152.12</v>
          </cell>
        </row>
        <row r="1438">
          <cell r="A1438" t="str">
            <v>.5</v>
          </cell>
          <cell r="B1438" t="str">
            <v>Sinapi 99631</v>
          </cell>
          <cell r="C1438" t="str">
            <v>Válvula de retenção vertical, de bronze, roscável, 1 1/2" - fornecimento e instalação</v>
          </cell>
          <cell r="D1438" t="str">
            <v>un</v>
          </cell>
          <cell r="E1438">
            <v>2</v>
          </cell>
          <cell r="F1438">
            <v>80.14</v>
          </cell>
          <cell r="G1438">
            <v>160.28</v>
          </cell>
        </row>
        <row r="1439">
          <cell r="A1439" t="str">
            <v>.6</v>
          </cell>
          <cell r="B1439" t="str">
            <v>Sinapi 92653</v>
          </cell>
          <cell r="C1439" t="str">
            <v>Tubo de aço galvanizado com costura, classe média, conexão rosqueada, dn 40 (1 1/2"), instalado em rede de alimentação para sprinkler - fornecimento e instalação</v>
          </cell>
          <cell r="D1439" t="str">
            <v>m</v>
          </cell>
          <cell r="E1439">
            <v>6</v>
          </cell>
          <cell r="F1439">
            <v>40.75</v>
          </cell>
          <cell r="G1439">
            <v>244.5</v>
          </cell>
        </row>
        <row r="1440">
          <cell r="A1440" t="str">
            <v>.7</v>
          </cell>
          <cell r="B1440" t="str">
            <v>Sinapi 92661</v>
          </cell>
          <cell r="C1440" t="str">
            <v>Niple, em ferro galvanizado, conexão rosqueada, dn 40 (1 1/2"), instalado em rede de alimentação para sprinkler - fornecimento e instalação</v>
          </cell>
          <cell r="D1440" t="str">
            <v>un</v>
          </cell>
          <cell r="E1440">
            <v>2</v>
          </cell>
          <cell r="F1440">
            <v>23.54</v>
          </cell>
          <cell r="G1440">
            <v>47.08</v>
          </cell>
        </row>
        <row r="1441">
          <cell r="A1441" t="str">
            <v>.8</v>
          </cell>
          <cell r="B1441" t="str">
            <v>Sinapi 92662</v>
          </cell>
          <cell r="C1441" t="str">
            <v>Luva, em ferro galvanizado, conexão rosqueada, dn 40 (1 1/2"), instalado em rede de alimentação para sprinkler - fornecimento e instalação</v>
          </cell>
          <cell r="D1441" t="str">
            <v>un</v>
          </cell>
          <cell r="E1441">
            <v>6</v>
          </cell>
          <cell r="F1441">
            <v>23.72</v>
          </cell>
          <cell r="G1441">
            <v>142.32</v>
          </cell>
        </row>
        <row r="1442">
          <cell r="A1442" t="str">
            <v>.9</v>
          </cell>
          <cell r="B1442" t="str">
            <v>Sinapi 92674</v>
          </cell>
          <cell r="C1442" t="str">
            <v>Joelho 90 graus, em ferro galvanizado, conexão rosqueada, dn 40 (1 1/2 "), instalado em rede de alimentação para sprinkler - fornecimento e instalação</v>
          </cell>
          <cell r="D1442" t="str">
            <v>un</v>
          </cell>
          <cell r="E1442">
            <v>2</v>
          </cell>
          <cell r="F1442">
            <v>34.36</v>
          </cell>
          <cell r="G1442">
            <v>68.72</v>
          </cell>
        </row>
        <row r="1443">
          <cell r="A1443" t="str">
            <v>.10</v>
          </cell>
          <cell r="B1443" t="str">
            <v>Sinapi 92683</v>
          </cell>
          <cell r="C1443" t="str">
            <v>Tê, em ferro galvanizado, conexão rosqueada, dn 40 (1 1/2"), instalado em rede de alimentação para sprinkler - fornecimento e instalação.</v>
          </cell>
          <cell r="D1443" t="str">
            <v>un</v>
          </cell>
          <cell r="E1443">
            <v>1</v>
          </cell>
          <cell r="F1443">
            <v>45.15</v>
          </cell>
          <cell r="G1443">
            <v>45.15</v>
          </cell>
        </row>
        <row r="1444">
          <cell r="A1444" t="str">
            <v>.11</v>
          </cell>
          <cell r="B1444" t="str">
            <v>Sinapi 92900</v>
          </cell>
          <cell r="C1444" t="str">
            <v>União, em ferro galvanizado, conexão rosqueada, dn 40 (1 1/2"), instalado em rede de alimentação para sprinkler - fornecimento e instalação</v>
          </cell>
          <cell r="D1444" t="str">
            <v>un</v>
          </cell>
          <cell r="E1444">
            <v>2</v>
          </cell>
          <cell r="F1444">
            <v>48.77</v>
          </cell>
          <cell r="G1444">
            <v>97.54</v>
          </cell>
        </row>
        <row r="1445">
          <cell r="A1445" t="str">
            <v>.12</v>
          </cell>
          <cell r="B1445" t="str">
            <v>Proposta</v>
          </cell>
          <cell r="C1445" t="str">
            <v>Quadro de Comando 2 Bombas 220V 5A 6Cv Part. Direta Br Controll</v>
          </cell>
          <cell r="D1445" t="str">
            <v>un</v>
          </cell>
          <cell r="E1445">
            <v>1</v>
          </cell>
          <cell r="F1445">
            <v>1876.66</v>
          </cell>
          <cell r="G1445">
            <v>1876.66</v>
          </cell>
        </row>
        <row r="1446">
          <cell r="A1446" t="str">
            <v>.13</v>
          </cell>
          <cell r="B1446" t="str">
            <v>Sinapi 88247</v>
          </cell>
          <cell r="C1446" t="str">
            <v>Auxiliar de eletricista com encargos complementares</v>
          </cell>
          <cell r="D1446" t="str">
            <v>h</v>
          </cell>
          <cell r="E1446">
            <v>4</v>
          </cell>
          <cell r="F1446">
            <v>14.57</v>
          </cell>
          <cell r="G1446">
            <v>58.28</v>
          </cell>
        </row>
        <row r="1447">
          <cell r="A1447" t="str">
            <v>.14</v>
          </cell>
          <cell r="B1447" t="str">
            <v>Sinapi 88264</v>
          </cell>
          <cell r="C1447" t="str">
            <v>Eletricista com encargos complementares</v>
          </cell>
          <cell r="D1447" t="str">
            <v>h</v>
          </cell>
          <cell r="E1447">
            <v>4</v>
          </cell>
          <cell r="F1447">
            <v>19.11</v>
          </cell>
          <cell r="G1447">
            <v>76.44</v>
          </cell>
        </row>
        <row r="1450">
          <cell r="A1450" t="str">
            <v>Composição 0224</v>
          </cell>
          <cell r="B1450" t="str">
            <v>Comp. Criada a partir do elemento</v>
          </cell>
          <cell r="C1450" t="str">
            <v>Mao de obra para instalação de Reservatório térmico (boiler), solar e elétrico, com capacidade de 5.000 litros, Ref. Soletrol ou superior</v>
          </cell>
          <cell r="D1450" t="str">
            <v>cj</v>
          </cell>
          <cell r="E1450">
            <v>1</v>
          </cell>
          <cell r="G1450">
            <v>6893.36</v>
          </cell>
        </row>
        <row r="1451">
          <cell r="A1451" t="str">
            <v>.1</v>
          </cell>
          <cell r="B1451" t="str">
            <v>Sinapi 88247</v>
          </cell>
          <cell r="C1451" t="str">
            <v>Auxiliar de eletricista com encargos complementares</v>
          </cell>
          <cell r="D1451" t="str">
            <v>h</v>
          </cell>
          <cell r="E1451">
            <v>44</v>
          </cell>
          <cell r="F1451">
            <v>14.57</v>
          </cell>
          <cell r="G1451">
            <v>641.08000000000004</v>
          </cell>
        </row>
        <row r="1452">
          <cell r="A1452" t="str">
            <v>.2</v>
          </cell>
          <cell r="B1452" t="str">
            <v>Sinapi 88264</v>
          </cell>
          <cell r="C1452" t="str">
            <v>Eletricista com encargos complementares</v>
          </cell>
          <cell r="D1452" t="str">
            <v>h</v>
          </cell>
          <cell r="E1452">
            <v>33.75</v>
          </cell>
          <cell r="F1452">
            <v>19.11</v>
          </cell>
          <cell r="G1452">
            <v>644.96</v>
          </cell>
        </row>
        <row r="1453">
          <cell r="A1453" t="str">
            <v>.3</v>
          </cell>
          <cell r="B1453" t="str">
            <v>Sinapi 88279</v>
          </cell>
          <cell r="C1453" t="str">
            <v>Montador eletromecânico com encargos complementares</v>
          </cell>
          <cell r="D1453" t="str">
            <v>h</v>
          </cell>
          <cell r="E1453">
            <v>33.75</v>
          </cell>
          <cell r="F1453">
            <v>38.67</v>
          </cell>
          <cell r="G1453">
            <v>1305.1099999999999</v>
          </cell>
        </row>
        <row r="1454">
          <cell r="A1454" t="str">
            <v>.4</v>
          </cell>
          <cell r="B1454" t="str">
            <v>Estimado</v>
          </cell>
          <cell r="C1454" t="str">
            <v>Frete JadLog para equipamentos solares (R$ 7.036,30 / R$ 30.117,00) = 23,36%</v>
          </cell>
          <cell r="D1454" t="str">
            <v>un</v>
          </cell>
          <cell r="E1454">
            <v>0.2336</v>
          </cell>
          <cell r="F1454">
            <v>18417</v>
          </cell>
          <cell r="G1454">
            <v>4302.21</v>
          </cell>
        </row>
        <row r="1457">
          <cell r="A1457" t="str">
            <v>Composição 0225</v>
          </cell>
          <cell r="B1457" t="str">
            <v>Comp. Criada a partir do elemento</v>
          </cell>
          <cell r="C1457" t="str">
            <v>Mão de obra para instalação de Placa Solar, com área de captação de 2,00m²  Ref. SOLETROL Max Alumínio ou superior.</v>
          </cell>
          <cell r="D1457" t="str">
            <v>un</v>
          </cell>
          <cell r="E1457">
            <v>1</v>
          </cell>
          <cell r="G1457">
            <v>324.19</v>
          </cell>
        </row>
        <row r="1458">
          <cell r="A1458" t="str">
            <v>.1</v>
          </cell>
          <cell r="B1458" t="str">
            <v>Sinapi 88279</v>
          </cell>
          <cell r="C1458" t="str">
            <v>Montador eletromecânico com encargos complementares</v>
          </cell>
          <cell r="D1458" t="str">
            <v>h</v>
          </cell>
          <cell r="E1458">
            <v>2.1</v>
          </cell>
          <cell r="F1458">
            <v>38.67</v>
          </cell>
          <cell r="G1458">
            <v>81.209999999999994</v>
          </cell>
        </row>
        <row r="1459">
          <cell r="A1459" t="str">
            <v>.2</v>
          </cell>
          <cell r="B1459" t="str">
            <v>Sinapi 88267</v>
          </cell>
          <cell r="C1459" t="str">
            <v>Encanador ou bombeiro hidráulico com encargos complementares</v>
          </cell>
          <cell r="D1459" t="str">
            <v>h</v>
          </cell>
          <cell r="E1459">
            <v>2.1</v>
          </cell>
          <cell r="F1459">
            <v>18.5</v>
          </cell>
          <cell r="G1459">
            <v>38.85</v>
          </cell>
        </row>
        <row r="1460">
          <cell r="A1460" t="str">
            <v>.3</v>
          </cell>
          <cell r="B1460" t="str">
            <v>Sinapi 88316</v>
          </cell>
          <cell r="C1460" t="str">
            <v>Servente com encargos complementares</v>
          </cell>
          <cell r="D1460" t="str">
            <v>h</v>
          </cell>
          <cell r="E1460">
            <v>4.2</v>
          </cell>
          <cell r="F1460">
            <v>12.45</v>
          </cell>
          <cell r="G1460">
            <v>52.29</v>
          </cell>
        </row>
        <row r="1461">
          <cell r="A1461" t="str">
            <v>.4</v>
          </cell>
          <cell r="B1461" t="str">
            <v>Estimado</v>
          </cell>
          <cell r="C1461" t="str">
            <v>Frete JadLog para equipamentos solares (R$ 7.036,30 / R$ 30.117,00) = 23,36%</v>
          </cell>
          <cell r="D1461" t="str">
            <v>un</v>
          </cell>
          <cell r="E1461">
            <v>0.2336</v>
          </cell>
          <cell r="F1461">
            <v>650</v>
          </cell>
          <cell r="G1461">
            <v>151.84</v>
          </cell>
        </row>
        <row r="1464">
          <cell r="A1464" t="str">
            <v>Composição 0226</v>
          </cell>
          <cell r="B1464" t="str">
            <v>Comp. Sinapi 83486 para a bomba indicada</v>
          </cell>
          <cell r="C1464" t="str">
            <v>Bomba de recirculação de água quente, com vazão 20l/min, altura manométrica de 4mca, 340W 220V. Incluindo: painel de controle microprocessado, sensores, válvulas, suportes, adaptações, tubulações, conexões e tudo mais necessário para o perfeito funcionamento do sistema. Ref. Texius TBHF-WE-BR ou superior</v>
          </cell>
          <cell r="D1464" t="str">
            <v>un</v>
          </cell>
          <cell r="E1464">
            <v>1</v>
          </cell>
          <cell r="G1464">
            <v>1124.77</v>
          </cell>
        </row>
        <row r="1465">
          <cell r="A1465" t="str">
            <v>.1</v>
          </cell>
          <cell r="B1465" t="str">
            <v>Proposta</v>
          </cell>
          <cell r="C1465" t="str">
            <v>Bomba de recirculação de água quente, com vazão 20l/min, altura manométrica de 4mca, 340W 220V. Incluindo: painel de controle microprocessado, sensores, válvulas, suportes, adaptações, tubulações, conexões e tudo mais necessário para o perfeito funcionamento do sistema. Ref. Texius TBHF-WE-BR ou superior</v>
          </cell>
          <cell r="D1465" t="str">
            <v>un</v>
          </cell>
          <cell r="E1465">
            <v>1</v>
          </cell>
          <cell r="F1465">
            <v>863.73</v>
          </cell>
          <cell r="G1465">
            <v>863.73</v>
          </cell>
        </row>
        <row r="1466">
          <cell r="A1466" t="str">
            <v>.2</v>
          </cell>
          <cell r="B1466" t="str">
            <v>Sinapi 88248</v>
          </cell>
          <cell r="C1466" t="str">
            <v>Auxiliar de encanador ou bombeiro hidráulico com encargos complementares</v>
          </cell>
          <cell r="D1466" t="str">
            <v>h</v>
          </cell>
          <cell r="E1466">
            <v>8</v>
          </cell>
          <cell r="F1466">
            <v>14.13</v>
          </cell>
          <cell r="G1466">
            <v>113.04</v>
          </cell>
        </row>
        <row r="1467">
          <cell r="A1467" t="str">
            <v>.3</v>
          </cell>
          <cell r="B1467" t="str">
            <v>Sinapi 88267</v>
          </cell>
          <cell r="C1467" t="str">
            <v>Encanador ou bombeiro hidráulico com encargos complementares</v>
          </cell>
          <cell r="D1467" t="str">
            <v>h</v>
          </cell>
          <cell r="E1467">
            <v>8</v>
          </cell>
          <cell r="F1467">
            <v>18.5</v>
          </cell>
          <cell r="G1467">
            <v>148</v>
          </cell>
        </row>
        <row r="1470">
          <cell r="A1470" t="str">
            <v>Composição 0228</v>
          </cell>
          <cell r="B1470" t="str">
            <v>Comp. Criada a partir do elemento</v>
          </cell>
          <cell r="C1470" t="str">
            <v>Poço artesiano com profundidade de até 30m, incluindo bomba especial para poços artesianos, tubulações, válvulas, perfuração, acessórios e todos os demais itens diretos, indiretos e correlatos, necessários a perfeita execução do serviço.</v>
          </cell>
          <cell r="D1470" t="str">
            <v>un</v>
          </cell>
          <cell r="E1470">
            <v>1</v>
          </cell>
          <cell r="G1470">
            <v>67237.91</v>
          </cell>
        </row>
        <row r="1471">
          <cell r="A1471" t="str">
            <v>.1</v>
          </cell>
          <cell r="B1471" t="str">
            <v>Ins Sinapi 4780</v>
          </cell>
          <cell r="C1471" t="str">
            <v>Locação de perfuratriz pneumática de peso médio, * 24 * kg, para rocha h as 2,73</v>
          </cell>
          <cell r="D1471" t="str">
            <v>h</v>
          </cell>
          <cell r="E1471">
            <v>1425</v>
          </cell>
          <cell r="F1471">
            <v>2.92</v>
          </cell>
          <cell r="G1471">
            <v>4161</v>
          </cell>
        </row>
        <row r="1472">
          <cell r="A1472" t="str">
            <v>.2</v>
          </cell>
          <cell r="B1472" t="str">
            <v>Sinapi 88241</v>
          </cell>
          <cell r="C1472" t="str">
            <v>Ajudante de operação em geral com encargos complementares</v>
          </cell>
          <cell r="D1472" t="str">
            <v>h</v>
          </cell>
          <cell r="E1472">
            <v>2820</v>
          </cell>
          <cell r="F1472">
            <v>13.38</v>
          </cell>
          <cell r="G1472">
            <v>37731.599999999999</v>
          </cell>
        </row>
        <row r="1473">
          <cell r="A1473" t="str">
            <v>.3</v>
          </cell>
          <cell r="B1473" t="str">
            <v>Sinapi 88297</v>
          </cell>
          <cell r="C1473" t="str">
            <v>Operador de máquinas e equipamentos com encargos complementares</v>
          </cell>
          <cell r="D1473" t="str">
            <v>h</v>
          </cell>
          <cell r="E1473">
            <v>1425</v>
          </cell>
          <cell r="F1473">
            <v>12.93</v>
          </cell>
          <cell r="G1473">
            <v>18425.25</v>
          </cell>
        </row>
        <row r="1474">
          <cell r="A1474" t="str">
            <v>.4</v>
          </cell>
          <cell r="B1474" t="str">
            <v>Sinapi 91787</v>
          </cell>
          <cell r="C1474" t="str">
            <v>(composição representativa) do serviço de instalação de tubos de PVC, soldável, água fria, DN 40 mm (instalado em prumada), inclusive conexões, cortes e fixações, para prédios</v>
          </cell>
          <cell r="D1474" t="str">
            <v>m</v>
          </cell>
          <cell r="E1474">
            <v>190</v>
          </cell>
          <cell r="F1474">
            <v>20.27</v>
          </cell>
          <cell r="G1474">
            <v>3851.3</v>
          </cell>
        </row>
        <row r="1475">
          <cell r="A1475" t="str">
            <v>.5</v>
          </cell>
          <cell r="B1475" t="str">
            <v>Sinapi 91786</v>
          </cell>
          <cell r="C1475" t="str">
            <v>(composição representativa) do serviço de instalação tubos de PVC, soldável, água fria, DN 32 mm (instalado em ramal, sub-ramal, ramal de distribuição ou prumada), inclusive conexões, cortes e fixações, para prédios</v>
          </cell>
          <cell r="D1475" t="str">
            <v>m</v>
          </cell>
          <cell r="E1475">
            <v>6</v>
          </cell>
          <cell r="F1475">
            <v>19.010000000000002</v>
          </cell>
          <cell r="G1475">
            <v>114.06</v>
          </cell>
        </row>
        <row r="1476">
          <cell r="A1476" t="str">
            <v>.6</v>
          </cell>
          <cell r="B1476" t="str">
            <v>Ins Sinapi 10236</v>
          </cell>
          <cell r="C1476" t="str">
            <v>Valvula de retencao de bronze, pe com crivos, extremidade com rosca, de 1 1/2", para fundo de poco</v>
          </cell>
          <cell r="D1476" t="str">
            <v>un</v>
          </cell>
          <cell r="E1476">
            <v>1</v>
          </cell>
          <cell r="F1476">
            <v>52.45</v>
          </cell>
          <cell r="G1476">
            <v>52.45</v>
          </cell>
        </row>
        <row r="1477">
          <cell r="A1477" t="str">
            <v>.7</v>
          </cell>
          <cell r="B1477" t="str">
            <v>Proposta</v>
          </cell>
          <cell r="C1477" t="str">
            <v>Bomba Schneider modelo me-al/br 1320n, potência 2 cv - sucção 1 1/4" e recalque 1"</v>
          </cell>
          <cell r="D1477" t="str">
            <v>un</v>
          </cell>
          <cell r="E1477">
            <v>1</v>
          </cell>
          <cell r="F1477">
            <v>1483.26</v>
          </cell>
          <cell r="G1477">
            <v>1483.26</v>
          </cell>
        </row>
        <row r="1478">
          <cell r="A1478" t="str">
            <v>.9</v>
          </cell>
          <cell r="B1478" t="str">
            <v>Sinapi 73835/1</v>
          </cell>
          <cell r="C1478" t="str">
            <v>Instalacao de conj. moto bomba vertical pot. &lt;= 100 cv</v>
          </cell>
          <cell r="D1478" t="str">
            <v>un</v>
          </cell>
          <cell r="E1478">
            <v>1</v>
          </cell>
          <cell r="F1478">
            <v>1262.5</v>
          </cell>
          <cell r="G1478">
            <v>1262.5</v>
          </cell>
        </row>
        <row r="1479">
          <cell r="A1479" t="str">
            <v>.10</v>
          </cell>
          <cell r="B1479" t="str">
            <v>Sinapi 94495</v>
          </cell>
          <cell r="C1479" t="str">
            <v>Registro de gaveta bruto, latão, roscável, 1, instalado em reservação de água de edificação que possua reservatório de fibra/fibrocimento. fornecimento e instalação</v>
          </cell>
          <cell r="D1479" t="str">
            <v>un</v>
          </cell>
          <cell r="E1479">
            <v>1</v>
          </cell>
          <cell r="F1479">
            <v>54.49</v>
          </cell>
          <cell r="G1479">
            <v>54.49</v>
          </cell>
        </row>
        <row r="1480">
          <cell r="A1480" t="str">
            <v>.11</v>
          </cell>
          <cell r="B1480" t="str">
            <v>Sinapi 99631</v>
          </cell>
          <cell r="C1480" t="str">
            <v>Válvula de retenção vertical ø 40mm (1.1/2") - fornecimento e instalação</v>
          </cell>
          <cell r="D1480" t="str">
            <v>un</v>
          </cell>
          <cell r="E1480">
            <v>1</v>
          </cell>
          <cell r="F1480">
            <v>80.14</v>
          </cell>
          <cell r="G1480">
            <v>80.14</v>
          </cell>
        </row>
        <row r="1481">
          <cell r="A1481" t="str">
            <v>.12</v>
          </cell>
          <cell r="B1481" t="str">
            <v>Sinapi 89568</v>
          </cell>
          <cell r="C1481" t="str">
            <v>União, PVC, soldável, DN 40mm, instalado em prumada de água - fornecimento e instalação</v>
          </cell>
          <cell r="D1481" t="str">
            <v>un</v>
          </cell>
          <cell r="E1481">
            <v>1</v>
          </cell>
          <cell r="F1481">
            <v>21.86</v>
          </cell>
          <cell r="G1481">
            <v>21.86</v>
          </cell>
        </row>
        <row r="1484">
          <cell r="A1484" t="str">
            <v>Composição 0229</v>
          </cell>
          <cell r="B1484" t="str">
            <v>Comp. FGV SCO RIO IT 05.10.0165 com insumos Sinapi</v>
          </cell>
          <cell r="C1484" t="str">
            <v>Tubos em PVC rígido, soldável (marrom), 6m, incluindo conexões - Ø85 mm, apoios, suportes e fixações</v>
          </cell>
          <cell r="D1484" t="str">
            <v>m</v>
          </cell>
          <cell r="E1484">
            <v>1</v>
          </cell>
          <cell r="G1484">
            <v>66.460000000000008</v>
          </cell>
        </row>
        <row r="1485">
          <cell r="A1485" t="str">
            <v>.1</v>
          </cell>
          <cell r="B1485" t="str">
            <v>Sinapi 89452</v>
          </cell>
          <cell r="C1485" t="str">
            <v>Tubo, pvc, soldável, dn 85mm, instalado em prumada de água - fornecimento e instalação</v>
          </cell>
          <cell r="D1485" t="str">
            <v>m</v>
          </cell>
          <cell r="E1485">
            <v>1</v>
          </cell>
          <cell r="F1485">
            <v>35.76</v>
          </cell>
          <cell r="G1485">
            <v>35.76</v>
          </cell>
        </row>
        <row r="1486">
          <cell r="A1486" t="str">
            <v>.2</v>
          </cell>
          <cell r="B1486" t="str">
            <v>Sinapi 94685</v>
          </cell>
          <cell r="C1486" t="str">
            <v>Curva 90 graus, pvc, soldável, dn 85 mm, instalado em reservação de água de edificação que possua reservatório de fibra/fibrocimento fornecimento e instalação</v>
          </cell>
          <cell r="D1486" t="str">
            <v>un</v>
          </cell>
          <cell r="E1486">
            <v>0.33300000000000002</v>
          </cell>
          <cell r="F1486">
            <v>74.05</v>
          </cell>
          <cell r="G1486">
            <v>24.66</v>
          </cell>
        </row>
        <row r="1487">
          <cell r="A1487" t="str">
            <v>.6</v>
          </cell>
          <cell r="B1487" t="str">
            <v>Estimado</v>
          </cell>
          <cell r="C1487" t="str">
            <v>Apoios, suportes e fixações - 10% do conjunto</v>
          </cell>
          <cell r="D1487" t="str">
            <v>un</v>
          </cell>
          <cell r="E1487">
            <v>0.1</v>
          </cell>
          <cell r="F1487">
            <v>60.42</v>
          </cell>
          <cell r="G1487">
            <v>6.04</v>
          </cell>
        </row>
        <row r="1490">
          <cell r="A1490" t="str">
            <v>Composição 0230</v>
          </cell>
          <cell r="B1490" t="str">
            <v>Comp. Sinapi 89557 para a redução especificada</v>
          </cell>
          <cell r="C1490" t="str">
            <v>Redução Concêntrica em PVC soldável. Ref.: TIGRE ou AMANCO Ø110 mm x Ø85 mm</v>
          </cell>
          <cell r="D1490" t="str">
            <v>un</v>
          </cell>
          <cell r="E1490">
            <v>1</v>
          </cell>
          <cell r="G1490">
            <v>36.14</v>
          </cell>
        </row>
        <row r="1491">
          <cell r="A1491" t="str">
            <v>.1</v>
          </cell>
          <cell r="B1491" t="str">
            <v>Ins Sinapi 301</v>
          </cell>
          <cell r="C1491" t="str">
            <v>Anel borracha para tubo esgoto predial, dn 100 mm (nbr 5688)</v>
          </cell>
          <cell r="D1491" t="str">
            <v>un</v>
          </cell>
          <cell r="E1491">
            <v>1</v>
          </cell>
          <cell r="F1491">
            <v>2.37</v>
          </cell>
          <cell r="G1491">
            <v>2.37</v>
          </cell>
        </row>
        <row r="1492">
          <cell r="A1492" t="str">
            <v>.2</v>
          </cell>
          <cell r="B1492" t="str">
            <v>Proposta</v>
          </cell>
          <cell r="C1492" t="str">
            <v>Redução Concêntrica em PVC soldável. Ref.: TIGRE ou AMANCO Ø110 mm x Ø85 mm</v>
          </cell>
          <cell r="D1492" t="str">
            <v>un</v>
          </cell>
          <cell r="E1492">
            <v>1</v>
          </cell>
          <cell r="F1492">
            <v>29.82</v>
          </cell>
          <cell r="G1492">
            <v>29.82</v>
          </cell>
        </row>
        <row r="1493">
          <cell r="A1493" t="str">
            <v>.3</v>
          </cell>
          <cell r="B1493" t="str">
            <v>Ins Sinapi 20078</v>
          </cell>
          <cell r="C1493" t="str">
            <v>Pasta lubrificante para tubos e conexoes com junta elastica (uso em pvc, aco, polietileno e outros) ( de *400* g)</v>
          </cell>
          <cell r="D1493" t="str">
            <v>un</v>
          </cell>
          <cell r="E1493">
            <v>4.5999999999999999E-2</v>
          </cell>
          <cell r="F1493">
            <v>18.52</v>
          </cell>
          <cell r="G1493">
            <v>0.85</v>
          </cell>
        </row>
        <row r="1494">
          <cell r="A1494" t="str">
            <v>.4</v>
          </cell>
          <cell r="B1494" t="str">
            <v>Sinapi 88248</v>
          </cell>
          <cell r="C1494" t="str">
            <v>Auxiliar de encanador ou bombeiro hidráulico com encargos complementares</v>
          </cell>
          <cell r="D1494" t="str">
            <v>h</v>
          </cell>
          <cell r="E1494">
            <v>9.5000000000000001E-2</v>
          </cell>
          <cell r="F1494">
            <v>14.13</v>
          </cell>
          <cell r="G1494">
            <v>1.34</v>
          </cell>
        </row>
        <row r="1495">
          <cell r="A1495" t="str">
            <v>.5</v>
          </cell>
          <cell r="B1495" t="str">
            <v>Sinapi 88267</v>
          </cell>
          <cell r="C1495" t="str">
            <v>Encanador ou bombeiro hidráulico com encargos complementares</v>
          </cell>
          <cell r="D1495" t="str">
            <v>h</v>
          </cell>
          <cell r="E1495">
            <v>9.5000000000000001E-2</v>
          </cell>
          <cell r="F1495">
            <v>18.5</v>
          </cell>
          <cell r="G1495">
            <v>1.76</v>
          </cell>
        </row>
        <row r="1498">
          <cell r="A1498" t="str">
            <v>Composição 0231</v>
          </cell>
          <cell r="B1498" t="str">
            <v>Comp. Sinapi 89557 para a redução especificada</v>
          </cell>
          <cell r="C1498" t="str">
            <v>Redução Concêntrica em PVC soldável. Ref.: TIGRE ou AMANCO Ø110 mm x Ø60 mm</v>
          </cell>
          <cell r="D1498" t="str">
            <v>un</v>
          </cell>
          <cell r="E1498">
            <v>1</v>
          </cell>
          <cell r="G1498">
            <v>35.760000000000005</v>
          </cell>
        </row>
        <row r="1499">
          <cell r="A1499" t="str">
            <v>.1</v>
          </cell>
          <cell r="B1499" t="str">
            <v>Ins Sinapi 301</v>
          </cell>
          <cell r="C1499" t="str">
            <v>Anel borracha para tubo esgoto predial, dn 100 mm (nbr 5688)</v>
          </cell>
          <cell r="D1499" t="str">
            <v>un</v>
          </cell>
          <cell r="E1499">
            <v>1</v>
          </cell>
          <cell r="F1499">
            <v>2.37</v>
          </cell>
          <cell r="G1499">
            <v>2.37</v>
          </cell>
        </row>
        <row r="1500">
          <cell r="A1500" t="str">
            <v>.2</v>
          </cell>
          <cell r="B1500" t="str">
            <v>Proposta</v>
          </cell>
          <cell r="C1500" t="str">
            <v>Redução Concêntrica em PVC soldável. Ref.: TIGRE ou AMANCO Ø110 mm x Ø60 mm</v>
          </cell>
          <cell r="D1500" t="str">
            <v>un</v>
          </cell>
          <cell r="E1500">
            <v>1</v>
          </cell>
          <cell r="F1500">
            <v>29.44</v>
          </cell>
          <cell r="G1500">
            <v>29.44</v>
          </cell>
        </row>
        <row r="1501">
          <cell r="A1501" t="str">
            <v>.3</v>
          </cell>
          <cell r="B1501" t="str">
            <v>Ins Sinapi 20078</v>
          </cell>
          <cell r="C1501" t="str">
            <v>Pasta lubrificante para tubos e conexoes com junta elastica (uso em pvc, aco, polietileno e outros) ( de *400* g)</v>
          </cell>
          <cell r="D1501" t="str">
            <v>un</v>
          </cell>
          <cell r="E1501">
            <v>4.5999999999999999E-2</v>
          </cell>
          <cell r="F1501">
            <v>18.52</v>
          </cell>
          <cell r="G1501">
            <v>0.85</v>
          </cell>
        </row>
        <row r="1502">
          <cell r="A1502" t="str">
            <v>.4</v>
          </cell>
          <cell r="B1502" t="str">
            <v>Sinapi 88248</v>
          </cell>
          <cell r="C1502" t="str">
            <v>Auxiliar de encanador ou bombeiro hidráulico com encargos complementares</v>
          </cell>
          <cell r="D1502" t="str">
            <v>h</v>
          </cell>
          <cell r="E1502">
            <v>9.5000000000000001E-2</v>
          </cell>
          <cell r="F1502">
            <v>14.13</v>
          </cell>
          <cell r="G1502">
            <v>1.34</v>
          </cell>
        </row>
        <row r="1503">
          <cell r="A1503" t="str">
            <v>.5</v>
          </cell>
          <cell r="B1503" t="str">
            <v>Sinapi 88267</v>
          </cell>
          <cell r="C1503" t="str">
            <v>Encanador ou bombeiro hidráulico com encargos complementares</v>
          </cell>
          <cell r="D1503" t="str">
            <v>h</v>
          </cell>
          <cell r="E1503">
            <v>9.5000000000000001E-2</v>
          </cell>
          <cell r="F1503">
            <v>18.5</v>
          </cell>
          <cell r="G1503">
            <v>1.76</v>
          </cell>
        </row>
        <row r="1506">
          <cell r="A1506" t="str">
            <v>Composição 0232</v>
          </cell>
          <cell r="B1506" t="str">
            <v>Comp. Sinapi 89665 para a redução especificada</v>
          </cell>
          <cell r="C1506" t="str">
            <v>Redução Concêntrica em PVC soldável. Ref.: TIGRE ou AMANCO Ø85 mm x Ø60 mm</v>
          </cell>
          <cell r="D1506" t="str">
            <v>un</v>
          </cell>
          <cell r="E1506">
            <v>1</v>
          </cell>
          <cell r="G1506">
            <v>18.79</v>
          </cell>
        </row>
        <row r="1507">
          <cell r="A1507" t="str">
            <v>.1</v>
          </cell>
          <cell r="B1507" t="str">
            <v>Ins Sinapi 298</v>
          </cell>
          <cell r="C1507" t="str">
            <v>Anel borracha para tubo esgoto predial, dn 85 mm (nbr 5688)</v>
          </cell>
          <cell r="D1507" t="str">
            <v>un</v>
          </cell>
          <cell r="E1507">
            <v>1</v>
          </cell>
          <cell r="F1507">
            <v>2.16</v>
          </cell>
          <cell r="G1507">
            <v>2.16</v>
          </cell>
        </row>
        <row r="1508">
          <cell r="A1508" t="str">
            <v>.2</v>
          </cell>
          <cell r="B1508" t="str">
            <v>Proposta</v>
          </cell>
          <cell r="C1508" t="str">
            <v>Redução Concêntrica em PVC soldável. Ref.: TIGRE ou AMANCO Ø85 mm x Ø60 mm</v>
          </cell>
          <cell r="D1508" t="str">
            <v>un</v>
          </cell>
          <cell r="E1508">
            <v>1</v>
          </cell>
          <cell r="F1508">
            <v>14.76</v>
          </cell>
          <cell r="G1508">
            <v>14.76</v>
          </cell>
        </row>
        <row r="1509">
          <cell r="A1509" t="str">
            <v>.3</v>
          </cell>
          <cell r="B1509" t="str">
            <v>Ins Sinapi 20078</v>
          </cell>
          <cell r="C1509" t="str">
            <v>Pasta lubrificante para tubos e conexoes com junta elastica (uso em pvc, aco, polietileno e outros) ( de *400* g)</v>
          </cell>
          <cell r="D1509" t="str">
            <v>un</v>
          </cell>
          <cell r="E1509">
            <v>0.03</v>
          </cell>
          <cell r="F1509">
            <v>18.52</v>
          </cell>
          <cell r="G1509">
            <v>0.56000000000000005</v>
          </cell>
        </row>
        <row r="1510">
          <cell r="A1510" t="str">
            <v>.4</v>
          </cell>
          <cell r="B1510" t="str">
            <v>Sinapi 88248</v>
          </cell>
          <cell r="C1510" t="str">
            <v>Auxiliar de encanador ou bombeiro hidráulico com encargos complementares</v>
          </cell>
          <cell r="D1510" t="str">
            <v>h</v>
          </cell>
          <cell r="E1510">
            <v>0.04</v>
          </cell>
          <cell r="F1510">
            <v>14.13</v>
          </cell>
          <cell r="G1510">
            <v>0.56999999999999995</v>
          </cell>
        </row>
        <row r="1511">
          <cell r="A1511" t="str">
            <v>.5</v>
          </cell>
          <cell r="B1511" t="str">
            <v>Sinapi 88267</v>
          </cell>
          <cell r="C1511" t="str">
            <v>Encanador ou bombeiro hidráulico com encargos complementares</v>
          </cell>
          <cell r="D1511" t="str">
            <v>h</v>
          </cell>
          <cell r="E1511">
            <v>0.04</v>
          </cell>
          <cell r="F1511">
            <v>18.5</v>
          </cell>
          <cell r="G1511">
            <v>0.74</v>
          </cell>
        </row>
        <row r="1514">
          <cell r="A1514" t="str">
            <v>Composição 0233</v>
          </cell>
          <cell r="B1514" t="str">
            <v>Comp. Criada a partir do elemento</v>
          </cell>
          <cell r="C1514" t="str">
            <v>Junta de expansão metálica flangeada, em aço inox e ligas especiais com flanges em aço carbono. Ref.: INDFOL ou similar.Ø4"</v>
          </cell>
          <cell r="D1514" t="str">
            <v>un</v>
          </cell>
          <cell r="E1514">
            <v>1</v>
          </cell>
          <cell r="G1514">
            <v>592.83999999999992</v>
          </cell>
        </row>
        <row r="1515">
          <cell r="A1515" t="str">
            <v>.1</v>
          </cell>
          <cell r="B1515" t="str">
            <v>Sinapi 88278</v>
          </cell>
          <cell r="C1515" t="str">
            <v>Montador de estruturas metálicas com encargos complementares</v>
          </cell>
          <cell r="D1515" t="str">
            <v>h</v>
          </cell>
          <cell r="E1515">
            <v>1.6</v>
          </cell>
          <cell r="F1515">
            <v>12.89</v>
          </cell>
          <cell r="G1515">
            <v>20.62</v>
          </cell>
        </row>
        <row r="1516">
          <cell r="A1516" t="str">
            <v>.2</v>
          </cell>
          <cell r="B1516" t="str">
            <v>Sinapi 88316</v>
          </cell>
          <cell r="C1516" t="str">
            <v>Servente com encargos complementares</v>
          </cell>
          <cell r="D1516" t="str">
            <v>h</v>
          </cell>
          <cell r="E1516">
            <v>1.6</v>
          </cell>
          <cell r="F1516">
            <v>12.45</v>
          </cell>
          <cell r="G1516">
            <v>19.920000000000002</v>
          </cell>
        </row>
        <row r="1517">
          <cell r="A1517" t="str">
            <v>.3</v>
          </cell>
          <cell r="B1517" t="str">
            <v>Proposta</v>
          </cell>
          <cell r="C1517" t="str">
            <v>Junta de expansão metálica flangeada, Ø4",em aço inox</v>
          </cell>
          <cell r="D1517" t="str">
            <v>un</v>
          </cell>
          <cell r="E1517">
            <v>1</v>
          </cell>
          <cell r="F1517">
            <v>552.29999999999995</v>
          </cell>
          <cell r="G1517">
            <v>552.29999999999995</v>
          </cell>
        </row>
        <row r="1520">
          <cell r="A1520" t="str">
            <v>Composição 0234</v>
          </cell>
          <cell r="B1520" t="str">
            <v>Comp. Sinapi 94493 adaptada para o registro</v>
          </cell>
          <cell r="C1520" t="str">
            <v>Registro de esfera em PVC soldável. Ref.: TIGRE ou AMANCO Ø85 mm</v>
          </cell>
          <cell r="D1520" t="str">
            <v>un</v>
          </cell>
          <cell r="E1520">
            <v>1</v>
          </cell>
          <cell r="G1520">
            <v>252.42999999999998</v>
          </cell>
        </row>
        <row r="1521">
          <cell r="A1521" t="str">
            <v>.1</v>
          </cell>
          <cell r="B1521" t="str">
            <v>Proposta</v>
          </cell>
          <cell r="C1521" t="str">
            <v>Registro de esfera em PVC soldável. Ref.: TIGRE ou AMANCO Ø85 mm</v>
          </cell>
          <cell r="D1521" t="str">
            <v>un</v>
          </cell>
          <cell r="E1521">
            <v>1</v>
          </cell>
          <cell r="F1521">
            <v>229.26</v>
          </cell>
          <cell r="G1521">
            <v>229.26</v>
          </cell>
        </row>
        <row r="1522">
          <cell r="A1522" t="str">
            <v>.2</v>
          </cell>
          <cell r="B1522" t="str">
            <v>Ins Sinapi 20080</v>
          </cell>
          <cell r="C1522" t="str">
            <v>Adesivo plastico para pvc, frasco com 175 gr</v>
          </cell>
          <cell r="D1522" t="str">
            <v>un</v>
          </cell>
          <cell r="E1522">
            <v>0.28899999999999998</v>
          </cell>
          <cell r="F1522">
            <v>16.05</v>
          </cell>
          <cell r="G1522">
            <v>4.6399999999999997</v>
          </cell>
        </row>
        <row r="1523">
          <cell r="A1523" t="str">
            <v>.3</v>
          </cell>
          <cell r="B1523" t="str">
            <v>Ins Sinapi 20083</v>
          </cell>
          <cell r="C1523" t="str">
            <v>Solucao limpadora para pvc, frasco com 1000 cm3</v>
          </cell>
          <cell r="D1523" t="str">
            <v>un</v>
          </cell>
          <cell r="E1523">
            <v>7.7499999999999999E-2</v>
          </cell>
          <cell r="F1523">
            <v>43.93</v>
          </cell>
          <cell r="G1523">
            <v>3.4</v>
          </cell>
        </row>
        <row r="1524">
          <cell r="A1524" t="str">
            <v>.4</v>
          </cell>
          <cell r="B1524" t="str">
            <v>Ins Sinapi 38383</v>
          </cell>
          <cell r="C1524" t="str">
            <v>Lixa d'agua em folha, grao 100</v>
          </cell>
          <cell r="D1524" t="str">
            <v>un</v>
          </cell>
          <cell r="E1524">
            <v>6.9000000000000006E-2</v>
          </cell>
          <cell r="F1524">
            <v>1.72</v>
          </cell>
          <cell r="G1524">
            <v>0.12</v>
          </cell>
        </row>
        <row r="1525">
          <cell r="A1525" t="str">
            <v>.5</v>
          </cell>
          <cell r="B1525" t="str">
            <v>Sinapi 88248</v>
          </cell>
          <cell r="C1525" t="str">
            <v>Auxiliar de encanador ou bombeiro hidráulico com encargos complementares</v>
          </cell>
          <cell r="D1525" t="str">
            <v>h</v>
          </cell>
          <cell r="E1525">
            <v>0.46</v>
          </cell>
          <cell r="F1525">
            <v>14.13</v>
          </cell>
          <cell r="G1525">
            <v>6.5</v>
          </cell>
        </row>
        <row r="1526">
          <cell r="A1526" t="str">
            <v>.6</v>
          </cell>
          <cell r="B1526" t="str">
            <v>Sinapi 88267</v>
          </cell>
          <cell r="C1526" t="str">
            <v>Encanador ou bombeiro hidráulico com encargos complementares</v>
          </cell>
          <cell r="D1526" t="str">
            <v>h</v>
          </cell>
          <cell r="E1526">
            <v>0.46</v>
          </cell>
          <cell r="F1526">
            <v>18.5</v>
          </cell>
          <cell r="G1526">
            <v>8.51</v>
          </cell>
        </row>
        <row r="1529">
          <cell r="A1529" t="str">
            <v>Composição 0235</v>
          </cell>
          <cell r="B1529" t="str">
            <v>Comp. Sinapi 94493 adaptada para o registro</v>
          </cell>
          <cell r="C1529" t="str">
            <v>Registro de esfera em PVC soldável. Ref.: TIGRE ou AMANCO Ø110 mm</v>
          </cell>
          <cell r="D1529" t="str">
            <v>un</v>
          </cell>
          <cell r="E1529">
            <v>1</v>
          </cell>
          <cell r="G1529">
            <v>543.9899999999999</v>
          </cell>
        </row>
        <row r="1530">
          <cell r="A1530" t="str">
            <v>.1</v>
          </cell>
          <cell r="B1530" t="str">
            <v>Proposta</v>
          </cell>
          <cell r="C1530" t="str">
            <v>Registro de esfera em PVC soldável. Ref.: TIGRE ou AMANCO Ø110 mm</v>
          </cell>
          <cell r="D1530" t="str">
            <v>un</v>
          </cell>
          <cell r="E1530">
            <v>1</v>
          </cell>
          <cell r="F1530">
            <v>509.2</v>
          </cell>
          <cell r="G1530">
            <v>509.2</v>
          </cell>
        </row>
        <row r="1531">
          <cell r="A1531" t="str">
            <v>.2</v>
          </cell>
          <cell r="B1531" t="str">
            <v>Ins Sinapi 20080</v>
          </cell>
          <cell r="C1531" t="str">
            <v>Adesivo plastico para pvc, frasco com 175 gr</v>
          </cell>
          <cell r="D1531" t="str">
            <v>un</v>
          </cell>
          <cell r="E1531">
            <v>0.434</v>
          </cell>
          <cell r="F1531">
            <v>16.05</v>
          </cell>
          <cell r="G1531">
            <v>6.97</v>
          </cell>
        </row>
        <row r="1532">
          <cell r="A1532" t="str">
            <v>.3</v>
          </cell>
          <cell r="B1532" t="str">
            <v>Ins Sinapi 20083</v>
          </cell>
          <cell r="C1532" t="str">
            <v>Solucao limpadora para pvc, frasco com 1000 cm3</v>
          </cell>
          <cell r="D1532" t="str">
            <v>un</v>
          </cell>
          <cell r="E1532">
            <v>0.11650000000000001</v>
          </cell>
          <cell r="F1532">
            <v>43.93</v>
          </cell>
          <cell r="G1532">
            <v>5.12</v>
          </cell>
        </row>
        <row r="1533">
          <cell r="A1533" t="str">
            <v>.4</v>
          </cell>
          <cell r="B1533" t="str">
            <v>Ins Sinapi 38383</v>
          </cell>
          <cell r="C1533" t="str">
            <v>Lixa d'agua em folha, grao 100</v>
          </cell>
          <cell r="D1533" t="str">
            <v>un</v>
          </cell>
          <cell r="E1533">
            <v>0.10349999999999999</v>
          </cell>
          <cell r="F1533">
            <v>1.72</v>
          </cell>
          <cell r="G1533">
            <v>0.18</v>
          </cell>
        </row>
        <row r="1534">
          <cell r="A1534" t="str">
            <v>.5</v>
          </cell>
          <cell r="B1534" t="str">
            <v>Sinapi 88248</v>
          </cell>
          <cell r="C1534" t="str">
            <v>Auxiliar de encanador ou bombeiro hidráulico com encargos complementares</v>
          </cell>
          <cell r="D1534" t="str">
            <v>h</v>
          </cell>
          <cell r="E1534">
            <v>0.69</v>
          </cell>
          <cell r="F1534">
            <v>14.13</v>
          </cell>
          <cell r="G1534">
            <v>9.75</v>
          </cell>
        </row>
        <row r="1535">
          <cell r="A1535" t="str">
            <v>.6</v>
          </cell>
          <cell r="B1535" t="str">
            <v>Sinapi 88267</v>
          </cell>
          <cell r="C1535" t="str">
            <v>Encanador ou bombeiro hidráulico com encargos complementares</v>
          </cell>
          <cell r="D1535" t="str">
            <v>h</v>
          </cell>
          <cell r="E1535">
            <v>0.69</v>
          </cell>
          <cell r="F1535">
            <v>18.5</v>
          </cell>
          <cell r="G1535">
            <v>12.77</v>
          </cell>
        </row>
        <row r="1538">
          <cell r="A1538" t="str">
            <v>Composição 0236</v>
          </cell>
          <cell r="B1538" t="str">
            <v>Comp. Sinapi para mão de obra</v>
          </cell>
          <cell r="C1538" t="str">
            <v>Bomba centrífuga de 7.1/2 CV, rotação de 3500 RPM, IP-55, 220/380V - 60Hz, trifásico, vazão de 57,10 m³/h, altura manométrica de 25,0 mca. Ref.: JACUZZI - Mod. 75GA3-T</v>
          </cell>
          <cell r="D1538" t="str">
            <v>un</v>
          </cell>
          <cell r="E1538">
            <v>1</v>
          </cell>
          <cell r="G1538">
            <v>9764.6099999999988</v>
          </cell>
        </row>
        <row r="1539">
          <cell r="A1539" t="str">
            <v>.1</v>
          </cell>
          <cell r="B1539" t="str">
            <v>Proposta</v>
          </cell>
          <cell r="C1539" t="str">
            <v>Bomba centrífuga de 7.1/2 CV, rotação de 3500 RPM, IP-55, 220/380V - 60Hz, trifásico, vazão de 57,10 m³/h, altura manométrica de 25,0 mca. Ref.: JACUZZI - Mod. 75GA3-T</v>
          </cell>
          <cell r="D1539" t="str">
            <v>un</v>
          </cell>
          <cell r="E1539">
            <v>1</v>
          </cell>
          <cell r="F1539">
            <v>8825.4</v>
          </cell>
          <cell r="G1539">
            <v>8825.4</v>
          </cell>
        </row>
        <row r="1540">
          <cell r="A1540" t="str">
            <v>.2</v>
          </cell>
          <cell r="B1540" t="str">
            <v>Proposta</v>
          </cell>
          <cell r="C1540" t="str">
            <v>Frete JadLog para Equipamentos de Piscina (R$ 24.956,73 / R$ 507.528,00) = 4,92%</v>
          </cell>
          <cell r="D1540" t="str">
            <v>un</v>
          </cell>
          <cell r="E1540">
            <v>4.9200000000000001E-2</v>
          </cell>
          <cell r="F1540">
            <v>8825.4</v>
          </cell>
          <cell r="G1540">
            <v>434.21</v>
          </cell>
        </row>
        <row r="1541">
          <cell r="A1541" t="str">
            <v>.3</v>
          </cell>
          <cell r="B1541" t="str">
            <v>Sinapi 73836/1</v>
          </cell>
          <cell r="C1541" t="str">
            <v>Instalacao de conj.moto bomba horizontal ate 10 cv</v>
          </cell>
          <cell r="D1541" t="str">
            <v>un</v>
          </cell>
          <cell r="E1541">
            <v>1</v>
          </cell>
          <cell r="F1541">
            <v>505</v>
          </cell>
          <cell r="G1541">
            <v>505</v>
          </cell>
        </row>
        <row r="1544">
          <cell r="A1544" t="str">
            <v>Composição 0237</v>
          </cell>
          <cell r="B1544" t="str">
            <v>Comp. Sinapi para mão de obra</v>
          </cell>
          <cell r="C1544" t="str">
            <v>Bomba centrífuga com pré-filtro incorporado, 2 CV, 380V - 60Hz, trifásico, vazão de 24,20 m³/h, altura manométrica de 14 mca. Ref.: JACUZZI - Mod. 2B-T</v>
          </cell>
          <cell r="D1544" t="str">
            <v>un</v>
          </cell>
          <cell r="E1544">
            <v>1</v>
          </cell>
          <cell r="G1544">
            <v>3135.76</v>
          </cell>
        </row>
        <row r="1545">
          <cell r="A1545" t="str">
            <v>.1</v>
          </cell>
          <cell r="B1545" t="str">
            <v>Proposta</v>
          </cell>
          <cell r="C1545" t="str">
            <v>Bomba centrífuga com pré-filtro incorporado, 2 CV, 380V - 60Hz, trifásico, vazão de 24,20 m³/h, altura manométrica de 14 mca. Ref.: JACUZZI - Mod. 2B-T</v>
          </cell>
          <cell r="D1545" t="str">
            <v>un</v>
          </cell>
          <cell r="E1545">
            <v>1</v>
          </cell>
          <cell r="F1545">
            <v>2507.4</v>
          </cell>
          <cell r="G1545">
            <v>2507.4</v>
          </cell>
        </row>
        <row r="1546">
          <cell r="A1546" t="str">
            <v>.2</v>
          </cell>
          <cell r="B1546" t="str">
            <v>Proposta</v>
          </cell>
          <cell r="C1546" t="str">
            <v>Frete JadLog para Equipamentos de Piscina (R$ 24.956,73 / R$ 507.528,00) = 4,92%</v>
          </cell>
          <cell r="D1546" t="str">
            <v>un</v>
          </cell>
          <cell r="E1546">
            <v>4.9200000000000001E-2</v>
          </cell>
          <cell r="F1546">
            <v>2507.4</v>
          </cell>
          <cell r="G1546">
            <v>123.36</v>
          </cell>
        </row>
        <row r="1547">
          <cell r="A1547" t="str">
            <v>.3</v>
          </cell>
          <cell r="B1547" t="str">
            <v>Sinapi 73836/1</v>
          </cell>
          <cell r="C1547" t="str">
            <v>Instalacao de conj.moto bomba horizontal ate 10 cv</v>
          </cell>
          <cell r="D1547" t="str">
            <v>un</v>
          </cell>
          <cell r="E1547">
            <v>1</v>
          </cell>
          <cell r="F1547">
            <v>505</v>
          </cell>
          <cell r="G1547">
            <v>505</v>
          </cell>
        </row>
        <row r="1550">
          <cell r="A1550" t="str">
            <v>Composição 0238</v>
          </cell>
          <cell r="B1550" t="str">
            <v>Comp. Sinapi para mão de obra</v>
          </cell>
          <cell r="C1550" t="str">
            <v>Bomba centrífuga com pré-filtro incorporado, 1 CV, 380V - 60Hz, trifásico, vazão de 11,70 m³/h, altura manométrica de 14 mca. Ref.: JACUZZI - Mod. 1A-T</v>
          </cell>
          <cell r="D1550" t="str">
            <v>un</v>
          </cell>
          <cell r="E1550">
            <v>1</v>
          </cell>
          <cell r="G1550">
            <v>2499.3199999999997</v>
          </cell>
        </row>
        <row r="1551">
          <cell r="A1551" t="str">
            <v>.1</v>
          </cell>
          <cell r="B1551" t="str">
            <v>Proposta</v>
          </cell>
          <cell r="C1551" t="str">
            <v>Bomba centrífuga com pré-filtro incorporado, 1 CV, 380V - 60Hz, trifásico, vazão de 11,70 m³/h, altura manométrica de 14 mca. Ref.: JACUZZI - Mod. 1A-T</v>
          </cell>
          <cell r="D1551" t="str">
            <v>un</v>
          </cell>
          <cell r="E1551">
            <v>1</v>
          </cell>
          <cell r="F1551">
            <v>1900.8</v>
          </cell>
          <cell r="G1551">
            <v>1900.8</v>
          </cell>
        </row>
        <row r="1552">
          <cell r="A1552" t="str">
            <v>.2</v>
          </cell>
          <cell r="B1552" t="str">
            <v>Proposta</v>
          </cell>
          <cell r="C1552" t="str">
            <v>Frete JadLog para Equipamentos de Piscina (R$ 24.956,73 / R$ 507.528,00) = 4,92%</v>
          </cell>
          <cell r="D1552" t="str">
            <v>un</v>
          </cell>
          <cell r="E1552">
            <v>4.9200000000000001E-2</v>
          </cell>
          <cell r="F1552">
            <v>1900.8</v>
          </cell>
          <cell r="G1552">
            <v>93.52</v>
          </cell>
        </row>
        <row r="1553">
          <cell r="A1553" t="str">
            <v>.3</v>
          </cell>
          <cell r="B1553" t="str">
            <v>Sinapi 73836/1</v>
          </cell>
          <cell r="C1553" t="str">
            <v>Instalacao de conj.moto bomba horizontal ate 10 cv</v>
          </cell>
          <cell r="D1553" t="str">
            <v>un</v>
          </cell>
          <cell r="E1553">
            <v>1</v>
          </cell>
          <cell r="F1553">
            <v>505</v>
          </cell>
          <cell r="G1553">
            <v>505</v>
          </cell>
        </row>
        <row r="1556">
          <cell r="A1556" t="str">
            <v>Composição 0239</v>
          </cell>
          <cell r="B1556" t="str">
            <v>Comp. Criada a partir do elemento</v>
          </cell>
          <cell r="C1556" t="str">
            <v>Filtro série "SC", alta vazão, com areia permanente, feito em aço carbono, pintura anticorrosiva, com vazão de 132 m³/h, área de filtração de 3,50 m²/h. Ref.: JACUZZI - Mod. 2-242SC9-T</v>
          </cell>
          <cell r="D1556" t="str">
            <v>un</v>
          </cell>
          <cell r="E1556">
            <v>1</v>
          </cell>
          <cell r="G1556">
            <v>121109.28</v>
          </cell>
        </row>
        <row r="1557">
          <cell r="A1557" t="str">
            <v>.1</v>
          </cell>
          <cell r="B1557" t="str">
            <v>Proposta</v>
          </cell>
          <cell r="C1557" t="str">
            <v>Filtro série "SC", alta vazão, com areia permanente, feito em aço carbono, pintura anticorrosiva, com vazão de 132 m³/h, área de filtração de 3,50 m²/h. Ref.: JACUZZI - Mod. 2-242SC9-T</v>
          </cell>
          <cell r="D1557" t="str">
            <v>un</v>
          </cell>
          <cell r="E1557">
            <v>1</v>
          </cell>
          <cell r="F1557">
            <v>99545.4</v>
          </cell>
          <cell r="G1557">
            <v>99545.4</v>
          </cell>
        </row>
        <row r="1558">
          <cell r="A1558" t="str">
            <v>.2</v>
          </cell>
          <cell r="B1558" t="str">
            <v>Proposta</v>
          </cell>
          <cell r="C1558" t="str">
            <v>Frete JadLog para Equipamentos de Piscina (R$ 24.956,73 / R$ 507.528,00) = 4,92%</v>
          </cell>
          <cell r="D1558" t="str">
            <v>un</v>
          </cell>
          <cell r="E1558">
            <v>4.9200000000000001E-2</v>
          </cell>
          <cell r="F1558">
            <v>99545.4</v>
          </cell>
          <cell r="G1558">
            <v>4897.63</v>
          </cell>
        </row>
        <row r="1559">
          <cell r="A1559" t="str">
            <v>.3</v>
          </cell>
          <cell r="B1559" t="str">
            <v>Sinapi 88279</v>
          </cell>
          <cell r="C1559" t="str">
            <v>Montador eletromecânico com encargos complementares</v>
          </cell>
          <cell r="D1559" t="str">
            <v>h</v>
          </cell>
          <cell r="E1559">
            <v>199</v>
          </cell>
          <cell r="F1559">
            <v>38.67</v>
          </cell>
          <cell r="G1559">
            <v>7695.33</v>
          </cell>
        </row>
        <row r="1560">
          <cell r="A1560" t="str">
            <v>.4</v>
          </cell>
          <cell r="B1560" t="str">
            <v>Sinapi 88248</v>
          </cell>
          <cell r="C1560" t="str">
            <v>Auxiliar de encanador ou bombeiro hidraulico com encargos compllementares</v>
          </cell>
          <cell r="D1560" t="str">
            <v>h</v>
          </cell>
          <cell r="E1560">
            <v>199</v>
          </cell>
          <cell r="F1560">
            <v>14.13</v>
          </cell>
          <cell r="G1560">
            <v>2811.87</v>
          </cell>
        </row>
        <row r="1561">
          <cell r="A1561" t="str">
            <v>.5</v>
          </cell>
          <cell r="B1561" t="str">
            <v>Sinapi 88267</v>
          </cell>
          <cell r="C1561" t="str">
            <v>Encanador ou bombeiro hidráulico com encargos complementares</v>
          </cell>
          <cell r="D1561" t="str">
            <v>h</v>
          </cell>
          <cell r="E1561">
            <v>199</v>
          </cell>
          <cell r="F1561">
            <v>18.5</v>
          </cell>
          <cell r="G1561">
            <v>3681.5</v>
          </cell>
        </row>
        <row r="1562">
          <cell r="A1562" t="str">
            <v>.6</v>
          </cell>
          <cell r="B1562" t="str">
            <v>Sinapi 88316</v>
          </cell>
          <cell r="C1562" t="str">
            <v>Servente com encargos complementares</v>
          </cell>
          <cell r="D1562" t="str">
            <v>h</v>
          </cell>
          <cell r="E1562">
            <v>199</v>
          </cell>
          <cell r="F1562">
            <v>12.45</v>
          </cell>
          <cell r="G1562">
            <v>2477.5500000000002</v>
          </cell>
        </row>
        <row r="1565">
          <cell r="A1565" t="str">
            <v>Composição 0240</v>
          </cell>
          <cell r="B1565" t="str">
            <v>Comp. Criada a partir do elemento</v>
          </cell>
          <cell r="C1565" t="str">
            <v>Filtro série "SC", alta vazão, com areia permanente, feito em aço carbono, pintura anticorrosiva, com vazão de 24 m³/h, área de filtração de 0,65 m²/h. Ref.: JACUZZI - Mod. 36SC6-T</v>
          </cell>
          <cell r="D1565" t="str">
            <v>un</v>
          </cell>
          <cell r="E1565">
            <v>1</v>
          </cell>
          <cell r="G1565">
            <v>22907.109999999997</v>
          </cell>
        </row>
        <row r="1566">
          <cell r="A1566" t="str">
            <v>.1</v>
          </cell>
          <cell r="B1566" t="str">
            <v>Proposta</v>
          </cell>
          <cell r="C1566" t="str">
            <v>Filtro série "SC", alta vazão, com areia permanente, feito em aço carbono, pintura anticorrosiva, com vazão de 24 m³/h, área de filtração de 0,65 m²/h. Ref.: JACUZZI - Mod. 36SC6-T</v>
          </cell>
          <cell r="D1566" t="str">
            <v>un</v>
          </cell>
          <cell r="E1566">
            <v>1</v>
          </cell>
          <cell r="F1566">
            <v>18831.599999999999</v>
          </cell>
          <cell r="G1566">
            <v>18831.599999999999</v>
          </cell>
        </row>
        <row r="1567">
          <cell r="A1567" t="str">
            <v>.2</v>
          </cell>
          <cell r="B1567" t="str">
            <v>Proposta</v>
          </cell>
          <cell r="C1567" t="str">
            <v>Frete JadLog para Equipamentos de Piscina (R$ 24.956,73 / R$ 507.528,00) = 4,92%</v>
          </cell>
          <cell r="D1567" t="str">
            <v>un</v>
          </cell>
          <cell r="E1567">
            <v>4.9200000000000001E-2</v>
          </cell>
          <cell r="F1567">
            <v>18831.599999999999</v>
          </cell>
          <cell r="G1567">
            <v>926.51</v>
          </cell>
        </row>
        <row r="1568">
          <cell r="A1568" t="str">
            <v>.3</v>
          </cell>
          <cell r="B1568" t="str">
            <v>Sinapi 88279</v>
          </cell>
          <cell r="C1568" t="str">
            <v>Montador eletromecânico com encargos complementares</v>
          </cell>
          <cell r="D1568" t="str">
            <v>h</v>
          </cell>
          <cell r="E1568">
            <v>37.6</v>
          </cell>
          <cell r="F1568">
            <v>38.67</v>
          </cell>
          <cell r="G1568">
            <v>1453.99</v>
          </cell>
        </row>
        <row r="1569">
          <cell r="A1569" t="str">
            <v>.4</v>
          </cell>
          <cell r="B1569" t="str">
            <v>Sinapi 88248</v>
          </cell>
          <cell r="C1569" t="str">
            <v>Auxiliar de encanador ou bombeiro hidraulico com encargos compllementares</v>
          </cell>
          <cell r="D1569" t="str">
            <v>h</v>
          </cell>
          <cell r="E1569">
            <v>37.6</v>
          </cell>
          <cell r="F1569">
            <v>14.13</v>
          </cell>
          <cell r="G1569">
            <v>531.29</v>
          </cell>
        </row>
        <row r="1570">
          <cell r="A1570" t="str">
            <v>.5</v>
          </cell>
          <cell r="B1570" t="str">
            <v>Sinapi 88267</v>
          </cell>
          <cell r="C1570" t="str">
            <v>Encanador ou bombeiro hidráulico com encargos complementares</v>
          </cell>
          <cell r="D1570" t="str">
            <v>h</v>
          </cell>
          <cell r="E1570">
            <v>37.6</v>
          </cell>
          <cell r="F1570">
            <v>18.5</v>
          </cell>
          <cell r="G1570">
            <v>695.6</v>
          </cell>
        </row>
        <row r="1571">
          <cell r="A1571" t="str">
            <v>.6</v>
          </cell>
          <cell r="B1571" t="str">
            <v>Sinapi 88316</v>
          </cell>
          <cell r="C1571" t="str">
            <v>Servente com encargos complementares</v>
          </cell>
          <cell r="D1571" t="str">
            <v>h</v>
          </cell>
          <cell r="E1571">
            <v>37.6</v>
          </cell>
          <cell r="F1571">
            <v>12.45</v>
          </cell>
          <cell r="G1571">
            <v>468.12</v>
          </cell>
        </row>
        <row r="1574">
          <cell r="A1574" t="str">
            <v>Composição 0241</v>
          </cell>
          <cell r="B1574" t="str">
            <v>Comp. Criada a partir do elemento</v>
          </cell>
          <cell r="C1574" t="str">
            <v>Filtro série "CFA", alta vazão, com areia permanente, com vazão de 11,50 m³/h, área de filtração de 0,19 m²/h. Ref.: JACUZZI - Mod. 19CFA4-T</v>
          </cell>
          <cell r="D1574" t="str">
            <v>un</v>
          </cell>
          <cell r="E1574">
            <v>1</v>
          </cell>
          <cell r="G1574">
            <v>4520.46</v>
          </cell>
        </row>
        <row r="1575">
          <cell r="A1575" t="str">
            <v>.1</v>
          </cell>
          <cell r="B1575" t="str">
            <v>Proposta</v>
          </cell>
          <cell r="C1575" t="str">
            <v>Filtro série "CFA", alta vazão, com areia permanente, com vazão de 11,50 m³/h, área de filtração de 0,19 m²/h. Ref.: JACUZZI - Mod. 19CFA4-T</v>
          </cell>
          <cell r="D1575" t="str">
            <v>un</v>
          </cell>
          <cell r="E1575">
            <v>1</v>
          </cell>
          <cell r="F1575">
            <v>3709.8</v>
          </cell>
          <cell r="G1575">
            <v>3709.8</v>
          </cell>
        </row>
        <row r="1576">
          <cell r="A1576" t="str">
            <v>.2</v>
          </cell>
          <cell r="B1576" t="str">
            <v>Proposta</v>
          </cell>
          <cell r="C1576" t="str">
            <v>Frete JadLog para Equipamentos de Piscina (R$ 24.956,73 / R$ 507.528,00) = 4,92%</v>
          </cell>
          <cell r="D1576" t="str">
            <v>un</v>
          </cell>
          <cell r="E1576">
            <v>4.9200000000000001E-2</v>
          </cell>
          <cell r="F1576">
            <v>3709.8</v>
          </cell>
          <cell r="G1576">
            <v>182.52</v>
          </cell>
        </row>
        <row r="1577">
          <cell r="A1577" t="str">
            <v>.3</v>
          </cell>
          <cell r="B1577" t="str">
            <v>Sinapi 88279</v>
          </cell>
          <cell r="C1577" t="str">
            <v>Montador eletromecânico com encargos complementares</v>
          </cell>
          <cell r="D1577" t="str">
            <v>h</v>
          </cell>
          <cell r="E1577">
            <v>7.5</v>
          </cell>
          <cell r="F1577">
            <v>38.67</v>
          </cell>
          <cell r="G1577">
            <v>290.02999999999997</v>
          </cell>
        </row>
        <row r="1578">
          <cell r="A1578" t="str">
            <v>.4</v>
          </cell>
          <cell r="B1578" t="str">
            <v>Sinapi 88248</v>
          </cell>
          <cell r="C1578" t="str">
            <v>Auxiliar de encanador ou bombeiro hidraulico com encargos compllementares</v>
          </cell>
          <cell r="D1578" t="str">
            <v>h</v>
          </cell>
          <cell r="E1578">
            <v>7.5</v>
          </cell>
          <cell r="F1578">
            <v>14.13</v>
          </cell>
          <cell r="G1578">
            <v>105.98</v>
          </cell>
        </row>
        <row r="1579">
          <cell r="A1579" t="str">
            <v>.5</v>
          </cell>
          <cell r="B1579" t="str">
            <v>Sinapi 88267</v>
          </cell>
          <cell r="C1579" t="str">
            <v>Encanador ou bombeiro hidráulico com encargos complementares</v>
          </cell>
          <cell r="D1579" t="str">
            <v>h</v>
          </cell>
          <cell r="E1579">
            <v>7.5</v>
          </cell>
          <cell r="F1579">
            <v>18.5</v>
          </cell>
          <cell r="G1579">
            <v>138.75</v>
          </cell>
        </row>
        <row r="1580">
          <cell r="A1580" t="str">
            <v>.6</v>
          </cell>
          <cell r="B1580" t="str">
            <v>Sinapi 88316</v>
          </cell>
          <cell r="C1580" t="str">
            <v>Servente com encargos complementares</v>
          </cell>
          <cell r="D1580" t="str">
            <v>h</v>
          </cell>
          <cell r="E1580">
            <v>7.5</v>
          </cell>
          <cell r="F1580">
            <v>12.45</v>
          </cell>
          <cell r="G1580">
            <v>93.38</v>
          </cell>
        </row>
        <row r="1583">
          <cell r="A1583" t="str">
            <v>Composição 0242</v>
          </cell>
          <cell r="B1583" t="str">
            <v>Comp. Criada a partir do elemento</v>
          </cell>
          <cell r="C1583" t="str">
            <v>Pré-filtro série "SO", em ferro fundido, bocais com flange Ø4"</v>
          </cell>
          <cell r="D1583" t="str">
            <v>un</v>
          </cell>
          <cell r="E1583">
            <v>1</v>
          </cell>
          <cell r="G1583">
            <v>10371.749999999998</v>
          </cell>
        </row>
        <row r="1584">
          <cell r="A1584" t="str">
            <v>.1</v>
          </cell>
          <cell r="B1584" t="str">
            <v>Proposta</v>
          </cell>
          <cell r="C1584" t="str">
            <v>Pré-filtro série "SO", em ferro fundido, bocais com flange Ø4"</v>
          </cell>
          <cell r="D1584" t="str">
            <v>un</v>
          </cell>
          <cell r="E1584">
            <v>1</v>
          </cell>
          <cell r="F1584">
            <v>8528.4</v>
          </cell>
          <cell r="G1584">
            <v>8528.4</v>
          </cell>
        </row>
        <row r="1585">
          <cell r="A1585" t="str">
            <v>.2</v>
          </cell>
          <cell r="B1585" t="str">
            <v>Proposta</v>
          </cell>
          <cell r="C1585" t="str">
            <v>Frete JadLog para Equipamentos de Piscina (R$ 24.956,73 / R$ 507.528,00) = 4,92%</v>
          </cell>
          <cell r="D1585" t="str">
            <v>un</v>
          </cell>
          <cell r="E1585">
            <v>4.9200000000000001E-2</v>
          </cell>
          <cell r="F1585">
            <v>8528.4</v>
          </cell>
          <cell r="G1585">
            <v>419.6</v>
          </cell>
        </row>
        <row r="1586">
          <cell r="A1586" t="str">
            <v>.3</v>
          </cell>
          <cell r="B1586" t="str">
            <v>Sinapi 88279</v>
          </cell>
          <cell r="C1586" t="str">
            <v>Montador eletromecânico com encargos complementares</v>
          </cell>
          <cell r="D1586" t="str">
            <v>h</v>
          </cell>
          <cell r="E1586">
            <v>17</v>
          </cell>
          <cell r="F1586">
            <v>38.67</v>
          </cell>
          <cell r="G1586">
            <v>657.39</v>
          </cell>
        </row>
        <row r="1587">
          <cell r="A1587" t="str">
            <v>.4</v>
          </cell>
          <cell r="B1587" t="str">
            <v>Sinapi 88248</v>
          </cell>
          <cell r="C1587" t="str">
            <v>Auxiliar de encanador ou bombeiro hidraulico com encargos compllementares</v>
          </cell>
          <cell r="D1587" t="str">
            <v>h</v>
          </cell>
          <cell r="E1587">
            <v>17</v>
          </cell>
          <cell r="F1587">
            <v>14.13</v>
          </cell>
          <cell r="G1587">
            <v>240.21</v>
          </cell>
        </row>
        <row r="1588">
          <cell r="A1588" t="str">
            <v>.5</v>
          </cell>
          <cell r="B1588" t="str">
            <v>Sinapi 88267</v>
          </cell>
          <cell r="C1588" t="str">
            <v>Encanador ou bombeiro hidráulico com encargos complementares</v>
          </cell>
          <cell r="D1588" t="str">
            <v>h</v>
          </cell>
          <cell r="E1588">
            <v>17</v>
          </cell>
          <cell r="F1588">
            <v>18.5</v>
          </cell>
          <cell r="G1588">
            <v>314.5</v>
          </cell>
        </row>
        <row r="1589">
          <cell r="A1589" t="str">
            <v>.6</v>
          </cell>
          <cell r="B1589" t="str">
            <v>Sinapi 88316</v>
          </cell>
          <cell r="C1589" t="str">
            <v>Servente com encargos complementares</v>
          </cell>
          <cell r="D1589" t="str">
            <v>h</v>
          </cell>
          <cell r="E1589">
            <v>17</v>
          </cell>
          <cell r="F1589">
            <v>12.45</v>
          </cell>
          <cell r="G1589">
            <v>211.65</v>
          </cell>
        </row>
        <row r="1592">
          <cell r="A1592" t="str">
            <v>Composição 0243</v>
          </cell>
          <cell r="B1592" t="str">
            <v>Comp. Sinapi 73694 para a bomba especificada</v>
          </cell>
          <cell r="C1592" t="str">
            <v>Bomba dosadora de cloro e demais produtos químicos para piscina, com vazão de 20 litros/hora, pressão de trabalho de até 4bar, tensão 220V. Ref.: EXATTA modelo EX2-20 ou similar</v>
          </cell>
          <cell r="D1592" t="str">
            <v>un</v>
          </cell>
          <cell r="E1592">
            <v>1</v>
          </cell>
          <cell r="G1592">
            <v>2679.3799999999997</v>
          </cell>
        </row>
        <row r="1593">
          <cell r="A1593" t="str">
            <v>.1</v>
          </cell>
          <cell r="B1593" t="str">
            <v>Proposta</v>
          </cell>
          <cell r="C1593" t="str">
            <v>Bomba dosadora de cloro e demais produtos químicos para piscina, com vazão de 20 litros/hora, pressão de trabalho de até 4bar, tensão 220V. Ref.: EXATTA modelo EX2-20 ou similar</v>
          </cell>
          <cell r="D1593" t="str">
            <v>un</v>
          </cell>
          <cell r="E1593">
            <v>1</v>
          </cell>
          <cell r="F1593">
            <v>2383.1999999999998</v>
          </cell>
          <cell r="G1593">
            <v>2383.1999999999998</v>
          </cell>
        </row>
        <row r="1594">
          <cell r="A1594" t="str">
            <v>.2</v>
          </cell>
          <cell r="B1594" t="str">
            <v>Proposta</v>
          </cell>
          <cell r="C1594" t="str">
            <v>Frete JadLog para Equipamentos de Piscina (R$ 24.956,73 / R$ 507.528,00) = 4,92%</v>
          </cell>
          <cell r="D1594" t="str">
            <v>un</v>
          </cell>
          <cell r="E1594">
            <v>4.9200000000000001E-2</v>
          </cell>
          <cell r="F1594">
            <v>2383.1999999999998</v>
          </cell>
          <cell r="G1594">
            <v>117.25</v>
          </cell>
        </row>
        <row r="1595">
          <cell r="A1595" t="str">
            <v>.3</v>
          </cell>
          <cell r="B1595" t="str">
            <v>Sinapi 88279</v>
          </cell>
          <cell r="C1595" t="str">
            <v>Montador eletromecânico com encargos complementares</v>
          </cell>
          <cell r="D1595" t="str">
            <v>h</v>
          </cell>
          <cell r="E1595">
            <v>3.5</v>
          </cell>
          <cell r="F1595">
            <v>38.67</v>
          </cell>
          <cell r="G1595">
            <v>135.35</v>
          </cell>
        </row>
        <row r="1596">
          <cell r="A1596" t="str">
            <v>.4</v>
          </cell>
          <cell r="B1596" t="str">
            <v>Sinapi 88316</v>
          </cell>
          <cell r="C1596" t="str">
            <v>Servente com encargos complementares</v>
          </cell>
          <cell r="D1596" t="str">
            <v>h</v>
          </cell>
          <cell r="E1596">
            <v>3.5</v>
          </cell>
          <cell r="F1596">
            <v>12.45</v>
          </cell>
          <cell r="G1596">
            <v>43.58</v>
          </cell>
        </row>
        <row r="1599">
          <cell r="A1599" t="str">
            <v>Composição 0244</v>
          </cell>
          <cell r="B1599" t="str">
            <v>Comp. Criada a partir do elemento</v>
          </cell>
          <cell r="C1599" t="str">
            <v>Controlador de cloro e pH para automação do sistema de cloração de piscinas, controla as bombas dosadoras, funcionamento automático, 220V. Ref.: GENCO modelo 3100 OU SIMILAR.</v>
          </cell>
          <cell r="D1599" t="str">
            <v>un</v>
          </cell>
          <cell r="E1599">
            <v>1</v>
          </cell>
          <cell r="G1599">
            <v>9118.33</v>
          </cell>
        </row>
        <row r="1600">
          <cell r="A1600" t="str">
            <v>.1</v>
          </cell>
          <cell r="B1600" t="str">
            <v>Proposta</v>
          </cell>
          <cell r="C1600" t="str">
            <v>Controlador de cloro e pH para automação do sistema de cloração de piscinas, controla as bombas dosadoras, funcionamento automático, 220V. Ref.: GENCO modelo 3100 OU SIMILAR.</v>
          </cell>
          <cell r="D1600" t="str">
            <v>un</v>
          </cell>
          <cell r="E1600">
            <v>1</v>
          </cell>
          <cell r="F1600">
            <v>7493.4</v>
          </cell>
          <cell r="G1600">
            <v>7493.4</v>
          </cell>
        </row>
        <row r="1601">
          <cell r="A1601" t="str">
            <v>.2</v>
          </cell>
          <cell r="B1601" t="str">
            <v>Proposta</v>
          </cell>
          <cell r="C1601" t="str">
            <v>Frete JadLog para Equipamentos de Piscina (R$ 24.956,73 / R$ 507.528,00) = 4,92%</v>
          </cell>
          <cell r="D1601" t="str">
            <v>un</v>
          </cell>
          <cell r="E1601">
            <v>4.9200000000000001E-2</v>
          </cell>
          <cell r="F1601">
            <v>7493.4</v>
          </cell>
          <cell r="G1601">
            <v>368.68</v>
          </cell>
        </row>
        <row r="1602">
          <cell r="A1602" t="str">
            <v>.3</v>
          </cell>
          <cell r="B1602" t="str">
            <v>Sinapi 88279</v>
          </cell>
          <cell r="C1602" t="str">
            <v>Montador eletromecânico com encargos complementares</v>
          </cell>
          <cell r="D1602" t="str">
            <v>h</v>
          </cell>
          <cell r="E1602">
            <v>15</v>
          </cell>
          <cell r="F1602">
            <v>38.67</v>
          </cell>
          <cell r="G1602">
            <v>580.04999999999995</v>
          </cell>
        </row>
        <row r="1603">
          <cell r="A1603" t="str">
            <v>.4</v>
          </cell>
          <cell r="B1603" t="str">
            <v>Sinapi 88248</v>
          </cell>
          <cell r="C1603" t="str">
            <v>Auxiliar de encanador ou bombeiro hidraulico com encargos compllementares</v>
          </cell>
          <cell r="D1603" t="str">
            <v>h</v>
          </cell>
          <cell r="E1603">
            <v>15</v>
          </cell>
          <cell r="F1603">
            <v>14.13</v>
          </cell>
          <cell r="G1603">
            <v>211.95</v>
          </cell>
        </row>
        <row r="1604">
          <cell r="A1604" t="str">
            <v>.5</v>
          </cell>
          <cell r="B1604" t="str">
            <v>Sinapi 88267</v>
          </cell>
          <cell r="C1604" t="str">
            <v>Encanador ou bombeiro hidráulico com encargos complementares</v>
          </cell>
          <cell r="D1604" t="str">
            <v>h</v>
          </cell>
          <cell r="E1604">
            <v>15</v>
          </cell>
          <cell r="F1604">
            <v>18.5</v>
          </cell>
          <cell r="G1604">
            <v>277.5</v>
          </cell>
        </row>
        <row r="1605">
          <cell r="A1605" t="str">
            <v>.6</v>
          </cell>
          <cell r="B1605" t="str">
            <v>Sinapi 88316</v>
          </cell>
          <cell r="C1605" t="str">
            <v>Servente com encargos complementares</v>
          </cell>
          <cell r="D1605" t="str">
            <v>h</v>
          </cell>
          <cell r="E1605">
            <v>15</v>
          </cell>
          <cell r="F1605">
            <v>12.45</v>
          </cell>
          <cell r="G1605">
            <v>186.75</v>
          </cell>
        </row>
        <row r="1608">
          <cell r="A1608" t="str">
            <v>Composição 0245</v>
          </cell>
          <cell r="B1608" t="str">
            <v>Composição SBC  22354 para o dispositivo especificado</v>
          </cell>
          <cell r="C1608" t="str">
            <v>Bocal Retorno para piscina Ø50mm. Ref. JACUZZI ou similar</v>
          </cell>
          <cell r="D1608" t="str">
            <v>un</v>
          </cell>
          <cell r="E1608">
            <v>1</v>
          </cell>
          <cell r="G1608">
            <v>113.75000000000001</v>
          </cell>
        </row>
        <row r="1609">
          <cell r="A1609" t="str">
            <v>.1</v>
          </cell>
          <cell r="B1609" t="str">
            <v>Proposta</v>
          </cell>
          <cell r="C1609" t="str">
            <v>Bocal Retorno para piscina Ø50mm. Ref. JACUZZI ou similar</v>
          </cell>
          <cell r="D1609" t="str">
            <v>un</v>
          </cell>
          <cell r="E1609">
            <v>1</v>
          </cell>
          <cell r="F1609">
            <v>79.2</v>
          </cell>
          <cell r="G1609">
            <v>79.2</v>
          </cell>
        </row>
        <row r="1610">
          <cell r="A1610" t="str">
            <v>.2</v>
          </cell>
          <cell r="B1610" t="str">
            <v>Proposta</v>
          </cell>
          <cell r="C1610" t="str">
            <v>Frete JadLog para Equipamentos de Piscina (R$ 24.956,73 / R$ 507.528,00) = 4,92%</v>
          </cell>
          <cell r="D1610" t="str">
            <v>un</v>
          </cell>
          <cell r="E1610">
            <v>4.9200000000000001E-2</v>
          </cell>
          <cell r="F1610">
            <v>79.2</v>
          </cell>
          <cell r="G1610">
            <v>3.9</v>
          </cell>
        </row>
        <row r="1611">
          <cell r="A1611" t="str">
            <v>.3</v>
          </cell>
          <cell r="B1611" t="str">
            <v>Sinapi 88316</v>
          </cell>
          <cell r="C1611" t="str">
            <v>Servente com encargos complementares</v>
          </cell>
          <cell r="D1611" t="str">
            <v>h</v>
          </cell>
          <cell r="E1611">
            <v>0.97099999999999997</v>
          </cell>
          <cell r="F1611">
            <v>12.45</v>
          </cell>
          <cell r="G1611">
            <v>12.09</v>
          </cell>
        </row>
        <row r="1612">
          <cell r="A1612" t="str">
            <v>.4</v>
          </cell>
          <cell r="B1612" t="str">
            <v>Sinapi 88264</v>
          </cell>
          <cell r="C1612" t="str">
            <v>Eletricista com encargos complementares</v>
          </cell>
          <cell r="D1612" t="str">
            <v>h</v>
          </cell>
          <cell r="E1612">
            <v>0.97099999999999997</v>
          </cell>
          <cell r="F1612">
            <v>19.11</v>
          </cell>
          <cell r="G1612">
            <v>18.559999999999999</v>
          </cell>
        </row>
        <row r="1615">
          <cell r="A1615" t="str">
            <v>Composição 0246</v>
          </cell>
          <cell r="B1615" t="str">
            <v>Composição SBC  22354 para o dispositivo especificado</v>
          </cell>
          <cell r="C1615" t="str">
            <v>Bocal Aspiração para piscina Ø50mm. Ref. JACUZZI ou similar</v>
          </cell>
          <cell r="D1615" t="str">
            <v>un</v>
          </cell>
          <cell r="E1615">
            <v>1</v>
          </cell>
          <cell r="G1615">
            <v>128.85999999999999</v>
          </cell>
        </row>
        <row r="1616">
          <cell r="A1616" t="str">
            <v>.1</v>
          </cell>
          <cell r="B1616" t="str">
            <v>Proposta</v>
          </cell>
          <cell r="C1616" t="str">
            <v>Bocal Aspiração para piscina Ø50mm. Ref. JACUZZI ou similar</v>
          </cell>
          <cell r="D1616" t="str">
            <v>un</v>
          </cell>
          <cell r="E1616">
            <v>1</v>
          </cell>
          <cell r="F1616">
            <v>93.6</v>
          </cell>
          <cell r="G1616">
            <v>93.6</v>
          </cell>
        </row>
        <row r="1617">
          <cell r="A1617" t="str">
            <v>.2</v>
          </cell>
          <cell r="B1617" t="str">
            <v>Proposta</v>
          </cell>
          <cell r="C1617" t="str">
            <v>Frete JadLog para Equipamentos de Piscina (R$ 24.956,73 / R$ 507.528,00) = 4,92%</v>
          </cell>
          <cell r="D1617" t="str">
            <v>un</v>
          </cell>
          <cell r="E1617">
            <v>4.9200000000000001E-2</v>
          </cell>
          <cell r="F1617">
            <v>93.6</v>
          </cell>
          <cell r="G1617">
            <v>4.6100000000000003</v>
          </cell>
        </row>
        <row r="1618">
          <cell r="A1618" t="str">
            <v>.3</v>
          </cell>
          <cell r="B1618" t="str">
            <v>Sinapi 88316</v>
          </cell>
          <cell r="C1618" t="str">
            <v>Servente com encargos complementares</v>
          </cell>
          <cell r="D1618" t="str">
            <v>h</v>
          </cell>
          <cell r="E1618">
            <v>0.97099999999999997</v>
          </cell>
          <cell r="F1618">
            <v>12.45</v>
          </cell>
          <cell r="G1618">
            <v>12.09</v>
          </cell>
        </row>
        <row r="1619">
          <cell r="A1619" t="str">
            <v>.4</v>
          </cell>
          <cell r="B1619" t="str">
            <v>Sinapi 88264</v>
          </cell>
          <cell r="C1619" t="str">
            <v>Eletricista com encargos complementares</v>
          </cell>
          <cell r="D1619" t="str">
            <v>h</v>
          </cell>
          <cell r="E1619">
            <v>0.97099999999999997</v>
          </cell>
          <cell r="F1619">
            <v>19.11</v>
          </cell>
          <cell r="G1619">
            <v>18.559999999999999</v>
          </cell>
        </row>
        <row r="1622">
          <cell r="A1622" t="str">
            <v>Composição 0247</v>
          </cell>
          <cell r="B1622" t="str">
            <v>Composição SBC  22354 para a coadeira especificada</v>
          </cell>
          <cell r="C1622" t="str">
            <v>Coadeira para piscina. Ref.: JACUZZI - Série WII ou similar.</v>
          </cell>
          <cell r="D1622" t="str">
            <v>un</v>
          </cell>
          <cell r="E1622">
            <v>1</v>
          </cell>
          <cell r="G1622">
            <v>1001.37</v>
          </cell>
        </row>
        <row r="1623">
          <cell r="A1623" t="str">
            <v>.1</v>
          </cell>
          <cell r="B1623" t="str">
            <v>Sinapi 88316</v>
          </cell>
          <cell r="C1623" t="str">
            <v>Servente com encargos complementares</v>
          </cell>
          <cell r="D1623" t="str">
            <v>h</v>
          </cell>
          <cell r="E1623">
            <v>0.97099999999999997</v>
          </cell>
          <cell r="F1623">
            <v>12.45</v>
          </cell>
          <cell r="G1623">
            <v>12.09</v>
          </cell>
        </row>
        <row r="1624">
          <cell r="A1624" t="str">
            <v>.2</v>
          </cell>
          <cell r="B1624" t="str">
            <v>Sinapi 88264</v>
          </cell>
          <cell r="C1624" t="str">
            <v>Eletricista com encargos complementares</v>
          </cell>
          <cell r="D1624" t="str">
            <v>h</v>
          </cell>
          <cell r="E1624">
            <v>0.97099999999999997</v>
          </cell>
          <cell r="F1624">
            <v>19.11</v>
          </cell>
          <cell r="G1624">
            <v>18.559999999999999</v>
          </cell>
        </row>
        <row r="1625">
          <cell r="A1625" t="str">
            <v>.3</v>
          </cell>
          <cell r="B1625" t="str">
            <v>Proposta</v>
          </cell>
          <cell r="C1625" t="str">
            <v>Coadeira para piscina. Ref.: JACUZZI - Série WII ou similar.</v>
          </cell>
          <cell r="D1625" t="str">
            <v>un</v>
          </cell>
          <cell r="E1625">
            <v>1</v>
          </cell>
          <cell r="F1625">
            <v>925.2</v>
          </cell>
          <cell r="G1625">
            <v>925.2</v>
          </cell>
        </row>
        <row r="1626">
          <cell r="A1626" t="str">
            <v>.4</v>
          </cell>
          <cell r="B1626" t="str">
            <v>Proposta</v>
          </cell>
          <cell r="C1626" t="str">
            <v>Frete JadLog para Equipamentos de Piscina (R$ 24.956,73 / R$ 507.528,00) = 4,92%</v>
          </cell>
          <cell r="D1626" t="str">
            <v>un</v>
          </cell>
          <cell r="E1626">
            <v>4.9200000000000001E-2</v>
          </cell>
          <cell r="F1626">
            <v>925.2</v>
          </cell>
          <cell r="G1626">
            <v>45.52</v>
          </cell>
        </row>
        <row r="1629">
          <cell r="A1629" t="str">
            <v>Composição 0248</v>
          </cell>
          <cell r="B1629" t="str">
            <v>Sinapi 89708 para o ralo especificado</v>
          </cell>
          <cell r="C1629" t="str">
            <v>Ralo de fundo para piscina, anti-vortice. Ref. JACUZZI ou similar.</v>
          </cell>
          <cell r="D1629" t="str">
            <v>un</v>
          </cell>
          <cell r="E1629">
            <v>1</v>
          </cell>
          <cell r="G1629">
            <v>193.73</v>
          </cell>
        </row>
        <row r="1630">
          <cell r="A1630" t="str">
            <v>.1</v>
          </cell>
          <cell r="B1630" t="str">
            <v>Sinapi 88248</v>
          </cell>
          <cell r="C1630" t="str">
            <v>Auxiliar de encanador ou bombeiro hidraulico com encargos compllementares</v>
          </cell>
          <cell r="D1630" t="str">
            <v>h</v>
          </cell>
          <cell r="E1630">
            <v>0.38</v>
          </cell>
          <cell r="F1630">
            <v>14.13</v>
          </cell>
          <cell r="G1630">
            <v>5.37</v>
          </cell>
        </row>
        <row r="1631">
          <cell r="A1631" t="str">
            <v>.2</v>
          </cell>
          <cell r="B1631" t="str">
            <v>Sinapi 88267</v>
          </cell>
          <cell r="C1631" t="str">
            <v>Encanador ou bombeiro hidráulico com encargos complementares</v>
          </cell>
          <cell r="D1631" t="str">
            <v>h</v>
          </cell>
          <cell r="E1631">
            <v>0.38</v>
          </cell>
          <cell r="F1631">
            <v>18.5</v>
          </cell>
          <cell r="G1631">
            <v>7.03</v>
          </cell>
        </row>
        <row r="1632">
          <cell r="A1632" t="str">
            <v>.3</v>
          </cell>
          <cell r="B1632" t="str">
            <v>Ins Sinapi 297</v>
          </cell>
          <cell r="C1632" t="str">
            <v>Anel borracha para tubo esgoto predial dn 75 mm (nbr 5688)</v>
          </cell>
          <cell r="D1632" t="str">
            <v>un</v>
          </cell>
          <cell r="E1632">
            <v>1</v>
          </cell>
          <cell r="F1632">
            <v>1.89</v>
          </cell>
          <cell r="G1632">
            <v>1.89</v>
          </cell>
        </row>
        <row r="1633">
          <cell r="A1633" t="str">
            <v>.4</v>
          </cell>
          <cell r="B1633" t="str">
            <v>Ins Sinapi 3767</v>
          </cell>
          <cell r="C1633" t="str">
            <v>lixa em folha para parede ou madeira, numero 120 (cor vermelha)</v>
          </cell>
          <cell r="D1633" t="str">
            <v>un</v>
          </cell>
          <cell r="E1633">
            <v>5.7000000000000002E-2</v>
          </cell>
          <cell r="F1633">
            <v>0.59</v>
          </cell>
          <cell r="G1633">
            <v>0.03</v>
          </cell>
        </row>
        <row r="1634">
          <cell r="A1634" t="str">
            <v>.5</v>
          </cell>
          <cell r="B1634" t="str">
            <v>Proposta</v>
          </cell>
          <cell r="C1634" t="str">
            <v>Ralo de fundo para piscina, anti-vortice. Ref. JACUZZI ou similar.</v>
          </cell>
          <cell r="D1634" t="str">
            <v>un</v>
          </cell>
          <cell r="E1634">
            <v>1</v>
          </cell>
          <cell r="F1634">
            <v>171</v>
          </cell>
          <cell r="G1634">
            <v>171</v>
          </cell>
        </row>
        <row r="1635">
          <cell r="A1635" t="str">
            <v>.6</v>
          </cell>
          <cell r="B1635" t="str">
            <v>Proposta</v>
          </cell>
          <cell r="C1635" t="str">
            <v>Frete JadLog para Equipamentos de Piscina (R$ 24.956,73 / R$ 507.528,00) = 4,92%</v>
          </cell>
          <cell r="D1635" t="str">
            <v>un</v>
          </cell>
          <cell r="E1635">
            <v>4.9200000000000001E-2</v>
          </cell>
          <cell r="F1635">
            <v>171</v>
          </cell>
          <cell r="G1635">
            <v>8.41</v>
          </cell>
        </row>
        <row r="1638">
          <cell r="A1638" t="str">
            <v>Composição 0249</v>
          </cell>
          <cell r="B1638" t="str">
            <v>Comp. Criada a partir do elemento</v>
          </cell>
          <cell r="C1638" t="str">
            <v>Sistema de segurança para desligamento de bomba de piscina, automático, através de libertação por vácuo (SLV). Ref.: SODRAMAR - mod. SR500</v>
          </cell>
          <cell r="D1638" t="str">
            <v>un</v>
          </cell>
          <cell r="E1638">
            <v>1</v>
          </cell>
          <cell r="G1638">
            <v>1299.3600000000001</v>
          </cell>
        </row>
        <row r="1639">
          <cell r="A1639" t="str">
            <v>.1</v>
          </cell>
          <cell r="B1639" t="str">
            <v>Proposta</v>
          </cell>
          <cell r="C1639" t="str">
            <v>Sistema de segurança para desligamento de bomba de piscina, automático, através de libertação por vácuo (SLV). Ref.: SODRAMAR - mod. SR500</v>
          </cell>
          <cell r="D1639" t="str">
            <v>un</v>
          </cell>
          <cell r="E1639">
            <v>1</v>
          </cell>
          <cell r="F1639">
            <v>990</v>
          </cell>
          <cell r="G1639">
            <v>990</v>
          </cell>
        </row>
        <row r="1640">
          <cell r="A1640" t="str">
            <v>.2</v>
          </cell>
          <cell r="B1640" t="str">
            <v>Sinapi 88279</v>
          </cell>
          <cell r="C1640" t="str">
            <v>Montador eletromecânico com encargos complementares</v>
          </cell>
          <cell r="D1640" t="str">
            <v>h</v>
          </cell>
          <cell r="E1640">
            <v>8</v>
          </cell>
          <cell r="F1640">
            <v>38.67</v>
          </cell>
          <cell r="G1640">
            <v>309.36</v>
          </cell>
        </row>
        <row r="1643">
          <cell r="A1643" t="str">
            <v>Composição 0250</v>
          </cell>
          <cell r="B1643" t="str">
            <v xml:space="preserve">Composição Sinapi </v>
          </cell>
          <cell r="C1643" t="str">
            <v>Base de apoio para bomba, sistema anti-vibrátil, com coxins de borracha</v>
          </cell>
          <cell r="D1643" t="str">
            <v>un</v>
          </cell>
          <cell r="E1643">
            <v>1</v>
          </cell>
          <cell r="G1643">
            <v>542.55999999999995</v>
          </cell>
        </row>
        <row r="1644">
          <cell r="A1644" t="str">
            <v>.1</v>
          </cell>
          <cell r="B1644" t="str">
            <v>Sinapi 84153</v>
          </cell>
          <cell r="C1644" t="str">
            <v xml:space="preserve">Aparelho de apoio neoprene nao fretado (1,4kg/dm3) </v>
          </cell>
          <cell r="D1644" t="str">
            <v>kg</v>
          </cell>
          <cell r="E1644">
            <v>8</v>
          </cell>
          <cell r="F1644">
            <v>67.819999999999993</v>
          </cell>
          <cell r="G1644">
            <v>542.55999999999995</v>
          </cell>
        </row>
        <row r="1647">
          <cell r="A1647" t="str">
            <v>Composição 0301</v>
          </cell>
          <cell r="B1647" t="str">
            <v>Composições Sinapi</v>
          </cell>
          <cell r="C1647" t="str">
            <v>Tubo de PVC rígido tipo esgoto, série R, vara com 6m, incluindo conexões, apoios, suportes e fixações. Ref.: TIGRE ou similar - Ø40 mm</v>
          </cell>
          <cell r="D1647" t="str">
            <v>m</v>
          </cell>
          <cell r="E1647">
            <v>1</v>
          </cell>
          <cell r="G1647">
            <v>16.27</v>
          </cell>
        </row>
        <row r="1648">
          <cell r="A1648" t="str">
            <v>.1</v>
          </cell>
          <cell r="B1648" t="str">
            <v>Sinapi 89508</v>
          </cell>
          <cell r="C1648" t="str">
            <v>Tubo PVC, série r, água pluvial, DN 40 mm, fornecido e instalado em ramal de encaminhamento</v>
          </cell>
          <cell r="D1648" t="str">
            <v>m</v>
          </cell>
          <cell r="E1648">
            <v>1</v>
          </cell>
          <cell r="F1648">
            <v>12.76</v>
          </cell>
          <cell r="G1648">
            <v>12.76</v>
          </cell>
        </row>
        <row r="1649">
          <cell r="A1649" t="str">
            <v>.2</v>
          </cell>
          <cell r="B1649" t="str">
            <v>Sinapi 89514</v>
          </cell>
          <cell r="C1649" t="str">
            <v>Joelho 90 graus, PVC, serie r, água pluvial, DN 40 mm, junta elástica, fornecido e instalado em ramal de encaminhamento</v>
          </cell>
          <cell r="D1649" t="str">
            <v>un</v>
          </cell>
          <cell r="E1649">
            <v>0.33333000000000002</v>
          </cell>
          <cell r="F1649">
            <v>6.1</v>
          </cell>
          <cell r="G1649">
            <v>2.0299999999999998</v>
          </cell>
        </row>
        <row r="1650">
          <cell r="A1650" t="str">
            <v>.3</v>
          </cell>
          <cell r="B1650" t="str">
            <v>Estimado</v>
          </cell>
          <cell r="C1650" t="str">
            <v>Apoios suportes e fixações - 10% do total</v>
          </cell>
          <cell r="D1650" t="str">
            <v>un</v>
          </cell>
          <cell r="E1650">
            <v>0.1</v>
          </cell>
          <cell r="F1650">
            <v>14.79</v>
          </cell>
          <cell r="G1650">
            <v>1.48</v>
          </cell>
        </row>
        <row r="1653">
          <cell r="A1653" t="str">
            <v>Composição 0302</v>
          </cell>
          <cell r="B1653" t="str">
            <v>Composições Sinapi</v>
          </cell>
          <cell r="C1653" t="str">
            <v>Tubo de PVC rígido tipo esgoto, série R, vara com 6m, incluindo conexões, apoios, suportes e fixações. Ref.: TIGRE ou similar - Ø50 mm</v>
          </cell>
          <cell r="D1653" t="str">
            <v>m</v>
          </cell>
          <cell r="E1653">
            <v>1</v>
          </cell>
          <cell r="G1653">
            <v>22.42</v>
          </cell>
        </row>
        <row r="1654">
          <cell r="A1654" t="str">
            <v>.1</v>
          </cell>
          <cell r="B1654" t="str">
            <v>Sinapi 89509</v>
          </cell>
          <cell r="C1654" t="str">
            <v>Tubo PVC, série r, água pluvial, DN 50 mm, fornecido e instalado em ramal de encaminhamento</v>
          </cell>
          <cell r="D1654" t="str">
            <v>m</v>
          </cell>
          <cell r="E1654">
            <v>1</v>
          </cell>
          <cell r="F1654">
            <v>17.510000000000002</v>
          </cell>
          <cell r="G1654">
            <v>17.510000000000002</v>
          </cell>
        </row>
        <row r="1655">
          <cell r="A1655" t="str">
            <v>.2</v>
          </cell>
          <cell r="B1655" t="str">
            <v>Sinapi 89518</v>
          </cell>
          <cell r="C1655" t="str">
            <v>Joelho 90 graus, PVC, serie r, água pluvial, DN 40 mm, junta elástica, fornecido e instalado em ramal de encaminhamento</v>
          </cell>
          <cell r="D1655" t="str">
            <v>un</v>
          </cell>
          <cell r="E1655">
            <v>0.33333000000000002</v>
          </cell>
          <cell r="F1655">
            <v>8.6</v>
          </cell>
          <cell r="G1655">
            <v>2.87</v>
          </cell>
        </row>
        <row r="1656">
          <cell r="A1656" t="str">
            <v>.3</v>
          </cell>
          <cell r="B1656" t="str">
            <v>Estimado</v>
          </cell>
          <cell r="C1656" t="str">
            <v>Apoios suportes e fixações - 10% do total</v>
          </cell>
          <cell r="D1656" t="str">
            <v>un</v>
          </cell>
          <cell r="E1656">
            <v>0.1</v>
          </cell>
          <cell r="F1656">
            <v>20.380000000000003</v>
          </cell>
          <cell r="G1656">
            <v>2.04</v>
          </cell>
        </row>
        <row r="1659">
          <cell r="A1659" t="str">
            <v>Composição 0303</v>
          </cell>
          <cell r="B1659" t="str">
            <v>Composições Sinapi</v>
          </cell>
          <cell r="C1659" t="str">
            <v>Tubo de PVC rígido tipo esgoto, série R, vara com 6m, incluindo conexões, apoios, suportes e fixações. Ref.: TIGRE ou similar - Ø75 mm</v>
          </cell>
          <cell r="D1659" t="str">
            <v>m</v>
          </cell>
          <cell r="E1659">
            <v>1</v>
          </cell>
          <cell r="G1659">
            <v>35.1</v>
          </cell>
        </row>
        <row r="1660">
          <cell r="A1660" t="str">
            <v>.1</v>
          </cell>
          <cell r="B1660" t="str">
            <v>Sinapi 89511</v>
          </cell>
          <cell r="C1660" t="str">
            <v>Tubo PVC, série r, água pluvial, DN 75 mm, fornecido e instalado em ramal de encaminhamento</v>
          </cell>
          <cell r="D1660" t="str">
            <v>m</v>
          </cell>
          <cell r="E1660">
            <v>1</v>
          </cell>
          <cell r="F1660">
            <v>26.22</v>
          </cell>
          <cell r="G1660">
            <v>26.22</v>
          </cell>
        </row>
        <row r="1661">
          <cell r="A1661" t="str">
            <v>.2</v>
          </cell>
          <cell r="B1661" t="str">
            <v>Sinapi 89522</v>
          </cell>
          <cell r="C1661" t="str">
            <v>Joelho 90 graus, PVC, serie r, água pluvial, DN 75 mm, junta soldável, fornecido e instalado em ramal de encaminhamento</v>
          </cell>
          <cell r="D1661" t="str">
            <v>un</v>
          </cell>
          <cell r="E1661">
            <v>0.33333000000000002</v>
          </cell>
          <cell r="F1661">
            <v>17.07</v>
          </cell>
          <cell r="G1661">
            <v>5.69</v>
          </cell>
        </row>
        <row r="1662">
          <cell r="A1662" t="str">
            <v>.3</v>
          </cell>
          <cell r="B1662" t="str">
            <v>Estimado</v>
          </cell>
          <cell r="C1662" t="str">
            <v>Apoios suportes e fixações - 10% do total</v>
          </cell>
          <cell r="D1662" t="str">
            <v>un</v>
          </cell>
          <cell r="E1662">
            <v>0.1</v>
          </cell>
          <cell r="F1662">
            <v>31.91</v>
          </cell>
          <cell r="G1662">
            <v>3.19</v>
          </cell>
        </row>
        <row r="1665">
          <cell r="A1665" t="str">
            <v>Composição 0304</v>
          </cell>
          <cell r="B1665" t="str">
            <v>Composições Sinapi</v>
          </cell>
          <cell r="C1665" t="str">
            <v>Tubo de PVC rígido tipo esgoto, série R, vara com 6m, incluindo conexões, apoios, suportes e fixações. Ref.: TIGRE ou similar - Ø100 mm</v>
          </cell>
          <cell r="D1665" t="str">
            <v>m</v>
          </cell>
          <cell r="E1665">
            <v>1</v>
          </cell>
          <cell r="G1665">
            <v>54.27</v>
          </cell>
        </row>
        <row r="1666">
          <cell r="A1666" t="str">
            <v>.1</v>
          </cell>
          <cell r="B1666" t="str">
            <v>Sinapi 89512</v>
          </cell>
          <cell r="C1666" t="str">
            <v>Tubo PVC, série r, água pluvial, DN 100 mm, fornecido e instalado em ramal de encaminhamento</v>
          </cell>
          <cell r="D1666" t="str">
            <v>m</v>
          </cell>
          <cell r="E1666">
            <v>1</v>
          </cell>
          <cell r="F1666">
            <v>40.950000000000003</v>
          </cell>
          <cell r="G1666">
            <v>40.950000000000003</v>
          </cell>
        </row>
        <row r="1667">
          <cell r="A1667" t="str">
            <v>.2</v>
          </cell>
          <cell r="B1667" t="str">
            <v>Sinapi 89529</v>
          </cell>
          <cell r="C1667" t="str">
            <v>Joelho 90 graus, PVC, serie r, água pluvial, DN 100 mm, junta soldável, fornecido e instalado em ramal de encaminhamento</v>
          </cell>
          <cell r="D1667" t="str">
            <v>un</v>
          </cell>
          <cell r="E1667">
            <v>0.33333000000000002</v>
          </cell>
          <cell r="F1667">
            <v>25.16</v>
          </cell>
          <cell r="G1667">
            <v>8.39</v>
          </cell>
        </row>
        <row r="1668">
          <cell r="A1668" t="str">
            <v>.3</v>
          </cell>
          <cell r="B1668" t="str">
            <v>Estimado</v>
          </cell>
          <cell r="C1668" t="str">
            <v>Apoios suportes e fixações - 10% do total</v>
          </cell>
          <cell r="D1668" t="str">
            <v>un</v>
          </cell>
          <cell r="E1668">
            <v>0.1</v>
          </cell>
          <cell r="F1668">
            <v>49.34</v>
          </cell>
          <cell r="G1668">
            <v>4.93</v>
          </cell>
        </row>
        <row r="1671">
          <cell r="A1671" t="str">
            <v>Composição 0305</v>
          </cell>
          <cell r="B1671" t="str">
            <v>Composições Sinapi</v>
          </cell>
          <cell r="C1671" t="str">
            <v>Tubo de PVC rígido tipo esgoto, série R, vara com 6m, incluindo conexões, apoios, suportes e fixações. Ref.: TIGRE ou similar - Ø150 mm</v>
          </cell>
          <cell r="D1671" t="str">
            <v>m</v>
          </cell>
          <cell r="E1671">
            <v>1</v>
          </cell>
          <cell r="G1671">
            <v>81.55</v>
          </cell>
        </row>
        <row r="1672">
          <cell r="A1672" t="str">
            <v>.1</v>
          </cell>
          <cell r="B1672" t="str">
            <v>Sinapi 89580</v>
          </cell>
          <cell r="C1672" t="str">
            <v>Tubo PVC, série R, água pluvial, DN 150 mm, fornecido e instalado em condutores verticais de esgoto ou AP</v>
          </cell>
          <cell r="D1672" t="str">
            <v>m</v>
          </cell>
          <cell r="E1672">
            <v>1</v>
          </cell>
          <cell r="F1672">
            <v>49.29</v>
          </cell>
          <cell r="G1672">
            <v>49.29</v>
          </cell>
        </row>
        <row r="1673">
          <cell r="A1673" t="str">
            <v>.2</v>
          </cell>
          <cell r="B1673" t="str">
            <v>Sinapi 89590</v>
          </cell>
          <cell r="C1673" t="str">
            <v>Joelho 90 graus, PVC, serie r, DN 150 mm, junta elástica, fornecido e instalado em condutores verticais de esgoto ou águas pluviais</v>
          </cell>
          <cell r="D1673" t="str">
            <v>un</v>
          </cell>
          <cell r="E1673">
            <v>0.33333000000000002</v>
          </cell>
          <cell r="F1673">
            <v>74.540000000000006</v>
          </cell>
          <cell r="G1673">
            <v>24.85</v>
          </cell>
        </row>
        <row r="1674">
          <cell r="A1674" t="str">
            <v>.3</v>
          </cell>
          <cell r="B1674" t="str">
            <v>Estimado</v>
          </cell>
          <cell r="C1674" t="str">
            <v>Apoios suportes e fixações - 10% do total</v>
          </cell>
          <cell r="D1674" t="str">
            <v>un</v>
          </cell>
          <cell r="E1674">
            <v>0.1</v>
          </cell>
          <cell r="F1674">
            <v>74.14</v>
          </cell>
          <cell r="G1674">
            <v>7.41</v>
          </cell>
        </row>
        <row r="1677">
          <cell r="A1677" t="str">
            <v>Composição 0306</v>
          </cell>
          <cell r="B1677" t="str">
            <v>Composições SEINFRA com insumos Sinapi e Seinfra</v>
          </cell>
          <cell r="C1677" t="str">
            <v>Tubo de ferro fundido, vara com 6m, incluindo conexões. Ref.: SAINT-GOBAIN ou similar. Ø 50 mm, apoios, suportes e fixações</v>
          </cell>
          <cell r="D1677" t="str">
            <v>m</v>
          </cell>
          <cell r="E1677">
            <v>1</v>
          </cell>
          <cell r="G1677">
            <v>116.07000000000001</v>
          </cell>
        </row>
        <row r="1678">
          <cell r="A1678" t="str">
            <v>.1</v>
          </cell>
          <cell r="B1678" t="str">
            <v>Sinapi 5928</v>
          </cell>
          <cell r="C1678" t="str">
            <v>Guindauto hidráulico, capacidade máxima de carga 6200 kg, momento máximo de carga 11,7 tm, alcance máximo horizontal 9,70 m, inclusive caminhão toco pbt 16.000 kg, potência de 189 cv - chp diurno</v>
          </cell>
          <cell r="D1678" t="str">
            <v>chp</v>
          </cell>
          <cell r="E1678">
            <v>7.0000000000000001E-3</v>
          </cell>
          <cell r="F1678">
            <v>146.63999999999999</v>
          </cell>
          <cell r="G1678">
            <v>1.03</v>
          </cell>
        </row>
        <row r="1679">
          <cell r="A1679" t="str">
            <v>.2</v>
          </cell>
          <cell r="B1679" t="str">
            <v>Sinapi 88267</v>
          </cell>
          <cell r="C1679" t="str">
            <v>Encanador ou bombeiro hidráulico com encargos complementares</v>
          </cell>
          <cell r="D1679" t="str">
            <v>h</v>
          </cell>
          <cell r="E1679">
            <v>7.0000000000000007E-2</v>
          </cell>
          <cell r="F1679">
            <v>18.5</v>
          </cell>
          <cell r="G1679">
            <v>1.3</v>
          </cell>
        </row>
        <row r="1680">
          <cell r="A1680" t="str">
            <v>.3</v>
          </cell>
          <cell r="B1680" t="str">
            <v>Sinapi 88316</v>
          </cell>
          <cell r="C1680" t="str">
            <v>Servente com encargos complementares</v>
          </cell>
          <cell r="D1680" t="str">
            <v>h</v>
          </cell>
          <cell r="E1680">
            <v>0.115</v>
          </cell>
          <cell r="F1680">
            <v>12.45</v>
          </cell>
          <cell r="G1680">
            <v>1.43</v>
          </cell>
        </row>
        <row r="1681">
          <cell r="A1681" t="str">
            <v>.4</v>
          </cell>
          <cell r="B1681" t="str">
            <v>Sinapi 72850</v>
          </cell>
          <cell r="C1681" t="str">
            <v>Carga, manobras e descarga de materiais diversos, com caminhao carroceria 9t (carga e descarga manuais)</v>
          </cell>
          <cell r="D1681" t="str">
            <v>t</v>
          </cell>
          <cell r="E1681">
            <v>8.5000000000000006E-3</v>
          </cell>
          <cell r="F1681">
            <v>9.73</v>
          </cell>
          <cell r="G1681">
            <v>0.08</v>
          </cell>
        </row>
        <row r="1682">
          <cell r="A1682" t="str">
            <v>.5</v>
          </cell>
          <cell r="B1682" t="str">
            <v>Sinapi 72840</v>
          </cell>
          <cell r="C1682" t="str">
            <v>Transporte comercial com caminhao carroceria 9 t, rodovia pavimentada</v>
          </cell>
          <cell r="D1682" t="str">
            <v>txkm</v>
          </cell>
          <cell r="E1682">
            <v>0.34</v>
          </cell>
          <cell r="F1682">
            <v>0.51</v>
          </cell>
          <cell r="G1682">
            <v>0.17</v>
          </cell>
        </row>
        <row r="1683">
          <cell r="A1683" t="str">
            <v>.6</v>
          </cell>
          <cell r="B1683" t="str">
            <v>Ins SEINFRA 3957</v>
          </cell>
          <cell r="C1683" t="str">
            <v>Tubo F.F. com flanges DN 50 PN10 - L= 500</v>
          </cell>
          <cell r="D1683" t="str">
            <v>un</v>
          </cell>
          <cell r="E1683">
            <v>0.2</v>
          </cell>
          <cell r="F1683">
            <v>288.18</v>
          </cell>
          <cell r="G1683">
            <v>57.64</v>
          </cell>
        </row>
        <row r="1685">
          <cell r="A1685" t="str">
            <v>.2</v>
          </cell>
          <cell r="C1685" t="str">
            <v>Conexões de ferro fundido</v>
          </cell>
        </row>
        <row r="1686">
          <cell r="A1686" t="str">
            <v>.2.1</v>
          </cell>
          <cell r="B1686" t="str">
            <v>Sinapi 88248</v>
          </cell>
          <cell r="C1686" t="str">
            <v>Auxiliar de encanador ou bombeiro hidráulico com encargos complementares</v>
          </cell>
          <cell r="D1686" t="str">
            <v>h</v>
          </cell>
          <cell r="E1686">
            <v>0.27333000000000002</v>
          </cell>
          <cell r="F1686">
            <v>14.13</v>
          </cell>
          <cell r="G1686">
            <v>3.86</v>
          </cell>
        </row>
        <row r="1687">
          <cell r="A1687" t="str">
            <v>.2.2</v>
          </cell>
          <cell r="B1687" t="str">
            <v>Sinapi 88267</v>
          </cell>
          <cell r="C1687" t="str">
            <v>Encanador ou bombeiro hidráulico com encargos complementares</v>
          </cell>
          <cell r="D1687" t="str">
            <v>h</v>
          </cell>
          <cell r="E1687">
            <v>0.27333000000000002</v>
          </cell>
          <cell r="F1687">
            <v>18.5</v>
          </cell>
          <cell r="G1687">
            <v>5.0599999999999996</v>
          </cell>
        </row>
        <row r="1688">
          <cell r="A1688" t="str">
            <v>.2.3</v>
          </cell>
          <cell r="B1688" t="str">
            <v>Ins Sinapi 296</v>
          </cell>
          <cell r="C1688" t="str">
            <v>Anel borracha para tubo esgoto predial dn 50 mm (nbr 5688)</v>
          </cell>
          <cell r="D1688" t="str">
            <v>un</v>
          </cell>
          <cell r="E1688">
            <v>0.66666000000000003</v>
          </cell>
          <cell r="F1688">
            <v>1.34</v>
          </cell>
          <cell r="G1688">
            <v>0.89</v>
          </cell>
        </row>
        <row r="1689">
          <cell r="A1689" t="str">
            <v>.2.4</v>
          </cell>
          <cell r="B1689" t="str">
            <v>Ins SEINFRA I1289</v>
          </cell>
          <cell r="C1689" t="str">
            <v>Joelho de ferro fundido DN 50mm</v>
          </cell>
          <cell r="D1689" t="str">
            <v>un</v>
          </cell>
          <cell r="E1689">
            <v>0.33333000000000002</v>
          </cell>
          <cell r="F1689">
            <v>101.35</v>
          </cell>
          <cell r="G1689">
            <v>33.78</v>
          </cell>
        </row>
        <row r="1690">
          <cell r="A1690" t="str">
            <v>.2.5</v>
          </cell>
          <cell r="B1690" t="str">
            <v>Ins Sinapi 20078</v>
          </cell>
          <cell r="C1690" t="str">
            <v>Pasta lubrificante para tubos e conexoes com junta elastica (uso em pvc, aco, polietileno e outros) ( de *400* g)</v>
          </cell>
          <cell r="D1690" t="str">
            <v>un</v>
          </cell>
          <cell r="E1690">
            <v>1.4999999999999999E-2</v>
          </cell>
          <cell r="F1690">
            <v>18.52</v>
          </cell>
          <cell r="G1690">
            <v>0.28000000000000003</v>
          </cell>
        </row>
        <row r="1692">
          <cell r="A1692" t="str">
            <v>.3</v>
          </cell>
          <cell r="B1692" t="str">
            <v>Estimado</v>
          </cell>
          <cell r="C1692" t="str">
            <v>Apoios suportes e fixações - 10% do total</v>
          </cell>
          <cell r="D1692" t="str">
            <v>un</v>
          </cell>
          <cell r="E1692">
            <v>0.1</v>
          </cell>
          <cell r="F1692">
            <v>105.52000000000001</v>
          </cell>
          <cell r="G1692">
            <v>10.55</v>
          </cell>
        </row>
        <row r="1695">
          <cell r="A1695" t="str">
            <v>Composição 0307</v>
          </cell>
          <cell r="B1695" t="str">
            <v>Composições SEINFRA com insumos Sinapi e Seinfra</v>
          </cell>
          <cell r="C1695" t="str">
            <v>Tubo de ferro fundido, vara com 6m, incluindo conexões. Ref.: SAINT-GOBAIN ou similar. Ø 75 mm, apoios, suportes e fixações</v>
          </cell>
          <cell r="D1695" t="str">
            <v>m</v>
          </cell>
          <cell r="E1695">
            <v>1</v>
          </cell>
          <cell r="G1695">
            <v>163.61000000000001</v>
          </cell>
        </row>
        <row r="1696">
          <cell r="A1696" t="str">
            <v>.1</v>
          </cell>
          <cell r="C1696" t="str">
            <v>Tubo de ferro fundido</v>
          </cell>
        </row>
        <row r="1697">
          <cell r="A1697" t="str">
            <v>.1</v>
          </cell>
          <cell r="B1697" t="str">
            <v>Sinapi 5928</v>
          </cell>
          <cell r="C1697" t="str">
            <v>Guindauto hidráulico, capacidade máxima de carga 6200 kg, momento máximo de carga 11,7 tm, alcance máximo horizontal 9,70 m, inclusive caminhão toco pbt 16.000 kg, potência de 189 cv - chp diurno</v>
          </cell>
          <cell r="D1697" t="str">
            <v>chp</v>
          </cell>
          <cell r="E1697">
            <v>8.9999999999999993E-3</v>
          </cell>
          <cell r="F1697">
            <v>146.63999999999999</v>
          </cell>
          <cell r="G1697">
            <v>1.32</v>
          </cell>
        </row>
        <row r="1698">
          <cell r="A1698" t="str">
            <v>.2</v>
          </cell>
          <cell r="B1698" t="str">
            <v>Sinapi 88267</v>
          </cell>
          <cell r="C1698" t="str">
            <v>Encanador ou bombeiro hidráulico com encargos complementares</v>
          </cell>
          <cell r="D1698" t="str">
            <v>h</v>
          </cell>
          <cell r="E1698">
            <v>7.0000000000000007E-2</v>
          </cell>
          <cell r="F1698">
            <v>18.5</v>
          </cell>
          <cell r="G1698">
            <v>1.3</v>
          </cell>
        </row>
        <row r="1699">
          <cell r="A1699" t="str">
            <v>.3</v>
          </cell>
          <cell r="B1699" t="str">
            <v>Sinapi 88316</v>
          </cell>
          <cell r="C1699" t="str">
            <v>Servente com encargos complementares</v>
          </cell>
          <cell r="D1699" t="str">
            <v>h</v>
          </cell>
          <cell r="E1699">
            <v>0.153</v>
          </cell>
          <cell r="F1699">
            <v>12.45</v>
          </cell>
          <cell r="G1699">
            <v>1.9</v>
          </cell>
        </row>
        <row r="1700">
          <cell r="A1700" t="str">
            <v>.4</v>
          </cell>
          <cell r="B1700" t="str">
            <v>Sinapi 72850</v>
          </cell>
          <cell r="C1700" t="str">
            <v>Carga, manobras e descarga de materiais diversos, com caminhao carroceria 9t (carga e descarga manuais)</v>
          </cell>
          <cell r="D1700" t="str">
            <v>t</v>
          </cell>
          <cell r="E1700">
            <v>1.4999999999999999E-2</v>
          </cell>
          <cell r="F1700">
            <v>9.73</v>
          </cell>
          <cell r="G1700">
            <v>0.15</v>
          </cell>
        </row>
        <row r="1701">
          <cell r="A1701" t="str">
            <v>.5</v>
          </cell>
          <cell r="B1701" t="str">
            <v>Sinapi 72840</v>
          </cell>
          <cell r="C1701" t="str">
            <v>Transporte comercial com caminhao carroceria 9 t, rodovia pavimentada</v>
          </cell>
          <cell r="D1701" t="str">
            <v>txkm</v>
          </cell>
          <cell r="E1701">
            <v>0.6</v>
          </cell>
          <cell r="F1701">
            <v>0.51</v>
          </cell>
          <cell r="G1701">
            <v>0.31</v>
          </cell>
        </row>
        <row r="1702">
          <cell r="A1702" t="str">
            <v>.6</v>
          </cell>
          <cell r="B1702" t="str">
            <v>Ins SEINFRA 6649</v>
          </cell>
          <cell r="C1702" t="str">
            <v>Tubo F.F. com flanges e bolsa DN 75 PN10 - L= 500</v>
          </cell>
          <cell r="D1702" t="str">
            <v>un</v>
          </cell>
          <cell r="E1702">
            <v>0.2</v>
          </cell>
          <cell r="F1702">
            <v>441.13</v>
          </cell>
          <cell r="G1702">
            <v>88.23</v>
          </cell>
        </row>
        <row r="1704">
          <cell r="A1704" t="str">
            <v>.2</v>
          </cell>
          <cell r="C1704" t="str">
            <v>Conexões de ferro fundido</v>
          </cell>
        </row>
        <row r="1705">
          <cell r="A1705" t="str">
            <v>.2.1</v>
          </cell>
          <cell r="B1705" t="str">
            <v>Sinapi 88248</v>
          </cell>
          <cell r="C1705" t="str">
            <v>Auxiliar de encanador ou bombeiro hidráulico com encargos complementares</v>
          </cell>
          <cell r="D1705" t="str">
            <v>h</v>
          </cell>
          <cell r="E1705">
            <v>0.38700000000000001</v>
          </cell>
          <cell r="F1705">
            <v>14.13</v>
          </cell>
          <cell r="G1705">
            <v>5.47</v>
          </cell>
        </row>
        <row r="1706">
          <cell r="A1706" t="str">
            <v>.2.2</v>
          </cell>
          <cell r="B1706" t="str">
            <v>Sinapi 88267</v>
          </cell>
          <cell r="C1706" t="str">
            <v>Encanador ou bombeiro hidráulico com encargos complementares</v>
          </cell>
          <cell r="D1706" t="str">
            <v>h</v>
          </cell>
          <cell r="E1706">
            <v>0.38700000000000001</v>
          </cell>
          <cell r="F1706">
            <v>18.5</v>
          </cell>
          <cell r="G1706">
            <v>7.16</v>
          </cell>
        </row>
        <row r="1707">
          <cell r="A1707" t="str">
            <v>.2.3</v>
          </cell>
          <cell r="B1707" t="str">
            <v>Ins Sinapi 297</v>
          </cell>
          <cell r="C1707" t="str">
            <v>Anel borracha para tubo esgoto predial dn 75 mm (nbr 5688)</v>
          </cell>
          <cell r="D1707" t="str">
            <v>un</v>
          </cell>
          <cell r="E1707">
            <v>0.66666000000000003</v>
          </cell>
          <cell r="F1707">
            <v>1.89</v>
          </cell>
          <cell r="G1707">
            <v>1.26</v>
          </cell>
        </row>
        <row r="1708">
          <cell r="A1708" t="str">
            <v>.2.4</v>
          </cell>
          <cell r="B1708" t="str">
            <v>Ins SEINFRA I1290</v>
          </cell>
          <cell r="C1708" t="str">
            <v>Joelho de ferro fundido DN 75mm</v>
          </cell>
          <cell r="D1708" t="str">
            <v>un</v>
          </cell>
          <cell r="E1708">
            <v>0.33333000000000002</v>
          </cell>
          <cell r="F1708">
            <v>123.8</v>
          </cell>
          <cell r="G1708">
            <v>41.27</v>
          </cell>
        </row>
        <row r="1709">
          <cell r="A1709" t="str">
            <v>.2.5</v>
          </cell>
          <cell r="B1709" t="str">
            <v>Ins Sinapi 20078</v>
          </cell>
          <cell r="C1709" t="str">
            <v>Pasta lubrificante para tubos e conexoes com junta elastica (uso em pvc, aco, polietileno e outros) ( de *400* g)</v>
          </cell>
          <cell r="D1709" t="str">
            <v>un</v>
          </cell>
          <cell r="E1709">
            <v>0.02</v>
          </cell>
          <cell r="F1709">
            <v>18.52</v>
          </cell>
          <cell r="G1709">
            <v>0.37</v>
          </cell>
        </row>
        <row r="1711">
          <cell r="A1711" t="str">
            <v>.3</v>
          </cell>
          <cell r="B1711" t="str">
            <v>Estimado</v>
          </cell>
          <cell r="C1711" t="str">
            <v>Apoios suportes e fixações - 10% do total</v>
          </cell>
          <cell r="D1711" t="str">
            <v>un</v>
          </cell>
          <cell r="E1711">
            <v>0.1</v>
          </cell>
          <cell r="F1711">
            <v>148.74</v>
          </cell>
          <cell r="G1711">
            <v>14.87</v>
          </cell>
        </row>
        <row r="1714">
          <cell r="A1714" t="str">
            <v>Composição 0308</v>
          </cell>
          <cell r="B1714" t="str">
            <v>Composições SEINFRA com insumos Sinapi e Seinfra</v>
          </cell>
          <cell r="C1714" t="str">
            <v>Tubo de ferro fundido, vara com 6m, incluindo conexões. Ref.: SAINT-GOBAIN ou similar. Ø 100 mm, apoios, suportes e fixações</v>
          </cell>
          <cell r="D1714" t="str">
            <v>m</v>
          </cell>
          <cell r="E1714">
            <v>1</v>
          </cell>
          <cell r="G1714">
            <v>216.45000000000002</v>
          </cell>
        </row>
        <row r="1715">
          <cell r="A1715" t="str">
            <v>.1</v>
          </cell>
          <cell r="C1715" t="str">
            <v>Tubo de ferro fundido</v>
          </cell>
        </row>
        <row r="1716">
          <cell r="A1716" t="str">
            <v>.1</v>
          </cell>
          <cell r="B1716" t="str">
            <v>Sinapi 5928</v>
          </cell>
          <cell r="C1716" t="str">
            <v>Guindauto hidráulico, capacidade máxima de carga 6200 kg, momento máximo de carga 11,7 tm, alcance máximo horizontal 9,70 m, inclusive caminhão toco pbt 16.000 kg, potência de 189 cv - chp diurno</v>
          </cell>
          <cell r="D1716" t="str">
            <v>chp</v>
          </cell>
          <cell r="E1716">
            <v>1.4999999999999999E-2</v>
          </cell>
          <cell r="F1716">
            <v>146.63999999999999</v>
          </cell>
          <cell r="G1716">
            <v>2.2000000000000002</v>
          </cell>
        </row>
        <row r="1717">
          <cell r="A1717" t="str">
            <v>.2</v>
          </cell>
          <cell r="B1717" t="str">
            <v>Sinapi 88267</v>
          </cell>
          <cell r="C1717" t="str">
            <v>Encanador ou bombeiro hidráulico com encargos complementares</v>
          </cell>
          <cell r="D1717" t="str">
            <v>h</v>
          </cell>
          <cell r="E1717">
            <v>0.14000000000000001</v>
          </cell>
          <cell r="F1717">
            <v>18.5</v>
          </cell>
          <cell r="G1717">
            <v>2.59</v>
          </cell>
        </row>
        <row r="1718">
          <cell r="A1718" t="str">
            <v>.3</v>
          </cell>
          <cell r="B1718" t="str">
            <v>Sinapi 88316</v>
          </cell>
          <cell r="C1718" t="str">
            <v>Servente com encargos complementares</v>
          </cell>
          <cell r="D1718" t="str">
            <v>h</v>
          </cell>
          <cell r="E1718">
            <v>0.24</v>
          </cell>
          <cell r="F1718">
            <v>12.45</v>
          </cell>
          <cell r="G1718">
            <v>2.99</v>
          </cell>
        </row>
        <row r="1719">
          <cell r="A1719" t="str">
            <v>.4</v>
          </cell>
          <cell r="B1719" t="str">
            <v>Sinapi 72850</v>
          </cell>
          <cell r="C1719" t="str">
            <v>Carga, manobras e descarga de materiais diversos, com caminhao carroceria 9t (carga e descarga manuais)</v>
          </cell>
          <cell r="D1719" t="str">
            <v>t</v>
          </cell>
          <cell r="E1719">
            <v>1.4999999999999999E-2</v>
          </cell>
          <cell r="F1719">
            <v>9.73</v>
          </cell>
          <cell r="G1719">
            <v>0.15</v>
          </cell>
        </row>
        <row r="1720">
          <cell r="A1720" t="str">
            <v>.5</v>
          </cell>
          <cell r="B1720" t="str">
            <v>Sinapi 72840</v>
          </cell>
          <cell r="C1720" t="str">
            <v>Transporte comercial com caminhao carroceria 9 t, rodovia pavimentada</v>
          </cell>
          <cell r="D1720" t="str">
            <v>txkm</v>
          </cell>
          <cell r="E1720">
            <v>0.6</v>
          </cell>
          <cell r="F1720">
            <v>0.51</v>
          </cell>
          <cell r="G1720">
            <v>0.31</v>
          </cell>
        </row>
        <row r="1721">
          <cell r="A1721" t="str">
            <v>.6</v>
          </cell>
          <cell r="B1721" t="str">
            <v>Ins SEINFRA 6650</v>
          </cell>
          <cell r="C1721" t="str">
            <v>Tubo F.F. com flanges e bolsa DN 100 PN10 - L= 500</v>
          </cell>
          <cell r="D1721" t="str">
            <v>un</v>
          </cell>
          <cell r="E1721">
            <v>0.2</v>
          </cell>
          <cell r="F1721">
            <v>530.86</v>
          </cell>
          <cell r="G1721">
            <v>106.17</v>
          </cell>
        </row>
        <row r="1723">
          <cell r="A1723" t="str">
            <v>.2</v>
          </cell>
          <cell r="C1723" t="str">
            <v>Conexões de ferro fundido</v>
          </cell>
        </row>
        <row r="1724">
          <cell r="A1724" t="str">
            <v>.2.1</v>
          </cell>
          <cell r="B1724" t="str">
            <v>Sinapi 88248</v>
          </cell>
          <cell r="C1724" t="str">
            <v>Auxiliar de encanador ou bombeiro hidráulico com encargos complementares</v>
          </cell>
          <cell r="D1724" t="str">
            <v>h</v>
          </cell>
          <cell r="E1724">
            <v>0.51700000000000002</v>
          </cell>
          <cell r="F1724">
            <v>14.13</v>
          </cell>
          <cell r="G1724">
            <v>7.31</v>
          </cell>
        </row>
        <row r="1725">
          <cell r="A1725" t="str">
            <v>.2.2</v>
          </cell>
          <cell r="B1725" t="str">
            <v>Sinapi 88267</v>
          </cell>
          <cell r="C1725" t="str">
            <v>Encanador ou bombeiro hidráulico com encargos complementares</v>
          </cell>
          <cell r="D1725" t="str">
            <v>h</v>
          </cell>
          <cell r="E1725">
            <v>0.51700000000000002</v>
          </cell>
          <cell r="F1725">
            <v>18.5</v>
          </cell>
          <cell r="G1725">
            <v>9.56</v>
          </cell>
        </row>
        <row r="1726">
          <cell r="A1726" t="str">
            <v>.2.3</v>
          </cell>
          <cell r="B1726" t="str">
            <v>Ins Sinapi 301</v>
          </cell>
          <cell r="C1726" t="str">
            <v>Anel borracha para tubo esgoto predial dn 100 mm (nbr 5688)</v>
          </cell>
          <cell r="D1726" t="str">
            <v>un</v>
          </cell>
          <cell r="E1726">
            <v>0.66666000000000003</v>
          </cell>
          <cell r="F1726">
            <v>2.37</v>
          </cell>
          <cell r="G1726">
            <v>1.58</v>
          </cell>
        </row>
        <row r="1727">
          <cell r="A1727" t="str">
            <v>.2.4</v>
          </cell>
          <cell r="B1727" t="str">
            <v>Ins SEINFRA I1288</v>
          </cell>
          <cell r="C1727" t="str">
            <v>Joelho de ferro fundido DN 100mm</v>
          </cell>
          <cell r="D1727" t="str">
            <v>un</v>
          </cell>
          <cell r="E1727">
            <v>0.33333000000000002</v>
          </cell>
          <cell r="F1727">
            <v>189.95</v>
          </cell>
          <cell r="G1727">
            <v>63.32</v>
          </cell>
        </row>
        <row r="1728">
          <cell r="A1728" t="str">
            <v>.2.5</v>
          </cell>
          <cell r="B1728" t="str">
            <v>Ins Sinapi 20078</v>
          </cell>
          <cell r="C1728" t="str">
            <v>Pasta lubrificante para tubos e conexoes com junta elastica (uso em pvc, aco, polietileno e outros) ( de *400* g)</v>
          </cell>
          <cell r="D1728" t="str">
            <v>un</v>
          </cell>
          <cell r="E1728">
            <v>3.2000000000000001E-2</v>
          </cell>
          <cell r="F1728">
            <v>18.52</v>
          </cell>
          <cell r="G1728">
            <v>0.59</v>
          </cell>
        </row>
        <row r="1730">
          <cell r="A1730" t="str">
            <v>.3</v>
          </cell>
          <cell r="B1730" t="str">
            <v>Estimado</v>
          </cell>
          <cell r="C1730" t="str">
            <v>Apoios suportes e fixações - 10% do total</v>
          </cell>
          <cell r="D1730" t="str">
            <v>un</v>
          </cell>
          <cell r="E1730">
            <v>0.1</v>
          </cell>
          <cell r="F1730">
            <v>196.77</v>
          </cell>
          <cell r="G1730">
            <v>19.68</v>
          </cell>
        </row>
        <row r="1733">
          <cell r="A1733" t="str">
            <v>Composição 0309</v>
          </cell>
          <cell r="B1733" t="str">
            <v>Comp. Sinapi 73816/1 para o tubo especificado</v>
          </cell>
          <cell r="C1733" t="str">
            <v>Tubo dreno, fabricado em PEAD (Polietileno de Alta Densidade), de seção circular, corrugado. Ref.: Kanaflex, linha KanaNET ou similar. Ø 100 mm</v>
          </cell>
          <cell r="D1733" t="str">
            <v>m</v>
          </cell>
          <cell r="E1733">
            <v>1</v>
          </cell>
          <cell r="G1733">
            <v>22.319999999999997</v>
          </cell>
        </row>
        <row r="1734">
          <cell r="A1734" t="str">
            <v>.1</v>
          </cell>
          <cell r="B1734" t="str">
            <v>Ins Sinapi 4718</v>
          </cell>
          <cell r="C1734" t="str">
            <v>Pedra britada n. 2 (19 a 38 mm) posto pedreira/fornecedor, sem frete</v>
          </cell>
          <cell r="D1734" t="str">
            <v>m3</v>
          </cell>
          <cell r="E1734">
            <v>8.2100000000000006E-2</v>
          </cell>
          <cell r="F1734">
            <v>70</v>
          </cell>
          <cell r="G1734">
            <v>5.75</v>
          </cell>
        </row>
        <row r="1735">
          <cell r="A1735" t="str">
            <v>.2</v>
          </cell>
          <cell r="B1735" t="str">
            <v>Sinapi 5811</v>
          </cell>
          <cell r="C1735" t="str">
            <v>Caminhão basculante 6 m3, peso bruto total 16.000 kg, carga útil máxima 13.071 kg, distância entre eixos 4,80 m, potência 230 cv inclusive caçamba metálica - chp diurno</v>
          </cell>
          <cell r="D1735" t="str">
            <v>chp</v>
          </cell>
          <cell r="E1735">
            <v>3.2442E-3</v>
          </cell>
          <cell r="F1735">
            <v>120.8</v>
          </cell>
          <cell r="G1735">
            <v>0.39</v>
          </cell>
        </row>
        <row r="1736">
          <cell r="A1736" t="str">
            <v>.3</v>
          </cell>
          <cell r="B1736" t="str">
            <v>Ins Sinapi 38052</v>
          </cell>
          <cell r="C1736" t="str">
            <v>Tubo dreno, corrugado, espiralado, flexivel, perfurado, em polietileno de alta densidade (pead), dn 100 mm, (4") para drenagem - em rolo (norma dnit 093/2006 - e.m)</v>
          </cell>
          <cell r="D1736" t="str">
            <v>m</v>
          </cell>
          <cell r="E1736">
            <v>1.1000000000000001</v>
          </cell>
          <cell r="F1736">
            <v>5.32</v>
          </cell>
          <cell r="G1736">
            <v>5.85</v>
          </cell>
        </row>
        <row r="1737">
          <cell r="A1737" t="str">
            <v>.4</v>
          </cell>
          <cell r="B1737" t="str">
            <v>Sinapi 88267</v>
          </cell>
          <cell r="C1737" t="str">
            <v>Encanador ou bombeiro hidráulico com encargos complementares</v>
          </cell>
          <cell r="D1737" t="str">
            <v>h</v>
          </cell>
          <cell r="E1737">
            <v>1.7500000000000002E-2</v>
          </cell>
          <cell r="F1737">
            <v>18.5</v>
          </cell>
          <cell r="G1737">
            <v>0.32</v>
          </cell>
        </row>
        <row r="1738">
          <cell r="A1738" t="str">
            <v>.5</v>
          </cell>
          <cell r="B1738" t="str">
            <v>Sinapi 88316</v>
          </cell>
          <cell r="C1738" t="str">
            <v>Servente com encargos complementares</v>
          </cell>
          <cell r="D1738" t="str">
            <v>h</v>
          </cell>
          <cell r="E1738">
            <v>0.79930000000000001</v>
          </cell>
          <cell r="F1738">
            <v>12.45</v>
          </cell>
          <cell r="G1738">
            <v>9.9499999999999993</v>
          </cell>
        </row>
        <row r="1739">
          <cell r="A1739" t="str">
            <v>.6</v>
          </cell>
          <cell r="B1739" t="str">
            <v>Sinapi 91277</v>
          </cell>
          <cell r="C1739" t="str">
            <v>Placa vibratória reversível com motor 4 tempos a gasolina, força centrífuga de 25 kn (2500 kgf), potência 5,5 cv - chp diurno</v>
          </cell>
          <cell r="D1739" t="str">
            <v>chp</v>
          </cell>
          <cell r="E1739">
            <v>7.6E-3</v>
          </cell>
          <cell r="F1739">
            <v>7.69</v>
          </cell>
          <cell r="G1739">
            <v>0.06</v>
          </cell>
        </row>
        <row r="1742">
          <cell r="A1742" t="str">
            <v>Composição 0310</v>
          </cell>
          <cell r="B1742" t="str">
            <v>Composição Sinapi + Grelha</v>
          </cell>
          <cell r="C1742" t="str">
            <v>Ralo sifonado em PVC Ø150x185x75mm. Incluindo: prolongador Ø150mm, porta grelha e grelha em aço inox. Ref.: TIGRE ou similar.</v>
          </cell>
          <cell r="D1742" t="str">
            <v>un</v>
          </cell>
          <cell r="E1742">
            <v>1</v>
          </cell>
          <cell r="G1742">
            <v>143.28</v>
          </cell>
        </row>
        <row r="1743">
          <cell r="A1743" t="str">
            <v>.1</v>
          </cell>
          <cell r="B1743" t="str">
            <v>Sinapi 89708</v>
          </cell>
          <cell r="C1743" t="str">
            <v>Caixa sifonada, PVC, DN 150 x 185 x 75 mm, junta elástica, fornecida e instalada em ramal de descarga ou em ramal de esgoto sanitário</v>
          </cell>
          <cell r="D1743" t="str">
            <v>un</v>
          </cell>
          <cell r="E1743">
            <v>1</v>
          </cell>
          <cell r="F1743">
            <v>48.62</v>
          </cell>
          <cell r="G1743">
            <v>48.62</v>
          </cell>
        </row>
        <row r="1744">
          <cell r="A1744" t="str">
            <v>.2</v>
          </cell>
          <cell r="B1744" t="str">
            <v>Proposta</v>
          </cell>
          <cell r="C1744" t="str">
            <v>Grelha e caixilho em aço inox articulada</v>
          </cell>
          <cell r="D1744" t="str">
            <v>un</v>
          </cell>
          <cell r="E1744">
            <v>1</v>
          </cell>
          <cell r="F1744">
            <v>94.66</v>
          </cell>
          <cell r="G1744">
            <v>94.66</v>
          </cell>
        </row>
        <row r="1747">
          <cell r="A1747" t="str">
            <v>Composição 0311</v>
          </cell>
          <cell r="B1747" t="str">
            <v>Composição Sinapi + Grelha</v>
          </cell>
          <cell r="C1747" t="str">
            <v>Ralo sifonado em PVC Ø150x185x75mm. Incluindo: prolongador Ø150mm, porta grelha e tampa cega, em aço inox. Ref.: TIGRE ou similar.</v>
          </cell>
          <cell r="D1747" t="str">
            <v>un</v>
          </cell>
          <cell r="E1747">
            <v>1</v>
          </cell>
          <cell r="G1747">
            <v>143.28</v>
          </cell>
        </row>
        <row r="1748">
          <cell r="A1748" t="str">
            <v>.1</v>
          </cell>
          <cell r="B1748" t="str">
            <v>Sinapi 89708</v>
          </cell>
          <cell r="C1748" t="str">
            <v>Caixa sifonada, PVC, DN 150 x 185 x 75 mm, junta elástica, fornecida e instalada em ramal de descarga ou em ramal de esgoto sanitário</v>
          </cell>
          <cell r="D1748" t="str">
            <v>un</v>
          </cell>
          <cell r="E1748">
            <v>1</v>
          </cell>
          <cell r="F1748">
            <v>48.62</v>
          </cell>
          <cell r="G1748">
            <v>48.62</v>
          </cell>
        </row>
        <row r="1749">
          <cell r="A1749" t="str">
            <v>.2</v>
          </cell>
          <cell r="B1749" t="str">
            <v>Proposta</v>
          </cell>
          <cell r="C1749" t="str">
            <v>Grelha e caixilho em aço inox cega</v>
          </cell>
          <cell r="D1749" t="str">
            <v>un</v>
          </cell>
          <cell r="E1749">
            <v>1</v>
          </cell>
          <cell r="F1749">
            <v>94.66</v>
          </cell>
          <cell r="G1749">
            <v>94.66</v>
          </cell>
        </row>
        <row r="1752">
          <cell r="A1752" t="str">
            <v>Composição 0312</v>
          </cell>
          <cell r="B1752" t="str">
            <v>Composições SEINFRA com insumos Sinapi e Seinfra</v>
          </cell>
          <cell r="C1752" t="str">
            <v>Ralo sifonado em ferro fundido, DN150mm. Incluindo: prolongador Ø150mm, grelha e porta grelha em aço inox. Ref.: SAINT-GOBAIN ou similar.</v>
          </cell>
          <cell r="D1752" t="str">
            <v>un</v>
          </cell>
          <cell r="E1752">
            <v>1</v>
          </cell>
          <cell r="G1752">
            <v>121.41</v>
          </cell>
        </row>
        <row r="1753">
          <cell r="A1753" t="str">
            <v>.1</v>
          </cell>
          <cell r="B1753" t="str">
            <v>Sinapi 88248</v>
          </cell>
          <cell r="C1753" t="str">
            <v>Auxiliar de encanador ou bombeiro hidráulico com encargos complementares</v>
          </cell>
          <cell r="D1753" t="str">
            <v>h</v>
          </cell>
          <cell r="E1753">
            <v>0.22</v>
          </cell>
          <cell r="F1753">
            <v>14.13</v>
          </cell>
          <cell r="G1753">
            <v>3.11</v>
          </cell>
        </row>
        <row r="1754">
          <cell r="A1754" t="str">
            <v>.2</v>
          </cell>
          <cell r="B1754" t="str">
            <v>Sinapi 88267</v>
          </cell>
          <cell r="C1754" t="str">
            <v>Encanador ou bombeiro hidráulico com encargos complementares</v>
          </cell>
          <cell r="D1754" t="str">
            <v>h</v>
          </cell>
          <cell r="E1754">
            <v>0.22</v>
          </cell>
          <cell r="F1754">
            <v>18.5</v>
          </cell>
          <cell r="G1754">
            <v>4.07</v>
          </cell>
        </row>
        <row r="1755">
          <cell r="A1755" t="str">
            <v>.3</v>
          </cell>
          <cell r="B1755" t="str">
            <v>Ins Sinapi 296</v>
          </cell>
          <cell r="C1755" t="str">
            <v>Anel borracha para tubo esgoto predial dn 50 mm (nbr 5688)</v>
          </cell>
          <cell r="D1755" t="str">
            <v>un</v>
          </cell>
          <cell r="E1755">
            <v>4</v>
          </cell>
          <cell r="F1755">
            <v>1.34</v>
          </cell>
          <cell r="G1755">
            <v>5.36</v>
          </cell>
        </row>
        <row r="1756">
          <cell r="A1756" t="str">
            <v>.4</v>
          </cell>
          <cell r="B1756" t="str">
            <v>Ins Sinapi 297</v>
          </cell>
          <cell r="C1756" t="str">
            <v>Anel borracha para tubo esgoto predial dn 75 mm (nbr 5688)</v>
          </cell>
          <cell r="D1756" t="str">
            <v>un</v>
          </cell>
          <cell r="E1756">
            <v>1</v>
          </cell>
          <cell r="F1756">
            <v>1.89</v>
          </cell>
          <cell r="G1756">
            <v>1.89</v>
          </cell>
        </row>
        <row r="1757">
          <cell r="A1757" t="str">
            <v>.5</v>
          </cell>
          <cell r="B1757" t="str">
            <v>Ins Sinapi 20078</v>
          </cell>
          <cell r="C1757" t="str">
            <v>Pasta lubrificante para tubos e conexoes com junta elastica (uso em pvc, aco, polietileno e outros) ( de *400* g)</v>
          </cell>
          <cell r="D1757" t="str">
            <v>un</v>
          </cell>
          <cell r="E1757">
            <v>0.09</v>
          </cell>
          <cell r="F1757">
            <v>18.52</v>
          </cell>
          <cell r="G1757">
            <v>1.67</v>
          </cell>
        </row>
        <row r="1758">
          <cell r="A1758" t="str">
            <v>.6</v>
          </cell>
          <cell r="B1758" t="str">
            <v>Ins Seinfra I1678</v>
          </cell>
          <cell r="C1758" t="str">
            <v>Plug ferro fundido 50mm (2")</v>
          </cell>
          <cell r="D1758" t="str">
            <v>un</v>
          </cell>
          <cell r="E1758">
            <v>3</v>
          </cell>
          <cell r="F1758">
            <v>23.04</v>
          </cell>
          <cell r="G1758">
            <v>69.12</v>
          </cell>
        </row>
        <row r="1759">
          <cell r="A1759" t="str">
            <v>.7</v>
          </cell>
          <cell r="B1759" t="str">
            <v>Ins Seinfra I1771</v>
          </cell>
          <cell r="C1759" t="str">
            <v>Ralo sifonado ferro fundido DN 150mm</v>
          </cell>
          <cell r="D1759" t="str">
            <v>un</v>
          </cell>
          <cell r="E1759">
            <v>1</v>
          </cell>
          <cell r="F1759">
            <v>36.19</v>
          </cell>
          <cell r="G1759">
            <v>36.19</v>
          </cell>
        </row>
        <row r="1762">
          <cell r="A1762" t="str">
            <v>Composição 0313</v>
          </cell>
          <cell r="B1762" t="str">
            <v>Composição Sinapi + Grelha</v>
          </cell>
          <cell r="C1762" t="str">
            <v>Ralo seco em PVC, 100x40mm. Incluindo: porta grelha e grelha em aço inox. Ref.: TIGRE ou similar.</v>
          </cell>
          <cell r="D1762" t="str">
            <v>un</v>
          </cell>
          <cell r="E1762">
            <v>1</v>
          </cell>
          <cell r="G1762">
            <v>65.180000000000007</v>
          </cell>
        </row>
        <row r="1763">
          <cell r="A1763" t="str">
            <v>.1</v>
          </cell>
          <cell r="B1763" t="str">
            <v>Sinapi 89707</v>
          </cell>
          <cell r="C1763" t="str">
            <v>Ralo seco, pvc, dn 100 x 40 mm, junta soldável, fornecido e instalado em ramal de descarga ou em ramal de esgoto sanitário</v>
          </cell>
          <cell r="D1763" t="str">
            <v>un</v>
          </cell>
          <cell r="E1763">
            <v>1</v>
          </cell>
          <cell r="F1763">
            <v>21.85</v>
          </cell>
          <cell r="G1763">
            <v>21.85</v>
          </cell>
        </row>
        <row r="1764">
          <cell r="A1764" t="str">
            <v>.2</v>
          </cell>
          <cell r="B1764" t="str">
            <v>Proposta</v>
          </cell>
          <cell r="C1764" t="str">
            <v>Grelha e caixilho em aço inox articulada</v>
          </cell>
          <cell r="D1764" t="str">
            <v>un</v>
          </cell>
          <cell r="E1764">
            <v>1</v>
          </cell>
          <cell r="F1764">
            <v>43.33</v>
          </cell>
          <cell r="G1764">
            <v>43.33</v>
          </cell>
        </row>
        <row r="1767">
          <cell r="A1767" t="str">
            <v>Composição 0314</v>
          </cell>
          <cell r="B1767" t="str">
            <v>Comp. 04283/ORSE com insumos Sinapi</v>
          </cell>
          <cell r="C1767" t="str">
            <v>Ralo hemisférico tipo "abacaxi", Ø100mm, em ferro fundido.</v>
          </cell>
          <cell r="D1767" t="str">
            <v>un</v>
          </cell>
          <cell r="E1767">
            <v>1</v>
          </cell>
          <cell r="G1767">
            <v>27.84</v>
          </cell>
        </row>
        <row r="1768">
          <cell r="A1768" t="str">
            <v>.1</v>
          </cell>
          <cell r="B1768" t="str">
            <v>Ins Sinapi 11708</v>
          </cell>
          <cell r="C1768" t="str">
            <v>Ralo fofo semiesférico, 100 mm, para lajes/ calhas</v>
          </cell>
          <cell r="D1768" t="str">
            <v>un</v>
          </cell>
          <cell r="E1768">
            <v>1</v>
          </cell>
          <cell r="F1768">
            <v>12.36</v>
          </cell>
          <cell r="G1768">
            <v>12.36</v>
          </cell>
        </row>
        <row r="1769">
          <cell r="A1769" t="str">
            <v>.2</v>
          </cell>
          <cell r="B1769" t="str">
            <v>Sinapi 88267</v>
          </cell>
          <cell r="C1769" t="str">
            <v>Encanador ou bombeiro hidráulico com encargos complementares</v>
          </cell>
          <cell r="D1769" t="str">
            <v>h</v>
          </cell>
          <cell r="E1769">
            <v>0.5</v>
          </cell>
          <cell r="F1769">
            <v>18.5</v>
          </cell>
          <cell r="G1769">
            <v>9.25</v>
          </cell>
        </row>
        <row r="1770">
          <cell r="A1770" t="str">
            <v>.3</v>
          </cell>
          <cell r="B1770" t="str">
            <v>Sinapi 88316</v>
          </cell>
          <cell r="C1770" t="str">
            <v>Servente com encargos complementares</v>
          </cell>
          <cell r="D1770" t="str">
            <v>h</v>
          </cell>
          <cell r="E1770">
            <v>0.5</v>
          </cell>
          <cell r="F1770">
            <v>12.45</v>
          </cell>
          <cell r="G1770">
            <v>6.23</v>
          </cell>
        </row>
        <row r="1773">
          <cell r="A1773" t="str">
            <v>Composição 0315</v>
          </cell>
          <cell r="B1773" t="str">
            <v>Comp. Criada a partir do elemento</v>
          </cell>
          <cell r="C1773" t="str">
            <v>Canaleta de piso com grelha e caixilho, em aço inox, 17x12cm (LxP), linear. Conforme detalhe constante em projeto.</v>
          </cell>
          <cell r="D1773" t="str">
            <v>m</v>
          </cell>
          <cell r="E1773">
            <v>1</v>
          </cell>
          <cell r="G1773">
            <v>155.34</v>
          </cell>
        </row>
        <row r="1774">
          <cell r="A1774" t="str">
            <v>.1</v>
          </cell>
          <cell r="B1774" t="str">
            <v>Sinapi 74106/1</v>
          </cell>
          <cell r="C1774" t="str">
            <v>Impermeabilizacao de estruturas enterradas, com tinta asfaltica, duas demaos</v>
          </cell>
          <cell r="D1774" t="str">
            <v>m2</v>
          </cell>
          <cell r="E1774">
            <v>0.41</v>
          </cell>
          <cell r="F1774">
            <v>7.87</v>
          </cell>
          <cell r="G1774">
            <v>3.23</v>
          </cell>
        </row>
        <row r="1775">
          <cell r="A1775" t="str">
            <v>.2</v>
          </cell>
          <cell r="B1775" t="str">
            <v>Proposta</v>
          </cell>
          <cell r="C1775" t="str">
            <v>Grelha para canaleta de piso em aço inox 15cm de largura</v>
          </cell>
          <cell r="D1775" t="str">
            <v>m</v>
          </cell>
          <cell r="E1775">
            <v>1</v>
          </cell>
          <cell r="F1775">
            <v>149.99</v>
          </cell>
          <cell r="G1775">
            <v>149.99</v>
          </cell>
        </row>
        <row r="1776">
          <cell r="A1776" t="str">
            <v>.3</v>
          </cell>
          <cell r="B1776" t="str">
            <v>Sinapi 88248</v>
          </cell>
          <cell r="C1776" t="str">
            <v>Auxiliar de encanador ou bombeiro hidráulico com encargos complementares</v>
          </cell>
          <cell r="D1776" t="str">
            <v>h</v>
          </cell>
          <cell r="E1776">
            <v>0.15</v>
          </cell>
          <cell r="F1776">
            <v>14.13</v>
          </cell>
          <cell r="G1776">
            <v>2.12</v>
          </cell>
        </row>
        <row r="1779">
          <cell r="A1779" t="str">
            <v>Composição 0316</v>
          </cell>
          <cell r="B1779" t="str">
            <v>Comp. Criada a partir do elemento</v>
          </cell>
          <cell r="C1779" t="str">
            <v>Canaleta de piso em concreto armado, 300x350mm (LxP), linear, com tampas modulares de concreto armado, 400x400x50mm, com furos de Ø3cm para drenagem do piso. Conforme detalhe constante em projeto.</v>
          </cell>
          <cell r="D1779" t="str">
            <v>m</v>
          </cell>
          <cell r="E1779">
            <v>1</v>
          </cell>
          <cell r="G1779">
            <v>646.41</v>
          </cell>
        </row>
        <row r="1780">
          <cell r="A1780" t="str">
            <v>.1</v>
          </cell>
          <cell r="B1780" t="str">
            <v>Sinapi 95955</v>
          </cell>
          <cell r="C1780" t="str">
            <v>(Composição representativa) execução de estruturas de concreto armado, fck = 25 Mpa</v>
          </cell>
          <cell r="D1780" t="str">
            <v>m3</v>
          </cell>
          <cell r="E1780">
            <v>0.32</v>
          </cell>
          <cell r="F1780">
            <v>1992.96</v>
          </cell>
          <cell r="G1780">
            <v>637.75</v>
          </cell>
        </row>
        <row r="1781">
          <cell r="A1781" t="str">
            <v>.2</v>
          </cell>
          <cell r="B1781" t="str">
            <v>Sinapi 74106/1</v>
          </cell>
          <cell r="C1781" t="str">
            <v>Impermeabilizacao de estruturas enterradas, com tinta asfaltica, duas demaos</v>
          </cell>
          <cell r="D1781" t="str">
            <v>m2</v>
          </cell>
          <cell r="E1781">
            <v>1.1000000000000001</v>
          </cell>
          <cell r="F1781">
            <v>7.87</v>
          </cell>
          <cell r="G1781">
            <v>8.66</v>
          </cell>
        </row>
        <row r="1784">
          <cell r="A1784" t="str">
            <v>Composição 0317</v>
          </cell>
          <cell r="B1784" t="str">
            <v>Comp. Criada a partir do elemento</v>
          </cell>
          <cell r="C1784" t="str">
            <v>Poço de visita da rede de esgoto sanitário, Ø1000mm, executado em anéis de concreto pré-moldado, fundo com canaletas direcionais de fluxo, impermeabilizado, base em concreto armado, com profundidade variando de 1,00m a 1,50m. Conforme detalhe constante em projeto.</v>
          </cell>
          <cell r="D1784" t="str">
            <v>un</v>
          </cell>
          <cell r="E1784">
            <v>1</v>
          </cell>
          <cell r="G1784">
            <v>1604.98</v>
          </cell>
        </row>
        <row r="1785">
          <cell r="A1785" t="str">
            <v>.1</v>
          </cell>
          <cell r="B1785" t="str">
            <v>Ins Sinapi 12546</v>
          </cell>
          <cell r="C1785" t="str">
            <v>Anel de concreto armado, d = 1,00 m, h = 0,40 m</v>
          </cell>
          <cell r="D1785" t="str">
            <v>un</v>
          </cell>
          <cell r="E1785">
            <v>3.5</v>
          </cell>
          <cell r="F1785">
            <v>86.84</v>
          </cell>
          <cell r="G1785">
            <v>303.94</v>
          </cell>
        </row>
        <row r="1786">
          <cell r="A1786" t="str">
            <v>.2</v>
          </cell>
          <cell r="B1786" t="str">
            <v>Sinapi 87313</v>
          </cell>
          <cell r="C1786" t="str">
            <v>Argamassa traço 1:3 (em volume de cimento e areia grossa úmida) para chapisco convencional, preparo mecânico com betoneira 400 l</v>
          </cell>
          <cell r="D1786" t="str">
            <v>m3</v>
          </cell>
          <cell r="E1786">
            <v>0.126</v>
          </cell>
          <cell r="F1786">
            <v>371.78</v>
          </cell>
          <cell r="G1786">
            <v>46.84</v>
          </cell>
        </row>
        <row r="1787">
          <cell r="A1787" t="str">
            <v>.3</v>
          </cell>
          <cell r="B1787" t="str">
            <v>Sinapi 88309</v>
          </cell>
          <cell r="C1787" t="str">
            <v>Pedreiro com encargos complementares</v>
          </cell>
          <cell r="D1787" t="str">
            <v>h</v>
          </cell>
          <cell r="E1787">
            <v>1.75</v>
          </cell>
          <cell r="F1787">
            <v>17.170000000000002</v>
          </cell>
          <cell r="G1787">
            <v>30.05</v>
          </cell>
        </row>
        <row r="1788">
          <cell r="A1788" t="str">
            <v>.4</v>
          </cell>
          <cell r="B1788" t="str">
            <v>Sinapi 88316</v>
          </cell>
          <cell r="C1788" t="str">
            <v>Servente com encargos complementares</v>
          </cell>
          <cell r="D1788" t="str">
            <v>h</v>
          </cell>
          <cell r="E1788">
            <v>1.75</v>
          </cell>
          <cell r="F1788">
            <v>12.45</v>
          </cell>
          <cell r="G1788">
            <v>21.79</v>
          </cell>
        </row>
        <row r="1789">
          <cell r="A1789" t="str">
            <v>.5</v>
          </cell>
          <cell r="B1789" t="str">
            <v>Sinapi 83534</v>
          </cell>
          <cell r="C1789" t="str">
            <v>Lastro de concreto, preparo mecânico, inclusos aditivo impermeabilizante, lançamento e adensamento</v>
          </cell>
          <cell r="D1789" t="str">
            <v>m3</v>
          </cell>
          <cell r="E1789">
            <v>0.1125</v>
          </cell>
          <cell r="F1789">
            <v>535.41999999999996</v>
          </cell>
          <cell r="G1789">
            <v>60.23</v>
          </cell>
        </row>
        <row r="1790">
          <cell r="A1790" t="str">
            <v>.6</v>
          </cell>
          <cell r="B1790" t="str">
            <v>Sinapi 95955</v>
          </cell>
          <cell r="C1790" t="str">
            <v>(Composição representativa) execução de estruturas de concreto armado, fck = 25 Mpa</v>
          </cell>
          <cell r="D1790" t="str">
            <v>m3</v>
          </cell>
          <cell r="E1790">
            <v>0.30353999999999998</v>
          </cell>
          <cell r="F1790">
            <v>1992.96</v>
          </cell>
          <cell r="G1790">
            <v>604.94000000000005</v>
          </cell>
        </row>
        <row r="1791">
          <cell r="A1791" t="str">
            <v>.7</v>
          </cell>
          <cell r="B1791" t="str">
            <v>Sinapi 98560</v>
          </cell>
          <cell r="C1791" t="str">
            <v>Impermeabilizacao de superficie com argamassa de cimento e areia, traco 1:3, com aditivo impermeabilizante, e=2 cm</v>
          </cell>
          <cell r="D1791" t="str">
            <v>m2</v>
          </cell>
          <cell r="E1791">
            <v>4.7123999999999997</v>
          </cell>
          <cell r="F1791">
            <v>33.33</v>
          </cell>
          <cell r="G1791">
            <v>157.06</v>
          </cell>
        </row>
        <row r="1792">
          <cell r="A1792" t="str">
            <v>.8</v>
          </cell>
          <cell r="B1792" t="str">
            <v>Sinapi 83627</v>
          </cell>
          <cell r="C1792" t="str">
            <v>Tampao fofo articulado, classe b125 carga max 12,5 t, redondo tampa 600 mm, rede pluvial/esgoto, p = chamine cx areia / poco visita assentado com arg cim/areia 1:4, fornecimento e assentamento</v>
          </cell>
          <cell r="D1792" t="str">
            <v>un</v>
          </cell>
          <cell r="E1792">
            <v>1</v>
          </cell>
          <cell r="F1792">
            <v>380.13</v>
          </cell>
          <cell r="G1792">
            <v>380.13</v>
          </cell>
        </row>
        <row r="1795">
          <cell r="A1795" t="str">
            <v>Composição 0318</v>
          </cell>
          <cell r="B1795" t="str">
            <v>Comp. Criada a partir do elemento</v>
          </cell>
          <cell r="C1795" t="str">
            <v>Poço de visita da rede de esgoto sanitário, Ø1000mm, executado em anéis de concreto pré-moldado, fundo com canaletas direcionais de fluxo, impermeabilizado, base em concreto armado, com profundidade variando de 1,50m a 2,50m. Conforme detalhe constante em projeto.</v>
          </cell>
          <cell r="D1795" t="str">
            <v>un</v>
          </cell>
          <cell r="E1795">
            <v>1</v>
          </cell>
          <cell r="G1795">
            <v>2196.36</v>
          </cell>
        </row>
        <row r="1796">
          <cell r="A1796" t="str">
            <v>.1</v>
          </cell>
          <cell r="B1796" t="str">
            <v>Ins Sinapi 12546</v>
          </cell>
          <cell r="C1796" t="str">
            <v>Anel de concreto armado, d = 1,00 m, h = 0,40 m</v>
          </cell>
          <cell r="D1796" t="str">
            <v>un</v>
          </cell>
          <cell r="E1796">
            <v>5</v>
          </cell>
          <cell r="F1796">
            <v>86.84</v>
          </cell>
          <cell r="G1796">
            <v>434.2</v>
          </cell>
        </row>
        <row r="1797">
          <cell r="A1797" t="str">
            <v>.2</v>
          </cell>
          <cell r="B1797" t="str">
            <v>Sinapi 87313</v>
          </cell>
          <cell r="C1797" t="str">
            <v>Argamassa traço 1:3 (em volume de cimento e areia grossa úmida) para chapisco convencional, preparo mecânico com betoneira 400 l</v>
          </cell>
          <cell r="D1797" t="str">
            <v>m3</v>
          </cell>
          <cell r="E1797">
            <v>0.18</v>
          </cell>
          <cell r="F1797">
            <v>371.78</v>
          </cell>
          <cell r="G1797">
            <v>66.92</v>
          </cell>
        </row>
        <row r="1798">
          <cell r="A1798" t="str">
            <v>.3</v>
          </cell>
          <cell r="B1798" t="str">
            <v>Sinapi 88309</v>
          </cell>
          <cell r="C1798" t="str">
            <v>Pedreiro com encargos complementares</v>
          </cell>
          <cell r="D1798" t="str">
            <v>h</v>
          </cell>
          <cell r="E1798">
            <v>2.5</v>
          </cell>
          <cell r="F1798">
            <v>17.170000000000002</v>
          </cell>
          <cell r="G1798">
            <v>42.93</v>
          </cell>
        </row>
        <row r="1799">
          <cell r="A1799" t="str">
            <v>.4</v>
          </cell>
          <cell r="B1799" t="str">
            <v>Sinapi 88316</v>
          </cell>
          <cell r="C1799" t="str">
            <v>Servente com encargos complementares</v>
          </cell>
          <cell r="D1799" t="str">
            <v>h</v>
          </cell>
          <cell r="E1799">
            <v>2.5</v>
          </cell>
          <cell r="F1799">
            <v>12.45</v>
          </cell>
          <cell r="G1799">
            <v>31.13</v>
          </cell>
        </row>
        <row r="1800">
          <cell r="A1800" t="str">
            <v>.5</v>
          </cell>
          <cell r="B1800" t="str">
            <v>Sinapi 83534</v>
          </cell>
          <cell r="C1800" t="str">
            <v>Lastro de concreto, preparo mecânico, inclusos aditivo impermeabilizante, lançamento e adensamento</v>
          </cell>
          <cell r="D1800" t="str">
            <v>m3</v>
          </cell>
          <cell r="E1800">
            <v>0.1125</v>
          </cell>
          <cell r="F1800">
            <v>535.41999999999996</v>
          </cell>
          <cell r="G1800">
            <v>60.23</v>
          </cell>
        </row>
        <row r="1801">
          <cell r="A1801" t="str">
            <v>.6</v>
          </cell>
          <cell r="B1801" t="str">
            <v>Sinapi 95955</v>
          </cell>
          <cell r="C1801" t="str">
            <v>(Composição representativa) execução de estruturas de concreto armado, fck = 25 Mpa</v>
          </cell>
          <cell r="D1801" t="str">
            <v>m3</v>
          </cell>
          <cell r="E1801">
            <v>0.47427999999999998</v>
          </cell>
          <cell r="F1801">
            <v>1992.96</v>
          </cell>
          <cell r="G1801">
            <v>945.22</v>
          </cell>
        </row>
        <row r="1802">
          <cell r="A1802" t="str">
            <v>.7</v>
          </cell>
          <cell r="B1802" t="str">
            <v>Sinapi 98560</v>
          </cell>
          <cell r="C1802" t="str">
            <v>Impermeabilizacao de superficie com argamassa de cimento e areia, traco 1:3, com aditivo impermeabilizante, e=2 cm</v>
          </cell>
          <cell r="D1802" t="str">
            <v>m2</v>
          </cell>
          <cell r="E1802">
            <v>7.0686</v>
          </cell>
          <cell r="F1802">
            <v>33.33</v>
          </cell>
          <cell r="G1802">
            <v>235.6</v>
          </cell>
        </row>
        <row r="1803">
          <cell r="A1803" t="str">
            <v>.8</v>
          </cell>
          <cell r="B1803" t="str">
            <v>Sinapi 83627</v>
          </cell>
          <cell r="C1803" t="str">
            <v>Tampao fofo articulado, classe b125 carga max 12,5 t, redondo tampa 600 mm, rede pluvial/esgoto, p = chamine cx areia / poco visita assentado com arg cim/areia 1:4, fornecimento e assentamento</v>
          </cell>
          <cell r="D1803" t="str">
            <v>un</v>
          </cell>
          <cell r="E1803">
            <v>1</v>
          </cell>
          <cell r="F1803">
            <v>380.13</v>
          </cell>
          <cell r="G1803">
            <v>380.13</v>
          </cell>
        </row>
        <row r="1806">
          <cell r="A1806" t="str">
            <v>Composição 0319</v>
          </cell>
          <cell r="B1806" t="str">
            <v>Comp. Criada a partir do elemento</v>
          </cell>
          <cell r="C1806" t="str">
            <v>Caixa de gordura especial,  1,20x1,50m, em blocos de concreto com capacidade útil para 550 refeições/dia. Conforme detalhe constante em projeto.</v>
          </cell>
          <cell r="D1806" t="str">
            <v>un</v>
          </cell>
          <cell r="E1806">
            <v>1</v>
          </cell>
          <cell r="G1806">
            <v>1747.63</v>
          </cell>
        </row>
        <row r="1807">
          <cell r="A1807" t="str">
            <v>.1</v>
          </cell>
          <cell r="B1807" t="str">
            <v>Sinapi 87450</v>
          </cell>
          <cell r="C1807" t="str">
            <v>Alvenaria de vedação de blocos vazados de concreto de 14x19x39cm (espessura 14cm) de paredes com área líquida menor que 6m² sem vãos e argamassa de assentamento com preparo manual</v>
          </cell>
          <cell r="D1807" t="str">
            <v>m2</v>
          </cell>
          <cell r="E1807">
            <v>8.1</v>
          </cell>
          <cell r="F1807">
            <v>57.14</v>
          </cell>
          <cell r="G1807">
            <v>462.83</v>
          </cell>
        </row>
        <row r="1808">
          <cell r="A1808" t="str">
            <v>.2</v>
          </cell>
          <cell r="B1808" t="str">
            <v>Sinapi 83534</v>
          </cell>
          <cell r="C1808" t="str">
            <v>Lastro de concreto, preparo mecânico, inclusos aditivo impermeabilizante, lançamento e adensamento</v>
          </cell>
          <cell r="D1808" t="str">
            <v>m3</v>
          </cell>
          <cell r="E1808">
            <v>0.32400000000000001</v>
          </cell>
          <cell r="F1808">
            <v>535.41999999999996</v>
          </cell>
          <cell r="G1808">
            <v>173.48</v>
          </cell>
        </row>
        <row r="1809">
          <cell r="A1809" t="str">
            <v>.3</v>
          </cell>
          <cell r="B1809" t="str">
            <v>Sinapi 87878</v>
          </cell>
          <cell r="C1809" t="str">
            <v>Chapisco aplicado tanto em pilares e vigas de concreto como em alvenarias de paredes internas, com colher de pedreiro. argamassa traço 1:3 com preparo manual. Fornecimento e aplicação</v>
          </cell>
          <cell r="D1809" t="str">
            <v>m2</v>
          </cell>
          <cell r="E1809">
            <v>9.9</v>
          </cell>
          <cell r="F1809">
            <v>3.14</v>
          </cell>
          <cell r="G1809">
            <v>31.09</v>
          </cell>
        </row>
        <row r="1810">
          <cell r="A1810" t="str">
            <v>.4</v>
          </cell>
          <cell r="B1810" t="str">
            <v>Sinapi 98560</v>
          </cell>
          <cell r="C1810" t="str">
            <v>Impermeabilizacao de superficie com argamassa de cimento e areia, traco 1:3, com aditivo impermeabilizante, e=2 cm</v>
          </cell>
          <cell r="D1810" t="str">
            <v>m2</v>
          </cell>
          <cell r="E1810">
            <v>9.6</v>
          </cell>
          <cell r="F1810">
            <v>33.33</v>
          </cell>
          <cell r="G1810">
            <v>319.97000000000003</v>
          </cell>
        </row>
        <row r="1811">
          <cell r="A1811" t="str">
            <v>.5</v>
          </cell>
          <cell r="B1811" t="str">
            <v>Sinapi 83627</v>
          </cell>
          <cell r="C1811" t="str">
            <v>Tampao de ferro fundido, d = 60cm, 175kg, p = chamine cx areia/poco visita assentado com arg cim/areia 1:4, fornecimento e assentamento</v>
          </cell>
          <cell r="D1811" t="str">
            <v>un</v>
          </cell>
          <cell r="E1811">
            <v>2</v>
          </cell>
          <cell r="F1811">
            <v>380.13</v>
          </cell>
          <cell r="G1811">
            <v>760.26</v>
          </cell>
        </row>
        <row r="1814">
          <cell r="A1814" t="str">
            <v>Composição 0320</v>
          </cell>
          <cell r="B1814" t="str">
            <v>Composições Sinapi</v>
          </cell>
          <cell r="C1814" t="str">
            <v>Caixa sifonada dupla, Ø600mm, em concreto pré-moldado, com capacidade para 120 litros. Conforme detalhe constante em projeto.</v>
          </cell>
          <cell r="D1814" t="str">
            <v>un</v>
          </cell>
          <cell r="E1814">
            <v>1</v>
          </cell>
          <cell r="G1814">
            <v>840.5</v>
          </cell>
        </row>
        <row r="1815">
          <cell r="A1815" t="str">
            <v>.1</v>
          </cell>
          <cell r="B1815" t="str">
            <v>Sinapi 98105</v>
          </cell>
          <cell r="C1815" t="str">
            <v>Caixa de gordura dupla (capacidade: 126 l), retangular, em alvenaria com tijolos cerâmicos maciços, dimensões internas = 0,4x0,7 m, altura interna = 0,8 m</v>
          </cell>
          <cell r="D1815" t="str">
            <v>un</v>
          </cell>
          <cell r="E1815">
            <v>1</v>
          </cell>
          <cell r="F1815">
            <v>460.37</v>
          </cell>
          <cell r="G1815">
            <v>460.37</v>
          </cell>
        </row>
        <row r="1816">
          <cell r="A1816" t="str">
            <v>.2</v>
          </cell>
          <cell r="B1816" t="str">
            <v>Sinapi 83627</v>
          </cell>
          <cell r="C1816" t="str">
            <v>Tampao de ferro fundido, d = 60cm, 175kg, p = chamine cx areia/poco visita assentado com arg cim/areia 1:4, fornecimento e assentamento</v>
          </cell>
          <cell r="D1816" t="str">
            <v>un</v>
          </cell>
          <cell r="E1816">
            <v>1</v>
          </cell>
          <cell r="F1816">
            <v>380.13</v>
          </cell>
          <cell r="G1816">
            <v>380.13</v>
          </cell>
        </row>
        <row r="1819">
          <cell r="A1819" t="str">
            <v>Composição 0321</v>
          </cell>
          <cell r="B1819" t="str">
            <v>Comp. Criada a partir do elemento</v>
          </cell>
          <cell r="C1819" t="str">
            <v>Sistema de tratamento de esgoto sanitário, composto por: 1 Tanque séptico 4,50x2,00m, retangular com câmara única + 1 filtro anaeróbio Ø3,00m, cilíndrico, com fundo falso, com orifícios, leito filtrante composto por pedra britada Nº 4 e dispositivo de saída em vertedouro tipo calha + caixa de distribuição Ø1,00m, executado em anéis de concreto pré-moldado, fundo com canaletas direcionais de fluxo, impermeabilizado, base em concreto armado + 4 Sumidouros Ø3,00m, em anéis com furos e fundo em brita nº 3 ou 4. Conforme detalhe constante em projeto.</v>
          </cell>
          <cell r="D1819" t="str">
            <v>cj</v>
          </cell>
          <cell r="E1819">
            <v>1</v>
          </cell>
          <cell r="G1819">
            <v>94099.390000000014</v>
          </cell>
        </row>
        <row r="1820">
          <cell r="A1820" t="str">
            <v>.1</v>
          </cell>
          <cell r="C1820" t="str">
            <v>CAIXA DE DISTRIBUIÇÃO (CD) - 1 UNIDADE</v>
          </cell>
        </row>
        <row r="1821">
          <cell r="A1821" t="str">
            <v>.1.1</v>
          </cell>
          <cell r="B1821" t="str">
            <v>Sinapi 95955</v>
          </cell>
          <cell r="C1821" t="str">
            <v>(Composição representativa) execução de estruturas de concreto armado, fck = 25 Mpa</v>
          </cell>
          <cell r="D1821" t="str">
            <v>m3</v>
          </cell>
          <cell r="E1821">
            <v>0.13</v>
          </cell>
          <cell r="F1821">
            <v>1992.96</v>
          </cell>
          <cell r="G1821">
            <v>259.08</v>
          </cell>
        </row>
        <row r="1822">
          <cell r="A1822" t="str">
            <v>.1.2</v>
          </cell>
          <cell r="B1822" t="str">
            <v>Sinapi 83534</v>
          </cell>
          <cell r="C1822" t="str">
            <v>Lastro de concreto, preparo mecânico, inclusos aditivo impermeabilizante, lançamento e adensamento</v>
          </cell>
          <cell r="D1822" t="str">
            <v>m3</v>
          </cell>
          <cell r="E1822">
            <v>0.25</v>
          </cell>
          <cell r="F1822">
            <v>535.41999999999996</v>
          </cell>
          <cell r="G1822">
            <v>133.86000000000001</v>
          </cell>
        </row>
        <row r="1823">
          <cell r="A1823" t="str">
            <v>.1.3</v>
          </cell>
          <cell r="B1823" t="str">
            <v>Sinapi 87316</v>
          </cell>
          <cell r="C1823" t="str">
            <v>Argamassa traço 1:4 (em volume de cimento e areia grossa úmida) para chapisco convencional, preparo mecânico com betoneira 400 l</v>
          </cell>
          <cell r="D1823" t="str">
            <v>m3</v>
          </cell>
          <cell r="E1823">
            <v>0.1</v>
          </cell>
          <cell r="F1823">
            <v>335.14</v>
          </cell>
          <cell r="G1823">
            <v>33.51</v>
          </cell>
        </row>
        <row r="1824">
          <cell r="A1824" t="str">
            <v>.1.4</v>
          </cell>
          <cell r="B1824" t="str">
            <v>Ins Sinapi 12547</v>
          </cell>
          <cell r="C1824" t="str">
            <v xml:space="preserve">Anel de concreto armado, d = 1,00 m, h = 0,50 m </v>
          </cell>
          <cell r="D1824" t="str">
            <v>un</v>
          </cell>
          <cell r="E1824">
            <v>4</v>
          </cell>
          <cell r="F1824">
            <v>100.98</v>
          </cell>
          <cell r="G1824">
            <v>403.92</v>
          </cell>
        </row>
        <row r="1825">
          <cell r="A1825" t="str">
            <v>.1.5</v>
          </cell>
          <cell r="B1825" t="str">
            <v>Sinapi 88309</v>
          </cell>
          <cell r="C1825" t="str">
            <v>Pedreiro com encargos complementares</v>
          </cell>
          <cell r="D1825" t="str">
            <v>h</v>
          </cell>
          <cell r="E1825">
            <v>2</v>
          </cell>
          <cell r="F1825">
            <v>17.170000000000002</v>
          </cell>
          <cell r="G1825">
            <v>34.340000000000003</v>
          </cell>
        </row>
        <row r="1826">
          <cell r="A1826" t="str">
            <v>.1.6</v>
          </cell>
          <cell r="B1826" t="str">
            <v>Sinapi 88316</v>
          </cell>
          <cell r="C1826" t="str">
            <v>Servente com encargos complementares</v>
          </cell>
          <cell r="D1826" t="str">
            <v>h</v>
          </cell>
          <cell r="E1826">
            <v>2</v>
          </cell>
          <cell r="F1826">
            <v>12.45</v>
          </cell>
          <cell r="G1826">
            <v>24.9</v>
          </cell>
        </row>
        <row r="1827">
          <cell r="A1827" t="str">
            <v>.1.7</v>
          </cell>
          <cell r="B1827" t="str">
            <v>Sinapi 83627</v>
          </cell>
          <cell r="C1827" t="str">
            <v>Tampao fofo articulado, classe b125 carga max 12,5 t, redondo tampa 600 mm, rede pluvial/esgoto, p = chamine cx areia / poco visita assentado com arg cim/areia 1:4, fornecimento e assentamento</v>
          </cell>
          <cell r="D1827" t="str">
            <v>un</v>
          </cell>
          <cell r="E1827">
            <v>1</v>
          </cell>
          <cell r="F1827">
            <v>380.13</v>
          </cell>
          <cell r="G1827">
            <v>380.13</v>
          </cell>
        </row>
        <row r="1829">
          <cell r="A1829" t="str">
            <v>.2</v>
          </cell>
          <cell r="C1829" t="str">
            <v>TANQUE SÉPTICO (TS)  - 1 UNIDADE</v>
          </cell>
        </row>
        <row r="1830">
          <cell r="A1830" t="str">
            <v>.2.1</v>
          </cell>
          <cell r="B1830" t="str">
            <v>Sinapi 95955</v>
          </cell>
          <cell r="C1830" t="str">
            <v>(Composição representativa) execução de estruturas de concreto armado, fck = 25 Mpa</v>
          </cell>
          <cell r="D1830" t="str">
            <v>m3</v>
          </cell>
          <cell r="E1830">
            <v>13.07</v>
          </cell>
          <cell r="F1830">
            <v>1992.96</v>
          </cell>
          <cell r="G1830">
            <v>26047.99</v>
          </cell>
        </row>
        <row r="1831">
          <cell r="A1831" t="str">
            <v>.2.2</v>
          </cell>
          <cell r="B1831" t="str">
            <v>Sinapi 83534</v>
          </cell>
          <cell r="C1831" t="str">
            <v>Lastro de concreto, preparo mecânico, inclusos aditivo impermeabilizante, lançamento e adensamento</v>
          </cell>
          <cell r="D1831" t="str">
            <v>m3</v>
          </cell>
          <cell r="E1831">
            <v>0.48</v>
          </cell>
          <cell r="F1831">
            <v>535.41999999999996</v>
          </cell>
          <cell r="G1831">
            <v>257</v>
          </cell>
        </row>
        <row r="1832">
          <cell r="A1832" t="str">
            <v>.2.3</v>
          </cell>
          <cell r="B1832" t="str">
            <v>Ins Sinapi 41930</v>
          </cell>
          <cell r="C1832" t="str">
            <v>Tubo coletor de esgoto pvc, jei, dn 200 mm (nbr 7362) Quantidade multiplicada por 1,3 para conexões e fixações</v>
          </cell>
          <cell r="D1832" t="str">
            <v>m</v>
          </cell>
          <cell r="E1832">
            <v>3.9</v>
          </cell>
          <cell r="F1832">
            <v>63.48</v>
          </cell>
          <cell r="G1832">
            <v>247.57</v>
          </cell>
        </row>
        <row r="1833">
          <cell r="A1833" t="str">
            <v>.2.4</v>
          </cell>
          <cell r="B1833" t="str">
            <v>Sinapi 88267</v>
          </cell>
          <cell r="C1833" t="str">
            <v>Encanador ou bombeiro hidráulico com encargos complementares</v>
          </cell>
          <cell r="D1833" t="str">
            <v>h</v>
          </cell>
          <cell r="E1833">
            <v>7.8</v>
          </cell>
          <cell r="F1833">
            <v>18.5</v>
          </cell>
          <cell r="G1833">
            <v>144.30000000000001</v>
          </cell>
        </row>
        <row r="1834">
          <cell r="A1834" t="str">
            <v>.2.5</v>
          </cell>
          <cell r="B1834" t="str">
            <v>Sinapi 88316</v>
          </cell>
          <cell r="C1834" t="str">
            <v>Servente com encargos complementares</v>
          </cell>
          <cell r="D1834" t="str">
            <v>h</v>
          </cell>
          <cell r="E1834">
            <v>7.8</v>
          </cell>
          <cell r="F1834">
            <v>12.45</v>
          </cell>
          <cell r="G1834">
            <v>97.11</v>
          </cell>
        </row>
        <row r="1835">
          <cell r="A1835" t="str">
            <v>.2.6</v>
          </cell>
          <cell r="B1835" t="str">
            <v>Sinapi 83627</v>
          </cell>
          <cell r="C1835" t="str">
            <v>Tampao fofo articulado, classe b125 carga max 12,5 t, redondo tampa 600 mm, rede pluvial/esgoto, p = chamine cx areia / poco visita assentado com arg cim/areia 1:4, fornecimento e assentamento</v>
          </cell>
          <cell r="D1835" t="str">
            <v>un</v>
          </cell>
          <cell r="E1835">
            <v>3</v>
          </cell>
          <cell r="F1835">
            <v>380.13</v>
          </cell>
          <cell r="G1835">
            <v>1140.3900000000001</v>
          </cell>
        </row>
        <row r="1837">
          <cell r="A1837" t="str">
            <v>.3</v>
          </cell>
          <cell r="C1837" t="str">
            <v>FILTRO ANAERÓBICO (FA)  - 1 UNIDADE</v>
          </cell>
        </row>
        <row r="1838">
          <cell r="A1838" t="str">
            <v>.3.1</v>
          </cell>
          <cell r="B1838" t="str">
            <v>Sinapi 95955</v>
          </cell>
          <cell r="C1838" t="str">
            <v>(Composição representativa) execução de estruturas de concreto armado, fck = 25 Mpa</v>
          </cell>
          <cell r="D1838" t="str">
            <v>m3</v>
          </cell>
          <cell r="E1838">
            <v>3.8</v>
          </cell>
          <cell r="F1838">
            <v>1992.96</v>
          </cell>
          <cell r="G1838">
            <v>7573.25</v>
          </cell>
        </row>
        <row r="1839">
          <cell r="A1839" t="str">
            <v>.3.2</v>
          </cell>
          <cell r="B1839" t="str">
            <v>Ins Sinapi 41930</v>
          </cell>
          <cell r="C1839" t="str">
            <v>Tubo coletor de esgoto pvc, jei, dn 200 mm (nbr 7362) Quantidade multiplicada por 1,3 para conexões e fixações</v>
          </cell>
          <cell r="D1839" t="str">
            <v>m</v>
          </cell>
          <cell r="E1839">
            <v>3.9</v>
          </cell>
          <cell r="F1839">
            <v>63.48</v>
          </cell>
          <cell r="G1839">
            <v>247.57</v>
          </cell>
        </row>
        <row r="1840">
          <cell r="A1840" t="str">
            <v>.3.3</v>
          </cell>
          <cell r="B1840" t="str">
            <v>Sinapi 88267</v>
          </cell>
          <cell r="C1840" t="str">
            <v>Encanador ou bombeiro hidráulico com encargos complementares</v>
          </cell>
          <cell r="D1840" t="str">
            <v>h</v>
          </cell>
          <cell r="E1840">
            <v>7.8</v>
          </cell>
          <cell r="F1840">
            <v>18.5</v>
          </cell>
          <cell r="G1840">
            <v>144.30000000000001</v>
          </cell>
        </row>
        <row r="1841">
          <cell r="A1841" t="str">
            <v>.3.4</v>
          </cell>
          <cell r="B1841" t="str">
            <v>Sinapi 88316</v>
          </cell>
          <cell r="C1841" t="str">
            <v>Servente com encargos complementares</v>
          </cell>
          <cell r="D1841" t="str">
            <v>h</v>
          </cell>
          <cell r="E1841">
            <v>7.8</v>
          </cell>
          <cell r="F1841">
            <v>12.45</v>
          </cell>
          <cell r="G1841">
            <v>97.11</v>
          </cell>
        </row>
        <row r="1842">
          <cell r="A1842" t="str">
            <v>.3.5</v>
          </cell>
          <cell r="B1842" t="str">
            <v>Ins Sinapi 12568</v>
          </cell>
          <cell r="C1842" t="str">
            <v>Anel de concreto armado, d = 3,00 m, h = 0,50</v>
          </cell>
          <cell r="D1842" t="str">
            <v>un</v>
          </cell>
          <cell r="E1842">
            <v>7</v>
          </cell>
          <cell r="F1842">
            <v>583.95000000000005</v>
          </cell>
          <cell r="G1842">
            <v>4087.65</v>
          </cell>
        </row>
        <row r="1843">
          <cell r="A1843" t="str">
            <v>.3.6</v>
          </cell>
          <cell r="B1843" t="str">
            <v>Sinapi 88309</v>
          </cell>
          <cell r="C1843" t="str">
            <v>Pedreiro com encargos complementares</v>
          </cell>
          <cell r="D1843" t="str">
            <v>h</v>
          </cell>
          <cell r="E1843">
            <v>10.5</v>
          </cell>
          <cell r="F1843">
            <v>17.170000000000002</v>
          </cell>
          <cell r="G1843">
            <v>180.29</v>
          </cell>
        </row>
        <row r="1844">
          <cell r="A1844" t="str">
            <v>.3.7</v>
          </cell>
          <cell r="B1844" t="str">
            <v>Sinapi 88316</v>
          </cell>
          <cell r="C1844" t="str">
            <v>Servente com encargos complementares</v>
          </cell>
          <cell r="D1844" t="str">
            <v>h</v>
          </cell>
          <cell r="E1844">
            <v>10.5</v>
          </cell>
          <cell r="F1844">
            <v>12.45</v>
          </cell>
          <cell r="G1844">
            <v>130.72999999999999</v>
          </cell>
        </row>
        <row r="1845">
          <cell r="A1845" t="str">
            <v>.3.8</v>
          </cell>
          <cell r="B1845" t="str">
            <v>Sinapi 73873/2</v>
          </cell>
          <cell r="C1845" t="str">
            <v>Leito filtrante - forn.e enchimento c/ brita no. 4</v>
          </cell>
          <cell r="D1845" t="str">
            <v>m3</v>
          </cell>
          <cell r="E1845">
            <v>4.3</v>
          </cell>
          <cell r="F1845">
            <v>154.22</v>
          </cell>
          <cell r="G1845">
            <v>663.15</v>
          </cell>
        </row>
        <row r="1846">
          <cell r="A1846" t="str">
            <v>.3.9</v>
          </cell>
          <cell r="B1846" t="str">
            <v>Sinapi 87316</v>
          </cell>
          <cell r="C1846" t="str">
            <v>Argamassa traço 1:4 (em volume de cimento e areia grossa úmida) para chapisco convencional, preparo mecânico com betoneira 400 l</v>
          </cell>
          <cell r="D1846" t="str">
            <v>m3</v>
          </cell>
          <cell r="E1846">
            <v>0.5</v>
          </cell>
          <cell r="F1846">
            <v>335.14</v>
          </cell>
          <cell r="G1846">
            <v>167.57</v>
          </cell>
        </row>
        <row r="1847">
          <cell r="A1847" t="str">
            <v>.3.10</v>
          </cell>
          <cell r="B1847" t="str">
            <v>Sinapi 83627</v>
          </cell>
          <cell r="C1847" t="str">
            <v>Tampao fofo articulado, classe b125 carga max 12,5 t, redondo tampa 600 mm, rede pluvial/esgoto, p = chamine cx areia / poco visita assentado com arg cim/areia 1:4, fornecimento e assentamento</v>
          </cell>
          <cell r="D1847" t="str">
            <v>un</v>
          </cell>
          <cell r="E1847">
            <v>3</v>
          </cell>
          <cell r="F1847">
            <v>380.13</v>
          </cell>
          <cell r="G1847">
            <v>1140.3900000000001</v>
          </cell>
        </row>
        <row r="1849">
          <cell r="A1849" t="str">
            <v>.4</v>
          </cell>
          <cell r="C1849" t="str">
            <v>SUMIDOUROS (SM) - 4 UNIDADES (quantidades para as 4 unidades)</v>
          </cell>
        </row>
        <row r="1850">
          <cell r="A1850" t="str">
            <v>.4.1</v>
          </cell>
          <cell r="B1850" t="str">
            <v>Sinapi 95955</v>
          </cell>
          <cell r="C1850" t="str">
            <v>(Composição representativa) execução de estruturas de concreto armado, fck = 25 Mpa</v>
          </cell>
          <cell r="D1850" t="str">
            <v>m3</v>
          </cell>
          <cell r="E1850">
            <v>6.8</v>
          </cell>
          <cell r="F1850">
            <v>1992.96</v>
          </cell>
          <cell r="G1850">
            <v>13552.13</v>
          </cell>
        </row>
        <row r="1851">
          <cell r="A1851" t="str">
            <v>.4.2</v>
          </cell>
          <cell r="B1851" t="str">
            <v>Ins Sinapi 12568</v>
          </cell>
          <cell r="C1851" t="str">
            <v>Anel de concreto armado, d = 3,00 m, h = 0,50</v>
          </cell>
          <cell r="D1851" t="str">
            <v>un</v>
          </cell>
          <cell r="E1851">
            <v>36</v>
          </cell>
          <cell r="F1851">
            <v>583.95000000000005</v>
          </cell>
          <cell r="G1851">
            <v>21022.2</v>
          </cell>
        </row>
        <row r="1852">
          <cell r="A1852" t="str">
            <v>.4.3</v>
          </cell>
          <cell r="B1852" t="str">
            <v>Sinapi 88309</v>
          </cell>
          <cell r="C1852" t="str">
            <v>Pedreiro com encargos complementares</v>
          </cell>
          <cell r="D1852" t="str">
            <v>h</v>
          </cell>
          <cell r="E1852">
            <v>54</v>
          </cell>
          <cell r="F1852">
            <v>17.170000000000002</v>
          </cell>
          <cell r="G1852">
            <v>927.18</v>
          </cell>
        </row>
        <row r="1853">
          <cell r="A1853" t="str">
            <v>.4.4</v>
          </cell>
          <cell r="B1853" t="str">
            <v>Sinapi 88316</v>
          </cell>
          <cell r="C1853" t="str">
            <v>Servente com encargos complementares</v>
          </cell>
          <cell r="D1853" t="str">
            <v>h</v>
          </cell>
          <cell r="E1853">
            <v>54</v>
          </cell>
          <cell r="F1853">
            <v>12.45</v>
          </cell>
          <cell r="G1853">
            <v>672.3</v>
          </cell>
        </row>
        <row r="1854">
          <cell r="A1854" t="str">
            <v>.4.5</v>
          </cell>
          <cell r="B1854" t="str">
            <v>Sinapi 73873/2</v>
          </cell>
          <cell r="C1854" t="str">
            <v>Leito filtrante - forn.e enchimento c/ brita no. 4</v>
          </cell>
          <cell r="D1854" t="str">
            <v>m3</v>
          </cell>
          <cell r="E1854">
            <v>28.4</v>
          </cell>
          <cell r="F1854">
            <v>154.22</v>
          </cell>
          <cell r="G1854">
            <v>4379.8500000000004</v>
          </cell>
        </row>
        <row r="1855">
          <cell r="A1855" t="str">
            <v>.4.6</v>
          </cell>
          <cell r="B1855" t="str">
            <v>Ins Sinapi 366</v>
          </cell>
          <cell r="C1855" t="str">
            <v>Areia fina - posto jazida/fornecedor (retirado na jazida, sem transporte)</v>
          </cell>
          <cell r="D1855" t="str">
            <v>m3</v>
          </cell>
          <cell r="E1855">
            <v>104</v>
          </cell>
          <cell r="F1855">
            <v>73</v>
          </cell>
          <cell r="G1855">
            <v>7592</v>
          </cell>
        </row>
        <row r="1856">
          <cell r="A1856" t="str">
            <v>.4.7</v>
          </cell>
          <cell r="B1856" t="str">
            <v>Sinapi 88316</v>
          </cell>
          <cell r="C1856" t="str">
            <v>Servente com encargos complementares</v>
          </cell>
          <cell r="D1856" t="str">
            <v>h</v>
          </cell>
          <cell r="E1856">
            <v>26</v>
          </cell>
          <cell r="F1856">
            <v>12.45</v>
          </cell>
          <cell r="G1856">
            <v>323.7</v>
          </cell>
        </row>
        <row r="1857">
          <cell r="A1857" t="str">
            <v>.4.8</v>
          </cell>
          <cell r="B1857" t="str">
            <v>Sinapi 91791</v>
          </cell>
          <cell r="C1857" t="str">
            <v>(Composição representativa) do serviço de instalação de tubos de pvc, série R água pluvial, dn 150 mm inclusive conexões, cortes e fixações, para prédios</v>
          </cell>
          <cell r="D1857" t="str">
            <v>m</v>
          </cell>
          <cell r="E1857">
            <v>9</v>
          </cell>
          <cell r="F1857">
            <v>52.6</v>
          </cell>
          <cell r="G1857">
            <v>473.4</v>
          </cell>
        </row>
        <row r="1858">
          <cell r="A1858" t="str">
            <v>.4.9</v>
          </cell>
          <cell r="B1858" t="str">
            <v>Sinapi 83627</v>
          </cell>
          <cell r="C1858" t="str">
            <v>Tampao fofo articulado, classe b125 carga max 12,5 t, redondo tampa 600 mm, rede pluvial/esgoto, p = chamine cx areia / poco visita assentado com arg cim/areia 1:4, fornecimento e assentamento</v>
          </cell>
          <cell r="D1858" t="str">
            <v>un</v>
          </cell>
          <cell r="E1858">
            <v>4</v>
          </cell>
          <cell r="F1858">
            <v>380.13</v>
          </cell>
          <cell r="G1858">
            <v>1520.52</v>
          </cell>
        </row>
        <row r="1861">
          <cell r="A1861" t="str">
            <v>Composição 0322</v>
          </cell>
          <cell r="B1861" t="str">
            <v>Comp. Criada a partir do elemento</v>
          </cell>
          <cell r="C1861" t="str">
            <v>Sistema anti-inundação para casa de bombas da piscina, subterrãnea, composto por 1 bomba centrífuga submersível com motor hermeticamente fechado (IP68), vazão 43,1m³/h, pressão 6mca (Ref. ABS - modelo UNI 700T BSP), válvula de gaveta, válvula de retenção, automático de bóia (inferior + superior + alarme), 6m de tubo de recalque em aço galv. Ø3", conexões e fixações. Conforme detalhe constante em projeto.</v>
          </cell>
          <cell r="D1861" t="str">
            <v>cj</v>
          </cell>
          <cell r="E1861">
            <v>1</v>
          </cell>
          <cell r="G1861">
            <v>6797.8899999999994</v>
          </cell>
        </row>
        <row r="1862">
          <cell r="A1862" t="str">
            <v>.1</v>
          </cell>
          <cell r="B1862" t="str">
            <v>Proposta</v>
          </cell>
          <cell r="C1862" t="str">
            <v>Bomba centrífuga submersível com motor hermeticamente fechado (IP68). Vazão: 43,1m³/h, pressão: 6mca - Recalque: Ø3" - Propulsor semi-aberto (ContraBlack) - 2CV. Ref.: UNI 700T BSP da "ABS" ou similar</v>
          </cell>
          <cell r="D1862" t="str">
            <v>un</v>
          </cell>
          <cell r="E1862">
            <v>1</v>
          </cell>
          <cell r="F1862">
            <v>3797.18</v>
          </cell>
          <cell r="G1862">
            <v>3797.18</v>
          </cell>
        </row>
        <row r="1863">
          <cell r="A1863" t="str">
            <v>.2</v>
          </cell>
          <cell r="B1863" t="str">
            <v>Sinapi 73836/1</v>
          </cell>
          <cell r="C1863" t="str">
            <v>Instalacao de conj.moto bomba horizontal ate 10 cv</v>
          </cell>
          <cell r="D1863" t="str">
            <v>un</v>
          </cell>
          <cell r="E1863">
            <v>1</v>
          </cell>
          <cell r="F1863">
            <v>505</v>
          </cell>
          <cell r="G1863">
            <v>505</v>
          </cell>
        </row>
        <row r="1864">
          <cell r="A1864" t="str">
            <v>.3</v>
          </cell>
          <cell r="B1864" t="str">
            <v>Ins Sinapi 6012</v>
          </cell>
          <cell r="C1864" t="str">
            <v>Registro gaveta bruto em latao forjado, bitola 3 " (ref 1509)</v>
          </cell>
          <cell r="D1864" t="str">
            <v>un</v>
          </cell>
          <cell r="E1864">
            <v>1</v>
          </cell>
          <cell r="F1864">
            <v>175.2</v>
          </cell>
          <cell r="G1864">
            <v>175.2</v>
          </cell>
        </row>
        <row r="1865">
          <cell r="A1865" t="str">
            <v>.4</v>
          </cell>
          <cell r="B1865" t="str">
            <v>Proposta</v>
          </cell>
          <cell r="C1865" t="str">
            <v>Valvula de esfera Ø 3"</v>
          </cell>
          <cell r="D1865" t="str">
            <v>un</v>
          </cell>
          <cell r="E1865">
            <v>1</v>
          </cell>
          <cell r="F1865">
            <v>544.46</v>
          </cell>
          <cell r="G1865">
            <v>544.46</v>
          </cell>
        </row>
        <row r="1866">
          <cell r="A1866" t="str">
            <v>.5</v>
          </cell>
          <cell r="B1866" t="str">
            <v>Ins Sinapi 7588</v>
          </cell>
          <cell r="C1866" t="str">
            <v>Automatico de boia superior / inferior, *15* a / 250 v</v>
          </cell>
          <cell r="D1866" t="str">
            <v>un</v>
          </cell>
          <cell r="E1866">
            <v>2</v>
          </cell>
          <cell r="F1866">
            <v>36</v>
          </cell>
          <cell r="G1866">
            <v>72</v>
          </cell>
        </row>
        <row r="1867">
          <cell r="A1867" t="str">
            <v>.6</v>
          </cell>
          <cell r="B1867" t="str">
            <v>Ins Sinapi 21090</v>
          </cell>
          <cell r="C1867" t="str">
            <v>Tampao fofo articulado, classe d400 carga max 40 t, redondo tampa *600 mm, rede pluvial/esgoto</v>
          </cell>
          <cell r="D1867" t="str">
            <v>un</v>
          </cell>
          <cell r="E1867">
            <v>1</v>
          </cell>
          <cell r="F1867">
            <v>391.16</v>
          </cell>
          <cell r="G1867">
            <v>391.16</v>
          </cell>
        </row>
        <row r="1868">
          <cell r="A1868" t="str">
            <v>.7</v>
          </cell>
          <cell r="B1868" t="str">
            <v>Ins Sinapi 7588</v>
          </cell>
          <cell r="C1868" t="str">
            <v>Automatico de boia superior / inferior, *15* a / 250 v</v>
          </cell>
          <cell r="D1868" t="str">
            <v>un</v>
          </cell>
          <cell r="E1868">
            <v>2</v>
          </cell>
          <cell r="F1868">
            <v>36</v>
          </cell>
          <cell r="G1868">
            <v>72</v>
          </cell>
        </row>
        <row r="1869">
          <cell r="A1869" t="str">
            <v>.8</v>
          </cell>
          <cell r="B1869" t="str">
            <v>Ins Sinapi 21015</v>
          </cell>
          <cell r="C1869" t="str">
            <v>Tubo aco galvanizado com costura, classe leve, dn 80 mm ( 3"), e = 3,35 mm, *7,32* kg/m (nbr 5580)</v>
          </cell>
          <cell r="D1869" t="str">
            <v>m</v>
          </cell>
          <cell r="E1869">
            <v>4</v>
          </cell>
          <cell r="F1869">
            <v>63.01</v>
          </cell>
          <cell r="G1869">
            <v>252.04</v>
          </cell>
        </row>
        <row r="1870">
          <cell r="A1870" t="str">
            <v>.9</v>
          </cell>
          <cell r="B1870" t="str">
            <v>Ins Sinapi 9890</v>
          </cell>
          <cell r="C1870" t="str">
            <v>Uniao de ferro galvanizado, com rosca bsp, com assento plano, de 3"</v>
          </cell>
          <cell r="D1870" t="str">
            <v>un</v>
          </cell>
          <cell r="E1870">
            <v>1</v>
          </cell>
          <cell r="F1870">
            <v>141.16</v>
          </cell>
          <cell r="G1870">
            <v>141.16</v>
          </cell>
        </row>
        <row r="1871">
          <cell r="A1871" t="str">
            <v>.10</v>
          </cell>
          <cell r="B1871" t="str">
            <v>Ins Sinapi 10414</v>
          </cell>
          <cell r="C1871" t="str">
            <v>Valvula de retencao vertical, de bronze (pn-16), 3", 200 psi, extremidades com rosca</v>
          </cell>
          <cell r="D1871" t="str">
            <v>un</v>
          </cell>
          <cell r="E1871">
            <v>1</v>
          </cell>
          <cell r="F1871">
            <v>172.73</v>
          </cell>
          <cell r="G1871">
            <v>172.73</v>
          </cell>
        </row>
        <row r="1872">
          <cell r="A1872" t="str">
            <v>.11</v>
          </cell>
          <cell r="B1872" t="str">
            <v>Sinapi 88248</v>
          </cell>
          <cell r="C1872" t="str">
            <v>Auxiliar de encanador ou bombeiro hidráulico com encargos complementares</v>
          </cell>
          <cell r="D1872" t="str">
            <v>h</v>
          </cell>
          <cell r="E1872">
            <v>16</v>
          </cell>
          <cell r="F1872">
            <v>14.13</v>
          </cell>
          <cell r="G1872">
            <v>226.08</v>
          </cell>
        </row>
        <row r="1873">
          <cell r="A1873" t="str">
            <v>.12</v>
          </cell>
          <cell r="B1873" t="str">
            <v>Sinapi 88267</v>
          </cell>
          <cell r="C1873" t="str">
            <v>Encanador ou bombeiro hidráulico com encargos complementares</v>
          </cell>
          <cell r="D1873" t="str">
            <v>h</v>
          </cell>
          <cell r="E1873">
            <v>16</v>
          </cell>
          <cell r="F1873">
            <v>18.5</v>
          </cell>
          <cell r="G1873">
            <v>296</v>
          </cell>
        </row>
        <row r="1874">
          <cell r="A1874" t="str">
            <v>.13</v>
          </cell>
          <cell r="B1874" t="str">
            <v>Sinapi 88264</v>
          </cell>
          <cell r="C1874" t="str">
            <v>Eletricista com encargos complementares</v>
          </cell>
          <cell r="D1874" t="str">
            <v>h</v>
          </cell>
          <cell r="E1874">
            <v>8</v>
          </cell>
          <cell r="F1874">
            <v>19.11</v>
          </cell>
          <cell r="G1874">
            <v>152.88</v>
          </cell>
        </row>
        <row r="1877">
          <cell r="A1877" t="str">
            <v>Composição 0323</v>
          </cell>
          <cell r="B1877" t="str">
            <v>Comp. Criada a partir do elemento</v>
          </cell>
          <cell r="C1877" t="str">
            <v>Poço de recalque, composto por 2 bombas submersível, vazão 25 m³/h, pressão 10mca (Ref. ABS - modelo ROBUSTA 400M), válvula de gaveta, válvula de retenção, automático de bóia (inferior + superior + alarme), 70m de tubo de recalque em PVC soldável Ø50mm, conexões e fixações. Conforme detalhe constante em projeto.</v>
          </cell>
          <cell r="D1877" t="str">
            <v>cj</v>
          </cell>
          <cell r="E1877">
            <v>1</v>
          </cell>
          <cell r="G1877">
            <v>14966.59</v>
          </cell>
        </row>
        <row r="1878">
          <cell r="A1878" t="str">
            <v>.1</v>
          </cell>
          <cell r="B1878" t="str">
            <v>Proposta</v>
          </cell>
          <cell r="C1878" t="str">
            <v>Bomba submersível, vazão 25m³/h, pressão 10mca - Pot.: 1CV 220V - Recalque: Ø2" - Propulsor semi-aberto (ContraBlack). Ref.:  MODELO  "ROBUSTA 400M STD" - Fab.:   "ABS" ou similar</v>
          </cell>
          <cell r="D1878" t="str">
            <v>un</v>
          </cell>
          <cell r="E1878">
            <v>2</v>
          </cell>
          <cell r="F1878">
            <v>3722.7</v>
          </cell>
          <cell r="G1878">
            <v>7445.4</v>
          </cell>
        </row>
        <row r="1879">
          <cell r="A1879" t="str">
            <v>.2</v>
          </cell>
          <cell r="B1879" t="str">
            <v>Sinapi 73836/1</v>
          </cell>
          <cell r="C1879" t="str">
            <v>Instalacao de conj.moto bomba horizontal ate 10 cv</v>
          </cell>
          <cell r="D1879" t="str">
            <v>un</v>
          </cell>
          <cell r="E1879">
            <v>2</v>
          </cell>
          <cell r="F1879">
            <v>505</v>
          </cell>
          <cell r="G1879">
            <v>1010</v>
          </cell>
        </row>
        <row r="1880">
          <cell r="A1880" t="str">
            <v>.3</v>
          </cell>
          <cell r="B1880" t="str">
            <v>Sinapi 94498</v>
          </cell>
          <cell r="C1880" t="str">
            <v>Registro de gaveta bruto, latão, roscável, 2, instalado em reservação de água de edificação que possua reservatório de fibra/fibrocimento fornecimento e instalação</v>
          </cell>
          <cell r="D1880" t="str">
            <v>un</v>
          </cell>
          <cell r="E1880">
            <v>1</v>
          </cell>
          <cell r="F1880">
            <v>96.95</v>
          </cell>
          <cell r="G1880">
            <v>96.95</v>
          </cell>
        </row>
        <row r="1881">
          <cell r="A1881" t="str">
            <v>.4</v>
          </cell>
          <cell r="B1881" t="str">
            <v>Sinapi 99623</v>
          </cell>
          <cell r="C1881" t="str">
            <v>Válvula de retenção horizontal, de bronze, roscável, 2" - forneciment o e instalação</v>
          </cell>
          <cell r="D1881" t="str">
            <v>un</v>
          </cell>
          <cell r="E1881">
            <v>1</v>
          </cell>
          <cell r="F1881">
            <v>169.74</v>
          </cell>
          <cell r="G1881">
            <v>169.74</v>
          </cell>
        </row>
        <row r="1882">
          <cell r="A1882" t="str">
            <v>.5</v>
          </cell>
          <cell r="B1882" t="str">
            <v>Sinapi 88547</v>
          </cell>
          <cell r="C1882" t="str">
            <v>Chave de boia automática inferior</v>
          </cell>
          <cell r="D1882" t="str">
            <v>un</v>
          </cell>
          <cell r="E1882">
            <v>1</v>
          </cell>
          <cell r="F1882">
            <v>69.680000000000007</v>
          </cell>
          <cell r="G1882">
            <v>69.680000000000007</v>
          </cell>
        </row>
        <row r="1883">
          <cell r="A1883" t="str">
            <v>.6</v>
          </cell>
          <cell r="B1883" t="str">
            <v>Sinapi 88547</v>
          </cell>
          <cell r="C1883" t="str">
            <v xml:space="preserve">Chave de boia automática superior 10a/250v - fornecimento e instalacao </v>
          </cell>
          <cell r="D1883" t="str">
            <v>un</v>
          </cell>
          <cell r="E1883">
            <v>2</v>
          </cell>
          <cell r="F1883">
            <v>69.680000000000007</v>
          </cell>
          <cell r="G1883">
            <v>139.36000000000001</v>
          </cell>
        </row>
        <row r="1884">
          <cell r="A1884" t="str">
            <v>.7</v>
          </cell>
          <cell r="B1884" t="str">
            <v>Sinapi 94800</v>
          </cell>
          <cell r="C1884" t="str">
            <v>Torneira de boia, roscável, 2, fornecida e instalada em reservação de água</v>
          </cell>
          <cell r="D1884" t="str">
            <v>un</v>
          </cell>
          <cell r="E1884">
            <v>1</v>
          </cell>
          <cell r="F1884">
            <v>116.91</v>
          </cell>
          <cell r="G1884">
            <v>116.91</v>
          </cell>
        </row>
        <row r="1885">
          <cell r="A1885" t="str">
            <v>.8</v>
          </cell>
          <cell r="B1885" t="str">
            <v>Composição 0205</v>
          </cell>
          <cell r="C1885" t="str">
            <v>Tubos em PVC rígido, soldável (marrom), 6m, incluindo conexões - Ø60 mm, apoios, suportes e fixações</v>
          </cell>
          <cell r="D1885" t="str">
            <v>m</v>
          </cell>
          <cell r="E1885">
            <v>70</v>
          </cell>
          <cell r="F1885">
            <v>33.089999999999996</v>
          </cell>
          <cell r="G1885">
            <v>2316.3000000000002</v>
          </cell>
        </row>
        <row r="1886">
          <cell r="A1886" t="str">
            <v>.9</v>
          </cell>
          <cell r="B1886" t="str">
            <v>Sinapi 100234</v>
          </cell>
          <cell r="C1886" t="str">
            <v>Acessórios para içamento para ligações, conf. Projeto</v>
          </cell>
          <cell r="D1886" t="str">
            <v>t</v>
          </cell>
          <cell r="E1886">
            <v>0.1</v>
          </cell>
          <cell r="F1886">
            <v>0.31</v>
          </cell>
          <cell r="G1886">
            <v>0.03</v>
          </cell>
        </row>
        <row r="1887">
          <cell r="A1887" t="str">
            <v>.10</v>
          </cell>
          <cell r="C1887" t="str">
            <v>Poço em concreto 0,80x1,00x1,45m(h) - medidas internas , com Tampão em ferro fundido</v>
          </cell>
        </row>
        <row r="1888">
          <cell r="A1888" t="str">
            <v>.10.1</v>
          </cell>
          <cell r="B1888" t="str">
            <v>Sinapi 73873/2</v>
          </cell>
          <cell r="C1888" t="str">
            <v>Leito filtrante - forn.e enchimento c/ brita no. 4</v>
          </cell>
          <cell r="D1888" t="str">
            <v>m3</v>
          </cell>
          <cell r="E1888">
            <v>0.33600000000000002</v>
          </cell>
          <cell r="F1888">
            <v>154.22</v>
          </cell>
          <cell r="G1888">
            <v>51.82</v>
          </cell>
        </row>
        <row r="1889">
          <cell r="A1889" t="str">
            <v>.10.2</v>
          </cell>
          <cell r="B1889" t="str">
            <v>Sinapi 95955</v>
          </cell>
          <cell r="C1889" t="str">
            <v>(Composição representativa) execução de estruturas de concreto armado, fck = 25 Mpa</v>
          </cell>
          <cell r="D1889" t="str">
            <v>m3</v>
          </cell>
          <cell r="E1889">
            <v>1.4</v>
          </cell>
          <cell r="F1889">
            <v>1992.96</v>
          </cell>
          <cell r="G1889">
            <v>2790.14</v>
          </cell>
        </row>
        <row r="1890">
          <cell r="A1890" t="str">
            <v>.10.3</v>
          </cell>
          <cell r="B1890" t="str">
            <v>Sinapi 83627</v>
          </cell>
          <cell r="C1890" t="str">
            <v>Tampao fofo articulado, classe b125 carga max 12,5 t, redondo tampa 600 mm, rede pluvial/esgoto, p = chamine cx areia / poco visita assentado com arg cim/areia 1:4, fornecimento e assentamento</v>
          </cell>
          <cell r="D1890" t="str">
            <v>un</v>
          </cell>
          <cell r="E1890">
            <v>2</v>
          </cell>
          <cell r="F1890">
            <v>380.13</v>
          </cell>
          <cell r="G1890">
            <v>760.26</v>
          </cell>
        </row>
        <row r="1893">
          <cell r="A1893" t="str">
            <v>Composição 0324</v>
          </cell>
          <cell r="B1893" t="str">
            <v>Comp. Criada a partir do elemento</v>
          </cell>
          <cell r="C1893" t="str">
            <v>Poço de recalque, composto por 2 bombas submersível, vazão 4,3 m³/h, pressão 6mca (Ref. ABS - modelo ROBUSTA 250M), válvula de gaveta, válvula de retenção, automático de bóia (inferior + superior + alarme), 20m de tubo de recalque em PVC soldável Ø50mm, conexões e fixações. Conforme detalhe constante em projeto.</v>
          </cell>
          <cell r="D1893" t="str">
            <v>cj</v>
          </cell>
          <cell r="E1893">
            <v>1</v>
          </cell>
          <cell r="G1893">
            <v>9505.75</v>
          </cell>
        </row>
        <row r="1894">
          <cell r="A1894" t="str">
            <v>.1</v>
          </cell>
          <cell r="B1894" t="str">
            <v>Proposta</v>
          </cell>
          <cell r="C1894" t="str">
            <v>Bomba submersível, vazão 4,3m³/h, pressão 6mca - Pot.: 0,5CV 220V - Recalque: Ø2" - Propulsor Tipo Vortex. Ref.:  MODELO  "ROBUSTA 250M STD" - Fab.:   "ABS" ou similar</v>
          </cell>
          <cell r="D1894" t="str">
            <v>un</v>
          </cell>
          <cell r="E1894">
            <v>2</v>
          </cell>
          <cell r="F1894">
            <v>2118.33</v>
          </cell>
          <cell r="G1894">
            <v>4236.66</v>
          </cell>
        </row>
        <row r="1895">
          <cell r="A1895" t="str">
            <v>.2</v>
          </cell>
          <cell r="B1895" t="str">
            <v>Sinapi 73836/1</v>
          </cell>
          <cell r="C1895" t="str">
            <v>Instalacao de conj.moto bomba horizontal ate 10 cv</v>
          </cell>
          <cell r="D1895" t="str">
            <v>un</v>
          </cell>
          <cell r="E1895">
            <v>2</v>
          </cell>
          <cell r="F1895">
            <v>505</v>
          </cell>
          <cell r="G1895">
            <v>1010</v>
          </cell>
        </row>
        <row r="1896">
          <cell r="A1896" t="str">
            <v>.3</v>
          </cell>
          <cell r="B1896" t="str">
            <v>Sinapi 94498</v>
          </cell>
          <cell r="C1896" t="str">
            <v>Registro de gaveta bruto, latão, roscável, 2, instalado em reservação de água de edificação que possua reservatório de fibra/fibrocimento fornecimento e instalação</v>
          </cell>
          <cell r="D1896" t="str">
            <v>un</v>
          </cell>
          <cell r="E1896">
            <v>1</v>
          </cell>
          <cell r="F1896">
            <v>96.95</v>
          </cell>
          <cell r="G1896">
            <v>96.95</v>
          </cell>
        </row>
        <row r="1897">
          <cell r="A1897" t="str">
            <v>.4</v>
          </cell>
          <cell r="B1897" t="str">
            <v>Sinapi 99623</v>
          </cell>
          <cell r="C1897" t="str">
            <v>Válvula de retenção horizontal, de bronze, roscável, 2" - forneciment o e instalação</v>
          </cell>
          <cell r="D1897" t="str">
            <v>un</v>
          </cell>
          <cell r="E1897">
            <v>1</v>
          </cell>
          <cell r="F1897">
            <v>169.74</v>
          </cell>
          <cell r="G1897">
            <v>169.74</v>
          </cell>
        </row>
        <row r="1898">
          <cell r="A1898" t="str">
            <v>.5</v>
          </cell>
          <cell r="B1898" t="str">
            <v>Sinapi 88547</v>
          </cell>
          <cell r="C1898" t="str">
            <v>Chave de boia automática inferior</v>
          </cell>
          <cell r="D1898" t="str">
            <v>un</v>
          </cell>
          <cell r="E1898">
            <v>1</v>
          </cell>
          <cell r="F1898">
            <v>69.680000000000007</v>
          </cell>
          <cell r="G1898">
            <v>69.680000000000007</v>
          </cell>
        </row>
        <row r="1899">
          <cell r="A1899" t="str">
            <v>.6</v>
          </cell>
          <cell r="B1899" t="str">
            <v>Sinapi 88547</v>
          </cell>
          <cell r="C1899" t="str">
            <v xml:space="preserve">Chave de boia automática superior 10a/250v - fornecimento e instalacao </v>
          </cell>
          <cell r="D1899" t="str">
            <v>un</v>
          </cell>
          <cell r="E1899">
            <v>2</v>
          </cell>
          <cell r="F1899">
            <v>69.680000000000007</v>
          </cell>
          <cell r="G1899">
            <v>139.36000000000001</v>
          </cell>
        </row>
        <row r="1900">
          <cell r="A1900" t="str">
            <v>.7</v>
          </cell>
          <cell r="B1900" t="str">
            <v>Sinapi 94800</v>
          </cell>
          <cell r="C1900" t="str">
            <v>Torneira de boia, roscável, 2, fornecida e instalada em reservação de água</v>
          </cell>
          <cell r="D1900" t="str">
            <v>un</v>
          </cell>
          <cell r="E1900">
            <v>1</v>
          </cell>
          <cell r="F1900">
            <v>116.91</v>
          </cell>
          <cell r="G1900">
            <v>116.91</v>
          </cell>
        </row>
        <row r="1901">
          <cell r="A1901" t="str">
            <v>.8</v>
          </cell>
          <cell r="B1901" t="str">
            <v>Composição 0205</v>
          </cell>
          <cell r="C1901" t="str">
            <v>Tubos em PVC rígido, soldável (marrom), 6m, incluindo conexões - Ø60 mm, apoios, suportes e fixações</v>
          </cell>
          <cell r="D1901" t="str">
            <v>m</v>
          </cell>
          <cell r="E1901">
            <v>20</v>
          </cell>
          <cell r="F1901">
            <v>33.089999999999996</v>
          </cell>
          <cell r="G1901">
            <v>661.8</v>
          </cell>
        </row>
        <row r="1902">
          <cell r="A1902" t="str">
            <v>.9</v>
          </cell>
          <cell r="B1902" t="str">
            <v>Sinapi 100234</v>
          </cell>
          <cell r="C1902" t="str">
            <v>Acessórios para içamento para ligações, conf. Projeto</v>
          </cell>
          <cell r="D1902" t="str">
            <v>t</v>
          </cell>
          <cell r="E1902">
            <v>1</v>
          </cell>
          <cell r="F1902">
            <v>0.31</v>
          </cell>
          <cell r="G1902">
            <v>0.31</v>
          </cell>
        </row>
        <row r="1903">
          <cell r="A1903" t="str">
            <v>.10</v>
          </cell>
          <cell r="C1903" t="str">
            <v>Poço em concreto 0,80x1,00x1,05m(h) - medidas internas , com Tampão em ferro fundido</v>
          </cell>
        </row>
        <row r="1904">
          <cell r="A1904" t="str">
            <v>.10.1</v>
          </cell>
          <cell r="B1904" t="str">
            <v>Sinapi 73873/2</v>
          </cell>
          <cell r="C1904" t="str">
            <v>Leito filtrante - forn.e enchimento c/ brita no. 4</v>
          </cell>
          <cell r="D1904" t="str">
            <v>m3</v>
          </cell>
          <cell r="E1904">
            <v>0.33600000000000002</v>
          </cell>
          <cell r="F1904">
            <v>154.22</v>
          </cell>
          <cell r="G1904">
            <v>51.82</v>
          </cell>
        </row>
        <row r="1905">
          <cell r="A1905" t="str">
            <v>.10.2</v>
          </cell>
          <cell r="B1905" t="str">
            <v>Sinapi 95955</v>
          </cell>
          <cell r="C1905" t="str">
            <v>(Composição representativa) execução de estruturas de concreto armado, fck = 25 Mpa</v>
          </cell>
          <cell r="D1905" t="str">
            <v>m3</v>
          </cell>
          <cell r="E1905">
            <v>1.1000000000000001</v>
          </cell>
          <cell r="F1905">
            <v>1992.96</v>
          </cell>
          <cell r="G1905">
            <v>2192.2600000000002</v>
          </cell>
        </row>
        <row r="1906">
          <cell r="A1906" t="str">
            <v>.10.3</v>
          </cell>
          <cell r="B1906" t="str">
            <v>Sinapi 83627</v>
          </cell>
          <cell r="C1906" t="str">
            <v>Tampao fofo articulado, classe b125 carga max 12,5 t, redondo tampa 600 mm, rede pluvial/esgoto, p = chamine cx areia / poco visita assentado com arg cim/areia 1:4, fornecimento e assentamento</v>
          </cell>
          <cell r="D1906" t="str">
            <v>un</v>
          </cell>
          <cell r="E1906">
            <v>2</v>
          </cell>
          <cell r="F1906">
            <v>380.13</v>
          </cell>
          <cell r="G1906">
            <v>760.26</v>
          </cell>
        </row>
        <row r="1909">
          <cell r="A1909" t="str">
            <v>Composição 0325</v>
          </cell>
          <cell r="B1909" t="str">
            <v>Comp. Criada a partir do elemento</v>
          </cell>
          <cell r="C1909" t="str">
            <v>Isolamento de calor, através de espuma de polietileno, com espessura acima de 8,0mm, para tubulação de dreno de Ar Condicionado Ø 40 mm</v>
          </cell>
          <cell r="D1909" t="str">
            <v>m</v>
          </cell>
          <cell r="E1909">
            <v>1</v>
          </cell>
          <cell r="G1909">
            <v>36.309999999999995</v>
          </cell>
        </row>
        <row r="1910">
          <cell r="A1910" t="str">
            <v>.1</v>
          </cell>
          <cell r="B1910" t="str">
            <v>Proposta</v>
          </cell>
          <cell r="C1910" t="str">
            <v>Espuma de polietileno, com espessura acima de 8,0mm - tubo 40mm</v>
          </cell>
          <cell r="D1910" t="str">
            <v>m</v>
          </cell>
          <cell r="E1910">
            <v>1</v>
          </cell>
          <cell r="F1910">
            <v>4.13</v>
          </cell>
          <cell r="G1910">
            <v>4.13</v>
          </cell>
        </row>
        <row r="1911">
          <cell r="A1911" t="str">
            <v>.2</v>
          </cell>
          <cell r="B1911" t="str">
            <v>Sinapi 88277</v>
          </cell>
          <cell r="C1911" t="str">
            <v>Montador (tubo aço/equipamentos) com encargos complementares</v>
          </cell>
          <cell r="D1911" t="str">
            <v>h</v>
          </cell>
          <cell r="E1911">
            <v>0.75</v>
          </cell>
          <cell r="F1911">
            <v>28.77</v>
          </cell>
          <cell r="G1911">
            <v>21.58</v>
          </cell>
        </row>
        <row r="1912">
          <cell r="A1912" t="str">
            <v>.3</v>
          </cell>
          <cell r="B1912" t="str">
            <v>Sinapi 88248</v>
          </cell>
          <cell r="C1912" t="str">
            <v>Auxiliar de encanador ou bombeiro hidráulico com encargos complementares</v>
          </cell>
          <cell r="D1912" t="str">
            <v>h</v>
          </cell>
          <cell r="E1912">
            <v>0.75</v>
          </cell>
          <cell r="F1912">
            <v>14.13</v>
          </cell>
          <cell r="G1912">
            <v>10.6</v>
          </cell>
        </row>
        <row r="1915">
          <cell r="A1915" t="str">
            <v>Composição 0326</v>
          </cell>
          <cell r="B1915" t="str">
            <v>Comp. Criada a partir do elemento</v>
          </cell>
          <cell r="C1915" t="str">
            <v>Isolamento de calor, através de espuma de polietileno, com espessura acima de 8,0mm, para tubulação de dreno de Ar Condicionado Ø 50 mm</v>
          </cell>
          <cell r="D1915" t="str">
            <v>m</v>
          </cell>
          <cell r="E1915">
            <v>1</v>
          </cell>
          <cell r="G1915">
            <v>36.68</v>
          </cell>
        </row>
        <row r="1916">
          <cell r="A1916" t="str">
            <v>.1</v>
          </cell>
          <cell r="B1916" t="str">
            <v>Proposta</v>
          </cell>
          <cell r="C1916" t="str">
            <v>Espuma de polietileno, com espessura acima de 8,0mm - tubo 50mm</v>
          </cell>
          <cell r="D1916" t="str">
            <v>m</v>
          </cell>
          <cell r="E1916">
            <v>1</v>
          </cell>
          <cell r="F1916">
            <v>4.5</v>
          </cell>
          <cell r="G1916">
            <v>4.5</v>
          </cell>
        </row>
        <row r="1917">
          <cell r="A1917" t="str">
            <v>.2</v>
          </cell>
          <cell r="B1917" t="str">
            <v>Sinapi 88277</v>
          </cell>
          <cell r="C1917" t="str">
            <v>Montador (tubo aço/equipamentos) com encargos complementares</v>
          </cell>
          <cell r="D1917" t="str">
            <v>h</v>
          </cell>
          <cell r="E1917">
            <v>0.75</v>
          </cell>
          <cell r="F1917">
            <v>28.77</v>
          </cell>
          <cell r="G1917">
            <v>21.58</v>
          </cell>
        </row>
        <row r="1918">
          <cell r="A1918" t="str">
            <v>.3</v>
          </cell>
          <cell r="B1918" t="str">
            <v>Sinapi 88248</v>
          </cell>
          <cell r="C1918" t="str">
            <v>Auxiliar de encanador ou bombeiro hidráulico com encargos complementares</v>
          </cell>
          <cell r="D1918" t="str">
            <v>h</v>
          </cell>
          <cell r="E1918">
            <v>0.75</v>
          </cell>
          <cell r="F1918">
            <v>14.13</v>
          </cell>
          <cell r="G1918">
            <v>10.6</v>
          </cell>
        </row>
        <row r="1921">
          <cell r="A1921" t="str">
            <v>Composição 0401</v>
          </cell>
          <cell r="B1921" t="str">
            <v>Comp. 03770/ORSE com insumos Sinapi</v>
          </cell>
          <cell r="C1921" t="str">
            <v>Eletroduto Flexível corrugado, fabricado em PEAD, incluindo curvas, luvas, buchas e arruelas, ref.: Kanaflex ou Similar - Ø 1 1/4"</v>
          </cell>
          <cell r="D1921" t="str">
            <v>m</v>
          </cell>
          <cell r="E1921">
            <v>1</v>
          </cell>
          <cell r="G1921">
            <v>9.76</v>
          </cell>
        </row>
        <row r="1922">
          <cell r="A1922" t="str">
            <v>.1</v>
          </cell>
          <cell r="B1922" t="str">
            <v>Ins Sinapi 39247</v>
          </cell>
          <cell r="C1922" t="str">
            <v>Eletrodutoduto pead flexivel parede simples, corrugacao helicoidal, cor preta, sem rosca, de 1 1/4", para cabeamento subterraneo (NBR 15715)</v>
          </cell>
          <cell r="D1922" t="str">
            <v>m</v>
          </cell>
          <cell r="E1922">
            <v>1.0149999999999999</v>
          </cell>
          <cell r="F1922">
            <v>3.15</v>
          </cell>
          <cell r="G1922">
            <v>3.2</v>
          </cell>
        </row>
        <row r="1923">
          <cell r="A1923" t="str">
            <v>.2</v>
          </cell>
          <cell r="B1923" t="str">
            <v>Sinapi 88247</v>
          </cell>
          <cell r="C1923" t="str">
            <v>Auxiliar de eletricista com encargos complementares</v>
          </cell>
          <cell r="D1923" t="str">
            <v>h</v>
          </cell>
          <cell r="E1923">
            <v>0.45</v>
          </cell>
          <cell r="F1923">
            <v>14.57</v>
          </cell>
          <cell r="G1923">
            <v>6.56</v>
          </cell>
        </row>
        <row r="1926">
          <cell r="A1926" t="str">
            <v>Composição 0402</v>
          </cell>
          <cell r="B1926" t="str">
            <v>Comp. 07150/ORSE com insumos Sinapi</v>
          </cell>
          <cell r="C1926" t="str">
            <v>Eletroduto Flexível corrugado, fabricado em PEAD, incluindo curvas, luvas, buchas e arruelas, ref.: Kanaflex ou Similar - Ø4"</v>
          </cell>
          <cell r="D1926" t="str">
            <v>m</v>
          </cell>
          <cell r="E1926">
            <v>1</v>
          </cell>
          <cell r="G1926">
            <v>16.84</v>
          </cell>
        </row>
        <row r="1927">
          <cell r="A1927" t="str">
            <v>.1</v>
          </cell>
          <cell r="B1927" t="str">
            <v>Ins Sinapi 39248</v>
          </cell>
          <cell r="C1927" t="str">
            <v>Eletrodutoduto pead flexivel parede simples, corrugacao helicoidal, cor preta, sem rosca, de 4", para cabeamento subterraneo (NBR 15715)</v>
          </cell>
          <cell r="D1927" t="str">
            <v>m</v>
          </cell>
          <cell r="E1927">
            <v>1.0149999999999999</v>
          </cell>
          <cell r="F1927">
            <v>10.130000000000001</v>
          </cell>
          <cell r="G1927">
            <v>10.28</v>
          </cell>
        </row>
        <row r="1928">
          <cell r="A1928" t="str">
            <v>.2</v>
          </cell>
          <cell r="B1928" t="str">
            <v>Sinapi 88247</v>
          </cell>
          <cell r="C1928" t="str">
            <v>Auxiliar de eletricista com encargos complementares</v>
          </cell>
          <cell r="D1928" t="str">
            <v>h</v>
          </cell>
          <cell r="E1928">
            <v>0.45</v>
          </cell>
          <cell r="F1928">
            <v>14.57</v>
          </cell>
          <cell r="G1928">
            <v>6.56</v>
          </cell>
        </row>
        <row r="1931">
          <cell r="A1931" t="str">
            <v>Composição 0403</v>
          </cell>
          <cell r="B1931" t="str">
            <v xml:space="preserve">Composições Sinapi </v>
          </cell>
          <cell r="C1931" t="str">
            <v>Eletroduto em PVC rígido (preto), incluindo curvas, luvas, buchas e arruelas, ref.: Tigre ou similar. - Ø3/4"</v>
          </cell>
          <cell r="D1931" t="str">
            <v>m</v>
          </cell>
          <cell r="E1931">
            <v>1</v>
          </cell>
          <cell r="G1931">
            <v>13.7</v>
          </cell>
        </row>
        <row r="1932">
          <cell r="A1932" t="str">
            <v>.1</v>
          </cell>
          <cell r="B1932" t="str">
            <v>Sinapi 91867</v>
          </cell>
          <cell r="C1932" t="str">
            <v>Eletroduto rígido roscável, PVC, DN 25 mm (3/4"), para circuitos terminais, instalado em laje - fornecimento e instalação</v>
          </cell>
          <cell r="D1932" t="str">
            <v>m</v>
          </cell>
          <cell r="E1932">
            <v>0.5</v>
          </cell>
          <cell r="F1932">
            <v>6.38</v>
          </cell>
          <cell r="G1932">
            <v>3.19</v>
          </cell>
        </row>
        <row r="1933">
          <cell r="A1933" t="str">
            <v>.2</v>
          </cell>
          <cell r="B1933" t="str">
            <v>Sinapi 91871</v>
          </cell>
          <cell r="C1933" t="str">
            <v>Eletroduto rígido roscável, PVC, DN 25 mm (3/4"), para circuitos terminais, instalado em parede - fornecimento e instalação</v>
          </cell>
          <cell r="D1933" t="str">
            <v>m</v>
          </cell>
          <cell r="E1933">
            <v>0.5</v>
          </cell>
          <cell r="F1933">
            <v>8.65</v>
          </cell>
          <cell r="G1933">
            <v>4.33</v>
          </cell>
        </row>
        <row r="1934">
          <cell r="A1934" t="str">
            <v>.3</v>
          </cell>
          <cell r="B1934" t="str">
            <v>Sinapi 91879</v>
          </cell>
          <cell r="C1934" t="str">
            <v>Luva para eletroduto, PVC, roscável, DN 25 mm (3/4"), para circuitos terminais, instalada em laje - fornecimento e instalação</v>
          </cell>
          <cell r="D1934" t="str">
            <v>un</v>
          </cell>
          <cell r="E1934">
            <v>0.16666</v>
          </cell>
          <cell r="F1934">
            <v>5.27</v>
          </cell>
          <cell r="G1934">
            <v>0.88</v>
          </cell>
        </row>
        <row r="1935">
          <cell r="A1935" t="str">
            <v>.4</v>
          </cell>
          <cell r="B1935" t="str">
            <v>Sinapi 91884</v>
          </cell>
          <cell r="C1935" t="str">
            <v>Luva para eletroduto, PVC, roscável, DN 25 mm (3/4"), para circuitos terminais, instalada em parede - fornecimento e instalação</v>
          </cell>
          <cell r="D1935" t="str">
            <v>un</v>
          </cell>
          <cell r="E1935">
            <v>0.16666</v>
          </cell>
          <cell r="F1935">
            <v>6.08</v>
          </cell>
          <cell r="G1935">
            <v>1.01</v>
          </cell>
        </row>
        <row r="1936">
          <cell r="A1936" t="str">
            <v>.5</v>
          </cell>
          <cell r="B1936" t="str">
            <v>Sinapi 91902</v>
          </cell>
          <cell r="C1936" t="str">
            <v>Curva 90 graus para eletroduto, PVC, roscável, DN 25 mm (3/4"), para circuitos terminais, instalada em laje - fornecimento e instalação</v>
          </cell>
          <cell r="D1936" t="str">
            <v>un</v>
          </cell>
          <cell r="E1936">
            <v>0.16666</v>
          </cell>
          <cell r="F1936">
            <v>8.5</v>
          </cell>
          <cell r="G1936">
            <v>1.42</v>
          </cell>
        </row>
        <row r="1937">
          <cell r="A1937" t="str">
            <v>.6</v>
          </cell>
          <cell r="B1937" t="str">
            <v>Sinapi 91914</v>
          </cell>
          <cell r="C1937" t="str">
            <v>Curva 90 graus para eletroduto, PVC, roscável, DN 25 mm (3/4"), para circuitos terminais, instalada em parede - fornecimento e instalação</v>
          </cell>
          <cell r="D1937" t="str">
            <v>un</v>
          </cell>
          <cell r="E1937">
            <v>0.16666</v>
          </cell>
          <cell r="F1937">
            <v>9.74</v>
          </cell>
          <cell r="G1937">
            <v>1.62</v>
          </cell>
        </row>
        <row r="1938">
          <cell r="A1938" t="str">
            <v>.7</v>
          </cell>
          <cell r="B1938" t="str">
            <v>Estimado</v>
          </cell>
          <cell r="C1938" t="str">
            <v>Apoios, suportes e fixações para o conjunto - 10% do total</v>
          </cell>
          <cell r="D1938" t="str">
            <v>un</v>
          </cell>
          <cell r="E1938">
            <v>0.1</v>
          </cell>
          <cell r="F1938">
            <v>12.45</v>
          </cell>
          <cell r="G1938">
            <v>1.25</v>
          </cell>
        </row>
        <row r="1941">
          <cell r="A1941" t="str">
            <v>Composição 0404</v>
          </cell>
          <cell r="B1941" t="str">
            <v xml:space="preserve">Composições Sinapi </v>
          </cell>
          <cell r="C1941" t="str">
            <v>Eletroduto em PVC rígido (preto), incluindo curvas, luvas, buchas e arruelas, ref.: Tigre ou similar. - Ø1"</v>
          </cell>
          <cell r="D1941" t="str">
            <v>m</v>
          </cell>
          <cell r="E1941">
            <v>1</v>
          </cell>
          <cell r="G1941">
            <v>17.699999999999996</v>
          </cell>
        </row>
        <row r="1942">
          <cell r="A1942" t="str">
            <v>.1</v>
          </cell>
          <cell r="B1942" t="str">
            <v>Sinapi 91868</v>
          </cell>
          <cell r="C1942" t="str">
            <v>Eletroduto rígido roscável, PVC, DN 32 mm (1"), para circuitos terminais, instalado em laje - fornecimento e instalação</v>
          </cell>
          <cell r="D1942" t="str">
            <v>m</v>
          </cell>
          <cell r="E1942">
            <v>0.5</v>
          </cell>
          <cell r="F1942">
            <v>8.85</v>
          </cell>
          <cell r="G1942">
            <v>4.43</v>
          </cell>
        </row>
        <row r="1943">
          <cell r="A1943" t="str">
            <v>.2</v>
          </cell>
          <cell r="B1943" t="str">
            <v>Sinapi 91872</v>
          </cell>
          <cell r="C1943" t="str">
            <v>Eletroduto rígido roscável, PVC, DN 32 mm (1"), para circuitos terminais, instalado em parede - fornecimento e instalação</v>
          </cell>
          <cell r="D1943" t="str">
            <v>m</v>
          </cell>
          <cell r="E1943">
            <v>0.5</v>
          </cell>
          <cell r="F1943">
            <v>11.12</v>
          </cell>
          <cell r="G1943">
            <v>5.56</v>
          </cell>
        </row>
        <row r="1944">
          <cell r="A1944" t="str">
            <v>.3</v>
          </cell>
          <cell r="B1944" t="str">
            <v>Sinapi 91880</v>
          </cell>
          <cell r="C1944" t="str">
            <v>Luva para eletroduto, PVC, roscável, DN 32 mm (1"), para circuitos terminais, instalada em laje - fornecimento e instalação.</v>
          </cell>
          <cell r="D1944" t="str">
            <v>un</v>
          </cell>
          <cell r="E1944">
            <v>0.16666</v>
          </cell>
          <cell r="F1944">
            <v>6.68</v>
          </cell>
          <cell r="G1944">
            <v>1.1100000000000001</v>
          </cell>
        </row>
        <row r="1945">
          <cell r="A1945" t="str">
            <v>.4</v>
          </cell>
          <cell r="B1945" t="str">
            <v>Sinapi 91885</v>
          </cell>
          <cell r="C1945" t="str">
            <v>Luva para eletroduto, PVC, roscável, DN 32 mm (1"), para circuitos terminais, instalada em parede - fornecimento e instalação.</v>
          </cell>
          <cell r="D1945" t="str">
            <v>un</v>
          </cell>
          <cell r="E1945">
            <v>0.16666</v>
          </cell>
          <cell r="F1945">
            <v>7.15</v>
          </cell>
          <cell r="G1945">
            <v>1.19</v>
          </cell>
        </row>
        <row r="1946">
          <cell r="A1946" t="str">
            <v>.5</v>
          </cell>
          <cell r="B1946" t="str">
            <v>Sinapi 91905</v>
          </cell>
          <cell r="C1946" t="str">
            <v>Curva 90 graus para eletroduto, PVC, roscável, DN 32 mm (1"), para circuitos terminais, instalada em laje - fornecimento e instalação.</v>
          </cell>
          <cell r="D1946" t="str">
            <v>un</v>
          </cell>
          <cell r="E1946">
            <v>0.16666</v>
          </cell>
          <cell r="F1946">
            <v>11.02</v>
          </cell>
          <cell r="G1946">
            <v>1.84</v>
          </cell>
        </row>
        <row r="1947">
          <cell r="A1947" t="str">
            <v>.6</v>
          </cell>
          <cell r="B1947" t="str">
            <v>Sinapi 91917</v>
          </cell>
          <cell r="C1947" t="str">
            <v>Curva 90 graus para eletroduto, PVC, roscável, DN 32 mm (1"), para circuitos terminais, instalada em parede - fornecimento e instalação.</v>
          </cell>
          <cell r="D1947" t="str">
            <v>un</v>
          </cell>
          <cell r="E1947">
            <v>0.16666</v>
          </cell>
          <cell r="F1947">
            <v>11.76</v>
          </cell>
          <cell r="G1947">
            <v>1.96</v>
          </cell>
        </row>
        <row r="1948">
          <cell r="A1948" t="str">
            <v>.7</v>
          </cell>
          <cell r="B1948" t="str">
            <v>Estimado</v>
          </cell>
          <cell r="C1948" t="str">
            <v>Apoios, suportes e fixações para o conjunto - 10% do total</v>
          </cell>
          <cell r="D1948" t="str">
            <v>un</v>
          </cell>
          <cell r="E1948">
            <v>0.1</v>
          </cell>
          <cell r="F1948">
            <v>16.089999999999996</v>
          </cell>
          <cell r="G1948">
            <v>1.61</v>
          </cell>
        </row>
        <row r="1951">
          <cell r="A1951" t="str">
            <v>Composição 0405</v>
          </cell>
          <cell r="B1951" t="str">
            <v xml:space="preserve">Composições Sinapi </v>
          </cell>
          <cell r="C1951" t="str">
            <v>Eletroduto em PVC rígido (preto), incluindo curvas, luvas, buchas e arruelas, ref.: Tigre ou similar. - Ø1 1/4"</v>
          </cell>
          <cell r="D1951" t="str">
            <v>m</v>
          </cell>
          <cell r="E1951">
            <v>1</v>
          </cell>
          <cell r="G1951">
            <v>21.7</v>
          </cell>
        </row>
        <row r="1952">
          <cell r="A1952" t="str">
            <v>.1</v>
          </cell>
          <cell r="B1952" t="str">
            <v>Sinapi 91869</v>
          </cell>
          <cell r="C1952" t="str">
            <v>Eletroduto rígido roscável, PVC, DN 32 mm (1 1/4"), para circuitos terminais, instalado em laje - fornecimento e instalação</v>
          </cell>
          <cell r="D1952" t="str">
            <v>m</v>
          </cell>
          <cell r="E1952">
            <v>0.5</v>
          </cell>
          <cell r="F1952">
            <v>11.33</v>
          </cell>
          <cell r="G1952">
            <v>5.67</v>
          </cell>
        </row>
        <row r="1953">
          <cell r="A1953" t="str">
            <v>.2</v>
          </cell>
          <cell r="B1953" t="str">
            <v>Sinapi 91873</v>
          </cell>
          <cell r="C1953" t="str">
            <v>Eletroduto rígido roscável, PVC, DN 32 mm (1 1/4"), para circuitos terminais, instalado em parede - fornecimento e instalação</v>
          </cell>
          <cell r="D1953" t="str">
            <v>m</v>
          </cell>
          <cell r="E1953">
            <v>0.5</v>
          </cell>
          <cell r="F1953">
            <v>13.56</v>
          </cell>
          <cell r="G1953">
            <v>6.78</v>
          </cell>
        </row>
        <row r="1954">
          <cell r="A1954" t="str">
            <v>.3</v>
          </cell>
          <cell r="B1954" t="str">
            <v>Sinapi 91881</v>
          </cell>
          <cell r="C1954" t="str">
            <v>Luva para eletroduto, PVC, roscável, DN 32 mm (1 1/4"), para circuitos terminais, instalada em laje - fornecimento e instalação.</v>
          </cell>
          <cell r="D1954" t="str">
            <v>un</v>
          </cell>
          <cell r="E1954">
            <v>0.16666</v>
          </cell>
          <cell r="F1954">
            <v>8.49</v>
          </cell>
          <cell r="G1954">
            <v>1.41</v>
          </cell>
        </row>
        <row r="1955">
          <cell r="A1955" t="str">
            <v>.4</v>
          </cell>
          <cell r="B1955" t="str">
            <v>Sinapi 91886</v>
          </cell>
          <cell r="C1955" t="str">
            <v>Luva para eletroduto, PVC, roscável, DN 32 mm (1 1/4"), para circuitos terminais, instalada em parede - fornecimento e instalação.</v>
          </cell>
          <cell r="D1955" t="str">
            <v>un</v>
          </cell>
          <cell r="E1955">
            <v>0.16666</v>
          </cell>
          <cell r="F1955">
            <v>8.6</v>
          </cell>
          <cell r="G1955">
            <v>1.43</v>
          </cell>
        </row>
        <row r="1956">
          <cell r="A1956" t="str">
            <v>.5</v>
          </cell>
          <cell r="B1956" t="str">
            <v>Sinapi 91908</v>
          </cell>
          <cell r="C1956" t="str">
            <v>Curva 90 graus para eletroduto, PVC, roscável, DN 32 mm (1 1/4"), para circuitos terminais, instalada em laje - fornecimento e instalação.</v>
          </cell>
          <cell r="D1956" t="str">
            <v>un</v>
          </cell>
          <cell r="E1956">
            <v>0.16666</v>
          </cell>
          <cell r="F1956">
            <v>13.24</v>
          </cell>
          <cell r="G1956">
            <v>2.21</v>
          </cell>
        </row>
        <row r="1957">
          <cell r="A1957" t="str">
            <v>.6</v>
          </cell>
          <cell r="B1957" t="str">
            <v>Sinapi 91920</v>
          </cell>
          <cell r="C1957" t="str">
            <v>Curva 90 graus para eletroduto, PVC, roscável, DN 32 mm (1 1/4"), para circuitos terminais, instalada em parede - fornecimento e instalação.</v>
          </cell>
          <cell r="D1957" t="str">
            <v>un</v>
          </cell>
          <cell r="E1957">
            <v>0.16666</v>
          </cell>
          <cell r="F1957">
            <v>13.41</v>
          </cell>
          <cell r="G1957">
            <v>2.23</v>
          </cell>
        </row>
        <row r="1958">
          <cell r="A1958" t="str">
            <v>.7</v>
          </cell>
          <cell r="B1958" t="str">
            <v>Estimado</v>
          </cell>
          <cell r="C1958" t="str">
            <v>Apoios, suportes e fixações para o conjunto - 10% do total</v>
          </cell>
          <cell r="D1958" t="str">
            <v>un</v>
          </cell>
          <cell r="E1958">
            <v>0.1</v>
          </cell>
          <cell r="F1958">
            <v>19.73</v>
          </cell>
          <cell r="G1958">
            <v>1.97</v>
          </cell>
        </row>
        <row r="1961">
          <cell r="A1961" t="str">
            <v>Composição 0406</v>
          </cell>
          <cell r="B1961" t="str">
            <v xml:space="preserve">Composições Sinapi </v>
          </cell>
          <cell r="C1961" t="str">
            <v>Eletroduto em PVC rígido (preto), incluindo curvas, luvas, buchas e arruelas, ref.: Tigre ou similar. - Ø1 1/2"</v>
          </cell>
          <cell r="D1961" t="str">
            <v>m</v>
          </cell>
          <cell r="E1961">
            <v>1</v>
          </cell>
          <cell r="G1961">
            <v>21.18</v>
          </cell>
        </row>
        <row r="1962">
          <cell r="A1962" t="str">
            <v>.1</v>
          </cell>
          <cell r="B1962" t="str">
            <v>Sinapi 93008</v>
          </cell>
          <cell r="C1962" t="str">
            <v>Eetroduto rígido roscável, pvc, dn 50 mm (1 1/2") - fornecimento e instalação</v>
          </cell>
          <cell r="D1962" t="str">
            <v>m</v>
          </cell>
          <cell r="E1962">
            <v>1</v>
          </cell>
          <cell r="F1962">
            <v>11.06</v>
          </cell>
          <cell r="G1962">
            <v>11.06</v>
          </cell>
        </row>
        <row r="1963">
          <cell r="A1963" t="str">
            <v>.2</v>
          </cell>
          <cell r="B1963" t="str">
            <v>Sinapi 93013</v>
          </cell>
          <cell r="C1963" t="str">
            <v>Luva para eletroduto, pvc, roscável, dn 50 mm (1 1/2") - fornecimento e instalação</v>
          </cell>
          <cell r="D1963" t="str">
            <v>un</v>
          </cell>
          <cell r="E1963">
            <v>0.33333000000000002</v>
          </cell>
          <cell r="F1963">
            <v>9.74</v>
          </cell>
          <cell r="G1963">
            <v>3.25</v>
          </cell>
        </row>
        <row r="1964">
          <cell r="A1964" t="str">
            <v>.3</v>
          </cell>
          <cell r="B1964" t="str">
            <v>Sinapi 93018</v>
          </cell>
          <cell r="C1964" t="str">
            <v>Curva 90 graus para eletroduto, pvc, roscável, dn 50 mm (1 1/2") - fornecimento e instalação</v>
          </cell>
          <cell r="D1964" t="str">
            <v>un</v>
          </cell>
          <cell r="E1964">
            <v>0.33333000000000002</v>
          </cell>
          <cell r="F1964">
            <v>14.83</v>
          </cell>
          <cell r="G1964">
            <v>4.9400000000000004</v>
          </cell>
        </row>
        <row r="1965">
          <cell r="A1965" t="str">
            <v>.4</v>
          </cell>
          <cell r="B1965" t="str">
            <v>Estimado</v>
          </cell>
          <cell r="C1965" t="str">
            <v>Apoios, suportes e fixações para o conjunto - 10% do total</v>
          </cell>
          <cell r="D1965" t="str">
            <v>un</v>
          </cell>
          <cell r="E1965">
            <v>0.1</v>
          </cell>
          <cell r="F1965">
            <v>19.25</v>
          </cell>
          <cell r="G1965">
            <v>1.93</v>
          </cell>
        </row>
        <row r="1968">
          <cell r="A1968" t="str">
            <v>Composição 0407</v>
          </cell>
          <cell r="B1968" t="str">
            <v>Comp. 07138/ORSE para o cabo selecionado</v>
          </cell>
          <cell r="C1968" t="str">
            <v>Cabo UTP atendendo as especificações contidas no Memorial Descritivo, item 5.7.6-a.  Ref.: FURUKAWA - GIGALAN CAT.6 ou superior. Caixa com 305m. Fornecimento e instalação, incluindo todos os materiais e acessórios necessários.</v>
          </cell>
          <cell r="D1968" t="str">
            <v>m</v>
          </cell>
          <cell r="E1968">
            <v>1</v>
          </cell>
          <cell r="G1968">
            <v>12.760000000000002</v>
          </cell>
        </row>
        <row r="1969">
          <cell r="A1969" t="str">
            <v>.1</v>
          </cell>
          <cell r="B1969" t="str">
            <v>Sinapi 88247</v>
          </cell>
          <cell r="C1969" t="str">
            <v>Auxiliar de eletricista com encargos complementares</v>
          </cell>
          <cell r="D1969" t="str">
            <v>h</v>
          </cell>
          <cell r="E1969">
            <v>0.14000000000000001</v>
          </cell>
          <cell r="F1969">
            <v>14.57</v>
          </cell>
          <cell r="G1969">
            <v>2.04</v>
          </cell>
        </row>
        <row r="1970">
          <cell r="A1970" t="str">
            <v>.2</v>
          </cell>
          <cell r="B1970" t="str">
            <v>Ins Sinapi 333</v>
          </cell>
          <cell r="C1970" t="str">
            <v>Arame galvanizado 14 bwg</v>
          </cell>
          <cell r="D1970" t="str">
            <v>kg</v>
          </cell>
          <cell r="E1970">
            <v>0.1</v>
          </cell>
          <cell r="F1970">
            <v>13.5</v>
          </cell>
          <cell r="G1970">
            <v>1.35</v>
          </cell>
        </row>
        <row r="1971">
          <cell r="A1971" t="str">
            <v>.3</v>
          </cell>
          <cell r="B1971" t="str">
            <v>Sinapi 88264</v>
          </cell>
          <cell r="C1971" t="str">
            <v xml:space="preserve">Eletricista com encargos complementares  </v>
          </cell>
          <cell r="D1971" t="str">
            <v>h</v>
          </cell>
          <cell r="E1971">
            <v>0.14000000000000001</v>
          </cell>
          <cell r="F1971">
            <v>19.11</v>
          </cell>
          <cell r="G1971">
            <v>2.68</v>
          </cell>
        </row>
        <row r="1972">
          <cell r="A1972" t="str">
            <v>.4</v>
          </cell>
          <cell r="B1972" t="str">
            <v>Proposta</v>
          </cell>
          <cell r="C1972" t="str">
            <v>Cabo metálico tipo par trançado UTP 4P CAT 6A.  Ref.: GIGALAN CAT 6F/UTP INDOOR/OUTDOOR CM</v>
          </cell>
          <cell r="D1972" t="str">
            <v>m</v>
          </cell>
          <cell r="E1972">
            <v>1.05</v>
          </cell>
          <cell r="F1972">
            <v>6.37</v>
          </cell>
          <cell r="G1972">
            <v>6.69</v>
          </cell>
        </row>
        <row r="1975">
          <cell r="A1975" t="str">
            <v>Composição 0408</v>
          </cell>
          <cell r="B1975" t="str">
            <v>Comp. 07138/ORSE para o cabo selecionado</v>
          </cell>
          <cell r="C1975" t="str">
            <v>Cabo óptico 12 fibras, monomodo, atendendo as especificações contidas no Memorial Descritivo item 5.7.6-c. Ref.: Ref. FURUKAWA - CFOT-UTR ou superior. Fornecimento e instalação, incluindo todos os materiais e acessórios necessários.</v>
          </cell>
          <cell r="D1975" t="str">
            <v>m</v>
          </cell>
          <cell r="E1975">
            <v>1</v>
          </cell>
          <cell r="G1975">
            <v>9.43</v>
          </cell>
        </row>
        <row r="1976">
          <cell r="A1976" t="str">
            <v>.1</v>
          </cell>
          <cell r="B1976" t="str">
            <v>Sinapi 88247</v>
          </cell>
          <cell r="C1976" t="str">
            <v>Auxiliar de eletricista com encargos complementares</v>
          </cell>
          <cell r="D1976" t="str">
            <v>h</v>
          </cell>
          <cell r="E1976">
            <v>0.14000000000000001</v>
          </cell>
          <cell r="F1976">
            <v>14.57</v>
          </cell>
          <cell r="G1976">
            <v>2.04</v>
          </cell>
        </row>
        <row r="1977">
          <cell r="A1977" t="str">
            <v>.2</v>
          </cell>
          <cell r="B1977" t="str">
            <v>Ins Sinapi 333</v>
          </cell>
          <cell r="C1977" t="str">
            <v>Arame galvanizado 14 bwg</v>
          </cell>
          <cell r="D1977" t="str">
            <v>kg</v>
          </cell>
          <cell r="E1977">
            <v>0.1</v>
          </cell>
          <cell r="F1977">
            <v>13.5</v>
          </cell>
          <cell r="G1977">
            <v>1.35</v>
          </cell>
        </row>
        <row r="1978">
          <cell r="A1978" t="str">
            <v>.3</v>
          </cell>
          <cell r="B1978" t="str">
            <v>Sinapi 88264</v>
          </cell>
          <cell r="C1978" t="str">
            <v xml:space="preserve">Eletricista com encargos complementares  </v>
          </cell>
          <cell r="D1978" t="str">
            <v>h</v>
          </cell>
          <cell r="E1978">
            <v>0.14000000000000001</v>
          </cell>
          <cell r="F1978">
            <v>19.11</v>
          </cell>
          <cell r="G1978">
            <v>2.68</v>
          </cell>
        </row>
        <row r="1979">
          <cell r="A1979" t="str">
            <v>.4</v>
          </cell>
          <cell r="B1979" t="str">
            <v>Proposta</v>
          </cell>
          <cell r="C1979" t="str">
            <v xml:space="preserve">Cabo Fo - MM - 12Fo. Ref.: FURUKAWA - CFOT - UTR </v>
          </cell>
          <cell r="D1979" t="str">
            <v>m</v>
          </cell>
          <cell r="E1979">
            <v>1.05</v>
          </cell>
          <cell r="F1979">
            <v>3.2</v>
          </cell>
          <cell r="G1979">
            <v>3.36</v>
          </cell>
        </row>
        <row r="1982">
          <cell r="A1982" t="str">
            <v>Composição 0409</v>
          </cell>
          <cell r="B1982" t="str">
            <v>Comp. Criada a partir do elemento</v>
          </cell>
          <cell r="C1982" t="str">
            <v>Eletroduto em Aço Galvanizado tipo pesado, incluindo curvas, luvas, buchas e arruelas, ref.: A.D.MARTINI, APOLO, ELECON, MOPA, THOMEU. - Ø1"</v>
          </cell>
          <cell r="D1982" t="str">
            <v>m</v>
          </cell>
          <cell r="E1982">
            <v>1</v>
          </cell>
          <cell r="G1982">
            <v>30.45</v>
          </cell>
        </row>
        <row r="1983">
          <cell r="A1983" t="str">
            <v>.1</v>
          </cell>
          <cell r="B1983" t="str">
            <v>Comp. Sinapi 91872</v>
          </cell>
          <cell r="C1983" t="str">
            <v>Eletroduto</v>
          </cell>
        </row>
        <row r="1984">
          <cell r="A1984" t="str">
            <v>.1.1</v>
          </cell>
          <cell r="B1984" t="str">
            <v>Ins Sinapi 21136</v>
          </cell>
          <cell r="C1984" t="str">
            <v>Eletroduto em aco galvanizado eletrolitico, leve, diametro 1", parede de 0,90 mm</v>
          </cell>
          <cell r="D1984" t="str">
            <v>m</v>
          </cell>
          <cell r="E1984">
            <v>1.05</v>
          </cell>
          <cell r="F1984">
            <v>11.29</v>
          </cell>
          <cell r="G1984">
            <v>11.85</v>
          </cell>
        </row>
        <row r="1985">
          <cell r="A1985" t="str">
            <v>.1.2</v>
          </cell>
          <cell r="B1985" t="str">
            <v>Sinapi 88247</v>
          </cell>
          <cell r="C1985" t="str">
            <v>Auxiliar de eletricista com encargos complementares</v>
          </cell>
          <cell r="D1985" t="str">
            <v>h</v>
          </cell>
          <cell r="E1985">
            <v>0.221</v>
          </cell>
          <cell r="F1985">
            <v>14.57</v>
          </cell>
          <cell r="G1985">
            <v>3.22</v>
          </cell>
        </row>
        <row r="1986">
          <cell r="A1986" t="str">
            <v>.1.3</v>
          </cell>
          <cell r="B1986" t="str">
            <v>Sinapi 88264</v>
          </cell>
          <cell r="C1986" t="str">
            <v>Eletricista com encargos complementares</v>
          </cell>
          <cell r="D1986" t="str">
            <v>h</v>
          </cell>
          <cell r="E1986">
            <v>0.221</v>
          </cell>
          <cell r="F1986">
            <v>19.11</v>
          </cell>
          <cell r="G1986">
            <v>4.22</v>
          </cell>
        </row>
        <row r="1988">
          <cell r="A1988" t="str">
            <v>.2</v>
          </cell>
          <cell r="B1988" t="str">
            <v>Comp. Sinapi 91885</v>
          </cell>
          <cell r="C1988" t="str">
            <v>Luva Eletroduto</v>
          </cell>
        </row>
        <row r="1989">
          <cell r="A1989" t="str">
            <v>.2.1</v>
          </cell>
          <cell r="B1989" t="str">
            <v>Ins Sinapi 2638</v>
          </cell>
          <cell r="C1989" t="str">
            <v xml:space="preserve">Luva para eletroduto, em aço galvanizado eletrolítico, diâmetro de 100 mm (1") </v>
          </cell>
          <cell r="D1989" t="str">
            <v>un</v>
          </cell>
          <cell r="E1989">
            <v>0.33333000000000002</v>
          </cell>
          <cell r="F1989">
            <v>1.87</v>
          </cell>
          <cell r="G1989">
            <v>0.62</v>
          </cell>
        </row>
        <row r="1990">
          <cell r="A1990" t="str">
            <v>.2.2</v>
          </cell>
          <cell r="B1990" t="str">
            <v>Sinapi 88247</v>
          </cell>
          <cell r="C1990" t="str">
            <v>Auxiliar de eletricista com encargos complementares</v>
          </cell>
          <cell r="D1990" t="str">
            <v>h</v>
          </cell>
          <cell r="E1990">
            <v>6.9000000000000006E-2</v>
          </cell>
          <cell r="F1990">
            <v>14.57</v>
          </cell>
          <cell r="G1990">
            <v>1.01</v>
          </cell>
        </row>
        <row r="1991">
          <cell r="A1991" t="str">
            <v>.2.3</v>
          </cell>
          <cell r="B1991" t="str">
            <v>Sinapi 88264</v>
          </cell>
          <cell r="C1991" t="str">
            <v>Eletricista com encargos complementares</v>
          </cell>
          <cell r="D1991" t="str">
            <v>h</v>
          </cell>
          <cell r="E1991">
            <v>6.9000000000000006E-2</v>
          </cell>
          <cell r="F1991">
            <v>19.11</v>
          </cell>
          <cell r="G1991">
            <v>1.32</v>
          </cell>
        </row>
        <row r="1993">
          <cell r="A1993" t="str">
            <v>.3</v>
          </cell>
          <cell r="B1993" t="str">
            <v>Comp. Sinapi 91917</v>
          </cell>
          <cell r="C1993" t="str">
            <v>Curva Eletroduto</v>
          </cell>
        </row>
        <row r="1994">
          <cell r="A1994" t="str">
            <v>.3.1</v>
          </cell>
          <cell r="B1994" t="str">
            <v>Ins Sinapi 2617</v>
          </cell>
          <cell r="C1994" t="str">
            <v>Curva 90 graus, para eletroduto, em aço galvanizado eletrolítico, diâmetro de 100 mm (1")</v>
          </cell>
          <cell r="D1994" t="str">
            <v>un</v>
          </cell>
          <cell r="E1994">
            <v>0.33333000000000002</v>
          </cell>
          <cell r="F1994">
            <v>5.8</v>
          </cell>
          <cell r="G1994">
            <v>1.93</v>
          </cell>
        </row>
        <row r="1995">
          <cell r="A1995" t="str">
            <v>.3.2</v>
          </cell>
          <cell r="B1995" t="str">
            <v>Sinapi 88247</v>
          </cell>
          <cell r="C1995" t="str">
            <v>Auxiliar de eletricista com encargos complementares</v>
          </cell>
          <cell r="D1995" t="str">
            <v>h</v>
          </cell>
          <cell r="E1995">
            <v>0.104</v>
          </cell>
          <cell r="F1995">
            <v>14.57</v>
          </cell>
          <cell r="G1995">
            <v>1.52</v>
          </cell>
        </row>
        <row r="1996">
          <cell r="A1996" t="str">
            <v>.3.3</v>
          </cell>
          <cell r="B1996" t="str">
            <v>Sinapi 88264</v>
          </cell>
          <cell r="C1996" t="str">
            <v>Eletricista com encargos complementares</v>
          </cell>
          <cell r="D1996" t="str">
            <v>h</v>
          </cell>
          <cell r="E1996">
            <v>0.104</v>
          </cell>
          <cell r="F1996">
            <v>19.11</v>
          </cell>
          <cell r="G1996">
            <v>1.99</v>
          </cell>
        </row>
        <row r="1998">
          <cell r="A1998" t="str">
            <v>.4</v>
          </cell>
          <cell r="B1998" t="str">
            <v>Estimado</v>
          </cell>
          <cell r="C1998" t="str">
            <v>Apoios, suportes e fixações para o conjunto - 10 % do total</v>
          </cell>
          <cell r="D1998" t="str">
            <v>un</v>
          </cell>
          <cell r="E1998">
            <v>0.1</v>
          </cell>
          <cell r="F1998">
            <v>27.68</v>
          </cell>
          <cell r="G1998">
            <v>2.77</v>
          </cell>
        </row>
        <row r="2001">
          <cell r="A2001" t="str">
            <v>Composição 0410</v>
          </cell>
          <cell r="B2001" t="str">
            <v>Comp. Criada a partir do elemento</v>
          </cell>
          <cell r="C2001" t="str">
            <v>Eletrocalha perfurada com tampa, aço galvanizado, peça de 3m inclusive conexões - 100x100mm</v>
          </cell>
          <cell r="D2001" t="str">
            <v>m</v>
          </cell>
          <cell r="E2001">
            <v>1</v>
          </cell>
          <cell r="G2001">
            <v>80.599999999999994</v>
          </cell>
        </row>
        <row r="2002">
          <cell r="A2002" t="str">
            <v>.1</v>
          </cell>
          <cell r="B2002" t="str">
            <v>Comp. 8684/ORSE para eletrocalhas</v>
          </cell>
          <cell r="C2002" t="str">
            <v>Fornecimento e instalação de eletrocalha perfurada 100 x 100 x 3000 mm (ref. mopa ou similar)</v>
          </cell>
        </row>
        <row r="2003">
          <cell r="A2003" t="str">
            <v>.1.1</v>
          </cell>
          <cell r="B2003" t="str">
            <v>Sinapi 88316</v>
          </cell>
          <cell r="C2003" t="str">
            <v>Servente com encargos complementares</v>
          </cell>
          <cell r="D2003" t="str">
            <v>h</v>
          </cell>
          <cell r="E2003">
            <v>0.6</v>
          </cell>
          <cell r="F2003">
            <v>12.45</v>
          </cell>
          <cell r="G2003">
            <v>7.47</v>
          </cell>
        </row>
        <row r="2004">
          <cell r="A2004" t="str">
            <v>.1.2</v>
          </cell>
          <cell r="B2004" t="str">
            <v>Sinapi 88264</v>
          </cell>
          <cell r="C2004" t="str">
            <v>Eletricista com encargos complementares</v>
          </cell>
          <cell r="D2004" t="str">
            <v>h</v>
          </cell>
          <cell r="E2004">
            <v>0.6</v>
          </cell>
          <cell r="F2004">
            <v>19.11</v>
          </cell>
          <cell r="G2004">
            <v>11.47</v>
          </cell>
        </row>
        <row r="2005">
          <cell r="A2005" t="str">
            <v>.1.3</v>
          </cell>
          <cell r="B2005" t="str">
            <v>Ins 03633/ORSE</v>
          </cell>
          <cell r="C2005" t="str">
            <v>Eletrocalha metálica perfurada 100 X 100 x 3000 mm (ref. valemam ou similar)</v>
          </cell>
          <cell r="D2005" t="str">
            <v>un</v>
          </cell>
          <cell r="E2005">
            <v>0.35</v>
          </cell>
          <cell r="F2005">
            <v>64.900000000000006</v>
          </cell>
          <cell r="G2005">
            <v>22.72</v>
          </cell>
        </row>
        <row r="2006">
          <cell r="A2006" t="str">
            <v>.1.4</v>
          </cell>
          <cell r="B2006" t="str">
            <v>Ins 03990/ORSE</v>
          </cell>
          <cell r="C2006" t="str">
            <v>Tampa de encaixe 100 X3000 - Z para eletrocalha metálica (ref.: mopa ou similar)</v>
          </cell>
          <cell r="D2006" t="str">
            <v>m</v>
          </cell>
          <cell r="E2006">
            <v>1</v>
          </cell>
          <cell r="F2006">
            <v>8.4700000000000006</v>
          </cell>
          <cell r="G2006">
            <v>8.4700000000000006</v>
          </cell>
        </row>
        <row r="2008">
          <cell r="A2008" t="str">
            <v>.2</v>
          </cell>
          <cell r="B2008" t="str">
            <v>Comp. 11848/ORSE para emenda de eletrocalha</v>
          </cell>
          <cell r="C2008" t="str">
            <v>Emenda interna 100 x 100 mm com base lisa perfurada para eletrocalha metálica (ref. Mopa ou similar)</v>
          </cell>
        </row>
        <row r="2009">
          <cell r="A2009" t="str">
            <v>.2.1</v>
          </cell>
          <cell r="B2009" t="str">
            <v>Sinapi 88316</v>
          </cell>
          <cell r="C2009" t="str">
            <v>Servente com encargos complementares</v>
          </cell>
          <cell r="D2009" t="str">
            <v>h</v>
          </cell>
          <cell r="E2009">
            <v>0.2</v>
          </cell>
          <cell r="F2009">
            <v>12.45</v>
          </cell>
          <cell r="G2009">
            <v>2.4900000000000002</v>
          </cell>
        </row>
        <row r="2010">
          <cell r="A2010" t="str">
            <v>.2.2</v>
          </cell>
          <cell r="B2010" t="str">
            <v>Sinapi 88264</v>
          </cell>
          <cell r="C2010" t="str">
            <v>Eletricista com encargos complementares</v>
          </cell>
          <cell r="D2010" t="str">
            <v>h</v>
          </cell>
          <cell r="E2010">
            <v>0.2</v>
          </cell>
          <cell r="F2010">
            <v>19.11</v>
          </cell>
          <cell r="G2010">
            <v>3.82</v>
          </cell>
        </row>
        <row r="2011">
          <cell r="A2011" t="str">
            <v>.2.3</v>
          </cell>
          <cell r="B2011" t="str">
            <v>Ins 04034/ORSE</v>
          </cell>
          <cell r="C2011" t="str">
            <v>Emenda interna 100 x 100 mm com base lisa perfurada para eletrocalha metálica (ref. Mopa ou similar)</v>
          </cell>
          <cell r="D2011" t="str">
            <v>un</v>
          </cell>
          <cell r="E2011">
            <v>1</v>
          </cell>
          <cell r="F2011">
            <v>3.9</v>
          </cell>
          <cell r="G2011">
            <v>3.9</v>
          </cell>
        </row>
        <row r="2013">
          <cell r="A2013" t="str">
            <v>.3</v>
          </cell>
          <cell r="B2013" t="str">
            <v>Comp. 08701/ORSE para conexão de eletrocalha</v>
          </cell>
          <cell r="C2013" t="str">
            <v>Te horizontal 100 x 100mm para eletrocalha metálica</v>
          </cell>
        </row>
        <row r="2014">
          <cell r="A2014" t="str">
            <v>.3.1</v>
          </cell>
          <cell r="B2014" t="str">
            <v xml:space="preserve">Ins 04096/ORSE </v>
          </cell>
          <cell r="C2014" t="str">
            <v>Tê horizontal 100 x 100 mm para eletrocalha metálica (ref. Mopa ou similar)</v>
          </cell>
          <cell r="D2014" t="str">
            <v>un</v>
          </cell>
          <cell r="E2014">
            <v>0.33333000000000002</v>
          </cell>
          <cell r="F2014">
            <v>32.5</v>
          </cell>
          <cell r="G2014">
            <v>10.83</v>
          </cell>
        </row>
        <row r="2015">
          <cell r="A2015" t="str">
            <v>.3.2</v>
          </cell>
          <cell r="B2015" t="str">
            <v>Sinapi 88316</v>
          </cell>
          <cell r="C2015" t="str">
            <v>Servente com encargos complementares</v>
          </cell>
          <cell r="D2015" t="str">
            <v>h</v>
          </cell>
          <cell r="E2015">
            <v>6.6659999999999997E-2</v>
          </cell>
          <cell r="F2015">
            <v>12.45</v>
          </cell>
          <cell r="G2015">
            <v>0.83</v>
          </cell>
        </row>
        <row r="2016">
          <cell r="A2016" t="str">
            <v>.3.3</v>
          </cell>
          <cell r="B2016" t="str">
            <v>Sinapi 88264</v>
          </cell>
          <cell r="C2016" t="str">
            <v>Eletricista com encargos complementares</v>
          </cell>
          <cell r="D2016" t="str">
            <v>h</v>
          </cell>
          <cell r="E2016">
            <v>6.6659999999999997E-2</v>
          </cell>
          <cell r="F2016">
            <v>19.11</v>
          </cell>
          <cell r="G2016">
            <v>1.27</v>
          </cell>
        </row>
        <row r="2018">
          <cell r="A2018" t="str">
            <v>.4</v>
          </cell>
          <cell r="B2018" t="str">
            <v>Estimado</v>
          </cell>
          <cell r="C2018" t="str">
            <v>Apoios, suportes e fixações para o conjunto - 10% do total</v>
          </cell>
          <cell r="D2018" t="str">
            <v>un</v>
          </cell>
          <cell r="E2018">
            <v>0.1</v>
          </cell>
          <cell r="F2018">
            <v>73.27</v>
          </cell>
          <cell r="G2018">
            <v>7.33</v>
          </cell>
        </row>
        <row r="2021">
          <cell r="A2021" t="str">
            <v>Composição 0411</v>
          </cell>
          <cell r="B2021" t="str">
            <v>Comp. Criada a partir do elemento</v>
          </cell>
          <cell r="C2021" t="str">
            <v>Eletrocalha perfurada com tampa, aço galvanizado, peça de 3m inclusive conexões - 200x100mm</v>
          </cell>
          <cell r="D2021" t="str">
            <v>m</v>
          </cell>
          <cell r="E2021">
            <v>1</v>
          </cell>
          <cell r="G2021">
            <v>94.75</v>
          </cell>
        </row>
        <row r="2022">
          <cell r="A2022" t="str">
            <v>.1</v>
          </cell>
          <cell r="B2022" t="str">
            <v>Comp. 8684/ORSE para eletrocalhas</v>
          </cell>
          <cell r="C2022" t="str">
            <v>Fornecimento e instalação de eletrocalha perfurada 200 x 100 x 3000 mm (ref. mopa ou similar)</v>
          </cell>
        </row>
        <row r="2023">
          <cell r="A2023" t="str">
            <v>.1.1</v>
          </cell>
          <cell r="B2023" t="str">
            <v>Sinapi 88316</v>
          </cell>
          <cell r="C2023" t="str">
            <v>Servente com encargos complementares</v>
          </cell>
          <cell r="D2023" t="str">
            <v>h</v>
          </cell>
          <cell r="E2023">
            <v>0.4</v>
          </cell>
          <cell r="F2023">
            <v>12.45</v>
          </cell>
          <cell r="G2023">
            <v>4.9800000000000004</v>
          </cell>
        </row>
        <row r="2024">
          <cell r="A2024" t="str">
            <v>.1.2</v>
          </cell>
          <cell r="B2024" t="str">
            <v>Sinapi 88264</v>
          </cell>
          <cell r="C2024" t="str">
            <v>Eletricista com encargos complementares</v>
          </cell>
          <cell r="D2024" t="str">
            <v>h</v>
          </cell>
          <cell r="E2024">
            <v>0.4</v>
          </cell>
          <cell r="F2024">
            <v>19.11</v>
          </cell>
          <cell r="G2024">
            <v>7.64</v>
          </cell>
        </row>
        <row r="2025">
          <cell r="A2025" t="str">
            <v>.1.3</v>
          </cell>
          <cell r="B2025" t="str">
            <v>Ins 00861/ORSE</v>
          </cell>
          <cell r="C2025" t="str">
            <v>Eletrocalha metálica perfurada 200 x 100 x 3000 mm (ref. valemam ou similar)</v>
          </cell>
          <cell r="D2025" t="str">
            <v>m</v>
          </cell>
          <cell r="E2025">
            <v>1.05</v>
          </cell>
          <cell r="F2025">
            <v>23.33</v>
          </cell>
          <cell r="G2025">
            <v>24.5</v>
          </cell>
        </row>
        <row r="2026">
          <cell r="A2026" t="str">
            <v>.1.4</v>
          </cell>
          <cell r="B2026" t="str">
            <v>Ins 03991/ORSE</v>
          </cell>
          <cell r="C2026" t="str">
            <v>Tampa de encaixe 200 mm para eletrocalha metálica (ref.: mopa ou similar)</v>
          </cell>
          <cell r="D2026" t="str">
            <v>m</v>
          </cell>
          <cell r="E2026">
            <v>1.05</v>
          </cell>
          <cell r="F2026">
            <v>18.329999999999998</v>
          </cell>
          <cell r="G2026">
            <v>19.25</v>
          </cell>
        </row>
        <row r="2028">
          <cell r="A2028" t="str">
            <v>.2</v>
          </cell>
          <cell r="B2028" t="str">
            <v>Comp. 11848/ORSE para emenda de eletrocalha</v>
          </cell>
          <cell r="C2028" t="str">
            <v>Emenda interna 200 x 100 mm com base lisa perfurada para eletrocalha metálica (ref. Mopa ou similar)</v>
          </cell>
        </row>
        <row r="2029">
          <cell r="A2029" t="str">
            <v>.2.1</v>
          </cell>
          <cell r="B2029" t="str">
            <v>Sinapi 88316</v>
          </cell>
          <cell r="C2029" t="str">
            <v>Servente com encargos complementares</v>
          </cell>
          <cell r="D2029" t="str">
            <v>h</v>
          </cell>
          <cell r="E2029">
            <v>0.2</v>
          </cell>
          <cell r="F2029">
            <v>12.45</v>
          </cell>
          <cell r="G2029">
            <v>2.4900000000000002</v>
          </cell>
        </row>
        <row r="2030">
          <cell r="A2030" t="str">
            <v>.2.2</v>
          </cell>
          <cell r="B2030" t="str">
            <v>Sinapi 88264</v>
          </cell>
          <cell r="C2030" t="str">
            <v>Eletricista com encargos complementares</v>
          </cell>
          <cell r="D2030" t="str">
            <v>h</v>
          </cell>
          <cell r="E2030">
            <v>0.2</v>
          </cell>
          <cell r="F2030">
            <v>19.11</v>
          </cell>
          <cell r="G2030">
            <v>3.82</v>
          </cell>
        </row>
        <row r="2031">
          <cell r="A2031" t="str">
            <v>.2.3</v>
          </cell>
          <cell r="B2031" t="str">
            <v>Ins 04037/ORSE</v>
          </cell>
          <cell r="C2031" t="str">
            <v>Emenda interna 200 x 100 mm com base lisa perfurada para eletrocalha metálica (ref. Mopa ou similar)</v>
          </cell>
          <cell r="D2031" t="str">
            <v>un</v>
          </cell>
          <cell r="E2031">
            <v>1</v>
          </cell>
          <cell r="F2031">
            <v>4.99</v>
          </cell>
          <cell r="G2031">
            <v>4.99</v>
          </cell>
        </row>
        <row r="2033">
          <cell r="A2033" t="str">
            <v>.3</v>
          </cell>
          <cell r="B2033" t="str">
            <v>Comp. 08701/ORSE para conexão de eletrocalha</v>
          </cell>
          <cell r="C2033" t="str">
            <v>Te horizontal 200 x 100mm para eletrocalha metálica</v>
          </cell>
        </row>
        <row r="2034">
          <cell r="A2034" t="str">
            <v>.3.1</v>
          </cell>
          <cell r="B2034" t="str">
            <v>Ins 12158/ORSE</v>
          </cell>
          <cell r="C2034" t="str">
            <v>Tê horizontal 200 x 100 mm para eletrocalha metálica (ref. Mopa ou similar)</v>
          </cell>
          <cell r="D2034" t="str">
            <v>un</v>
          </cell>
          <cell r="E2034">
            <v>0.33333000000000002</v>
          </cell>
          <cell r="F2034">
            <v>49.1</v>
          </cell>
          <cell r="G2034">
            <v>16.37</v>
          </cell>
        </row>
        <row r="2035">
          <cell r="A2035" t="str">
            <v>.3.2</v>
          </cell>
          <cell r="B2035" t="str">
            <v>Sinapi 88316</v>
          </cell>
          <cell r="C2035" t="str">
            <v>Servente com encargos complementares</v>
          </cell>
          <cell r="D2035" t="str">
            <v>h</v>
          </cell>
          <cell r="E2035">
            <v>6.6659999999999997E-2</v>
          </cell>
          <cell r="F2035">
            <v>12.45</v>
          </cell>
          <cell r="G2035">
            <v>0.83</v>
          </cell>
        </row>
        <row r="2036">
          <cell r="A2036" t="str">
            <v>.3.3</v>
          </cell>
          <cell r="B2036" t="str">
            <v>Sinapi 88264</v>
          </cell>
          <cell r="C2036" t="str">
            <v>Eletricista com encargos complementares</v>
          </cell>
          <cell r="D2036" t="str">
            <v>h</v>
          </cell>
          <cell r="E2036">
            <v>6.6659999999999997E-2</v>
          </cell>
          <cell r="F2036">
            <v>19.11</v>
          </cell>
          <cell r="G2036">
            <v>1.27</v>
          </cell>
        </row>
        <row r="2038">
          <cell r="A2038" t="str">
            <v>.4</v>
          </cell>
          <cell r="B2038" t="str">
            <v>Estimado</v>
          </cell>
          <cell r="C2038" t="str">
            <v>Apoios, suportes e fixações para o conjunto - 10% do total</v>
          </cell>
          <cell r="D2038" t="str">
            <v>un</v>
          </cell>
          <cell r="E2038">
            <v>0.1</v>
          </cell>
          <cell r="F2038">
            <v>86.14</v>
          </cell>
          <cell r="G2038">
            <v>8.61</v>
          </cell>
        </row>
        <row r="2041">
          <cell r="A2041" t="str">
            <v>Composição 0412</v>
          </cell>
          <cell r="B2041" t="str">
            <v>Composições Sinapi</v>
          </cell>
          <cell r="C2041" t="str">
            <v xml:space="preserve">Perfilado 38x38mm, aço galvanizado, inclusive conexões </v>
          </cell>
          <cell r="D2041" t="str">
            <v>m</v>
          </cell>
          <cell r="E2041">
            <v>1</v>
          </cell>
          <cell r="G2041">
            <v>3.2199999999999998</v>
          </cell>
        </row>
        <row r="2042">
          <cell r="A2042" t="str">
            <v>.1</v>
          </cell>
          <cell r="B2042" t="str">
            <v>Sinapi 90462</v>
          </cell>
          <cell r="C2042" t="str">
            <v>Perfilado de seção 38x38 mm para suporte de até 3 tubos verticais</v>
          </cell>
          <cell r="D2042" t="str">
            <v>m</v>
          </cell>
          <cell r="E2042">
            <v>0.75</v>
          </cell>
          <cell r="F2042">
            <v>3.09</v>
          </cell>
          <cell r="G2042">
            <v>2.3199999999999998</v>
          </cell>
        </row>
        <row r="2043">
          <cell r="A2043" t="str">
            <v>.2</v>
          </cell>
          <cell r="B2043" t="str">
            <v>Sinapi 90463</v>
          </cell>
          <cell r="C2043" t="str">
            <v>Perfilado de seção 38x38 mm para suporte de mais de 3 tubos verticais.</v>
          </cell>
          <cell r="D2043" t="str">
            <v>m</v>
          </cell>
          <cell r="E2043">
            <v>0.25</v>
          </cell>
          <cell r="F2043">
            <v>2.44</v>
          </cell>
          <cell r="G2043">
            <v>0.61</v>
          </cell>
        </row>
        <row r="2044">
          <cell r="A2044" t="str">
            <v>.3</v>
          </cell>
          <cell r="B2044" t="str">
            <v>Estimado</v>
          </cell>
          <cell r="C2044" t="str">
            <v>Apoios, suportes e fixações para o conjunto - 10% do total</v>
          </cell>
          <cell r="D2044" t="str">
            <v>un</v>
          </cell>
          <cell r="E2044">
            <v>0.1</v>
          </cell>
          <cell r="F2044">
            <v>2.9299999999999997</v>
          </cell>
          <cell r="G2044">
            <v>0.28999999999999998</v>
          </cell>
        </row>
        <row r="2047">
          <cell r="A2047" t="str">
            <v>Composição 0413</v>
          </cell>
          <cell r="B2047" t="str">
            <v>Comp. Criada a partir do elemento</v>
          </cell>
          <cell r="C2047" t="str">
            <v>Caixa de passagem aparente 20x20x10cm (ver especificação no memorial descritivo)</v>
          </cell>
          <cell r="D2047" t="str">
            <v>un</v>
          </cell>
          <cell r="E2047">
            <v>1</v>
          </cell>
          <cell r="G2047">
            <v>51.550000000000004</v>
          </cell>
        </row>
        <row r="2048">
          <cell r="A2048" t="str">
            <v>.1</v>
          </cell>
          <cell r="B2048" t="str">
            <v>Ins Sinapi 39771</v>
          </cell>
          <cell r="C2048" t="str">
            <v>Caixa de passagem metalica de sobrepor com tampa parafusada, dimensoes 20 x 20 x 10 cm</v>
          </cell>
          <cell r="D2048" t="str">
            <v>un</v>
          </cell>
          <cell r="E2048">
            <v>1</v>
          </cell>
          <cell r="F2048">
            <v>24.6</v>
          </cell>
          <cell r="G2048">
            <v>24.6</v>
          </cell>
        </row>
        <row r="2049">
          <cell r="A2049" t="str">
            <v>.2</v>
          </cell>
          <cell r="B2049" t="str">
            <v>Sinapi 88247</v>
          </cell>
          <cell r="C2049" t="str">
            <v>Auxiliar de eletricista com encargos complementares</v>
          </cell>
          <cell r="D2049" t="str">
            <v>h</v>
          </cell>
          <cell r="E2049">
            <v>0.8</v>
          </cell>
          <cell r="F2049">
            <v>14.57</v>
          </cell>
          <cell r="G2049">
            <v>11.66</v>
          </cell>
        </row>
        <row r="2050">
          <cell r="A2050" t="str">
            <v>.3</v>
          </cell>
          <cell r="B2050" t="str">
            <v>Sinapi 88264</v>
          </cell>
          <cell r="C2050" t="str">
            <v>Eletricista com encargos complementares</v>
          </cell>
          <cell r="D2050" t="str">
            <v>h</v>
          </cell>
          <cell r="E2050">
            <v>0.8</v>
          </cell>
          <cell r="F2050">
            <v>19.11</v>
          </cell>
          <cell r="G2050">
            <v>15.29</v>
          </cell>
        </row>
        <row r="2053">
          <cell r="A2053" t="str">
            <v>Composição 0414</v>
          </cell>
          <cell r="B2053" t="str">
            <v>Comp. Criada a partir do elemento</v>
          </cell>
          <cell r="C2053" t="str">
            <v>Caixa de passagem aparente 30x30x12cm (ver especificação no memorial descritivo)</v>
          </cell>
          <cell r="D2053" t="str">
            <v>un</v>
          </cell>
          <cell r="E2053">
            <v>1</v>
          </cell>
          <cell r="G2053">
            <v>127.04</v>
          </cell>
        </row>
        <row r="2054">
          <cell r="A2054" t="str">
            <v>.1</v>
          </cell>
          <cell r="B2054" t="str">
            <v>Ins Sinapi 20253</v>
          </cell>
          <cell r="C2054" t="str">
            <v>Caixa de passagem metalica de sobrepor com tampa parafusada, dimensoes 35 x 35 x 12 cm</v>
          </cell>
          <cell r="D2054" t="str">
            <v>un</v>
          </cell>
          <cell r="E2054">
            <v>1</v>
          </cell>
          <cell r="F2054">
            <v>84.94</v>
          </cell>
          <cell r="G2054">
            <v>84.94</v>
          </cell>
        </row>
        <row r="2055">
          <cell r="A2055" t="str">
            <v>.2</v>
          </cell>
          <cell r="B2055" t="str">
            <v>Sinapi 88247</v>
          </cell>
          <cell r="C2055" t="str">
            <v>Auxiliar de eletricista com encargos complementares</v>
          </cell>
          <cell r="D2055" t="str">
            <v>h</v>
          </cell>
          <cell r="E2055">
            <v>1.25</v>
          </cell>
          <cell r="F2055">
            <v>14.57</v>
          </cell>
          <cell r="G2055">
            <v>18.21</v>
          </cell>
        </row>
        <row r="2056">
          <cell r="A2056" t="str">
            <v>.3</v>
          </cell>
          <cell r="B2056" t="str">
            <v>Sinapi 88264</v>
          </cell>
          <cell r="C2056" t="str">
            <v>Eletricista com encargos complementares</v>
          </cell>
          <cell r="D2056" t="str">
            <v>h</v>
          </cell>
          <cell r="E2056">
            <v>1.25</v>
          </cell>
          <cell r="F2056">
            <v>19.11</v>
          </cell>
          <cell r="G2056">
            <v>23.89</v>
          </cell>
        </row>
        <row r="2059">
          <cell r="A2059" t="str">
            <v>Composição 0415</v>
          </cell>
          <cell r="B2059" t="str">
            <v>Comp. Criada a partir do elemento</v>
          </cell>
          <cell r="C2059" t="str">
            <v>Caixa de passagem aparente 40x40x12cm (ver especificação no memorial descritivo)</v>
          </cell>
          <cell r="D2059" t="str">
            <v>un</v>
          </cell>
          <cell r="E2059">
            <v>1</v>
          </cell>
          <cell r="G2059">
            <v>164.11</v>
          </cell>
        </row>
        <row r="2060">
          <cell r="A2060" t="str">
            <v>.1</v>
          </cell>
          <cell r="B2060" t="str">
            <v>Ins Sinapi 39767</v>
          </cell>
          <cell r="C2060" t="str">
            <v>Caixa de passagem n 3, de sobrepor, padrao telebras, dimensoes 40 x 40 x *12* cm, em chapa de aco galvanizado</v>
          </cell>
          <cell r="D2060" t="str">
            <v>un</v>
          </cell>
          <cell r="E2060">
            <v>1</v>
          </cell>
          <cell r="F2060">
            <v>122.01</v>
          </cell>
          <cell r="G2060">
            <v>122.01</v>
          </cell>
        </row>
        <row r="2061">
          <cell r="A2061" t="str">
            <v>.2</v>
          </cell>
          <cell r="B2061" t="str">
            <v>Sinapi 88247</v>
          </cell>
          <cell r="C2061" t="str">
            <v>Auxiliar de eletricista com encargos complementares</v>
          </cell>
          <cell r="D2061" t="str">
            <v>h</v>
          </cell>
          <cell r="E2061">
            <v>1.25</v>
          </cell>
          <cell r="F2061">
            <v>14.57</v>
          </cell>
          <cell r="G2061">
            <v>18.21</v>
          </cell>
        </row>
        <row r="2062">
          <cell r="A2062" t="str">
            <v>.3</v>
          </cell>
          <cell r="B2062" t="str">
            <v>Sinapi 88264</v>
          </cell>
          <cell r="C2062" t="str">
            <v>Eletricista com encargos complementares</v>
          </cell>
          <cell r="D2062" t="str">
            <v>h</v>
          </cell>
          <cell r="E2062">
            <v>1.25</v>
          </cell>
          <cell r="F2062">
            <v>19.11</v>
          </cell>
          <cell r="G2062">
            <v>23.89</v>
          </cell>
        </row>
        <row r="2065">
          <cell r="A2065" t="str">
            <v>Composição 0416</v>
          </cell>
          <cell r="B2065" t="str">
            <v>Comp. Criada a partir do elemento</v>
          </cell>
          <cell r="C2065" t="str">
            <v>Caixa de passagem aparente 120x120x12cm (ver especificação no memorial descritivo)</v>
          </cell>
          <cell r="D2065" t="str">
            <v>un</v>
          </cell>
          <cell r="E2065">
            <v>1</v>
          </cell>
          <cell r="G2065">
            <v>701.24</v>
          </cell>
        </row>
        <row r="2066">
          <cell r="A2066" t="str">
            <v>.1</v>
          </cell>
          <cell r="B2066" t="str">
            <v>Ins Sinapi 39768</v>
          </cell>
          <cell r="C2066" t="str">
            <v>Caixa de passagem n 6, de sobrepor, padrao telebras, dimensoes 120 x 120 x *12* cm, em chapa de aco galvanizado</v>
          </cell>
          <cell r="D2066" t="str">
            <v>un</v>
          </cell>
          <cell r="E2066">
            <v>1</v>
          </cell>
          <cell r="F2066">
            <v>642.29999999999995</v>
          </cell>
          <cell r="G2066">
            <v>642.29999999999995</v>
          </cell>
        </row>
        <row r="2067">
          <cell r="A2067" t="str">
            <v>.2</v>
          </cell>
          <cell r="B2067" t="str">
            <v>Sinapi 88247</v>
          </cell>
          <cell r="C2067" t="str">
            <v>Auxiliar de eletricista com encargos complementares</v>
          </cell>
          <cell r="D2067" t="str">
            <v>h</v>
          </cell>
          <cell r="E2067">
            <v>1.75</v>
          </cell>
          <cell r="F2067">
            <v>14.57</v>
          </cell>
          <cell r="G2067">
            <v>25.5</v>
          </cell>
        </row>
        <row r="2068">
          <cell r="A2068" t="str">
            <v>.3</v>
          </cell>
          <cell r="B2068" t="str">
            <v>Sinapi 88264</v>
          </cell>
          <cell r="C2068" t="str">
            <v>Eletricista com encargos complementares</v>
          </cell>
          <cell r="D2068" t="str">
            <v>h</v>
          </cell>
          <cell r="E2068">
            <v>1.75</v>
          </cell>
          <cell r="F2068">
            <v>19.11</v>
          </cell>
          <cell r="G2068">
            <v>33.44</v>
          </cell>
        </row>
        <row r="2071">
          <cell r="A2071" t="str">
            <v>Composição 0417</v>
          </cell>
          <cell r="B2071" t="str">
            <v>Comp. Criada a partir do elemento</v>
          </cell>
          <cell r="C2071" t="str">
            <v>Caixa de passagem subterrânea 40x40x40cm (ver especificação no memorial descritivo)</v>
          </cell>
          <cell r="D2071" t="str">
            <v>un</v>
          </cell>
          <cell r="E2071">
            <v>1</v>
          </cell>
          <cell r="G2071">
            <v>248.63</v>
          </cell>
        </row>
        <row r="2072">
          <cell r="A2072" t="str">
            <v>.1</v>
          </cell>
          <cell r="B2072" t="str">
            <v>Sinapi 87448</v>
          </cell>
          <cell r="C2072" t="str">
            <v>Alvenaria de vedação de blocos vazados de concreto de 9x19x39cm (espessura 9cm) de paredes com área líquida menor que 6m² sem vãos e argamassa de assentamento com preparo manual</v>
          </cell>
          <cell r="D2072" t="str">
            <v>m2</v>
          </cell>
          <cell r="E2072">
            <v>0.64</v>
          </cell>
          <cell r="F2072">
            <v>44.78</v>
          </cell>
          <cell r="G2072">
            <v>28.66</v>
          </cell>
        </row>
        <row r="2073">
          <cell r="A2073" t="str">
            <v>.2</v>
          </cell>
          <cell r="B2073" t="str">
            <v>Sinapi 87878</v>
          </cell>
          <cell r="C2073" t="str">
            <v>Chapisco aplicado tanto em pilares e vigas de concreto como em alvenarias de paredes internas, com colher de pedreiro. argamassa traço 1:3 com preparo manual</v>
          </cell>
          <cell r="D2073" t="str">
            <v>m2</v>
          </cell>
          <cell r="E2073">
            <v>0.8</v>
          </cell>
          <cell r="F2073">
            <v>3.14</v>
          </cell>
          <cell r="G2073">
            <v>2.5099999999999998</v>
          </cell>
        </row>
        <row r="2074">
          <cell r="A2074" t="str">
            <v>.3</v>
          </cell>
          <cell r="B2074" t="str">
            <v>Sinapi 98560</v>
          </cell>
          <cell r="C2074" t="str">
            <v>Impermeabilizacao de superficie com argamassa de cimento e areia, traco 1:3, com aditivo impermeabilizante, e=2 cm</v>
          </cell>
          <cell r="D2074" t="str">
            <v>m2</v>
          </cell>
          <cell r="E2074">
            <v>0.8</v>
          </cell>
          <cell r="F2074">
            <v>33.33</v>
          </cell>
          <cell r="G2074">
            <v>26.66</v>
          </cell>
        </row>
        <row r="2075">
          <cell r="A2075" t="str">
            <v>.4</v>
          </cell>
          <cell r="B2075" t="str">
            <v>Sinapi 83681</v>
          </cell>
          <cell r="C2075" t="str">
            <v>Tubo pvc Ø 4" com material drenante para dreno/barbaca - fornecimento e instalacao</v>
          </cell>
          <cell r="D2075" t="str">
            <v>m</v>
          </cell>
          <cell r="E2075">
            <v>0.4</v>
          </cell>
          <cell r="F2075">
            <v>15.07</v>
          </cell>
          <cell r="G2075">
            <v>6.03</v>
          </cell>
        </row>
        <row r="2076">
          <cell r="A2076" t="str">
            <v>.5</v>
          </cell>
          <cell r="B2076" t="str">
            <v>Sinapi 83534</v>
          </cell>
          <cell r="C2076" t="str">
            <v>Lastro de concreto, preparo mecanico, incluso aditivo impermeabilizante - fundo da caixa</v>
          </cell>
          <cell r="D2076" t="str">
            <v>m3</v>
          </cell>
          <cell r="E2076">
            <v>1.7999999999999999E-2</v>
          </cell>
          <cell r="F2076">
            <v>535.41999999999996</v>
          </cell>
          <cell r="G2076">
            <v>9.64</v>
          </cell>
        </row>
        <row r="2077">
          <cell r="A2077" t="str">
            <v>.6</v>
          </cell>
          <cell r="B2077" t="str">
            <v>Sinapi 94107</v>
          </cell>
          <cell r="C2077" t="str">
            <v>Lastro com preparo de fundo, largura maior ou igual a 1,5 m, com camada de brita, lançamento manual, em local com nível baixo de interferência</v>
          </cell>
          <cell r="D2077" t="str">
            <v>m3</v>
          </cell>
          <cell r="E2077">
            <v>0.128</v>
          </cell>
          <cell r="F2077">
            <v>176.52</v>
          </cell>
          <cell r="G2077">
            <v>22.59</v>
          </cell>
        </row>
        <row r="2078">
          <cell r="A2078" t="str">
            <v>.7</v>
          </cell>
          <cell r="B2078" t="str">
            <v>Ins Sinapi 4777</v>
          </cell>
          <cell r="C2078" t="str">
            <v>Cantoneira de aco, com abas iguais,  qualquer bitola</v>
          </cell>
          <cell r="D2078" t="str">
            <v>kg</v>
          </cell>
          <cell r="E2078">
            <v>6.2412999999999998</v>
          </cell>
          <cell r="F2078">
            <v>4.2699999999999996</v>
          </cell>
          <cell r="G2078">
            <v>26.65</v>
          </cell>
        </row>
        <row r="2079">
          <cell r="A2079" t="str">
            <v>.8</v>
          </cell>
          <cell r="B2079" t="str">
            <v>Ins Sinapi 11241</v>
          </cell>
          <cell r="C2079" t="str">
            <v>Tampao fofo articulado p/ registro, classe a15 carga maxima 1,5 t, *400 x 400* mm</v>
          </cell>
          <cell r="D2079" t="str">
            <v>un</v>
          </cell>
          <cell r="E2079">
            <v>1</v>
          </cell>
          <cell r="F2079">
            <v>125.89</v>
          </cell>
          <cell r="G2079">
            <v>125.89</v>
          </cell>
        </row>
        <row r="2082">
          <cell r="A2082" t="str">
            <v>Composição 0418</v>
          </cell>
          <cell r="B2082" t="str">
            <v>Composições Sinapi</v>
          </cell>
          <cell r="C2082" t="str">
            <v>Caixa de passagem subterrânea - 120x120x130cm - Tipo R3, completa com tampão tipo pesado</v>
          </cell>
          <cell r="D2082" t="str">
            <v>un</v>
          </cell>
          <cell r="E2082">
            <v>1</v>
          </cell>
          <cell r="G2082">
            <v>1413.3999999999999</v>
          </cell>
        </row>
        <row r="2083">
          <cell r="A2083" t="str">
            <v>.1</v>
          </cell>
          <cell r="B2083" t="str">
            <v>Sinapi 73749/3</v>
          </cell>
          <cell r="C2083" t="str">
            <v>Caixa enterrada para instalacoes telefonicas tipo R3 1,30x1,20x1,20m em blocos de concreto estrutural</v>
          </cell>
          <cell r="D2083" t="str">
            <v>un</v>
          </cell>
          <cell r="E2083">
            <v>1</v>
          </cell>
          <cell r="F2083">
            <v>994.21</v>
          </cell>
          <cell r="G2083">
            <v>994.21</v>
          </cell>
        </row>
        <row r="2084">
          <cell r="A2084" t="str">
            <v>.2</v>
          </cell>
          <cell r="B2084" t="str">
            <v>Ins Sinapi 11299</v>
          </cell>
          <cell r="C2084" t="str">
            <v>Tampao fofo simples, classe a15 carga max 1,5 t, *550 x 1100* mm, rede telefone</v>
          </cell>
          <cell r="D2084" t="str">
            <v>un</v>
          </cell>
          <cell r="E2084">
            <v>1</v>
          </cell>
          <cell r="F2084">
            <v>414.09</v>
          </cell>
          <cell r="G2084">
            <v>414.09</v>
          </cell>
        </row>
        <row r="2085">
          <cell r="A2085" t="str">
            <v>.3</v>
          </cell>
          <cell r="B2085" t="str">
            <v>Sinapi 88247</v>
          </cell>
          <cell r="C2085" t="str">
            <v>Auxiliar de eletricista com encargos complementares</v>
          </cell>
          <cell r="D2085" t="str">
            <v>h</v>
          </cell>
          <cell r="E2085">
            <v>0.35</v>
          </cell>
          <cell r="F2085">
            <v>14.57</v>
          </cell>
          <cell r="G2085">
            <v>5.0999999999999996</v>
          </cell>
        </row>
        <row r="2088">
          <cell r="A2088" t="str">
            <v>Composição 0419</v>
          </cell>
          <cell r="B2088" t="str">
            <v>Sinapi 83366 para a caixa especificada</v>
          </cell>
          <cell r="C2088" t="str">
            <v>Caixa de passagem redonda fabricadas em alumínio com tampa aparafusada, tratada e pintada eletrostaticamente na cor cinza. Ref.: CPT-10/PX-15 WETZEL</v>
          </cell>
          <cell r="D2088" t="str">
            <v>un</v>
          </cell>
          <cell r="E2088">
            <v>1</v>
          </cell>
          <cell r="G2088">
            <v>385.76</v>
          </cell>
        </row>
        <row r="2089">
          <cell r="A2089" t="str">
            <v>.1</v>
          </cell>
          <cell r="B2089" t="str">
            <v>Proposta</v>
          </cell>
          <cell r="C2089" t="str">
            <v>Caixa de passagem redonda fabricadas em alumínio com tampa aparafusada, tratada e pintada eletrostaticamente na cor cinza. Ref.: CPT-10/PX-15 WETZEL</v>
          </cell>
          <cell r="D2089" t="str">
            <v>un</v>
          </cell>
          <cell r="E2089">
            <v>1</v>
          </cell>
          <cell r="F2089">
            <v>343.66</v>
          </cell>
          <cell r="G2089">
            <v>343.66</v>
          </cell>
        </row>
        <row r="2090">
          <cell r="A2090" t="str">
            <v>.2</v>
          </cell>
          <cell r="B2090" t="str">
            <v>Sinapi 88247</v>
          </cell>
          <cell r="C2090" t="str">
            <v>Auxiliar de eletricista com encargos complementares</v>
          </cell>
          <cell r="D2090" t="str">
            <v>h</v>
          </cell>
          <cell r="E2090">
            <v>1.25</v>
          </cell>
          <cell r="F2090">
            <v>14.57</v>
          </cell>
          <cell r="G2090">
            <v>18.21</v>
          </cell>
        </row>
        <row r="2091">
          <cell r="A2091" t="str">
            <v>.3</v>
          </cell>
          <cell r="B2091" t="str">
            <v>Sinapi 88264</v>
          </cell>
          <cell r="C2091" t="str">
            <v>Eletricista com encargos complementares</v>
          </cell>
          <cell r="D2091" t="str">
            <v>h</v>
          </cell>
          <cell r="E2091">
            <v>1.25</v>
          </cell>
          <cell r="F2091">
            <v>19.11</v>
          </cell>
          <cell r="G2091">
            <v>23.89</v>
          </cell>
        </row>
        <row r="2094">
          <cell r="A2094" t="str">
            <v>Composição 0420</v>
          </cell>
          <cell r="B2094" t="str">
            <v>Comp. Criada a partir do elemento</v>
          </cell>
          <cell r="C2094" t="str">
            <v xml:space="preserve">Caixa especial para embutir em piso elevado, em aço galvanizado estampado  4"x2" para uma  tomadas RJ45 Cat.6A. Com espelho em latão escovado com      tampa articulada com mola, incluindo parafusos  </v>
          </cell>
          <cell r="D2094" t="str">
            <v>un</v>
          </cell>
          <cell r="E2094">
            <v>1</v>
          </cell>
          <cell r="G2094">
            <v>270.63</v>
          </cell>
        </row>
        <row r="2095">
          <cell r="A2095" t="str">
            <v>.1</v>
          </cell>
          <cell r="B2095" t="str">
            <v>Ins Sinapi 1872</v>
          </cell>
          <cell r="C2095" t="str">
            <v>Caixa de passagem PVC 4" x 2"</v>
          </cell>
          <cell r="D2095" t="str">
            <v>un</v>
          </cell>
          <cell r="E2095">
            <v>1</v>
          </cell>
          <cell r="F2095">
            <v>1.47</v>
          </cell>
          <cell r="G2095">
            <v>1.47</v>
          </cell>
        </row>
        <row r="2096">
          <cell r="A2096" t="str">
            <v>.2</v>
          </cell>
          <cell r="B2096" t="str">
            <v>Proposta</v>
          </cell>
          <cell r="C2096" t="str">
            <v>Caixa especial para piso elevado com tampa</v>
          </cell>
          <cell r="D2096" t="str">
            <v>un</v>
          </cell>
          <cell r="E2096">
            <v>1</v>
          </cell>
          <cell r="F2096">
            <v>180</v>
          </cell>
          <cell r="G2096">
            <v>180</v>
          </cell>
        </row>
        <row r="2097">
          <cell r="A2097" t="str">
            <v>.3</v>
          </cell>
          <cell r="B2097" t="str">
            <v>Proposta</v>
          </cell>
          <cell r="C2097" t="str">
            <v>Tomada RJ45, 8 fios, cat 6A, conjunto montado para embutir 4" x 4" (placa + suporte + modulo)</v>
          </cell>
          <cell r="D2097" t="str">
            <v>un</v>
          </cell>
          <cell r="E2097">
            <v>1</v>
          </cell>
          <cell r="F2097">
            <v>26.04</v>
          </cell>
          <cell r="G2097">
            <v>26.04</v>
          </cell>
        </row>
        <row r="2098">
          <cell r="A2098" t="str">
            <v>.4</v>
          </cell>
          <cell r="B2098" t="str">
            <v>Sinapi 88264</v>
          </cell>
          <cell r="C2098" t="str">
            <v>Eletricista com encargos complementares</v>
          </cell>
          <cell r="D2098" t="str">
            <v>h</v>
          </cell>
          <cell r="E2098">
            <v>2</v>
          </cell>
          <cell r="F2098">
            <v>19.11</v>
          </cell>
          <cell r="G2098">
            <v>38.22</v>
          </cell>
        </row>
        <row r="2099">
          <cell r="A2099" t="str">
            <v>.5</v>
          </cell>
          <cell r="B2099" t="str">
            <v>Sinapi 88316</v>
          </cell>
          <cell r="C2099" t="str">
            <v>Servente com encargos complementares</v>
          </cell>
          <cell r="D2099" t="str">
            <v>h</v>
          </cell>
          <cell r="E2099">
            <v>2</v>
          </cell>
          <cell r="F2099">
            <v>12.45</v>
          </cell>
          <cell r="G2099">
            <v>24.9</v>
          </cell>
        </row>
        <row r="2102">
          <cell r="A2102" t="str">
            <v>Composição 0421</v>
          </cell>
          <cell r="B2102" t="str">
            <v>Comp. Criada a partir do elemento</v>
          </cell>
          <cell r="C2102" t="str">
            <v xml:space="preserve">Caixa especial para embutir em piso elevado, em aço galvanizado estampado  4"x2" para duas  tomadas RJ45 Cat.6A. Com espelho em latão escovado com      tampa articulada com mola, incluindo parafusos  </v>
          </cell>
          <cell r="D2102" t="str">
            <v>un</v>
          </cell>
          <cell r="E2102">
            <v>1</v>
          </cell>
          <cell r="G2102">
            <v>312.46000000000004</v>
          </cell>
        </row>
        <row r="2103">
          <cell r="A2103" t="str">
            <v>.1</v>
          </cell>
          <cell r="B2103" t="str">
            <v>Ins Sinapi 1872</v>
          </cell>
          <cell r="C2103" t="str">
            <v>Caixa de passagem PVC 4" x 2"</v>
          </cell>
          <cell r="D2103" t="str">
            <v>un</v>
          </cell>
          <cell r="E2103">
            <v>1</v>
          </cell>
          <cell r="F2103">
            <v>1.47</v>
          </cell>
          <cell r="G2103">
            <v>1.47</v>
          </cell>
        </row>
        <row r="2104">
          <cell r="A2104" t="str">
            <v>.2</v>
          </cell>
          <cell r="B2104" t="str">
            <v>Proposta</v>
          </cell>
          <cell r="C2104" t="str">
            <v>Caixa especial para piso elevado com tampa</v>
          </cell>
          <cell r="D2104" t="str">
            <v>un</v>
          </cell>
          <cell r="E2104">
            <v>1</v>
          </cell>
          <cell r="F2104">
            <v>180</v>
          </cell>
          <cell r="G2104">
            <v>180</v>
          </cell>
        </row>
        <row r="2105">
          <cell r="A2105" t="str">
            <v>.3</v>
          </cell>
          <cell r="B2105" t="str">
            <v>Proposta</v>
          </cell>
          <cell r="C2105" t="str">
            <v>Tomada RJ45, 8 fios, cat 6A, conjunto montado para embutir 4" x 4" (placa + suporte + modulo)</v>
          </cell>
          <cell r="D2105" t="str">
            <v>un</v>
          </cell>
          <cell r="E2105">
            <v>2</v>
          </cell>
          <cell r="F2105">
            <v>26.04</v>
          </cell>
          <cell r="G2105">
            <v>52.08</v>
          </cell>
        </row>
        <row r="2106">
          <cell r="A2106" t="str">
            <v>.4</v>
          </cell>
          <cell r="B2106" t="str">
            <v>Sinapi 88264</v>
          </cell>
          <cell r="C2106" t="str">
            <v>Eletricista com encargos complementares</v>
          </cell>
          <cell r="D2106" t="str">
            <v>h</v>
          </cell>
          <cell r="E2106">
            <v>2.5</v>
          </cell>
          <cell r="F2106">
            <v>19.11</v>
          </cell>
          <cell r="G2106">
            <v>47.78</v>
          </cell>
        </row>
        <row r="2107">
          <cell r="A2107" t="str">
            <v>.5</v>
          </cell>
          <cell r="B2107" t="str">
            <v>Sinapi 88316</v>
          </cell>
          <cell r="C2107" t="str">
            <v>Servente com encargos complementares</v>
          </cell>
          <cell r="D2107" t="str">
            <v>h</v>
          </cell>
          <cell r="E2107">
            <v>2.5</v>
          </cell>
          <cell r="F2107">
            <v>12.45</v>
          </cell>
          <cell r="G2107">
            <v>31.13</v>
          </cell>
        </row>
        <row r="2110">
          <cell r="A2110" t="str">
            <v>Composição 0422</v>
          </cell>
          <cell r="B2110" t="str">
            <v>Comp. 00796/ORSE para o ponto indicado</v>
          </cell>
          <cell r="C2110" t="str">
            <v>Ponto de rede para instalar em caixa 4"x2"  com 1 conector fêmea RJ45 CAT.6A incluindo espelho e todos os acessórios necessários.</v>
          </cell>
          <cell r="D2110" t="str">
            <v>un</v>
          </cell>
          <cell r="E2110">
            <v>1</v>
          </cell>
          <cell r="G2110">
            <v>49.61</v>
          </cell>
        </row>
        <row r="2111">
          <cell r="A2111" t="str">
            <v>.1</v>
          </cell>
          <cell r="B2111" t="str">
            <v>Ins Sinapi 1872</v>
          </cell>
          <cell r="C2111" t="str">
            <v>Caixa de passagem PVC 4" x 2"</v>
          </cell>
          <cell r="D2111" t="str">
            <v>un</v>
          </cell>
          <cell r="E2111">
            <v>1</v>
          </cell>
          <cell r="F2111">
            <v>1.47</v>
          </cell>
          <cell r="G2111">
            <v>1.47</v>
          </cell>
        </row>
        <row r="2112">
          <cell r="A2112" t="str">
            <v>.2</v>
          </cell>
          <cell r="B2112" t="str">
            <v>Proposta</v>
          </cell>
          <cell r="C2112" t="str">
            <v>Tomada RJ45, 8 fios, cat 6A, conjunto montado para embutir 4" x 2" (placa + suporte + modulo)</v>
          </cell>
          <cell r="D2112" t="str">
            <v>un</v>
          </cell>
          <cell r="E2112">
            <v>1</v>
          </cell>
          <cell r="F2112">
            <v>26.04</v>
          </cell>
          <cell r="G2112">
            <v>26.04</v>
          </cell>
        </row>
        <row r="2113">
          <cell r="A2113" t="str">
            <v>.3</v>
          </cell>
          <cell r="B2113" t="str">
            <v>Sinapi 88264</v>
          </cell>
          <cell r="C2113" t="str">
            <v>Eletricista com encargos complementares</v>
          </cell>
          <cell r="D2113" t="str">
            <v>h</v>
          </cell>
          <cell r="E2113">
            <v>0.7</v>
          </cell>
          <cell r="F2113">
            <v>19.11</v>
          </cell>
          <cell r="G2113">
            <v>13.38</v>
          </cell>
        </row>
        <row r="2114">
          <cell r="A2114" t="str">
            <v>.4</v>
          </cell>
          <cell r="B2114" t="str">
            <v>Sinapi 88316</v>
          </cell>
          <cell r="C2114" t="str">
            <v>Servente com encargos complementares</v>
          </cell>
          <cell r="D2114" t="str">
            <v>h</v>
          </cell>
          <cell r="E2114">
            <v>0.7</v>
          </cell>
          <cell r="F2114">
            <v>12.45</v>
          </cell>
          <cell r="G2114">
            <v>8.7200000000000006</v>
          </cell>
        </row>
        <row r="2117">
          <cell r="A2117" t="str">
            <v>Composição 0423</v>
          </cell>
          <cell r="B2117" t="str">
            <v>Comp. 00796/ORSE para o ponto indicado</v>
          </cell>
          <cell r="C2117" t="str">
            <v>Ponto de rede para instalar em caixa 4"x2" com 2 conectores fêmea RJ45 CAT.6A incluindo espelho e todos os acessórios necessários.</v>
          </cell>
          <cell r="D2117" t="str">
            <v>un</v>
          </cell>
          <cell r="E2117">
            <v>1</v>
          </cell>
          <cell r="G2117">
            <v>91.419999999999987</v>
          </cell>
        </row>
        <row r="2118">
          <cell r="A2118" t="str">
            <v>.1</v>
          </cell>
          <cell r="B2118" t="str">
            <v>Ins Sinapi 1872</v>
          </cell>
          <cell r="C2118" t="str">
            <v>Caixa de passagem PVC 4" x 2"</v>
          </cell>
          <cell r="D2118" t="str">
            <v>un</v>
          </cell>
          <cell r="E2118">
            <v>1</v>
          </cell>
          <cell r="F2118">
            <v>1.47</v>
          </cell>
          <cell r="G2118">
            <v>1.47</v>
          </cell>
        </row>
        <row r="2119">
          <cell r="A2119" t="str">
            <v>.2</v>
          </cell>
          <cell r="B2119" t="str">
            <v>Proposta</v>
          </cell>
          <cell r="C2119" t="str">
            <v>Tomada RJ45, 8 fios, cat 6A, conjunto montado para embutir 4" x 2" (placa + suporte + modulo)</v>
          </cell>
          <cell r="D2119" t="str">
            <v>un</v>
          </cell>
          <cell r="E2119">
            <v>2</v>
          </cell>
          <cell r="F2119">
            <v>26.04</v>
          </cell>
          <cell r="G2119">
            <v>52.08</v>
          </cell>
        </row>
        <row r="2120">
          <cell r="A2120" t="str">
            <v>.3</v>
          </cell>
          <cell r="B2120" t="str">
            <v>Sinapi 88264</v>
          </cell>
          <cell r="C2120" t="str">
            <v>Eletricista com encargos complementares</v>
          </cell>
          <cell r="D2120" t="str">
            <v>h</v>
          </cell>
          <cell r="E2120">
            <v>1.2</v>
          </cell>
          <cell r="F2120">
            <v>19.11</v>
          </cell>
          <cell r="G2120">
            <v>22.93</v>
          </cell>
        </row>
        <row r="2121">
          <cell r="A2121" t="str">
            <v>.4</v>
          </cell>
          <cell r="B2121" t="str">
            <v>Sinapi 88316</v>
          </cell>
          <cell r="C2121" t="str">
            <v>Servente com encargos complementares</v>
          </cell>
          <cell r="D2121" t="str">
            <v>h</v>
          </cell>
          <cell r="E2121">
            <v>1.2</v>
          </cell>
          <cell r="F2121">
            <v>12.45</v>
          </cell>
          <cell r="G2121">
            <v>14.94</v>
          </cell>
        </row>
        <row r="2124">
          <cell r="A2124" t="str">
            <v>Composição 0424</v>
          </cell>
          <cell r="B2124" t="str">
            <v>Comp. 00796/ORSE para o ponto indicado</v>
          </cell>
          <cell r="C2124" t="str">
            <v>Ponto de rede para instalar em caixa de piso com 1  conector fêmea RJ45 CAT.6A incluindo todos os acessórios necessários.</v>
          </cell>
          <cell r="D2124" t="str">
            <v>un</v>
          </cell>
          <cell r="E2124">
            <v>1</v>
          </cell>
          <cell r="G2124">
            <v>113.61000000000001</v>
          </cell>
        </row>
        <row r="2125">
          <cell r="A2125" t="str">
            <v>.1</v>
          </cell>
          <cell r="B2125" t="str">
            <v>Ins Sinapi 1873</v>
          </cell>
          <cell r="C2125" t="str">
            <v>Caixa de passagem PVC 4" x 4"</v>
          </cell>
          <cell r="D2125" t="str">
            <v>un</v>
          </cell>
          <cell r="E2125">
            <v>1</v>
          </cell>
          <cell r="F2125">
            <v>2.92</v>
          </cell>
          <cell r="G2125">
            <v>2.92</v>
          </cell>
        </row>
        <row r="2126">
          <cell r="A2126" t="str">
            <v>.2</v>
          </cell>
          <cell r="B2126" t="str">
            <v>Proposta</v>
          </cell>
          <cell r="C2126" t="str">
            <v>Tomada RJ45, 8 fios, cat 6A, conjunto montado para embutir 4" x 2" (placa + suporte + modulo)</v>
          </cell>
          <cell r="D2126" t="str">
            <v>un</v>
          </cell>
          <cell r="E2126">
            <v>1</v>
          </cell>
          <cell r="F2126">
            <v>26.04</v>
          </cell>
          <cell r="G2126">
            <v>26.04</v>
          </cell>
        </row>
        <row r="2127">
          <cell r="A2127" t="str">
            <v>.3</v>
          </cell>
          <cell r="B2127" t="str">
            <v>Proposta</v>
          </cell>
          <cell r="C2127" t="str">
            <v>Placa de piso metálica para tomada</v>
          </cell>
          <cell r="D2127" t="str">
            <v>un</v>
          </cell>
          <cell r="E2127">
            <v>1</v>
          </cell>
          <cell r="F2127">
            <v>21.53</v>
          </cell>
          <cell r="G2127">
            <v>21.53</v>
          </cell>
        </row>
        <row r="2128">
          <cell r="A2128" t="str">
            <v>.5</v>
          </cell>
          <cell r="B2128" t="str">
            <v>Sinapi 88264</v>
          </cell>
          <cell r="C2128" t="str">
            <v>Eletricista com encargos complementares</v>
          </cell>
          <cell r="D2128" t="str">
            <v>h</v>
          </cell>
          <cell r="E2128">
            <v>2</v>
          </cell>
          <cell r="F2128">
            <v>19.11</v>
          </cell>
          <cell r="G2128">
            <v>38.22</v>
          </cell>
        </row>
        <row r="2129">
          <cell r="A2129" t="str">
            <v>.6</v>
          </cell>
          <cell r="B2129" t="str">
            <v>Sinapi 88316</v>
          </cell>
          <cell r="C2129" t="str">
            <v>Servente com encargos complementares</v>
          </cell>
          <cell r="D2129" t="str">
            <v>h</v>
          </cell>
          <cell r="E2129">
            <v>2</v>
          </cell>
          <cell r="F2129">
            <v>12.45</v>
          </cell>
          <cell r="G2129">
            <v>24.9</v>
          </cell>
        </row>
        <row r="2132">
          <cell r="A2132" t="str">
            <v>Composição 0425</v>
          </cell>
          <cell r="B2132" t="str">
            <v>Comp. 00796/ORSE para o ponto indicado</v>
          </cell>
          <cell r="C2132" t="str">
            <v>Ponto de rede para instalar em caixa de piso com 2  conectores  fêmea RJ45 CAT.6A incluindo todos os acessórios necessários.</v>
          </cell>
          <cell r="D2132" t="str">
            <v>un</v>
          </cell>
          <cell r="E2132">
            <v>1</v>
          </cell>
          <cell r="G2132">
            <v>155.44</v>
          </cell>
        </row>
        <row r="2133">
          <cell r="A2133" t="str">
            <v>.1</v>
          </cell>
          <cell r="B2133" t="str">
            <v>Ins Sinapi 1873</v>
          </cell>
          <cell r="C2133" t="str">
            <v>Caixa de passagem PVC 4" x 4"</v>
          </cell>
          <cell r="D2133" t="str">
            <v>un</v>
          </cell>
          <cell r="E2133">
            <v>1</v>
          </cell>
          <cell r="F2133">
            <v>2.92</v>
          </cell>
          <cell r="G2133">
            <v>2.92</v>
          </cell>
        </row>
        <row r="2134">
          <cell r="A2134" t="str">
            <v>.2</v>
          </cell>
          <cell r="B2134" t="str">
            <v>Proposta</v>
          </cell>
          <cell r="C2134" t="str">
            <v>Tomada RJ45, 8 fios, cat 6A, conjunto montado para embutir 4" x 2" (placa + suporte + modulo)</v>
          </cell>
          <cell r="D2134" t="str">
            <v>un</v>
          </cell>
          <cell r="E2134">
            <v>2</v>
          </cell>
          <cell r="F2134">
            <v>26.04</v>
          </cell>
          <cell r="G2134">
            <v>52.08</v>
          </cell>
        </row>
        <row r="2135">
          <cell r="A2135" t="str">
            <v>.3</v>
          </cell>
          <cell r="B2135" t="str">
            <v>Proposta</v>
          </cell>
          <cell r="C2135" t="str">
            <v>Placa de piso metálica para tomada</v>
          </cell>
          <cell r="D2135" t="str">
            <v>un</v>
          </cell>
          <cell r="E2135">
            <v>1</v>
          </cell>
          <cell r="F2135">
            <v>21.53</v>
          </cell>
          <cell r="G2135">
            <v>21.53</v>
          </cell>
        </row>
        <row r="2136">
          <cell r="A2136" t="str">
            <v>.5</v>
          </cell>
          <cell r="B2136" t="str">
            <v>Sinapi 88264</v>
          </cell>
          <cell r="C2136" t="str">
            <v>Eletricista com encargos complementares</v>
          </cell>
          <cell r="D2136" t="str">
            <v>h</v>
          </cell>
          <cell r="E2136">
            <v>2.5</v>
          </cell>
          <cell r="F2136">
            <v>19.11</v>
          </cell>
          <cell r="G2136">
            <v>47.78</v>
          </cell>
        </row>
        <row r="2137">
          <cell r="A2137" t="str">
            <v>.6</v>
          </cell>
          <cell r="B2137" t="str">
            <v>Sinapi 88316</v>
          </cell>
          <cell r="C2137" t="str">
            <v>Servente com encargos complementares</v>
          </cell>
          <cell r="D2137" t="str">
            <v>h</v>
          </cell>
          <cell r="E2137">
            <v>2.5</v>
          </cell>
          <cell r="F2137">
            <v>12.45</v>
          </cell>
          <cell r="G2137">
            <v>31.13</v>
          </cell>
        </row>
        <row r="2140">
          <cell r="A2140" t="str">
            <v>Composição 0426</v>
          </cell>
          <cell r="B2140" t="str">
            <v>Comp. 00796/ORSE para o ponto indicado</v>
          </cell>
          <cell r="C2140" t="str">
            <v>Ponto de rede para instalar em condulete com 1  conector fêmea RJ45 CAT.6A incluindo todos os acessórios necessários.</v>
          </cell>
          <cell r="D2140" t="str">
            <v>un</v>
          </cell>
          <cell r="E2140">
            <v>1</v>
          </cell>
          <cell r="G2140">
            <v>119.66999999999999</v>
          </cell>
        </row>
        <row r="2141">
          <cell r="A2141" t="str">
            <v>.1</v>
          </cell>
          <cell r="B2141" t="str">
            <v>Ins Sinapi 2574</v>
          </cell>
          <cell r="C2141" t="str">
            <v>Condulete de aluminio tipo T, para eletroduto roscavel de 3/4", com tampa cega</v>
          </cell>
          <cell r="D2141" t="str">
            <v>un</v>
          </cell>
          <cell r="E2141">
            <v>1</v>
          </cell>
          <cell r="F2141">
            <v>8.98</v>
          </cell>
          <cell r="G2141">
            <v>8.98</v>
          </cell>
        </row>
        <row r="2142">
          <cell r="A2142" t="str">
            <v>.2</v>
          </cell>
          <cell r="B2142" t="str">
            <v>Proposta</v>
          </cell>
          <cell r="C2142" t="str">
            <v>Tomada RJ45, 8 fios, cat 6A, conjunto montado para embutir 4" x 2" (placa + suporte + modulo)</v>
          </cell>
          <cell r="D2142" t="str">
            <v>un</v>
          </cell>
          <cell r="E2142">
            <v>1</v>
          </cell>
          <cell r="F2142">
            <v>26.04</v>
          </cell>
          <cell r="G2142">
            <v>26.04</v>
          </cell>
        </row>
        <row r="2143">
          <cell r="A2143" t="str">
            <v>.3</v>
          </cell>
          <cell r="B2143" t="str">
            <v>Proposta</v>
          </cell>
          <cell r="C2143" t="str">
            <v>Placa de piso metálica para tomada</v>
          </cell>
          <cell r="D2143" t="str">
            <v>un</v>
          </cell>
          <cell r="E2143">
            <v>1</v>
          </cell>
          <cell r="F2143">
            <v>21.53</v>
          </cell>
          <cell r="G2143">
            <v>21.53</v>
          </cell>
        </row>
        <row r="2144">
          <cell r="A2144" t="str">
            <v>.5</v>
          </cell>
          <cell r="B2144" t="str">
            <v>Sinapi 88264</v>
          </cell>
          <cell r="C2144" t="str">
            <v>Eletricista com encargos complementares</v>
          </cell>
          <cell r="D2144" t="str">
            <v>h</v>
          </cell>
          <cell r="E2144">
            <v>2</v>
          </cell>
          <cell r="F2144">
            <v>19.11</v>
          </cell>
          <cell r="G2144">
            <v>38.22</v>
          </cell>
        </row>
        <row r="2145">
          <cell r="A2145" t="str">
            <v>.6</v>
          </cell>
          <cell r="B2145" t="str">
            <v>Sinapi 88316</v>
          </cell>
          <cell r="C2145" t="str">
            <v>Servente com encargos complementares</v>
          </cell>
          <cell r="D2145" t="str">
            <v>h</v>
          </cell>
          <cell r="E2145">
            <v>2</v>
          </cell>
          <cell r="F2145">
            <v>12.45</v>
          </cell>
          <cell r="G2145">
            <v>24.9</v>
          </cell>
        </row>
        <row r="2148">
          <cell r="A2148" t="str">
            <v>Composição 0427</v>
          </cell>
          <cell r="B2148" t="str">
            <v>Comp 09538/ORSE com insumos Sinapi e Mercado</v>
          </cell>
          <cell r="C2148" t="str">
            <v>Patch Cords, certificado, atendendo as especificações contidas no Memorial Descritivo, item 5.7.6-b, comprimento conforme instalação.  Ref.: FURUKAWA - GIGALAN CAT.6 ou superior. Caixa com 305m. Fornecimento e instalação, incluindo todos os materiais e acessórios necessários.</v>
          </cell>
          <cell r="D2148" t="str">
            <v>un</v>
          </cell>
          <cell r="E2148">
            <v>1</v>
          </cell>
          <cell r="G2148">
            <v>128.06</v>
          </cell>
        </row>
        <row r="2149">
          <cell r="A2149" t="str">
            <v>.1</v>
          </cell>
          <cell r="B2149" t="str">
            <v>Proposta</v>
          </cell>
          <cell r="C2149" t="str">
            <v>Patch Cords, categoria 6A,  Ref.: FURUKAWA - Patch Cord GigaLan CAT.6A</v>
          </cell>
          <cell r="D2149" t="str">
            <v>m</v>
          </cell>
          <cell r="E2149">
            <v>1</v>
          </cell>
          <cell r="F2149">
            <v>121.19</v>
          </cell>
          <cell r="G2149">
            <v>121.19</v>
          </cell>
        </row>
        <row r="2150">
          <cell r="A2150" t="str">
            <v>.2</v>
          </cell>
          <cell r="B2150" t="str">
            <v>Sinapi 88266</v>
          </cell>
          <cell r="C2150" t="str">
            <v>Eletrotécnico com encargos complementares</v>
          </cell>
          <cell r="D2150" t="str">
            <v>h</v>
          </cell>
          <cell r="E2150">
            <v>0.2</v>
          </cell>
          <cell r="F2150">
            <v>21.91</v>
          </cell>
          <cell r="G2150">
            <v>4.38</v>
          </cell>
        </row>
        <row r="2151">
          <cell r="A2151" t="str">
            <v>.3</v>
          </cell>
          <cell r="B2151" t="str">
            <v>Sinapi 88247</v>
          </cell>
          <cell r="C2151" t="str">
            <v>Auxiliar de eletricista com encargos complementares</v>
          </cell>
          <cell r="D2151" t="str">
            <v>h</v>
          </cell>
          <cell r="E2151">
            <v>0.2</v>
          </cell>
          <cell r="F2151">
            <v>12.45</v>
          </cell>
          <cell r="G2151">
            <v>2.4900000000000002</v>
          </cell>
        </row>
        <row r="2154">
          <cell r="A2154" t="str">
            <v>Composição 0428</v>
          </cell>
          <cell r="B2154" t="str">
            <v>Comp. 07138/ORSE para o cabo selecionado</v>
          </cell>
          <cell r="C2154" t="str">
            <v>Cordão óptico conectorizado, com cabo óptico duplex, com conectores ópticos SM LC-APC nas duas extremidades. Para ambientes não agres-sivos. Comprimento conforme instalação., atendendo as especificações contidas no Memorial Descritivo item 5.7.6-d. Ref.: Ref. FURUKAWA - CFOT-UTR ou superior. Fornecimento e instalação, incluindo todos os materiais e acessórios necessários.</v>
          </cell>
          <cell r="D2154" t="str">
            <v>m</v>
          </cell>
          <cell r="E2154">
            <v>1</v>
          </cell>
          <cell r="G2154">
            <v>15.370000000000001</v>
          </cell>
        </row>
        <row r="2155">
          <cell r="A2155" t="str">
            <v>.1</v>
          </cell>
          <cell r="B2155" t="str">
            <v>Sinapi 88247</v>
          </cell>
          <cell r="C2155" t="str">
            <v>Auxiliar de eletricista com encargos complementares</v>
          </cell>
          <cell r="D2155" t="str">
            <v>h</v>
          </cell>
          <cell r="E2155">
            <v>0.14000000000000001</v>
          </cell>
          <cell r="F2155">
            <v>14.57</v>
          </cell>
          <cell r="G2155">
            <v>2.04</v>
          </cell>
        </row>
        <row r="2156">
          <cell r="A2156" t="str">
            <v>.2</v>
          </cell>
          <cell r="B2156" t="str">
            <v>Ins Sinapi 333</v>
          </cell>
          <cell r="C2156" t="str">
            <v>Arame galvanizado 14 bwg</v>
          </cell>
          <cell r="D2156" t="str">
            <v>kg</v>
          </cell>
          <cell r="E2156">
            <v>0.1</v>
          </cell>
          <cell r="F2156">
            <v>12.73</v>
          </cell>
          <cell r="G2156">
            <v>1.27</v>
          </cell>
        </row>
        <row r="2157">
          <cell r="A2157" t="str">
            <v>.3</v>
          </cell>
          <cell r="B2157" t="str">
            <v>Sinapi 88264</v>
          </cell>
          <cell r="C2157" t="str">
            <v xml:space="preserve">Eletricista com encargos complementares  </v>
          </cell>
          <cell r="D2157" t="str">
            <v>h</v>
          </cell>
          <cell r="E2157">
            <v>0.14000000000000001</v>
          </cell>
          <cell r="F2157">
            <v>19.11</v>
          </cell>
          <cell r="G2157">
            <v>2.68</v>
          </cell>
        </row>
        <row r="2158">
          <cell r="A2158" t="str">
            <v>.4</v>
          </cell>
          <cell r="B2158" t="str">
            <v>Proposta</v>
          </cell>
          <cell r="C2158" t="str">
            <v xml:space="preserve">Cordão óptico conectorizado, com cabo óptico duplex, com conectores ópticos SM LC-APC </v>
          </cell>
          <cell r="D2158" t="str">
            <v>m</v>
          </cell>
          <cell r="E2158">
            <v>1.05</v>
          </cell>
          <cell r="F2158">
            <v>8.93</v>
          </cell>
          <cell r="G2158">
            <v>9.3800000000000008</v>
          </cell>
        </row>
        <row r="2161">
          <cell r="A2161" t="str">
            <v>Composição 0429</v>
          </cell>
          <cell r="B2161" t="str">
            <v>Comp. Criada a partir do elemento</v>
          </cell>
          <cell r="C2161" t="str">
            <v>RACK-GUR-01 (Rack Principal), conforme detalhado em projeto. Rack fechado, tipo servidor, padrão 19" com 42U de altura x 600mm de Largura x 1100mm de Profundidade, completo e montado, incluindo todos os acessórios e duas réguas de tomadas com 12 posições, 2P+T de 10A.  (Conforme plano de faces em projeto e Memorial Descritivo)</v>
          </cell>
          <cell r="D2161" t="str">
            <v>un</v>
          </cell>
          <cell r="E2161">
            <v>1</v>
          </cell>
          <cell r="G2161">
            <v>20345.45</v>
          </cell>
        </row>
        <row r="2162">
          <cell r="A2162" t="str">
            <v>.1</v>
          </cell>
          <cell r="B2162" t="str">
            <v>Proposta</v>
          </cell>
          <cell r="C2162" t="str">
            <v>Rack Enterprise com guia 42u 600x1000 desm</v>
          </cell>
          <cell r="D2162" t="str">
            <v>un</v>
          </cell>
          <cell r="E2162">
            <v>1</v>
          </cell>
          <cell r="F2162">
            <v>10228.41</v>
          </cell>
          <cell r="G2162">
            <v>10228.41</v>
          </cell>
        </row>
        <row r="2163">
          <cell r="A2163" t="str">
            <v>.2</v>
          </cell>
          <cell r="B2163" t="str">
            <v>Proposta</v>
          </cell>
          <cell r="C2163" t="str">
            <v>Kit bandeja de emenda stack 24f</v>
          </cell>
          <cell r="D2163" t="str">
            <v>un</v>
          </cell>
          <cell r="E2163">
            <v>1</v>
          </cell>
          <cell r="F2163">
            <v>94.76</v>
          </cell>
          <cell r="G2163">
            <v>94.76</v>
          </cell>
        </row>
        <row r="2164">
          <cell r="A2164" t="str">
            <v>.3</v>
          </cell>
          <cell r="B2164" t="str">
            <v>Proposta</v>
          </cell>
          <cell r="C2164" t="str">
            <v>D.I.O. 48 fibras. ref. Furukawa Enterprise A270</v>
          </cell>
          <cell r="D2164" t="str">
            <v>un</v>
          </cell>
          <cell r="E2164">
            <v>1</v>
          </cell>
          <cell r="F2164">
            <v>698.3</v>
          </cell>
          <cell r="G2164">
            <v>698.3</v>
          </cell>
        </row>
        <row r="2165">
          <cell r="A2165" t="str">
            <v>.4</v>
          </cell>
          <cell r="B2165" t="str">
            <v>Proposta</v>
          </cell>
          <cell r="C2165" t="str">
            <v>Patch panel 24 portas com 24 alta densidade Furukawa</v>
          </cell>
          <cell r="D2165" t="str">
            <v>un</v>
          </cell>
          <cell r="E2165">
            <v>3</v>
          </cell>
          <cell r="F2165">
            <v>212.42</v>
          </cell>
          <cell r="G2165">
            <v>637.26</v>
          </cell>
        </row>
        <row r="2166">
          <cell r="A2166" t="str">
            <v>.5</v>
          </cell>
          <cell r="B2166" t="str">
            <v>Proposta</v>
          </cell>
          <cell r="C2166" t="str">
            <v>Organizador de cabos . ref. furukawa ref. 35150039</v>
          </cell>
          <cell r="D2166" t="str">
            <v>un</v>
          </cell>
          <cell r="E2166">
            <v>8</v>
          </cell>
          <cell r="F2166">
            <v>72.59</v>
          </cell>
          <cell r="G2166">
            <v>580.72</v>
          </cell>
        </row>
        <row r="2167">
          <cell r="A2167" t="str">
            <v>.6</v>
          </cell>
          <cell r="B2167" t="str">
            <v>Proposta</v>
          </cell>
          <cell r="C2167" t="str">
            <v>Conector fêmea gigalan cat6a</v>
          </cell>
          <cell r="D2167" t="str">
            <v>un</v>
          </cell>
          <cell r="E2167">
            <v>72</v>
          </cell>
          <cell r="F2167">
            <v>94.37</v>
          </cell>
          <cell r="G2167">
            <v>6794.64</v>
          </cell>
        </row>
        <row r="2168">
          <cell r="A2168" t="str">
            <v>.7</v>
          </cell>
          <cell r="B2168" t="str">
            <v>Proposta</v>
          </cell>
          <cell r="C2168" t="str">
            <v>Régua de 12 tomadas</v>
          </cell>
          <cell r="D2168" t="str">
            <v>un</v>
          </cell>
          <cell r="E2168">
            <v>1</v>
          </cell>
          <cell r="F2168">
            <v>66.44</v>
          </cell>
          <cell r="G2168">
            <v>66.44</v>
          </cell>
        </row>
        <row r="2169">
          <cell r="A2169" t="str">
            <v>.8</v>
          </cell>
          <cell r="B2169" t="str">
            <v>Proposta</v>
          </cell>
          <cell r="C2169" t="str">
            <v>Placa cega para rack 19"</v>
          </cell>
          <cell r="D2169" t="str">
            <v>un</v>
          </cell>
          <cell r="E2169">
            <v>28</v>
          </cell>
          <cell r="F2169">
            <v>4.37</v>
          </cell>
          <cell r="G2169">
            <v>122.36</v>
          </cell>
        </row>
        <row r="2170">
          <cell r="A2170" t="str">
            <v>.9</v>
          </cell>
          <cell r="B2170" t="str">
            <v>Sinapi 88264</v>
          </cell>
          <cell r="C2170" t="str">
            <v>Eletricista com encargos complementares</v>
          </cell>
          <cell r="D2170" t="str">
            <v>h</v>
          </cell>
          <cell r="E2170">
            <v>16</v>
          </cell>
          <cell r="F2170">
            <v>19.11</v>
          </cell>
          <cell r="G2170">
            <v>305.76</v>
          </cell>
        </row>
        <row r="2171">
          <cell r="A2171" t="str">
            <v>.10</v>
          </cell>
          <cell r="B2171" t="str">
            <v>Sinapi 88247</v>
          </cell>
          <cell r="C2171" t="str">
            <v>Auxiliar de eletricista com encargos complementares</v>
          </cell>
          <cell r="D2171" t="str">
            <v>h</v>
          </cell>
          <cell r="E2171">
            <v>32</v>
          </cell>
          <cell r="F2171">
            <v>14.57</v>
          </cell>
          <cell r="G2171">
            <v>466.24</v>
          </cell>
        </row>
        <row r="2172">
          <cell r="A2172" t="str">
            <v>.11</v>
          </cell>
          <cell r="B2172" t="str">
            <v>Sinapi 88266</v>
          </cell>
          <cell r="C2172" t="str">
            <v>Eletrotécnico com encargos complementares</v>
          </cell>
          <cell r="D2172" t="str">
            <v>h</v>
          </cell>
          <cell r="E2172">
            <v>16</v>
          </cell>
          <cell r="F2172">
            <v>21.91</v>
          </cell>
          <cell r="G2172">
            <v>350.56</v>
          </cell>
        </row>
        <row r="2175">
          <cell r="A2175" t="str">
            <v>Composição 0430</v>
          </cell>
          <cell r="B2175" t="str">
            <v>Comp. Criada a partir do elemento</v>
          </cell>
          <cell r="C2175" t="str">
            <v>RACK-GUR-02, conforme detalhado em projeto, padrão 19" 42U, completo e montado, incluindo todos os acessórios e uma régua de tomadas com 12 posições, 2P+T de 10A. (Conforme plano de faces em projeto e Memorial Descritivo)</v>
          </cell>
          <cell r="D2175" t="str">
            <v>un</v>
          </cell>
          <cell r="E2175">
            <v>1</v>
          </cell>
          <cell r="G2175">
            <v>20345.45</v>
          </cell>
        </row>
        <row r="2176">
          <cell r="A2176" t="str">
            <v>.1</v>
          </cell>
          <cell r="B2176" t="str">
            <v>Proposta</v>
          </cell>
          <cell r="C2176" t="str">
            <v>Rack Enterprise com guia 42u 600x1000 desm</v>
          </cell>
          <cell r="D2176" t="str">
            <v>un</v>
          </cell>
          <cell r="E2176">
            <v>1</v>
          </cell>
          <cell r="F2176">
            <v>10228.41</v>
          </cell>
          <cell r="G2176">
            <v>10228.41</v>
          </cell>
        </row>
        <row r="2177">
          <cell r="A2177" t="str">
            <v>.2</v>
          </cell>
          <cell r="B2177" t="str">
            <v>Proposta</v>
          </cell>
          <cell r="C2177" t="str">
            <v>Kit bandeja de emenda stack 24f</v>
          </cell>
          <cell r="D2177" t="str">
            <v>un</v>
          </cell>
          <cell r="E2177">
            <v>1</v>
          </cell>
          <cell r="F2177">
            <v>94.76</v>
          </cell>
          <cell r="G2177">
            <v>94.76</v>
          </cell>
        </row>
        <row r="2178">
          <cell r="A2178" t="str">
            <v>.3</v>
          </cell>
          <cell r="B2178" t="str">
            <v>Proposta</v>
          </cell>
          <cell r="C2178" t="str">
            <v>D.I.O. 48 fibras. ref. Furukawa Enterprise A270</v>
          </cell>
          <cell r="D2178" t="str">
            <v>un</v>
          </cell>
          <cell r="E2178">
            <v>1</v>
          </cell>
          <cell r="F2178">
            <v>698.3</v>
          </cell>
          <cell r="G2178">
            <v>698.3</v>
          </cell>
        </row>
        <row r="2179">
          <cell r="A2179" t="str">
            <v>.4</v>
          </cell>
          <cell r="B2179" t="str">
            <v>Proposta</v>
          </cell>
          <cell r="C2179" t="str">
            <v>Patch panel 24 portas com 24 alta densidade Furukawa</v>
          </cell>
          <cell r="D2179" t="str">
            <v>un</v>
          </cell>
          <cell r="E2179">
            <v>3</v>
          </cell>
          <cell r="F2179">
            <v>212.42</v>
          </cell>
          <cell r="G2179">
            <v>637.26</v>
          </cell>
        </row>
        <row r="2180">
          <cell r="A2180" t="str">
            <v>.5</v>
          </cell>
          <cell r="B2180" t="str">
            <v>Proposta</v>
          </cell>
          <cell r="C2180" t="str">
            <v>Organizador de cabos . ref. furukawa ref. 35150039</v>
          </cell>
          <cell r="D2180" t="str">
            <v>un</v>
          </cell>
          <cell r="E2180">
            <v>8</v>
          </cell>
          <cell r="F2180">
            <v>72.59</v>
          </cell>
          <cell r="G2180">
            <v>580.72</v>
          </cell>
        </row>
        <row r="2181">
          <cell r="A2181" t="str">
            <v>.6</v>
          </cell>
          <cell r="B2181" t="str">
            <v>Proposta</v>
          </cell>
          <cell r="C2181" t="str">
            <v>Conector fêmea gigalan cat6a</v>
          </cell>
          <cell r="D2181" t="str">
            <v>un</v>
          </cell>
          <cell r="E2181">
            <v>72</v>
          </cell>
          <cell r="F2181">
            <v>94.37</v>
          </cell>
          <cell r="G2181">
            <v>6794.64</v>
          </cell>
        </row>
        <row r="2182">
          <cell r="A2182" t="str">
            <v>.7</v>
          </cell>
          <cell r="B2182" t="str">
            <v>Proposta</v>
          </cell>
          <cell r="C2182" t="str">
            <v>Régua de 12 tomadas</v>
          </cell>
          <cell r="D2182" t="str">
            <v>un</v>
          </cell>
          <cell r="E2182">
            <v>1</v>
          </cell>
          <cell r="F2182">
            <v>66.44</v>
          </cell>
          <cell r="G2182">
            <v>66.44</v>
          </cell>
        </row>
        <row r="2183">
          <cell r="A2183" t="str">
            <v>.8</v>
          </cell>
          <cell r="B2183" t="str">
            <v>Proposta</v>
          </cell>
          <cell r="C2183" t="str">
            <v>Placa cega para rack 19"</v>
          </cell>
          <cell r="D2183" t="str">
            <v>un</v>
          </cell>
          <cell r="E2183">
            <v>28</v>
          </cell>
          <cell r="F2183">
            <v>4.37</v>
          </cell>
          <cell r="G2183">
            <v>122.36</v>
          </cell>
        </row>
        <row r="2184">
          <cell r="A2184" t="str">
            <v>.9</v>
          </cell>
          <cell r="B2184" t="str">
            <v>Sinapi 88264</v>
          </cell>
          <cell r="C2184" t="str">
            <v>Eletricista com encargos complementares</v>
          </cell>
          <cell r="D2184" t="str">
            <v>h</v>
          </cell>
          <cell r="E2184">
            <v>16</v>
          </cell>
          <cell r="F2184">
            <v>19.11</v>
          </cell>
          <cell r="G2184">
            <v>305.76</v>
          </cell>
        </row>
        <row r="2185">
          <cell r="A2185" t="str">
            <v>.10</v>
          </cell>
          <cell r="B2185" t="str">
            <v>Sinapi 88247</v>
          </cell>
          <cell r="C2185" t="str">
            <v>Auxiliar de eletricista com encargos complementares</v>
          </cell>
          <cell r="D2185" t="str">
            <v>h</v>
          </cell>
          <cell r="E2185">
            <v>32</v>
          </cell>
          <cell r="F2185">
            <v>14.57</v>
          </cell>
          <cell r="G2185">
            <v>466.24</v>
          </cell>
        </row>
        <row r="2186">
          <cell r="A2186" t="str">
            <v>.11</v>
          </cell>
          <cell r="B2186" t="str">
            <v>Sinapi 88266</v>
          </cell>
          <cell r="C2186" t="str">
            <v>Eletrotécnico com encargos complementares</v>
          </cell>
          <cell r="D2186" t="str">
            <v>h</v>
          </cell>
          <cell r="E2186">
            <v>16</v>
          </cell>
          <cell r="F2186">
            <v>21.91</v>
          </cell>
          <cell r="G2186">
            <v>350.56</v>
          </cell>
        </row>
        <row r="2189">
          <cell r="A2189" t="str">
            <v>Composição 0431</v>
          </cell>
          <cell r="B2189" t="str">
            <v>Comp. Criada a partir do elemento</v>
          </cell>
          <cell r="C2189" t="str">
            <v xml:space="preserve">RACK-GUR-03, conforme detalhado em projeto, padrão 19" 42U, completo e montado, incluindo todos os acessórios e uma régua de tomadas com 12 posições, 2P+T de 10A. (Conforme plano de faces em projeto e Memorial Descritivo) </v>
          </cell>
          <cell r="D2189" t="str">
            <v>un</v>
          </cell>
          <cell r="E2189">
            <v>1</v>
          </cell>
          <cell r="G2189">
            <v>17609.359999999997</v>
          </cell>
        </row>
        <row r="2190">
          <cell r="A2190" t="str">
            <v>.1</v>
          </cell>
          <cell r="B2190" t="str">
            <v>Proposta</v>
          </cell>
          <cell r="C2190" t="str">
            <v>Rack Enterprise com guia 42u 600x1000 desm</v>
          </cell>
          <cell r="D2190" t="str">
            <v>un</v>
          </cell>
          <cell r="E2190">
            <v>1</v>
          </cell>
          <cell r="F2190">
            <v>10228.41</v>
          </cell>
          <cell r="G2190">
            <v>10228.41</v>
          </cell>
        </row>
        <row r="2191">
          <cell r="A2191" t="str">
            <v>.2</v>
          </cell>
          <cell r="B2191" t="str">
            <v>Proposta</v>
          </cell>
          <cell r="C2191" t="str">
            <v>Kit bandeja de emenda stack 24f</v>
          </cell>
          <cell r="D2191" t="str">
            <v>un</v>
          </cell>
          <cell r="E2191">
            <v>1</v>
          </cell>
          <cell r="F2191">
            <v>94.76</v>
          </cell>
          <cell r="G2191">
            <v>94.76</v>
          </cell>
        </row>
        <row r="2192">
          <cell r="A2192" t="str">
            <v>.3</v>
          </cell>
          <cell r="B2192" t="str">
            <v>Proposta</v>
          </cell>
          <cell r="C2192" t="str">
            <v>D.I.O. 48 fibras. ref. Furukawa Enterprise A270</v>
          </cell>
          <cell r="D2192" t="str">
            <v>un</v>
          </cell>
          <cell r="E2192">
            <v>1</v>
          </cell>
          <cell r="F2192">
            <v>698.3</v>
          </cell>
          <cell r="G2192">
            <v>698.3</v>
          </cell>
        </row>
        <row r="2193">
          <cell r="A2193" t="str">
            <v>.4</v>
          </cell>
          <cell r="B2193" t="str">
            <v>Proposta</v>
          </cell>
          <cell r="C2193" t="str">
            <v>Patch panel 24 portas com 24 alta densidade Furukawa</v>
          </cell>
          <cell r="D2193" t="str">
            <v>un</v>
          </cell>
          <cell r="E2193">
            <v>2</v>
          </cell>
          <cell r="F2193">
            <v>212.42</v>
          </cell>
          <cell r="G2193">
            <v>424.84</v>
          </cell>
        </row>
        <row r="2194">
          <cell r="A2194" t="str">
            <v>.5</v>
          </cell>
          <cell r="B2194" t="str">
            <v>Proposta</v>
          </cell>
          <cell r="C2194" t="str">
            <v>Organizador de cabos . ref. furukawa ref. 35150039</v>
          </cell>
          <cell r="D2194" t="str">
            <v>un</v>
          </cell>
          <cell r="E2194">
            <v>8</v>
          </cell>
          <cell r="F2194">
            <v>72.59</v>
          </cell>
          <cell r="G2194">
            <v>580.72</v>
          </cell>
        </row>
        <row r="2195">
          <cell r="A2195" t="str">
            <v>.6</v>
          </cell>
          <cell r="B2195" t="str">
            <v>Proposta</v>
          </cell>
          <cell r="C2195" t="str">
            <v>Conector fêmea gigalan cat6a</v>
          </cell>
          <cell r="D2195" t="str">
            <v>un</v>
          </cell>
          <cell r="E2195">
            <v>48</v>
          </cell>
          <cell r="F2195">
            <v>94.37</v>
          </cell>
          <cell r="G2195">
            <v>4529.76</v>
          </cell>
        </row>
        <row r="2196">
          <cell r="A2196" t="str">
            <v>.7</v>
          </cell>
          <cell r="B2196" t="str">
            <v>Proposta</v>
          </cell>
          <cell r="C2196" t="str">
            <v>Régua de 12 tomadas</v>
          </cell>
          <cell r="D2196" t="str">
            <v>un</v>
          </cell>
          <cell r="E2196">
            <v>1</v>
          </cell>
          <cell r="F2196">
            <v>66.44</v>
          </cell>
          <cell r="G2196">
            <v>66.44</v>
          </cell>
        </row>
        <row r="2197">
          <cell r="A2197" t="str">
            <v>.8</v>
          </cell>
          <cell r="B2197" t="str">
            <v>Proposta</v>
          </cell>
          <cell r="C2197" t="str">
            <v>Placa cega para rack 19"</v>
          </cell>
          <cell r="D2197" t="str">
            <v>un</v>
          </cell>
          <cell r="E2197">
            <v>33</v>
          </cell>
          <cell r="F2197">
            <v>4.37</v>
          </cell>
          <cell r="G2197">
            <v>144.21</v>
          </cell>
        </row>
        <row r="2198">
          <cell r="A2198" t="str">
            <v>.9</v>
          </cell>
          <cell r="B2198" t="str">
            <v>Sinapi 88264</v>
          </cell>
          <cell r="C2198" t="str">
            <v>Eletricista com encargos complementares</v>
          </cell>
          <cell r="D2198" t="str">
            <v>h</v>
          </cell>
          <cell r="E2198">
            <v>12</v>
          </cell>
          <cell r="F2198">
            <v>19.11</v>
          </cell>
          <cell r="G2198">
            <v>229.32</v>
          </cell>
        </row>
        <row r="2199">
          <cell r="A2199" t="str">
            <v>.10</v>
          </cell>
          <cell r="B2199" t="str">
            <v>Sinapi 88247</v>
          </cell>
          <cell r="C2199" t="str">
            <v>Auxiliar de eletricista com encargos complementares</v>
          </cell>
          <cell r="D2199" t="str">
            <v>h</v>
          </cell>
          <cell r="E2199">
            <v>24</v>
          </cell>
          <cell r="F2199">
            <v>14.57</v>
          </cell>
          <cell r="G2199">
            <v>349.68</v>
          </cell>
        </row>
        <row r="2200">
          <cell r="A2200" t="str">
            <v>.11</v>
          </cell>
          <cell r="B2200" t="str">
            <v>Sinapi 88266</v>
          </cell>
          <cell r="C2200" t="str">
            <v>Eletrotécnico com encargos complementares</v>
          </cell>
          <cell r="D2200" t="str">
            <v>h</v>
          </cell>
          <cell r="E2200">
            <v>12</v>
          </cell>
          <cell r="F2200">
            <v>21.91</v>
          </cell>
          <cell r="G2200">
            <v>262.92</v>
          </cell>
        </row>
        <row r="2203">
          <cell r="A2203" t="str">
            <v>Composição 0432</v>
          </cell>
          <cell r="B2203" t="str">
            <v>Comp. Criada a partir do elemento</v>
          </cell>
          <cell r="C2203" t="str">
            <v>RACK-GUR-04, conforme detalhado em projeto, padrão 19" 42U, completo e montado, incluindo todos os acessórios e uma régua de tomadas com 12 posições, 2P+T de 10A. (Conforme plano de faces em projeto e Memorial Descritivo)</v>
          </cell>
          <cell r="D2203" t="str">
            <v>un</v>
          </cell>
          <cell r="E2203">
            <v>1</v>
          </cell>
          <cell r="G2203">
            <v>17609.359999999997</v>
          </cell>
        </row>
        <row r="2204">
          <cell r="A2204" t="str">
            <v>.1</v>
          </cell>
          <cell r="B2204" t="str">
            <v>Proposta</v>
          </cell>
          <cell r="C2204" t="str">
            <v>Rack Enterprise com guia 42u 600x1000 desm</v>
          </cell>
          <cell r="D2204" t="str">
            <v>un</v>
          </cell>
          <cell r="E2204">
            <v>1</v>
          </cell>
          <cell r="F2204">
            <v>10228.41</v>
          </cell>
          <cell r="G2204">
            <v>10228.41</v>
          </cell>
        </row>
        <row r="2205">
          <cell r="A2205" t="str">
            <v>.2</v>
          </cell>
          <cell r="B2205" t="str">
            <v>Proposta</v>
          </cell>
          <cell r="C2205" t="str">
            <v>Kit bandeja de emenda stack 24f</v>
          </cell>
          <cell r="D2205" t="str">
            <v>un</v>
          </cell>
          <cell r="E2205">
            <v>1</v>
          </cell>
          <cell r="F2205">
            <v>94.76</v>
          </cell>
          <cell r="G2205">
            <v>94.76</v>
          </cell>
        </row>
        <row r="2206">
          <cell r="A2206" t="str">
            <v>.3</v>
          </cell>
          <cell r="B2206" t="str">
            <v>Proposta</v>
          </cell>
          <cell r="C2206" t="str">
            <v>D.I.O. 48 fibras. ref. Furukawa Enterprise A270</v>
          </cell>
          <cell r="D2206" t="str">
            <v>un</v>
          </cell>
          <cell r="E2206">
            <v>1</v>
          </cell>
          <cell r="F2206">
            <v>698.3</v>
          </cell>
          <cell r="G2206">
            <v>698.3</v>
          </cell>
        </row>
        <row r="2207">
          <cell r="A2207" t="str">
            <v>.4</v>
          </cell>
          <cell r="B2207" t="str">
            <v>Proposta</v>
          </cell>
          <cell r="C2207" t="str">
            <v>Patch panel 24 portas com 24 alta densidade Furukawa</v>
          </cell>
          <cell r="D2207" t="str">
            <v>un</v>
          </cell>
          <cell r="E2207">
            <v>2</v>
          </cell>
          <cell r="F2207">
            <v>212.42</v>
          </cell>
          <cell r="G2207">
            <v>424.84</v>
          </cell>
        </row>
        <row r="2208">
          <cell r="A2208" t="str">
            <v>.5</v>
          </cell>
          <cell r="B2208" t="str">
            <v>Proposta</v>
          </cell>
          <cell r="C2208" t="str">
            <v>Organizador de cabos . ref. furukawa ref. 35150039</v>
          </cell>
          <cell r="D2208" t="str">
            <v>un</v>
          </cell>
          <cell r="E2208">
            <v>8</v>
          </cell>
          <cell r="F2208">
            <v>72.59</v>
          </cell>
          <cell r="G2208">
            <v>580.72</v>
          </cell>
        </row>
        <row r="2209">
          <cell r="A2209" t="str">
            <v>.6</v>
          </cell>
          <cell r="B2209" t="str">
            <v>Proposta</v>
          </cell>
          <cell r="C2209" t="str">
            <v>Conector fêmea gigalan cat6a</v>
          </cell>
          <cell r="D2209" t="str">
            <v>un</v>
          </cell>
          <cell r="E2209">
            <v>48</v>
          </cell>
          <cell r="F2209">
            <v>94.37</v>
          </cell>
          <cell r="G2209">
            <v>4529.76</v>
          </cell>
        </row>
        <row r="2210">
          <cell r="A2210" t="str">
            <v>.7</v>
          </cell>
          <cell r="B2210" t="str">
            <v>Proposta</v>
          </cell>
          <cell r="C2210" t="str">
            <v>Régua de 12 tomadas</v>
          </cell>
          <cell r="D2210" t="str">
            <v>un</v>
          </cell>
          <cell r="E2210">
            <v>1</v>
          </cell>
          <cell r="F2210">
            <v>66.44</v>
          </cell>
          <cell r="G2210">
            <v>66.44</v>
          </cell>
        </row>
        <row r="2211">
          <cell r="A2211" t="str">
            <v>.8</v>
          </cell>
          <cell r="B2211" t="str">
            <v>Proposta</v>
          </cell>
          <cell r="C2211" t="str">
            <v>Placa cega para rack 19"</v>
          </cell>
          <cell r="D2211" t="str">
            <v>un</v>
          </cell>
          <cell r="E2211">
            <v>33</v>
          </cell>
          <cell r="F2211">
            <v>4.37</v>
          </cell>
          <cell r="G2211">
            <v>144.21</v>
          </cell>
        </row>
        <row r="2212">
          <cell r="A2212" t="str">
            <v>.9</v>
          </cell>
          <cell r="B2212" t="str">
            <v>Sinapi 88264</v>
          </cell>
          <cell r="C2212" t="str">
            <v>Eletricista com encargos complementares</v>
          </cell>
          <cell r="D2212" t="str">
            <v>h</v>
          </cell>
          <cell r="E2212">
            <v>12</v>
          </cell>
          <cell r="F2212">
            <v>19.11</v>
          </cell>
          <cell r="G2212">
            <v>229.32</v>
          </cell>
        </row>
        <row r="2213">
          <cell r="A2213" t="str">
            <v>.10</v>
          </cell>
          <cell r="B2213" t="str">
            <v>Sinapi 88247</v>
          </cell>
          <cell r="C2213" t="str">
            <v>Auxiliar de eletricista com encargos complementares</v>
          </cell>
          <cell r="D2213" t="str">
            <v>h</v>
          </cell>
          <cell r="E2213">
            <v>24</v>
          </cell>
          <cell r="F2213">
            <v>14.57</v>
          </cell>
          <cell r="G2213">
            <v>349.68</v>
          </cell>
        </row>
        <row r="2214">
          <cell r="A2214" t="str">
            <v>.11</v>
          </cell>
          <cell r="B2214" t="str">
            <v>Sinapi 88266</v>
          </cell>
          <cell r="C2214" t="str">
            <v>Eletrotécnico com encargos complementares</v>
          </cell>
          <cell r="D2214" t="str">
            <v>h</v>
          </cell>
          <cell r="E2214">
            <v>12</v>
          </cell>
          <cell r="F2214">
            <v>21.91</v>
          </cell>
          <cell r="G2214">
            <v>262.92</v>
          </cell>
        </row>
        <row r="2217">
          <cell r="A2217" t="str">
            <v>Composição 0433</v>
          </cell>
          <cell r="B2217" t="str">
            <v>Comp. Criada a partir do elemento</v>
          </cell>
          <cell r="C2217" t="str">
            <v>RACK-CFTV, conforme detalhado em projeto, padrão 19" 42U, completo e montado, incluindo todos os acessórios, duas régua de tomadas com 12 posições, 2P+T de 10A e todos os equipamentos do sistema de CFTV nele contido. (Conforme plano de faces em projeto e Memorial Descritivo)</v>
          </cell>
          <cell r="D2217" t="str">
            <v>un</v>
          </cell>
          <cell r="E2217">
            <v>1</v>
          </cell>
          <cell r="G2217">
            <v>17369.739999999998</v>
          </cell>
        </row>
        <row r="2218">
          <cell r="A2218" t="str">
            <v>.1</v>
          </cell>
          <cell r="B2218" t="str">
            <v>Proposta</v>
          </cell>
          <cell r="C2218" t="str">
            <v>Rack Enterprise com guia 42u 600x1000 desm</v>
          </cell>
          <cell r="D2218" t="str">
            <v>un</v>
          </cell>
          <cell r="E2218">
            <v>1</v>
          </cell>
          <cell r="F2218">
            <v>10228.41</v>
          </cell>
          <cell r="G2218">
            <v>10228.41</v>
          </cell>
        </row>
        <row r="2219">
          <cell r="A2219" t="str">
            <v>.2</v>
          </cell>
          <cell r="B2219" t="str">
            <v>Proposta</v>
          </cell>
          <cell r="C2219" t="str">
            <v>Kit bandeja de emenda stack 24f</v>
          </cell>
          <cell r="D2219" t="str">
            <v>un</v>
          </cell>
          <cell r="E2219">
            <v>1</v>
          </cell>
          <cell r="F2219">
            <v>94.76</v>
          </cell>
          <cell r="G2219">
            <v>94.76</v>
          </cell>
        </row>
        <row r="2220">
          <cell r="A2220" t="str">
            <v>.3</v>
          </cell>
          <cell r="B2220" t="str">
            <v>Proposta</v>
          </cell>
          <cell r="C2220" t="str">
            <v>D.I.O. 48 fibras. ref. Furukawa Enterprise A270</v>
          </cell>
          <cell r="D2220" t="str">
            <v>un</v>
          </cell>
          <cell r="E2220">
            <v>1</v>
          </cell>
          <cell r="F2220">
            <v>698.3</v>
          </cell>
          <cell r="G2220">
            <v>698.3</v>
          </cell>
        </row>
        <row r="2221">
          <cell r="A2221" t="str">
            <v>.4</v>
          </cell>
          <cell r="B2221" t="str">
            <v>Proposta</v>
          </cell>
          <cell r="C2221" t="str">
            <v>Patch panel 24 portas com 24 alta densidade Furukawa</v>
          </cell>
          <cell r="D2221" t="str">
            <v>un</v>
          </cell>
          <cell r="E2221">
            <v>2</v>
          </cell>
          <cell r="F2221">
            <v>212.42</v>
          </cell>
          <cell r="G2221">
            <v>424.84</v>
          </cell>
        </row>
        <row r="2222">
          <cell r="A2222" t="str">
            <v>.5</v>
          </cell>
          <cell r="B2222" t="str">
            <v>Proposta</v>
          </cell>
          <cell r="C2222" t="str">
            <v>Organizador de cabos . ref. furukawa ref. 35150039</v>
          </cell>
          <cell r="D2222" t="str">
            <v>un</v>
          </cell>
          <cell r="E2222">
            <v>5</v>
          </cell>
          <cell r="F2222">
            <v>72.59</v>
          </cell>
          <cell r="G2222">
            <v>362.95</v>
          </cell>
        </row>
        <row r="2223">
          <cell r="A2223" t="str">
            <v>.6</v>
          </cell>
          <cell r="B2223" t="str">
            <v>Proposta</v>
          </cell>
          <cell r="C2223" t="str">
            <v>Conector fêmea gigalan cat6a</v>
          </cell>
          <cell r="D2223" t="str">
            <v>un</v>
          </cell>
          <cell r="E2223">
            <v>48</v>
          </cell>
          <cell r="F2223">
            <v>94.37</v>
          </cell>
          <cell r="G2223">
            <v>4529.76</v>
          </cell>
        </row>
        <row r="2224">
          <cell r="A2224" t="str">
            <v>.7</v>
          </cell>
          <cell r="B2224" t="str">
            <v>Proposta</v>
          </cell>
          <cell r="C2224" t="str">
            <v>Régua de 12 tomadas</v>
          </cell>
          <cell r="D2224" t="str">
            <v>un</v>
          </cell>
          <cell r="E2224">
            <v>1</v>
          </cell>
          <cell r="F2224">
            <v>66.44</v>
          </cell>
          <cell r="G2224">
            <v>66.44</v>
          </cell>
        </row>
        <row r="2225">
          <cell r="A2225" t="str">
            <v>.8</v>
          </cell>
          <cell r="B2225" t="str">
            <v>Proposta</v>
          </cell>
          <cell r="C2225" t="str">
            <v>Placa cega para rack 19"</v>
          </cell>
          <cell r="D2225" t="str">
            <v>un</v>
          </cell>
          <cell r="E2225">
            <v>28</v>
          </cell>
          <cell r="F2225">
            <v>4.37</v>
          </cell>
          <cell r="G2225">
            <v>122.36</v>
          </cell>
        </row>
        <row r="2226">
          <cell r="A2226" t="str">
            <v>.9</v>
          </cell>
          <cell r="B2226" t="str">
            <v>Sinapi 88264</v>
          </cell>
          <cell r="C2226" t="str">
            <v>Eletricista com encargos complementares</v>
          </cell>
          <cell r="D2226" t="str">
            <v>h</v>
          </cell>
          <cell r="E2226">
            <v>12</v>
          </cell>
          <cell r="F2226">
            <v>19.11</v>
          </cell>
          <cell r="G2226">
            <v>229.32</v>
          </cell>
        </row>
        <row r="2227">
          <cell r="A2227" t="str">
            <v>.10</v>
          </cell>
          <cell r="B2227" t="str">
            <v>Sinapi 88247</v>
          </cell>
          <cell r="C2227" t="str">
            <v>Auxiliar de eletricista com encargos complementares</v>
          </cell>
          <cell r="D2227" t="str">
            <v>h</v>
          </cell>
          <cell r="E2227">
            <v>24</v>
          </cell>
          <cell r="F2227">
            <v>14.57</v>
          </cell>
          <cell r="G2227">
            <v>349.68</v>
          </cell>
        </row>
        <row r="2228">
          <cell r="A2228" t="str">
            <v>.11</v>
          </cell>
          <cell r="B2228" t="str">
            <v>Sinapi 88266</v>
          </cell>
          <cell r="C2228" t="str">
            <v>Eletrotécnico com encargos complementares</v>
          </cell>
          <cell r="D2228" t="str">
            <v>h</v>
          </cell>
          <cell r="E2228">
            <v>12</v>
          </cell>
          <cell r="F2228">
            <v>21.91</v>
          </cell>
          <cell r="G2228">
            <v>262.92</v>
          </cell>
        </row>
        <row r="2231">
          <cell r="A2231" t="str">
            <v>Composição 0434</v>
          </cell>
          <cell r="B2231" t="str">
            <v>Comp. Criada a partir do elemento</v>
          </cell>
          <cell r="C2231" t="str">
            <v xml:space="preserve">Aparelho de acesso a rede sem fio (Wireless): Interface Gigabit Ethernet LAN permitindo uplink de alta velocidade para a rede com fio.  Segurança robusta, incluindo WPA2, 802.1X com autenticação segura RADIUS e detecção de ponto de acesso invasor.  Suporte a portal cativo permitindo acesso personalizado e seguro aos convidados com vários direitos e funções.  Antena que aumenta a área de cobertura sem fio otimizando automaticamente o padrão.  Suporte para PoE.  Kit de montagem que permita a instalação no teto ou na parede.  QoS inteligente.  Modo de economia de energia.  Modo Ponte de grupo de trabalho permitindo expandir a rede conectandose sem fio a uma segunda rede Ethernet. Suporte para IPv6.  Ref.: CISCO modelo WAP571-B-K9 ou superior. </v>
          </cell>
          <cell r="D2231" t="str">
            <v>un</v>
          </cell>
          <cell r="E2231">
            <v>1</v>
          </cell>
          <cell r="G2231">
            <v>2288.3900000000003</v>
          </cell>
        </row>
        <row r="2232">
          <cell r="A2232" t="str">
            <v>.1</v>
          </cell>
          <cell r="B2232" t="str">
            <v>Proposta</v>
          </cell>
          <cell r="C2232" t="str">
            <v>Aparelho de acesso a rede sem fio (Wireless):  Ref.: CISCO modelo WAP571-B-K9</v>
          </cell>
          <cell r="D2232" t="str">
            <v>un</v>
          </cell>
          <cell r="E2232">
            <v>1</v>
          </cell>
          <cell r="F2232">
            <v>2186.29</v>
          </cell>
          <cell r="G2232">
            <v>2186.29</v>
          </cell>
        </row>
        <row r="2233">
          <cell r="A2233" t="str">
            <v>.2</v>
          </cell>
          <cell r="B2233" t="str">
            <v>Sinapi 88247</v>
          </cell>
          <cell r="C2233" t="str">
            <v>Auxiliar de eletricista com encargos complementares</v>
          </cell>
          <cell r="D2233" t="str">
            <v>h</v>
          </cell>
          <cell r="E2233">
            <v>4</v>
          </cell>
          <cell r="F2233">
            <v>14.57</v>
          </cell>
          <cell r="G2233">
            <v>58.28</v>
          </cell>
        </row>
        <row r="2234">
          <cell r="A2234" t="str">
            <v>.3</v>
          </cell>
          <cell r="B2234" t="str">
            <v>Sinapi 88266</v>
          </cell>
          <cell r="C2234" t="str">
            <v>Eletrotécnico com encargos complementares</v>
          </cell>
          <cell r="D2234" t="str">
            <v>h</v>
          </cell>
          <cell r="E2234">
            <v>2</v>
          </cell>
          <cell r="F2234">
            <v>21.91</v>
          </cell>
          <cell r="G2234">
            <v>43.82</v>
          </cell>
        </row>
        <row r="2237">
          <cell r="A2237" t="str">
            <v>Composição 0435</v>
          </cell>
          <cell r="B2237" t="str">
            <v>Comp. Criada a partir do elemento</v>
          </cell>
          <cell r="C2237" t="str">
            <v>Câmera BULLET - Resolução Full HD – 4 megapixels / Lente de 2.7 a 12 mm motorizado / Compressão de vídeo H.265 / IR inteligente com alcance de 50 metros / Índice de proteção IP67 / Suporte a PoE / Compatível com INTELBRAS Cloud / Função WDR (120 dB) / Ref.: INTELBRÁS modelo VIP 5450 Z ou superior</v>
          </cell>
          <cell r="D2237" t="str">
            <v>un</v>
          </cell>
          <cell r="E2237">
            <v>1</v>
          </cell>
          <cell r="G2237">
            <v>1820.2599999999998</v>
          </cell>
        </row>
        <row r="2238">
          <cell r="A2238" t="str">
            <v>.1</v>
          </cell>
          <cell r="B2238" t="str">
            <v>Proposta</v>
          </cell>
          <cell r="C2238" t="str">
            <v>Câmera BULLET - Resolução Full HD – 4 megapixels / Lente de 2.7 a 12 mm motorizado / Compressão de vídeo H.265 / IR inteligente com alcance de 50 metros / Índice de proteção IP67 / Suporte a PoE / Compatível com INTELBRAS Cloud / Função WDR (120 dB) / Ref.: INTELBRÁS modelo VIP 5450 Z ou superior</v>
          </cell>
          <cell r="D2238" t="str">
            <v>un</v>
          </cell>
          <cell r="E2238">
            <v>1</v>
          </cell>
          <cell r="F2238">
            <v>1760.29</v>
          </cell>
          <cell r="G2238">
            <v>1760.29</v>
          </cell>
        </row>
        <row r="2239">
          <cell r="A2239" t="str">
            <v>.2</v>
          </cell>
          <cell r="B2239" t="str">
            <v>Sinapi 88264</v>
          </cell>
          <cell r="C2239" t="str">
            <v>Eletricista com encargos complementares</v>
          </cell>
          <cell r="D2239" t="str">
            <v>h</v>
          </cell>
          <cell r="E2239">
            <v>1</v>
          </cell>
          <cell r="F2239">
            <v>19.11</v>
          </cell>
          <cell r="G2239">
            <v>19.11</v>
          </cell>
        </row>
        <row r="2240">
          <cell r="A2240" t="str">
            <v>.3</v>
          </cell>
          <cell r="B2240" t="str">
            <v>Sinapi 88247</v>
          </cell>
          <cell r="C2240" t="str">
            <v>Auxiliar de eletricista com encargos complementares</v>
          </cell>
          <cell r="D2240" t="str">
            <v>h</v>
          </cell>
          <cell r="E2240">
            <v>1</v>
          </cell>
          <cell r="F2240">
            <v>14.57</v>
          </cell>
          <cell r="G2240">
            <v>14.57</v>
          </cell>
        </row>
        <row r="2241">
          <cell r="A2241" t="str">
            <v>.4</v>
          </cell>
          <cell r="B2241" t="str">
            <v>Sinapi 88266</v>
          </cell>
          <cell r="C2241" t="str">
            <v>Eletrotécnico com encargos complementares</v>
          </cell>
          <cell r="D2241" t="str">
            <v>h</v>
          </cell>
          <cell r="E2241">
            <v>1.2</v>
          </cell>
          <cell r="F2241">
            <v>21.91</v>
          </cell>
          <cell r="G2241">
            <v>26.29</v>
          </cell>
        </row>
        <row r="2244">
          <cell r="A2244" t="str">
            <v>Composição 0436</v>
          </cell>
          <cell r="B2244" t="str">
            <v>Comp. Criada a partir do elemento</v>
          </cell>
          <cell r="C2244" t="str">
            <v>Câmera Speed Dome: Resolução Full HD (2 MP) / Zoom óptico 12x / Zoom digital 16x / Suporte a PoE+ / Entradas/saídas de alarme: 2/1 / IP66, IK10 / ONVIF perfil S / INTELBRAS DDNS. Ref.: INTELBRÁS modelo VIP E5212 I ou superior</v>
          </cell>
          <cell r="D2244" t="str">
            <v>un</v>
          </cell>
          <cell r="E2244">
            <v>1</v>
          </cell>
          <cell r="G2244">
            <v>2894.8900000000003</v>
          </cell>
        </row>
        <row r="2245">
          <cell r="A2245" t="str">
            <v>.1</v>
          </cell>
          <cell r="B2245" t="str">
            <v>Proposta</v>
          </cell>
          <cell r="C2245" t="str">
            <v>Câmera Speed Dome: Resolução Full HD (2 MP) / Zoom óptico 12x / Zoom digital 16x / Suporte a PoE+ / Entradas/saídas de alarme: 2/1 / IP66, IK10 / ONVIF perfil S / INTELBRAS DDNS. Ref.: INTELBRÁS modelo VIP E5212 I ou superior</v>
          </cell>
          <cell r="D2245" t="str">
            <v>un</v>
          </cell>
          <cell r="E2245">
            <v>1</v>
          </cell>
          <cell r="F2245">
            <v>2834.92</v>
          </cell>
          <cell r="G2245">
            <v>2834.92</v>
          </cell>
        </row>
        <row r="2246">
          <cell r="A2246" t="str">
            <v>.2</v>
          </cell>
          <cell r="B2246" t="str">
            <v>Sinapi 88264</v>
          </cell>
          <cell r="C2246" t="str">
            <v>Eletricista com encargos complementares</v>
          </cell>
          <cell r="D2246" t="str">
            <v>h</v>
          </cell>
          <cell r="E2246">
            <v>1</v>
          </cell>
          <cell r="F2246">
            <v>19.11</v>
          </cell>
          <cell r="G2246">
            <v>19.11</v>
          </cell>
        </row>
        <row r="2247">
          <cell r="A2247" t="str">
            <v>.3</v>
          </cell>
          <cell r="B2247" t="str">
            <v>Sinapi 88247</v>
          </cell>
          <cell r="C2247" t="str">
            <v>Auxiliar de eletricista com encargos complementares</v>
          </cell>
          <cell r="D2247" t="str">
            <v>h</v>
          </cell>
          <cell r="E2247">
            <v>1</v>
          </cell>
          <cell r="F2247">
            <v>14.57</v>
          </cell>
          <cell r="G2247">
            <v>14.57</v>
          </cell>
        </row>
        <row r="2248">
          <cell r="A2248" t="str">
            <v>.4</v>
          </cell>
          <cell r="B2248" t="str">
            <v>Sinapi 88266</v>
          </cell>
          <cell r="C2248" t="str">
            <v>Eletrotécnico com encargos complementares</v>
          </cell>
          <cell r="D2248" t="str">
            <v>h</v>
          </cell>
          <cell r="E2248">
            <v>1.2</v>
          </cell>
          <cell r="F2248">
            <v>21.91</v>
          </cell>
          <cell r="G2248">
            <v>26.29</v>
          </cell>
        </row>
        <row r="2251">
          <cell r="A2251" t="str">
            <v>Composição 0437</v>
          </cell>
          <cell r="B2251" t="str">
            <v>Comp. Criada a partir do elemento</v>
          </cell>
          <cell r="C2251" t="str">
            <v>Monitor Profissional Led LFD Stand Alone 40'' USB/DVI/HDMI. Ref.: SAMSUNG Modelo DC40E ou superior</v>
          </cell>
          <cell r="D2251" t="str">
            <v>un</v>
          </cell>
          <cell r="E2251">
            <v>1</v>
          </cell>
          <cell r="G2251">
            <v>2546.91</v>
          </cell>
        </row>
        <row r="2252">
          <cell r="A2252" t="str">
            <v>.1</v>
          </cell>
          <cell r="B2252" t="str">
            <v>Proposta</v>
          </cell>
          <cell r="C2252" t="str">
            <v>Monitor Profissional Led LFD Stand Alone 40'' USB/DVI/HDMI. Ref.: SAMSUNG Modelo DC40E ou superior</v>
          </cell>
          <cell r="D2252" t="str">
            <v>un</v>
          </cell>
          <cell r="E2252">
            <v>1</v>
          </cell>
          <cell r="F2252">
            <v>2525</v>
          </cell>
          <cell r="G2252">
            <v>2525</v>
          </cell>
        </row>
        <row r="2253">
          <cell r="A2253" t="str">
            <v>.2</v>
          </cell>
          <cell r="B2253" t="str">
            <v>Sinapi 88266</v>
          </cell>
          <cell r="C2253" t="str">
            <v>Eletrotécnico com encargos complementares</v>
          </cell>
          <cell r="D2253" t="str">
            <v>h</v>
          </cell>
          <cell r="E2253">
            <v>1</v>
          </cell>
          <cell r="F2253">
            <v>21.91</v>
          </cell>
          <cell r="G2253">
            <v>21.91</v>
          </cell>
        </row>
        <row r="2256">
          <cell r="A2256" t="str">
            <v>Composição 0438</v>
          </cell>
          <cell r="B2256" t="str">
            <v>Comp. Criada a partir do elemento</v>
          </cell>
          <cell r="C2256" t="str">
            <v>Estação de trabalho para  sistema de CFTV, conforme especificado no Memorial Descritivo.  Ref. DELL ou superior</v>
          </cell>
          <cell r="D2256" t="str">
            <v>un</v>
          </cell>
          <cell r="E2256">
            <v>1</v>
          </cell>
          <cell r="G2256">
            <v>11752.32</v>
          </cell>
        </row>
        <row r="2257">
          <cell r="A2257" t="str">
            <v>.1</v>
          </cell>
          <cell r="B2257" t="str">
            <v>Proposta</v>
          </cell>
          <cell r="C2257" t="str">
            <v>Estação de trabalho para  sistema de CFTV, conforme especificado no Memorial Descritivo.  Ref. DELL ou superior</v>
          </cell>
          <cell r="D2257" t="str">
            <v>un</v>
          </cell>
          <cell r="E2257">
            <v>1</v>
          </cell>
          <cell r="F2257">
            <v>11631</v>
          </cell>
          <cell r="G2257">
            <v>11631</v>
          </cell>
        </row>
        <row r="2258">
          <cell r="A2258" t="str">
            <v>.2</v>
          </cell>
          <cell r="B2258" t="str">
            <v>Sinapi 88266</v>
          </cell>
          <cell r="C2258" t="str">
            <v>Eletrotécnico com encargos complementares</v>
          </cell>
          <cell r="D2258" t="str">
            <v>h</v>
          </cell>
          <cell r="E2258">
            <v>4</v>
          </cell>
          <cell r="F2258">
            <v>21.91</v>
          </cell>
          <cell r="G2258">
            <v>87.64</v>
          </cell>
        </row>
        <row r="2259">
          <cell r="A2259" t="str">
            <v>.3</v>
          </cell>
          <cell r="B2259" t="str">
            <v>Sinapi 88264</v>
          </cell>
          <cell r="C2259" t="str">
            <v>Eletricista com encargos complementares</v>
          </cell>
          <cell r="D2259" t="str">
            <v>h</v>
          </cell>
          <cell r="E2259">
            <v>1</v>
          </cell>
          <cell r="F2259">
            <v>19.11</v>
          </cell>
          <cell r="G2259">
            <v>19.11</v>
          </cell>
        </row>
        <row r="2260">
          <cell r="A2260" t="str">
            <v>.4</v>
          </cell>
          <cell r="B2260" t="str">
            <v>Sinapi 88247</v>
          </cell>
          <cell r="C2260" t="str">
            <v>Auxiliar de eletricista com encargos complementares</v>
          </cell>
          <cell r="D2260" t="str">
            <v>h</v>
          </cell>
          <cell r="E2260">
            <v>1</v>
          </cell>
          <cell r="F2260">
            <v>14.57</v>
          </cell>
          <cell r="G2260">
            <v>14.57</v>
          </cell>
        </row>
        <row r="2263">
          <cell r="A2263" t="str">
            <v>Composição 0439</v>
          </cell>
          <cell r="B2263" t="str">
            <v>Comp. Criada a partir do elemento</v>
          </cell>
          <cell r="C2263" t="str">
            <v>Storage NVR: Capacidade para até 32 câmeras IP em Full HD a 30 fps /  Equipado com 8 discos rígidos de 4 TB cada / Com detecção de movimento; / Entrada de alarme; / Deverá enviar fotos das imagens captadas para e-mail pré-programado, celular ou servidor remoto / Entrada para áudio / Deverá permitir a marcação de eventos nas gravações para facilitar futuras consultas de imagem / Proteção contra surtos de tensão / Deverá permitir dois links de internet através de duas interfaces de rede. Referência: INTELBRAS modelo NVD 7032 ou similar</v>
          </cell>
          <cell r="D2263" t="str">
            <v>un</v>
          </cell>
          <cell r="E2263">
            <v>1</v>
          </cell>
          <cell r="G2263">
            <v>3155.3100000000004</v>
          </cell>
        </row>
        <row r="2264">
          <cell r="A2264" t="str">
            <v>.1</v>
          </cell>
          <cell r="B2264" t="str">
            <v>Proposta</v>
          </cell>
          <cell r="C2264" t="str">
            <v>STORAGE NVR até 32 Cameras Intelbrás NVD7032</v>
          </cell>
          <cell r="D2264" t="str">
            <v>un</v>
          </cell>
          <cell r="E2264">
            <v>1</v>
          </cell>
          <cell r="F2264">
            <v>3028.09</v>
          </cell>
          <cell r="G2264">
            <v>3028.09</v>
          </cell>
        </row>
        <row r="2265">
          <cell r="A2265" t="str">
            <v>.2</v>
          </cell>
          <cell r="B2265" t="str">
            <v>Sinapi 88266</v>
          </cell>
          <cell r="C2265" t="str">
            <v>Eletrotécnico com encargos complementares</v>
          </cell>
          <cell r="D2265" t="str">
            <v>h</v>
          </cell>
          <cell r="E2265">
            <v>3.5</v>
          </cell>
          <cell r="F2265">
            <v>21.91</v>
          </cell>
          <cell r="G2265">
            <v>76.69</v>
          </cell>
        </row>
        <row r="2266">
          <cell r="A2266" t="str">
            <v>.3</v>
          </cell>
          <cell r="B2266" t="str">
            <v>Sinapi 88264</v>
          </cell>
          <cell r="C2266" t="str">
            <v>Eletricista com encargos complementares</v>
          </cell>
          <cell r="D2266" t="str">
            <v>h</v>
          </cell>
          <cell r="E2266">
            <v>1.5</v>
          </cell>
          <cell r="F2266">
            <v>19.11</v>
          </cell>
          <cell r="G2266">
            <v>28.67</v>
          </cell>
        </row>
        <row r="2267">
          <cell r="A2267" t="str">
            <v>.4</v>
          </cell>
          <cell r="B2267" t="str">
            <v>Sinapi 88247</v>
          </cell>
          <cell r="C2267" t="str">
            <v>Auxiliar de eletricista com encargos complementares</v>
          </cell>
          <cell r="D2267" t="str">
            <v>h</v>
          </cell>
          <cell r="E2267">
            <v>1.5</v>
          </cell>
          <cell r="F2267">
            <v>14.57</v>
          </cell>
          <cell r="G2267">
            <v>21.86</v>
          </cell>
        </row>
        <row r="2270">
          <cell r="A2270" t="str">
            <v>Composição 0440</v>
          </cell>
          <cell r="B2270" t="str">
            <v>Comp. Criada a partir do elemento</v>
          </cell>
          <cell r="C2270" t="str">
            <v>Teclado, mouse, cabos, plugues, adaptadores, Monitor 24" Samsung Full HD com Design Ultrafino, HDMI, tela Led - S24F350 e demais itens e acessórios necessários ao prefeito funcionamento do sistema.</v>
          </cell>
          <cell r="D2270" t="str">
            <v>cj</v>
          </cell>
          <cell r="E2270">
            <v>1</v>
          </cell>
          <cell r="G2270">
            <v>1033.3699999999999</v>
          </cell>
        </row>
        <row r="2271">
          <cell r="A2271" t="str">
            <v>.1</v>
          </cell>
          <cell r="B2271" t="str">
            <v>Proposta</v>
          </cell>
          <cell r="C2271" t="str">
            <v>Teclado e mouse wireless</v>
          </cell>
          <cell r="D2271" t="str">
            <v>un</v>
          </cell>
          <cell r="E2271">
            <v>1</v>
          </cell>
          <cell r="F2271">
            <v>169</v>
          </cell>
          <cell r="G2271">
            <v>169</v>
          </cell>
        </row>
        <row r="2272">
          <cell r="A2272" t="str">
            <v>.3</v>
          </cell>
          <cell r="B2272" t="str">
            <v>Proposta</v>
          </cell>
          <cell r="C2272" t="str">
            <v>MONITOR 24" FULL HD ULTRA FINO S24F350</v>
          </cell>
          <cell r="D2272" t="str">
            <v>un</v>
          </cell>
          <cell r="E2272">
            <v>1</v>
          </cell>
          <cell r="F2272">
            <v>820.6</v>
          </cell>
          <cell r="G2272">
            <v>820.6</v>
          </cell>
        </row>
        <row r="2273">
          <cell r="A2273" t="str">
            <v>.4</v>
          </cell>
          <cell r="B2273" t="str">
            <v>Sinapi 88266</v>
          </cell>
          <cell r="C2273" t="str">
            <v>Eletrotécnico com encargos complementares</v>
          </cell>
          <cell r="D2273" t="str">
            <v>h</v>
          </cell>
          <cell r="E2273">
            <v>1.2</v>
          </cell>
          <cell r="F2273">
            <v>21.91</v>
          </cell>
          <cell r="G2273">
            <v>26.29</v>
          </cell>
        </row>
        <row r="2274">
          <cell r="A2274" t="str">
            <v>.5</v>
          </cell>
          <cell r="B2274" t="str">
            <v>Sinapi 88247</v>
          </cell>
          <cell r="C2274" t="str">
            <v>Auxiliar de eletricista com encargos complementares</v>
          </cell>
          <cell r="D2274" t="str">
            <v>h</v>
          </cell>
          <cell r="E2274">
            <v>1.2</v>
          </cell>
          <cell r="F2274">
            <v>14.57</v>
          </cell>
          <cell r="G2274">
            <v>17.48</v>
          </cell>
        </row>
        <row r="2277">
          <cell r="A2277" t="str">
            <v>Composição 0441</v>
          </cell>
          <cell r="B2277" t="str">
            <v>Comp. Criada a partir do elemento</v>
          </cell>
          <cell r="C2277" t="str">
            <v>Certificações, Testes e verificações gerais dos sistemas executados com emissão de relatório de comissionamento, conforme Memorial Descritivo.</v>
          </cell>
          <cell r="D2277" t="str">
            <v>cj</v>
          </cell>
          <cell r="E2277">
            <v>1</v>
          </cell>
          <cell r="G2277">
            <v>21155.199999999997</v>
          </cell>
        </row>
        <row r="2278">
          <cell r="A2278" t="str">
            <v>.1</v>
          </cell>
          <cell r="B2278" t="str">
            <v>Sinapi 91677</v>
          </cell>
          <cell r="C2278" t="str">
            <v xml:space="preserve">Engenheiro eletricista com encargos complementares </v>
          </cell>
          <cell r="D2278" t="str">
            <v>h</v>
          </cell>
          <cell r="E2278">
            <v>64</v>
          </cell>
          <cell r="F2278">
            <v>161.81</v>
          </cell>
          <cell r="G2278">
            <v>10355.84</v>
          </cell>
        </row>
        <row r="2279">
          <cell r="A2279" t="str">
            <v>.2</v>
          </cell>
          <cell r="B2279" t="str">
            <v>Sinapi 90780</v>
          </cell>
          <cell r="C2279" t="str">
            <v>Mestre de obras com encargos complementares</v>
          </cell>
          <cell r="D2279" t="str">
            <v>h</v>
          </cell>
          <cell r="E2279">
            <v>64</v>
          </cell>
          <cell r="F2279">
            <v>28.42</v>
          </cell>
          <cell r="G2279">
            <v>1818.88</v>
          </cell>
        </row>
        <row r="2280">
          <cell r="A2280" t="str">
            <v>.3</v>
          </cell>
          <cell r="B2280" t="str">
            <v>Sinapi 88266</v>
          </cell>
          <cell r="C2280" t="str">
            <v>Eletrotécnico com encargos complementares</v>
          </cell>
          <cell r="D2280" t="str">
            <v>h</v>
          </cell>
          <cell r="E2280">
            <v>128</v>
          </cell>
          <cell r="F2280">
            <v>21.91</v>
          </cell>
          <cell r="G2280">
            <v>2804.48</v>
          </cell>
        </row>
        <row r="2281">
          <cell r="A2281" t="str">
            <v>.4</v>
          </cell>
          <cell r="B2281" t="str">
            <v>Sinapi 88264</v>
          </cell>
          <cell r="C2281" t="str">
            <v>Eletricista com encargos complementares</v>
          </cell>
          <cell r="D2281" t="str">
            <v>h</v>
          </cell>
          <cell r="E2281">
            <v>128</v>
          </cell>
          <cell r="F2281">
            <v>19.11</v>
          </cell>
          <cell r="G2281">
            <v>2446.08</v>
          </cell>
        </row>
        <row r="2282">
          <cell r="A2282" t="str">
            <v>.5</v>
          </cell>
          <cell r="B2282" t="str">
            <v>Sinapi 88247</v>
          </cell>
          <cell r="C2282" t="str">
            <v>Auxiliar de eletricista com encargos complementares</v>
          </cell>
          <cell r="D2282" t="str">
            <v>h</v>
          </cell>
          <cell r="E2282">
            <v>256</v>
          </cell>
          <cell r="F2282">
            <v>14.57</v>
          </cell>
          <cell r="G2282">
            <v>3729.92</v>
          </cell>
        </row>
        <row r="2285">
          <cell r="A2285" t="str">
            <v>Composição 0442</v>
          </cell>
          <cell r="B2285" t="str">
            <v>Comp. Sinapi 91931 adaptada para o cabo</v>
          </cell>
          <cell r="C2285" t="str">
            <v>Cabo PP, em cobre eletrolítico com isolamento em PVC antichama, 750V, Ref.: Cabo PP Cordplast 450/750V da PRYSMIAN ou superior: 3x2,5 mm²</v>
          </cell>
          <cell r="D2285" t="str">
            <v>m</v>
          </cell>
          <cell r="E2285">
            <v>1</v>
          </cell>
          <cell r="G2285">
            <v>7.62</v>
          </cell>
        </row>
        <row r="2286">
          <cell r="A2286" t="str">
            <v>.1</v>
          </cell>
          <cell r="B2286" t="str">
            <v>Ins Sinapi 39258</v>
          </cell>
          <cell r="C2286" t="str">
            <v>Cabo multipolar de cobre, flexivel, classe 4 ou 5, isolacao em hepr, cobertura em pvc-st2, antichama bwf-b, 0,6/1 kv, 3 condutores de 2,5 mm2</v>
          </cell>
          <cell r="D2286" t="str">
            <v>m</v>
          </cell>
          <cell r="E2286">
            <v>1.19</v>
          </cell>
          <cell r="F2286">
            <v>4.91</v>
          </cell>
          <cell r="G2286">
            <v>5.84</v>
          </cell>
        </row>
        <row r="2287">
          <cell r="A2287" t="str">
            <v>.2</v>
          </cell>
          <cell r="B2287" t="str">
            <v>Ins Sinapi 21127</v>
          </cell>
          <cell r="C2287" t="str">
            <v>Fita isolante adesiva antichama, uso ate 750 v, em rolo de 19 mm x 5 m</v>
          </cell>
          <cell r="D2287" t="str">
            <v>un</v>
          </cell>
          <cell r="E2287">
            <v>8.9999999999999993E-3</v>
          </cell>
          <cell r="F2287">
            <v>3.02</v>
          </cell>
          <cell r="G2287">
            <v>0.03</v>
          </cell>
        </row>
        <row r="2288">
          <cell r="A2288" t="str">
            <v>.3</v>
          </cell>
          <cell r="B2288" t="str">
            <v>Sinapi 88247</v>
          </cell>
          <cell r="C2288" t="str">
            <v xml:space="preserve">Auxiliar de eletricista com encargos complementares </v>
          </cell>
          <cell r="D2288" t="str">
            <v>h</v>
          </cell>
          <cell r="E2288">
            <v>5.1999999999999998E-2</v>
          </cell>
          <cell r="F2288">
            <v>14.57</v>
          </cell>
          <cell r="G2288">
            <v>0.76</v>
          </cell>
        </row>
        <row r="2289">
          <cell r="A2289" t="str">
            <v>.4</v>
          </cell>
          <cell r="B2289" t="str">
            <v>Sinapi 88264</v>
          </cell>
          <cell r="C2289" t="str">
            <v xml:space="preserve">Eletricista com encargos complementares </v>
          </cell>
          <cell r="D2289" t="str">
            <v>h</v>
          </cell>
          <cell r="E2289">
            <v>5.1999999999999998E-2</v>
          </cell>
          <cell r="F2289">
            <v>19.11</v>
          </cell>
          <cell r="G2289">
            <v>0.99</v>
          </cell>
        </row>
        <row r="2292">
          <cell r="A2292" t="str">
            <v>Composição 0443</v>
          </cell>
          <cell r="B2292" t="str">
            <v>Comp. Sinapi 91929 para o cabo especificado</v>
          </cell>
          <cell r="C2292" t="str">
            <v>Cabo flexível em cobre eletrolítico com isolamento em EPR antichama (90ºC), classe de tensão 0,6/1kV, Ref.: SIEMENS, FICAP, PHELS DODGE, PRYSMIAN ou superior: 4 mm²</v>
          </cell>
          <cell r="D2292" t="str">
            <v>m</v>
          </cell>
          <cell r="E2292">
            <v>1</v>
          </cell>
          <cell r="G2292">
            <v>4.9499999999999993</v>
          </cell>
        </row>
        <row r="2293">
          <cell r="A2293" t="str">
            <v>.1</v>
          </cell>
          <cell r="B2293" t="str">
            <v>Proposta</v>
          </cell>
          <cell r="C2293" t="str">
            <v>Cabo flexível em cobre eletrolítico com isolamento em EPR antichama (90ºC), classe de tensão 0,6/1kV, Ref.: SIEMENS, FICAP, PHELS DODGE, PRYSMIAN ou superior: 4 mm²</v>
          </cell>
          <cell r="D2293" t="str">
            <v>m</v>
          </cell>
          <cell r="E2293">
            <v>1.19</v>
          </cell>
          <cell r="F2293">
            <v>3.01</v>
          </cell>
          <cell r="G2293">
            <v>3.58</v>
          </cell>
        </row>
        <row r="2294">
          <cell r="A2294" t="str">
            <v>.2</v>
          </cell>
          <cell r="B2294" t="str">
            <v>Ins Sinapi 21127</v>
          </cell>
          <cell r="C2294" t="str">
            <v>Fita isolante adesiva antichama, uso ate 750 v, em rolo de 19 mm x 5 m</v>
          </cell>
          <cell r="D2294" t="str">
            <v>un</v>
          </cell>
          <cell r="E2294">
            <v>8.9999999999999993E-3</v>
          </cell>
          <cell r="F2294">
            <v>3.02</v>
          </cell>
          <cell r="G2294">
            <v>0.03</v>
          </cell>
        </row>
        <row r="2295">
          <cell r="A2295" t="str">
            <v>.3</v>
          </cell>
          <cell r="B2295" t="str">
            <v>Sinapi 88247</v>
          </cell>
          <cell r="C2295" t="str">
            <v xml:space="preserve">Auxiliar de eletricista com encargos complementares </v>
          </cell>
          <cell r="D2295" t="str">
            <v>h</v>
          </cell>
          <cell r="E2295">
            <v>0.04</v>
          </cell>
          <cell r="F2295">
            <v>14.57</v>
          </cell>
          <cell r="G2295">
            <v>0.57999999999999996</v>
          </cell>
        </row>
        <row r="2296">
          <cell r="A2296" t="str">
            <v>.4</v>
          </cell>
          <cell r="B2296" t="str">
            <v>Sinapi 88264</v>
          </cell>
          <cell r="C2296" t="str">
            <v xml:space="preserve">Eletricista com encargos complementares </v>
          </cell>
          <cell r="D2296" t="str">
            <v>h</v>
          </cell>
          <cell r="E2296">
            <v>0.04</v>
          </cell>
          <cell r="F2296">
            <v>19.11</v>
          </cell>
          <cell r="G2296">
            <v>0.76</v>
          </cell>
        </row>
        <row r="2299">
          <cell r="A2299" t="str">
            <v>Composição 0444</v>
          </cell>
          <cell r="B2299" t="str">
            <v>Comp. Sinapi 91933 para o cabo especificado</v>
          </cell>
          <cell r="C2299" t="str">
            <v>Cabo flexível em cobre eletrolítico com isolamento em EPR antichama (90ºC), classe de tensão 0,6/1kV, Ref.: SIEMENS, FICAP, PHELS DODGE, PRYSMIAN ou superior: 10 mm²</v>
          </cell>
          <cell r="D2299" t="str">
            <v>m</v>
          </cell>
          <cell r="E2299">
            <v>1</v>
          </cell>
          <cell r="G2299">
            <v>10.220000000000001</v>
          </cell>
        </row>
        <row r="2300">
          <cell r="A2300" t="str">
            <v>.1</v>
          </cell>
          <cell r="B2300" t="str">
            <v>Proposta</v>
          </cell>
          <cell r="C2300" t="str">
            <v>Cabo flexível em cobre eletrolítico com isolamento em EPR antichama (90ºC), classe de tensão 0,6/1kV, Ref.: SIEMENS, FICAP, PHELS DODGE, PRYSMIAN ou superior: 10 mm²</v>
          </cell>
          <cell r="D2300" t="str">
            <v>m</v>
          </cell>
          <cell r="E2300">
            <v>1.19</v>
          </cell>
          <cell r="F2300">
            <v>6.39</v>
          </cell>
          <cell r="G2300">
            <v>7.6</v>
          </cell>
        </row>
        <row r="2301">
          <cell r="A2301" t="str">
            <v>.2</v>
          </cell>
          <cell r="B2301" t="str">
            <v>Ins Sinapi 21127</v>
          </cell>
          <cell r="C2301" t="str">
            <v>Fita isolante adesiva antichama, uso ate 750 v, em rolo de 19 mm x 5 m</v>
          </cell>
          <cell r="D2301" t="str">
            <v>un</v>
          </cell>
          <cell r="E2301">
            <v>8.9999999999999993E-3</v>
          </cell>
          <cell r="F2301">
            <v>3.02</v>
          </cell>
          <cell r="G2301">
            <v>0.03</v>
          </cell>
        </row>
        <row r="2302">
          <cell r="A2302" t="str">
            <v>.3</v>
          </cell>
          <cell r="B2302" t="str">
            <v>Sinapi 88247</v>
          </cell>
          <cell r="C2302" t="str">
            <v xml:space="preserve">Auxiliar de eletricista com encargos complementares </v>
          </cell>
          <cell r="D2302" t="str">
            <v>h</v>
          </cell>
          <cell r="E2302">
            <v>7.6999999999999999E-2</v>
          </cell>
          <cell r="F2302">
            <v>14.57</v>
          </cell>
          <cell r="G2302">
            <v>1.1200000000000001</v>
          </cell>
        </row>
        <row r="2303">
          <cell r="A2303" t="str">
            <v>.4</v>
          </cell>
          <cell r="B2303" t="str">
            <v>Sinapi 88264</v>
          </cell>
          <cell r="C2303" t="str">
            <v xml:space="preserve">Eletricista com encargos complementares </v>
          </cell>
          <cell r="D2303" t="str">
            <v>h</v>
          </cell>
          <cell r="E2303">
            <v>7.6999999999999999E-2</v>
          </cell>
          <cell r="F2303">
            <v>19.11</v>
          </cell>
          <cell r="G2303">
            <v>1.47</v>
          </cell>
        </row>
        <row r="2306">
          <cell r="A2306" t="str">
            <v>Composição 0445</v>
          </cell>
          <cell r="B2306" t="str">
            <v>Comp. Sinapi 92982 para o cabo especificado</v>
          </cell>
          <cell r="C2306" t="str">
            <v>Cabo flexível em cobre eletrolítico com isolamento em EPR antichama (90ºC), classe de tensão 0,6/1kV, Ref.: SIEMENS, FICAP, PHELS DODGE, PRYSMIAN ou superior: 16 mm²</v>
          </cell>
          <cell r="D2306" t="str">
            <v>m</v>
          </cell>
          <cell r="E2306">
            <v>1</v>
          </cell>
          <cell r="G2306">
            <v>10.639999999999999</v>
          </cell>
        </row>
        <row r="2307">
          <cell r="A2307" t="str">
            <v>.1</v>
          </cell>
          <cell r="B2307" t="str">
            <v>Proposta</v>
          </cell>
          <cell r="C2307" t="str">
            <v>Cabo flexível em cobre eletrolítico com isolamento em EPR antichama (90ºC), classe de tensão 0,6/1kV, Ref.: SIEMENS, FICAP, PHELS DODGE, PRYSMIAN ou superior: 16 mm²</v>
          </cell>
          <cell r="D2307" t="str">
            <v>m</v>
          </cell>
          <cell r="E2307">
            <v>1.0269999999999999</v>
          </cell>
          <cell r="F2307">
            <v>9.9</v>
          </cell>
          <cell r="G2307">
            <v>10.17</v>
          </cell>
        </row>
        <row r="2308">
          <cell r="A2308" t="str">
            <v>.2</v>
          </cell>
          <cell r="B2308" t="str">
            <v>Ins Sinapi 21127</v>
          </cell>
          <cell r="C2308" t="str">
            <v>Fita isolante adesiva antichama, uso ate 750 v, em rolo de 19 mm x 5 m</v>
          </cell>
          <cell r="D2308" t="str">
            <v>un</v>
          </cell>
          <cell r="E2308">
            <v>0.01</v>
          </cell>
          <cell r="F2308">
            <v>3.02</v>
          </cell>
          <cell r="G2308">
            <v>0.03</v>
          </cell>
        </row>
        <row r="2309">
          <cell r="A2309" t="str">
            <v>.3</v>
          </cell>
          <cell r="B2309" t="str">
            <v>Sinapi 88247</v>
          </cell>
          <cell r="C2309" t="str">
            <v xml:space="preserve">Auxiliar de eletricista com encargos complementares </v>
          </cell>
          <cell r="D2309" t="str">
            <v>h</v>
          </cell>
          <cell r="E2309">
            <v>1.2999999999999999E-2</v>
          </cell>
          <cell r="F2309">
            <v>14.57</v>
          </cell>
          <cell r="G2309">
            <v>0.19</v>
          </cell>
        </row>
        <row r="2310">
          <cell r="A2310" t="str">
            <v>.4</v>
          </cell>
          <cell r="B2310" t="str">
            <v>Sinapi 88264</v>
          </cell>
          <cell r="C2310" t="str">
            <v xml:space="preserve">Eletricista com encargos complementares </v>
          </cell>
          <cell r="D2310" t="str">
            <v>h</v>
          </cell>
          <cell r="E2310">
            <v>1.2999999999999999E-2</v>
          </cell>
          <cell r="F2310">
            <v>19.11</v>
          </cell>
          <cell r="G2310">
            <v>0.25</v>
          </cell>
        </row>
        <row r="2313">
          <cell r="A2313" t="str">
            <v>Composição 0446</v>
          </cell>
          <cell r="B2313" t="str">
            <v>Comp. Sinapi 92984 para o cabo especificado</v>
          </cell>
          <cell r="C2313" t="str">
            <v>Cabo flexível em cobre eletrolítico com isolamento em EPR antichama (90ºC), classe de tensão 0,6/1kV, Ref.: SIEMENS, FICAP, PHELS DODGE, PRYSMIAN ou superior: 25 mm²</v>
          </cell>
          <cell r="D2313" t="str">
            <v>m</v>
          </cell>
          <cell r="E2313">
            <v>1</v>
          </cell>
          <cell r="G2313">
            <v>17.39</v>
          </cell>
        </row>
        <row r="2314">
          <cell r="A2314" t="str">
            <v>.1</v>
          </cell>
          <cell r="B2314" t="str">
            <v>Proposta</v>
          </cell>
          <cell r="C2314" t="str">
            <v>Cabo flexível em cobre eletrolítico com isolamento em EPR antichama (90ºC), classe de tensão 0,6/1kV, Ref.: SIEMENS, FICAP, PHELS DODGE, PRYSMIAN ou superior: 25 mm²</v>
          </cell>
          <cell r="D2314" t="str">
            <v>m</v>
          </cell>
          <cell r="E2314">
            <v>1.0149999999999999</v>
          </cell>
          <cell r="F2314">
            <v>14.99</v>
          </cell>
          <cell r="G2314">
            <v>15.21</v>
          </cell>
        </row>
        <row r="2315">
          <cell r="A2315" t="str">
            <v>.2</v>
          </cell>
          <cell r="B2315" t="str">
            <v>Ins Sinapi 21127</v>
          </cell>
          <cell r="C2315" t="str">
            <v>Fita isolante adesiva antichama, uso ate 750 v, em rolo de 19 mm x 5 m</v>
          </cell>
          <cell r="D2315" t="str">
            <v>un</v>
          </cell>
          <cell r="E2315">
            <v>8.9999999999999993E-3</v>
          </cell>
          <cell r="F2315">
            <v>3.02</v>
          </cell>
          <cell r="G2315">
            <v>0.03</v>
          </cell>
        </row>
        <row r="2316">
          <cell r="A2316" t="str">
            <v>.3</v>
          </cell>
          <cell r="B2316" t="str">
            <v>Sinapi 88247</v>
          </cell>
          <cell r="C2316" t="str">
            <v xml:space="preserve">Auxiliar de eletricista com encargos complementares </v>
          </cell>
          <cell r="D2316" t="str">
            <v>h</v>
          </cell>
          <cell r="E2316">
            <v>6.4000000000000001E-2</v>
          </cell>
          <cell r="F2316">
            <v>14.57</v>
          </cell>
          <cell r="G2316">
            <v>0.93</v>
          </cell>
        </row>
        <row r="2317">
          <cell r="A2317" t="str">
            <v>.4</v>
          </cell>
          <cell r="B2317" t="str">
            <v>Sinapi 88264</v>
          </cell>
          <cell r="C2317" t="str">
            <v xml:space="preserve">Eletricista com encargos complementares </v>
          </cell>
          <cell r="D2317" t="str">
            <v>h</v>
          </cell>
          <cell r="E2317">
            <v>6.4000000000000001E-2</v>
          </cell>
          <cell r="F2317">
            <v>19.11</v>
          </cell>
          <cell r="G2317">
            <v>1.22</v>
          </cell>
        </row>
        <row r="2320">
          <cell r="A2320" t="str">
            <v>Composição 0447</v>
          </cell>
          <cell r="B2320" t="str">
            <v>Comp. Sinapi 92986 para o cabo especificado</v>
          </cell>
          <cell r="C2320" t="str">
            <v>Cabo flexível em cobre eletrolítico com isolamento em EPR antichama (90ºC), classe de tensão 0,6/1kV, Ref.: SIEMENS, FICAP, PHELS DODGE, PRYSMIAN ou superior: 35 mm²</v>
          </cell>
          <cell r="D2320" t="str">
            <v>m</v>
          </cell>
          <cell r="E2320">
            <v>1</v>
          </cell>
          <cell r="G2320">
            <v>23.08</v>
          </cell>
        </row>
        <row r="2321">
          <cell r="A2321" t="str">
            <v>.1</v>
          </cell>
          <cell r="B2321" t="str">
            <v>Proposta</v>
          </cell>
          <cell r="C2321" t="str">
            <v>Cabo flexível em cobre eletrolítico com isolamento em EPR antichama (90ºC), classe de tensão 0,6/1kV, Ref.: SIEMENS, FICAP, PHELS DODGE, PRYSMIAN ou superior: 35 mm²</v>
          </cell>
          <cell r="D2321" t="str">
            <v>m</v>
          </cell>
          <cell r="E2321">
            <v>1.0149999999999999</v>
          </cell>
          <cell r="F2321">
            <v>20.29</v>
          </cell>
          <cell r="G2321">
            <v>20.59</v>
          </cell>
        </row>
        <row r="2322">
          <cell r="A2322" t="str">
            <v>.2</v>
          </cell>
          <cell r="B2322" t="str">
            <v>Ins Sinapi 21127</v>
          </cell>
          <cell r="C2322" t="str">
            <v>Fita isolante adesiva antichama, uso ate 750 v, em rolo de 19 mm x 5 m</v>
          </cell>
          <cell r="D2322" t="str">
            <v>un</v>
          </cell>
          <cell r="E2322">
            <v>8.9999999999999993E-3</v>
          </cell>
          <cell r="F2322">
            <v>3.02</v>
          </cell>
          <cell r="G2322">
            <v>0.03</v>
          </cell>
        </row>
        <row r="2323">
          <cell r="A2323" t="str">
            <v>.3</v>
          </cell>
          <cell r="B2323" t="str">
            <v>Sinapi 88247</v>
          </cell>
          <cell r="C2323" t="str">
            <v xml:space="preserve">Auxiliar de eletricista com encargos complementares </v>
          </cell>
          <cell r="D2323" t="str">
            <v>h</v>
          </cell>
          <cell r="E2323">
            <v>7.2999999999999995E-2</v>
          </cell>
          <cell r="F2323">
            <v>14.57</v>
          </cell>
          <cell r="G2323">
            <v>1.06</v>
          </cell>
        </row>
        <row r="2324">
          <cell r="A2324" t="str">
            <v>.4</v>
          </cell>
          <cell r="B2324" t="str">
            <v>Sinapi 88264</v>
          </cell>
          <cell r="C2324" t="str">
            <v xml:space="preserve">Eletricista com encargos complementares </v>
          </cell>
          <cell r="D2324" t="str">
            <v>h</v>
          </cell>
          <cell r="E2324">
            <v>7.2999999999999995E-2</v>
          </cell>
          <cell r="F2324">
            <v>19.11</v>
          </cell>
          <cell r="G2324">
            <v>1.4</v>
          </cell>
        </row>
        <row r="2327">
          <cell r="A2327" t="str">
            <v>Composição 0448</v>
          </cell>
          <cell r="B2327" t="str">
            <v>Comp. Sinapi 92988 para o cabo especificado</v>
          </cell>
          <cell r="C2327" t="str">
            <v>Cabo flexível em cobre eletrolítico com isolamento em EPR antichama (90ºC), classe de tensão 0,6/1kV, Ref.: SIEMENS, FICAP, PHELS DODGE, PRYSMIAN ou superior: 50 mm²</v>
          </cell>
          <cell r="D2327" t="str">
            <v>m</v>
          </cell>
          <cell r="E2327">
            <v>1</v>
          </cell>
          <cell r="G2327">
            <v>32.57</v>
          </cell>
        </row>
        <row r="2328">
          <cell r="A2328" t="str">
            <v>.1</v>
          </cell>
          <cell r="B2328" t="str">
            <v>Proposta</v>
          </cell>
          <cell r="C2328" t="str">
            <v>Cabo flexível em cobre eletrolítico com isolamento em EPR antichama (90ºC), classe de tensão 0,6/1kV, Ref.: SIEMENS, FICAP, PHELS DODGE, PRYSMIAN ou superior: 50 mm²</v>
          </cell>
          <cell r="D2328" t="str">
            <v>m</v>
          </cell>
          <cell r="E2328">
            <v>1.0149999999999999</v>
          </cell>
          <cell r="F2328">
            <v>29.17</v>
          </cell>
          <cell r="G2328">
            <v>29.61</v>
          </cell>
        </row>
        <row r="2329">
          <cell r="A2329" t="str">
            <v>.2</v>
          </cell>
          <cell r="B2329" t="str">
            <v>Ins Sinapi 21127</v>
          </cell>
          <cell r="C2329" t="str">
            <v>Fita isolante adesiva antichama, uso ate 750 v, em rolo de 19 mm x 5 m</v>
          </cell>
          <cell r="D2329" t="str">
            <v>un</v>
          </cell>
          <cell r="E2329">
            <v>8.9999999999999993E-3</v>
          </cell>
          <cell r="F2329">
            <v>3.02</v>
          </cell>
          <cell r="G2329">
            <v>0.03</v>
          </cell>
        </row>
        <row r="2330">
          <cell r="A2330" t="str">
            <v>.3</v>
          </cell>
          <cell r="B2330" t="str">
            <v>Sinapi 88247</v>
          </cell>
          <cell r="C2330" t="str">
            <v xml:space="preserve">Auxiliar de eletricista com encargos complementares </v>
          </cell>
          <cell r="D2330" t="str">
            <v>h</v>
          </cell>
          <cell r="E2330">
            <v>8.6999999999999994E-2</v>
          </cell>
          <cell r="F2330">
            <v>14.57</v>
          </cell>
          <cell r="G2330">
            <v>1.27</v>
          </cell>
        </row>
        <row r="2331">
          <cell r="A2331" t="str">
            <v>.4</v>
          </cell>
          <cell r="B2331" t="str">
            <v>Sinapi 88264</v>
          </cell>
          <cell r="C2331" t="str">
            <v xml:space="preserve">Eletricista com encargos complementares </v>
          </cell>
          <cell r="D2331" t="str">
            <v>h</v>
          </cell>
          <cell r="E2331">
            <v>8.6999999999999994E-2</v>
          </cell>
          <cell r="F2331">
            <v>19.11</v>
          </cell>
          <cell r="G2331">
            <v>1.66</v>
          </cell>
        </row>
        <row r="2334">
          <cell r="A2334" t="str">
            <v>Composição 0449</v>
          </cell>
          <cell r="B2334" t="str">
            <v>Comp. Sinapi 92990 para o cabo especificado</v>
          </cell>
          <cell r="C2334" t="str">
            <v>Cabo flexível em cobre eletrolítico com isolamento em EPR antichama (90ºC), classe de tensão 0,6/1kV, Ref.: SIEMENS, FICAP, PHELS DODGE, PRYSMIAN ou superior: 70 mm²</v>
          </cell>
          <cell r="D2334" t="str">
            <v>m</v>
          </cell>
          <cell r="E2334">
            <v>1</v>
          </cell>
          <cell r="G2334">
            <v>44.57</v>
          </cell>
        </row>
        <row r="2335">
          <cell r="A2335" t="str">
            <v>.1</v>
          </cell>
          <cell r="B2335" t="str">
            <v>Proposta</v>
          </cell>
          <cell r="C2335" t="str">
            <v>Cabo flexível em cobre eletrolítico com isolamento em EPR antichama (90ºC), classe de tensão 0,6/1kV, Ref.: SIEMENS, FICAP, PHELS DODGE, PRYSMIAN ou superior: 70 mm²</v>
          </cell>
          <cell r="D2335" t="str">
            <v>m</v>
          </cell>
          <cell r="E2335">
            <v>1.0149999999999999</v>
          </cell>
          <cell r="F2335">
            <v>40.39</v>
          </cell>
          <cell r="G2335">
            <v>41</v>
          </cell>
        </row>
        <row r="2336">
          <cell r="A2336" t="str">
            <v>.2</v>
          </cell>
          <cell r="B2336" t="str">
            <v>Ins Sinapi 21127</v>
          </cell>
          <cell r="C2336" t="str">
            <v>Fita isolante adesiva antichama, uso ate 750 v, em rolo de 19 mm x 5 m</v>
          </cell>
          <cell r="D2336" t="str">
            <v>un</v>
          </cell>
          <cell r="E2336">
            <v>8.9999999999999993E-3</v>
          </cell>
          <cell r="F2336">
            <v>3.02</v>
          </cell>
          <cell r="G2336">
            <v>0.03</v>
          </cell>
        </row>
        <row r="2337">
          <cell r="A2337" t="str">
            <v>.3</v>
          </cell>
          <cell r="B2337" t="str">
            <v>Sinapi 88247</v>
          </cell>
          <cell r="C2337" t="str">
            <v xml:space="preserve">Auxiliar de eletricista com encargos complementares </v>
          </cell>
          <cell r="D2337" t="str">
            <v>h</v>
          </cell>
          <cell r="E2337">
            <v>0.105</v>
          </cell>
          <cell r="F2337">
            <v>14.57</v>
          </cell>
          <cell r="G2337">
            <v>1.53</v>
          </cell>
        </row>
        <row r="2338">
          <cell r="A2338" t="str">
            <v>.4</v>
          </cell>
          <cell r="B2338" t="str">
            <v>Sinapi 88264</v>
          </cell>
          <cell r="C2338" t="str">
            <v xml:space="preserve">Eletricista com encargos complementares </v>
          </cell>
          <cell r="D2338" t="str">
            <v>h</v>
          </cell>
          <cell r="E2338">
            <v>0.105</v>
          </cell>
          <cell r="F2338">
            <v>19.11</v>
          </cell>
          <cell r="G2338">
            <v>2.0099999999999998</v>
          </cell>
        </row>
        <row r="2341">
          <cell r="A2341" t="str">
            <v>Composição 0450</v>
          </cell>
          <cell r="B2341" t="str">
            <v>Comp. Sinapi 92992 para o cabo especificado</v>
          </cell>
          <cell r="C2341" t="str">
            <v>Cabo flexível em cobre eletrolítico com isolamento em EPR antichama (90ºC), classe de tensão 0,6/1kV, Ref.: SIEMENS, FICAP, PHELS DODGE, PRYSMIAN ou superior: 95 mm²</v>
          </cell>
          <cell r="D2341" t="str">
            <v>m</v>
          </cell>
          <cell r="E2341">
            <v>1</v>
          </cell>
          <cell r="G2341">
            <v>57.760000000000005</v>
          </cell>
        </row>
        <row r="2342">
          <cell r="A2342" t="str">
            <v>.1</v>
          </cell>
          <cell r="B2342" t="str">
            <v>Proposta</v>
          </cell>
          <cell r="C2342" t="str">
            <v>Cabo flexível em cobre eletrolítico com isolamento em EPR antichama (90ºC), classe de tensão 0,6/1kV, Ref.: SIEMENS, FICAP, PHELS DODGE, PRYSMIAN ou superior: 95 mm²</v>
          </cell>
          <cell r="D2342" t="str">
            <v>m</v>
          </cell>
          <cell r="E2342">
            <v>1.0149999999999999</v>
          </cell>
          <cell r="F2342">
            <v>52.63</v>
          </cell>
          <cell r="G2342">
            <v>53.42</v>
          </cell>
        </row>
        <row r="2343">
          <cell r="A2343" t="str">
            <v>.2</v>
          </cell>
          <cell r="B2343" t="str">
            <v>Ins Sinapi 21127</v>
          </cell>
          <cell r="C2343" t="str">
            <v>Fita isolante adesiva antichama, uso ate 750 v, em rolo de 19 mm x 5 m</v>
          </cell>
          <cell r="D2343" t="str">
            <v>un</v>
          </cell>
          <cell r="E2343">
            <v>8.9999999999999993E-3</v>
          </cell>
          <cell r="F2343">
            <v>3.02</v>
          </cell>
          <cell r="G2343">
            <v>0.03</v>
          </cell>
        </row>
        <row r="2344">
          <cell r="A2344" t="str">
            <v>.3</v>
          </cell>
          <cell r="B2344" t="str">
            <v>Sinapi 88247</v>
          </cell>
          <cell r="C2344" t="str">
            <v xml:space="preserve">Auxiliar de eletricista com encargos complementares </v>
          </cell>
          <cell r="D2344" t="str">
            <v>h</v>
          </cell>
          <cell r="E2344">
            <v>0.128</v>
          </cell>
          <cell r="F2344">
            <v>14.57</v>
          </cell>
          <cell r="G2344">
            <v>1.86</v>
          </cell>
        </row>
        <row r="2345">
          <cell r="A2345" t="str">
            <v>.4</v>
          </cell>
          <cell r="B2345" t="str">
            <v>Sinapi 88264</v>
          </cell>
          <cell r="C2345" t="str">
            <v xml:space="preserve">Eletricista com encargos complementares </v>
          </cell>
          <cell r="D2345" t="str">
            <v>h</v>
          </cell>
          <cell r="E2345">
            <v>0.128</v>
          </cell>
          <cell r="F2345">
            <v>19.11</v>
          </cell>
          <cell r="G2345">
            <v>2.4500000000000002</v>
          </cell>
        </row>
        <row r="2348">
          <cell r="A2348" t="str">
            <v>Composição 0451</v>
          </cell>
          <cell r="B2348" t="str">
            <v>Comp. Sinapi 92994 para o cabo especificado</v>
          </cell>
          <cell r="C2348" t="str">
            <v>Cabo flexível em cobre eletrolítico com isolamento em EPR antichama (90ºC), classe de tensão 0,6/1kV, Ref.: SIEMENS, FICAP, PHELS DODGE, PRYSMIAN ou superior: 120 mm²</v>
          </cell>
          <cell r="D2348" t="str">
            <v>m</v>
          </cell>
          <cell r="E2348">
            <v>1</v>
          </cell>
          <cell r="G2348">
            <v>73.010000000000005</v>
          </cell>
        </row>
        <row r="2349">
          <cell r="A2349" t="str">
            <v>.1</v>
          </cell>
          <cell r="B2349" t="str">
            <v>Proposta</v>
          </cell>
          <cell r="C2349" t="str">
            <v>Cabo flexível em cobre eletrolítico com isolamento em EPR antichama (90ºC), classe de tensão 0,6/1kV, Ref.: SIEMENS, FICAP, PHELS DODGE, PRYSMIAN ou superior: 120 mm²</v>
          </cell>
          <cell r="D2349" t="str">
            <v>m</v>
          </cell>
          <cell r="E2349">
            <v>1.0149999999999999</v>
          </cell>
          <cell r="F2349">
            <v>66.87</v>
          </cell>
          <cell r="G2349">
            <v>67.87</v>
          </cell>
        </row>
        <row r="2350">
          <cell r="A2350" t="str">
            <v>.2</v>
          </cell>
          <cell r="B2350" t="str">
            <v>Ins Sinapi 21127</v>
          </cell>
          <cell r="C2350" t="str">
            <v>Fita isolante adesiva antichama, uso ate 750 v, em rolo de 19 mm x 5 m</v>
          </cell>
          <cell r="D2350" t="str">
            <v>un</v>
          </cell>
          <cell r="E2350">
            <v>8.9999999999999993E-3</v>
          </cell>
          <cell r="F2350">
            <v>3.02</v>
          </cell>
          <cell r="G2350">
            <v>0.03</v>
          </cell>
        </row>
        <row r="2351">
          <cell r="A2351" t="str">
            <v>.3</v>
          </cell>
          <cell r="B2351" t="str">
            <v>Sinapi 88247</v>
          </cell>
          <cell r="C2351" t="str">
            <v xml:space="preserve">Auxiliar de eletricista com encargos complementares </v>
          </cell>
          <cell r="D2351" t="str">
            <v>h</v>
          </cell>
          <cell r="E2351">
            <v>0.152</v>
          </cell>
          <cell r="F2351">
            <v>14.57</v>
          </cell>
          <cell r="G2351">
            <v>2.21</v>
          </cell>
        </row>
        <row r="2352">
          <cell r="A2352" t="str">
            <v>.4</v>
          </cell>
          <cell r="B2352" t="str">
            <v>Sinapi 88264</v>
          </cell>
          <cell r="C2352" t="str">
            <v xml:space="preserve">Eletricista com encargos complementares </v>
          </cell>
          <cell r="D2352" t="str">
            <v>h</v>
          </cell>
          <cell r="E2352">
            <v>0.152</v>
          </cell>
          <cell r="F2352">
            <v>19.11</v>
          </cell>
          <cell r="G2352">
            <v>2.9</v>
          </cell>
        </row>
        <row r="2355">
          <cell r="A2355" t="str">
            <v>Composição 0452</v>
          </cell>
          <cell r="B2355" t="str">
            <v>Comp. Sinapi 93000 para o cabo especificado</v>
          </cell>
          <cell r="C2355" t="str">
            <v>Cabo flexível em cobre eletrolítico com isolamento em EPR antichama (90ºC), classe de tensão 0,6/1kV, Ref.: SIEMENS, FICAP, PHELS DODGE, PRYSMIAN ou superior: 240 mm²</v>
          </cell>
          <cell r="D2355" t="str">
            <v>m</v>
          </cell>
          <cell r="E2355">
            <v>1</v>
          </cell>
          <cell r="G2355">
            <v>143.04000000000002</v>
          </cell>
        </row>
        <row r="2356">
          <cell r="A2356" t="str">
            <v>.1</v>
          </cell>
          <cell r="B2356" t="str">
            <v>Proposta</v>
          </cell>
          <cell r="C2356" t="str">
            <v>Cabo flexível em cobre eletrolítico com isolamento em EPR antichama (90ºC), classe de tensão 0,6/1kV, Ref.: SIEMENS, FICAP, PHELS DODGE, PRYSMIAN ou superior: 240 mm²</v>
          </cell>
          <cell r="D2356" t="str">
            <v>m</v>
          </cell>
          <cell r="E2356">
            <v>1.0149999999999999</v>
          </cell>
          <cell r="F2356">
            <v>132.16999999999999</v>
          </cell>
          <cell r="G2356">
            <v>134.15</v>
          </cell>
        </row>
        <row r="2357">
          <cell r="A2357" t="str">
            <v>.2</v>
          </cell>
          <cell r="B2357" t="str">
            <v>Ins Sinapi 21127</v>
          </cell>
          <cell r="C2357" t="str">
            <v>Fita isolante adesiva antichama, uso ate 750 v, em rolo de 19 mm x 5 m</v>
          </cell>
          <cell r="D2357" t="str">
            <v>un</v>
          </cell>
          <cell r="E2357">
            <v>8.9999999999999993E-3</v>
          </cell>
          <cell r="F2357">
            <v>3.02</v>
          </cell>
          <cell r="G2357">
            <v>0.03</v>
          </cell>
        </row>
        <row r="2358">
          <cell r="A2358" t="str">
            <v>.3</v>
          </cell>
          <cell r="B2358" t="str">
            <v>Sinapi 88247</v>
          </cell>
          <cell r="C2358" t="str">
            <v xml:space="preserve">Auxiliar de eletricista com encargos complementares </v>
          </cell>
          <cell r="D2358" t="str">
            <v>h</v>
          </cell>
          <cell r="E2358">
            <v>0.26300000000000001</v>
          </cell>
          <cell r="F2358">
            <v>14.57</v>
          </cell>
          <cell r="G2358">
            <v>3.83</v>
          </cell>
        </row>
        <row r="2359">
          <cell r="A2359" t="str">
            <v>.4</v>
          </cell>
          <cell r="B2359" t="str">
            <v>Sinapi 88264</v>
          </cell>
          <cell r="C2359" t="str">
            <v xml:space="preserve">Eletricista com encargos complementares </v>
          </cell>
          <cell r="D2359" t="str">
            <v>h</v>
          </cell>
          <cell r="E2359">
            <v>0.26300000000000001</v>
          </cell>
          <cell r="F2359">
            <v>19.11</v>
          </cell>
          <cell r="G2359">
            <v>5.03</v>
          </cell>
        </row>
        <row r="2362">
          <cell r="A2362" t="str">
            <v>Composição 0453</v>
          </cell>
          <cell r="B2362" t="str">
            <v>Comp. Sinapi 91931 adaptada para o cabo</v>
          </cell>
          <cell r="C2362" t="str">
            <v>Cabo de potência, condutor em cobre eletrolítico nu, tempera mole, encordoado circular compacto (classe 2), blindagem do condutor através de composto Termofixo semicondutor, isolação em composto Termofixo de borracha (EPR 105), blindagem da isolação em camada de composto Termofixo semicondutor de fácil remoção a fio, blindagem metálica com fios de cobre nu, cobertura em PVC ST2 classe de tensão 12/15kV, conforme NBR 7286 e NBR 14039. Ref.: Eprotenax Compact 105 da PRYSMIAN ou similar: 3x35 mm²</v>
          </cell>
          <cell r="D2362" t="str">
            <v>m</v>
          </cell>
          <cell r="E2362">
            <v>1</v>
          </cell>
          <cell r="G2362">
            <v>7.62</v>
          </cell>
        </row>
        <row r="2363">
          <cell r="A2363" t="str">
            <v>.1</v>
          </cell>
          <cell r="B2363" t="str">
            <v>Ins Sinapi 39258</v>
          </cell>
          <cell r="C2363" t="str">
            <v>Cabo de potência, condutor em cobre eletrolítico nu, tempera mole, encordoado circular compacto (classe 2), blindagem do condutor através de composto Termofixo semicondutor, isolação em composto Termofixo de borracha (EPR 105), blindagem da isolação em camada de composto Termofixo semicondutor de fácil remoção a fio, blindagem metálica com fios de cobre nu, cobertura em PVC ST2 classe de tensão 12/15kV, conforme NBR 7286 e NBR 14039. Ref.: Eprotenax Compact 105 da PRYSMIAN ou similar: 3x35 mm²</v>
          </cell>
          <cell r="D2363" t="str">
            <v>m</v>
          </cell>
          <cell r="E2363">
            <v>1.19</v>
          </cell>
          <cell r="F2363">
            <v>4.91</v>
          </cell>
          <cell r="G2363">
            <v>5.84</v>
          </cell>
        </row>
        <row r="2364">
          <cell r="A2364" t="str">
            <v>.2</v>
          </cell>
          <cell r="B2364" t="str">
            <v>Ins Sinapi 21127</v>
          </cell>
          <cell r="C2364" t="str">
            <v>Fita isolante adesiva antichama, uso ate 750 v, em rolo de 19 mm x 5 m</v>
          </cell>
          <cell r="D2364" t="str">
            <v>un</v>
          </cell>
          <cell r="E2364">
            <v>8.9999999999999993E-3</v>
          </cell>
          <cell r="F2364">
            <v>3.02</v>
          </cell>
          <cell r="G2364">
            <v>0.03</v>
          </cell>
        </row>
        <row r="2365">
          <cell r="A2365" t="str">
            <v>.3</v>
          </cell>
          <cell r="B2365" t="str">
            <v>Sinapi 88247</v>
          </cell>
          <cell r="C2365" t="str">
            <v xml:space="preserve">Auxiliar de eletricista com encargos complementares </v>
          </cell>
          <cell r="D2365" t="str">
            <v>h</v>
          </cell>
          <cell r="E2365">
            <v>5.1999999999999998E-2</v>
          </cell>
          <cell r="F2365">
            <v>14.57</v>
          </cell>
          <cell r="G2365">
            <v>0.76</v>
          </cell>
        </row>
        <row r="2366">
          <cell r="A2366" t="str">
            <v>.4</v>
          </cell>
          <cell r="B2366" t="str">
            <v>Sinapi 88264</v>
          </cell>
          <cell r="C2366" t="str">
            <v xml:space="preserve">Eletricista com encargos complementares </v>
          </cell>
          <cell r="D2366" t="str">
            <v>h</v>
          </cell>
          <cell r="E2366">
            <v>5.1999999999999998E-2</v>
          </cell>
          <cell r="F2366">
            <v>19.11</v>
          </cell>
          <cell r="G2366">
            <v>0.99</v>
          </cell>
        </row>
        <row r="2369">
          <cell r="A2369" t="str">
            <v>Composição 0454</v>
          </cell>
          <cell r="B2369" t="str">
            <v>Comp. 09045/ORSE com insumos Sinapi</v>
          </cell>
          <cell r="C2369" t="str">
            <v>Eletroduto Flexível corrugado, fabricado em PEAD, incluindo curvas, luvas, buchas e arruelas, ref.: Kanaflex ou Similar Ø1.1/2"</v>
          </cell>
          <cell r="D2369" t="str">
            <v>m</v>
          </cell>
          <cell r="E2369">
            <v>1</v>
          </cell>
          <cell r="G2369">
            <v>10.219999999999999</v>
          </cell>
        </row>
        <row r="2370">
          <cell r="A2370" t="str">
            <v>.1</v>
          </cell>
          <cell r="B2370" t="str">
            <v>Ins Sinapi 39246</v>
          </cell>
          <cell r="C2370" t="str">
            <v>Eletrodutoduto pead flexivel parede simples, corrugacao helicoidal, cor preta, sem rosca, de 1 1/2", para cabeamento subterraneo (NBR 15715)</v>
          </cell>
          <cell r="D2370" t="str">
            <v>m</v>
          </cell>
          <cell r="E2370">
            <v>1.0149999999999999</v>
          </cell>
          <cell r="F2370">
            <v>3.61</v>
          </cell>
          <cell r="G2370">
            <v>3.66</v>
          </cell>
        </row>
        <row r="2371">
          <cell r="A2371" t="str">
            <v>.2</v>
          </cell>
          <cell r="B2371" t="str">
            <v>Sinapi 88247</v>
          </cell>
          <cell r="C2371" t="str">
            <v>Auxiliar de eletricista com encargos complementares</v>
          </cell>
          <cell r="D2371" t="str">
            <v>h</v>
          </cell>
          <cell r="E2371">
            <v>0.45</v>
          </cell>
          <cell r="F2371">
            <v>14.57</v>
          </cell>
          <cell r="G2371">
            <v>6.56</v>
          </cell>
        </row>
        <row r="2374">
          <cell r="A2374" t="str">
            <v>Composição 0455</v>
          </cell>
          <cell r="B2374" t="str">
            <v>Comp. 07150/ORSE com insumos Sinapi</v>
          </cell>
          <cell r="C2374" t="str">
            <v>Eletroduto Flexível corrugado, fabricado em PEAD, incluindo curvas, luvas, buchas e arruelas, ref.: Kanaflex ou Similar Ø 4"</v>
          </cell>
          <cell r="D2374" t="str">
            <v>m</v>
          </cell>
          <cell r="E2374">
            <v>1</v>
          </cell>
          <cell r="G2374">
            <v>16.84</v>
          </cell>
        </row>
        <row r="2375">
          <cell r="A2375" t="str">
            <v>.1</v>
          </cell>
          <cell r="B2375" t="str">
            <v>Ins Sinapi 39248</v>
          </cell>
          <cell r="C2375" t="str">
            <v>Eletrodutoduto pead flexivel parede simples, corrugacao helicoidal, cor preta, sem rosca, de 4", para cabeamento subterraneo (NBR 15715)</v>
          </cell>
          <cell r="D2375" t="str">
            <v>m</v>
          </cell>
          <cell r="E2375">
            <v>1.0149999999999999</v>
          </cell>
          <cell r="F2375">
            <v>10.130000000000001</v>
          </cell>
          <cell r="G2375">
            <v>10.28</v>
          </cell>
        </row>
        <row r="2376">
          <cell r="A2376" t="str">
            <v>.2</v>
          </cell>
          <cell r="B2376" t="str">
            <v>Sinapi 88247</v>
          </cell>
          <cell r="C2376" t="str">
            <v>Auxiliar de eletricista com encargos complementares</v>
          </cell>
          <cell r="D2376" t="str">
            <v>h</v>
          </cell>
          <cell r="E2376">
            <v>0.45</v>
          </cell>
          <cell r="F2376">
            <v>14.57</v>
          </cell>
          <cell r="G2376">
            <v>6.56</v>
          </cell>
        </row>
        <row r="2379">
          <cell r="A2379" t="str">
            <v>Composição 0456</v>
          </cell>
          <cell r="B2379" t="str">
            <v>Comp. Sinapi</v>
          </cell>
          <cell r="C2379" t="str">
            <v>Eletroduto PVC Flexível, ref.: Tigre ou Similar Ø3/4", apoios, suportes e fixações</v>
          </cell>
          <cell r="D2379" t="str">
            <v>m</v>
          </cell>
          <cell r="E2379">
            <v>1</v>
          </cell>
          <cell r="G2379">
            <v>7.02</v>
          </cell>
        </row>
        <row r="2380">
          <cell r="A2380" t="str">
            <v>.1</v>
          </cell>
          <cell r="B2380" t="str">
            <v>Sinapi 91854</v>
          </cell>
          <cell r="C2380" t="str">
            <v>Eletroduto flexível corrugado, pvc, dn 25 mm (3/4"), para circuitos terminais, instalado em parede - fornecimento e instalação</v>
          </cell>
          <cell r="D2380" t="str">
            <v>m</v>
          </cell>
          <cell r="E2380">
            <v>1</v>
          </cell>
          <cell r="F2380">
            <v>6.38</v>
          </cell>
          <cell r="G2380">
            <v>6.38</v>
          </cell>
        </row>
        <row r="2381">
          <cell r="A2381" t="str">
            <v>.2</v>
          </cell>
          <cell r="B2381" t="str">
            <v>Estimado</v>
          </cell>
          <cell r="C2381" t="str">
            <v>Apoios, suportes e fixações para o conjunto - 10% do total</v>
          </cell>
          <cell r="D2381" t="str">
            <v>un</v>
          </cell>
          <cell r="E2381">
            <v>0.1</v>
          </cell>
          <cell r="F2381">
            <v>6.38</v>
          </cell>
          <cell r="G2381">
            <v>0.64</v>
          </cell>
        </row>
        <row r="2384">
          <cell r="A2384" t="str">
            <v>Composição 0457</v>
          </cell>
          <cell r="B2384" t="str">
            <v>Comp. Sinapi</v>
          </cell>
          <cell r="C2384" t="str">
            <v>Eletroduto PVC Flexível, ref.: Tigre ou Similar Ø1.1/4", apoios, suportes e fixações</v>
          </cell>
          <cell r="D2384" t="str">
            <v>m</v>
          </cell>
          <cell r="E2384">
            <v>1</v>
          </cell>
          <cell r="G2384">
            <v>10.469999999999999</v>
          </cell>
        </row>
        <row r="2385">
          <cell r="A2385" t="str">
            <v>.1</v>
          </cell>
          <cell r="B2385" t="str">
            <v>Sinapi 91860</v>
          </cell>
          <cell r="C2385" t="str">
            <v>Eletroduto flexível corrugado, pead, dn 40 mm (1 1/4"), para circuitos terminais, instalado em parede - fornecimento e instalação</v>
          </cell>
          <cell r="D2385" t="str">
            <v>m</v>
          </cell>
          <cell r="E2385">
            <v>1</v>
          </cell>
          <cell r="F2385">
            <v>9.52</v>
          </cell>
          <cell r="G2385">
            <v>9.52</v>
          </cell>
        </row>
        <row r="2386">
          <cell r="A2386" t="str">
            <v>.2</v>
          </cell>
          <cell r="B2386" t="str">
            <v>Estimado</v>
          </cell>
          <cell r="C2386" t="str">
            <v>Apoios, suportes e fixações para o conjunto - 10% do total</v>
          </cell>
          <cell r="D2386" t="str">
            <v>un</v>
          </cell>
          <cell r="E2386">
            <v>0.1</v>
          </cell>
          <cell r="F2386">
            <v>9.52</v>
          </cell>
          <cell r="G2386">
            <v>0.95</v>
          </cell>
        </row>
        <row r="2389">
          <cell r="A2389" t="str">
            <v>Composição 0458</v>
          </cell>
          <cell r="B2389" t="str">
            <v xml:space="preserve">Composições Sinapi </v>
          </cell>
          <cell r="C2389" t="str">
            <v>Eletroduto em Aço Galvanizado tipo leve, incluindo curvas, luvas, buchas e arruelas, apoios, suportes e fixações ref.: A.D.MARTINI, APOLO, ELECON, MOPA, THOMEU. - Ø3/4"</v>
          </cell>
          <cell r="D2389" t="str">
            <v>m</v>
          </cell>
          <cell r="E2389">
            <v>1</v>
          </cell>
          <cell r="G2389">
            <v>29.519999999999996</v>
          </cell>
        </row>
        <row r="2390">
          <cell r="A2390" t="str">
            <v>.1</v>
          </cell>
          <cell r="B2390" t="str">
            <v>Sinapi 95749</v>
          </cell>
          <cell r="C2390" t="str">
            <v>Eletroduto de aço galvanizado, classe leve, DN 20 mm (3/4),  instalado em parede - fornecimento e instalação</v>
          </cell>
          <cell r="D2390" t="str">
            <v>m</v>
          </cell>
          <cell r="E2390">
            <v>1</v>
          </cell>
          <cell r="F2390">
            <v>20.149999999999999</v>
          </cell>
          <cell r="G2390">
            <v>20.149999999999999</v>
          </cell>
        </row>
        <row r="2391">
          <cell r="A2391" t="str">
            <v>.2</v>
          </cell>
          <cell r="B2391" t="str">
            <v>Sinapi 95757</v>
          </cell>
          <cell r="C2391" t="str">
            <v>Luva de emenda para eletroduto, aço galvanizado, DN 20 mm (3/4''), instalada em parede - fornecimento e instalação</v>
          </cell>
          <cell r="D2391" t="str">
            <v>un</v>
          </cell>
          <cell r="E2391">
            <v>0.33333000000000002</v>
          </cell>
          <cell r="F2391">
            <v>7.76</v>
          </cell>
          <cell r="G2391">
            <v>2.59</v>
          </cell>
        </row>
        <row r="2392">
          <cell r="A2392" t="str">
            <v>.3</v>
          </cell>
          <cell r="B2392" t="str">
            <v>Sinapi 91914 para eletroduto 3/4" galvanizado</v>
          </cell>
          <cell r="C2392" t="str">
            <v>Curva eletroduto 90 graus em aço galvanizado</v>
          </cell>
        </row>
        <row r="2393">
          <cell r="A2393" t="str">
            <v>.3.1</v>
          </cell>
          <cell r="B2393" t="str">
            <v>Ins Sinapi 2633</v>
          </cell>
          <cell r="C2393" t="str">
            <v>Curva 90 graus, para eletroduto, em aço galvanizado eletrolítico, diâmetro de 20 mm (3/4")</v>
          </cell>
          <cell r="D2393" t="str">
            <v>un</v>
          </cell>
          <cell r="E2393">
            <v>0.33333000000000002</v>
          </cell>
          <cell r="F2393">
            <v>4.2699999999999996</v>
          </cell>
          <cell r="G2393">
            <v>1.42</v>
          </cell>
        </row>
        <row r="2394">
          <cell r="A2394" t="str">
            <v>.3.2</v>
          </cell>
          <cell r="B2394" t="str">
            <v>Sinapi 88247</v>
          </cell>
          <cell r="C2394" t="str">
            <v>Auxiliar de eletricista com encargos complementares</v>
          </cell>
          <cell r="D2394" t="str">
            <v>h</v>
          </cell>
          <cell r="E2394">
            <v>7.9699999999999993E-2</v>
          </cell>
          <cell r="F2394">
            <v>14.57</v>
          </cell>
          <cell r="G2394">
            <v>1.1599999999999999</v>
          </cell>
        </row>
        <row r="2395">
          <cell r="A2395" t="str">
            <v>.3.3</v>
          </cell>
          <cell r="B2395" t="str">
            <v>Sinapi 88264</v>
          </cell>
          <cell r="C2395" t="str">
            <v>Eletricista com Encargos Complementares</v>
          </cell>
          <cell r="D2395" t="str">
            <v>h</v>
          </cell>
          <cell r="E2395">
            <v>7.9699999999999993E-2</v>
          </cell>
          <cell r="F2395">
            <v>19.11</v>
          </cell>
          <cell r="G2395">
            <v>1.52</v>
          </cell>
        </row>
        <row r="2396">
          <cell r="A2396" t="str">
            <v>.4</v>
          </cell>
          <cell r="B2396" t="str">
            <v>Estimado</v>
          </cell>
          <cell r="C2396" t="str">
            <v>Apoios, suportes e fixações para o conjunto - 10% do total</v>
          </cell>
          <cell r="D2396" t="str">
            <v>un</v>
          </cell>
          <cell r="E2396">
            <v>0.1</v>
          </cell>
          <cell r="F2396">
            <v>26.839999999999996</v>
          </cell>
          <cell r="G2396">
            <v>2.68</v>
          </cell>
        </row>
        <row r="2399">
          <cell r="A2399" t="str">
            <v>Composição 0459</v>
          </cell>
          <cell r="B2399" t="str">
            <v>Comp. Criada a partir do elemento</v>
          </cell>
          <cell r="C2399" t="str">
            <v>Eletroduto em Aço Galvanizado tipo semi pesado, incluindo curvas, luvas, buchas e arruelas, apoios, suportes e fixações ref.: A.D.MARTINI, APOLO, ELECON, MOPA, THOMEU. - Ø1.1/4"</v>
          </cell>
          <cell r="D2399" t="str">
            <v>m</v>
          </cell>
          <cell r="E2399">
            <v>1</v>
          </cell>
          <cell r="G2399">
            <v>45.769999999999996</v>
          </cell>
        </row>
        <row r="2400">
          <cell r="A2400" t="str">
            <v>.1</v>
          </cell>
          <cell r="B2400" t="str">
            <v>Comp. Sinapi 91873</v>
          </cell>
          <cell r="C2400" t="str">
            <v>Eletroduto</v>
          </cell>
        </row>
        <row r="2401">
          <cell r="A2401" t="str">
            <v>.1.1</v>
          </cell>
          <cell r="B2401" t="str">
            <v>Ins Sinapi 21135</v>
          </cell>
          <cell r="C2401" t="str">
            <v>Eletroduto em aco galvanizado eletrolitico, semi pesado, diametro 1 1/4", parede de 1,20 mm</v>
          </cell>
          <cell r="D2401" t="str">
            <v>m</v>
          </cell>
          <cell r="E2401">
            <v>1.05</v>
          </cell>
          <cell r="F2401">
            <v>21.73</v>
          </cell>
          <cell r="G2401">
            <v>22.82</v>
          </cell>
        </row>
        <row r="2402">
          <cell r="A2402" t="str">
            <v>.1.2</v>
          </cell>
          <cell r="B2402" t="str">
            <v>Sinapi 88247</v>
          </cell>
          <cell r="C2402" t="str">
            <v>Auxiliar de eletricista com encargos complementares</v>
          </cell>
          <cell r="D2402" t="str">
            <v>h</v>
          </cell>
          <cell r="E2402">
            <v>0.221</v>
          </cell>
          <cell r="F2402">
            <v>14.57</v>
          </cell>
          <cell r="G2402">
            <v>3.22</v>
          </cell>
        </row>
        <row r="2403">
          <cell r="A2403" t="str">
            <v>.1.3</v>
          </cell>
          <cell r="B2403" t="str">
            <v>Sinapi 88264</v>
          </cell>
          <cell r="C2403" t="str">
            <v>Eletricista com encargos complementares</v>
          </cell>
          <cell r="D2403" t="str">
            <v>h</v>
          </cell>
          <cell r="E2403">
            <v>0.221</v>
          </cell>
          <cell r="F2403">
            <v>19.11</v>
          </cell>
          <cell r="G2403">
            <v>4.22</v>
          </cell>
        </row>
        <row r="2405">
          <cell r="A2405" t="str">
            <v>.2</v>
          </cell>
          <cell r="B2405" t="str">
            <v>Comp. Sinapi 91886</v>
          </cell>
          <cell r="C2405" t="str">
            <v>Luva Eletroduto</v>
          </cell>
        </row>
        <row r="2406">
          <cell r="A2406" t="str">
            <v>.2.1</v>
          </cell>
          <cell r="B2406" t="str">
            <v>Ins Sinapi 2639</v>
          </cell>
          <cell r="C2406" t="str">
            <v xml:space="preserve">Luva para eletroduto, em aço galvanizado eletrolítico, diâmetro de 100 mm (1 1/4") </v>
          </cell>
          <cell r="D2406" t="str">
            <v>un</v>
          </cell>
          <cell r="E2406">
            <v>0.33333000000000002</v>
          </cell>
          <cell r="F2406">
            <v>3.32</v>
          </cell>
          <cell r="G2406">
            <v>1.1100000000000001</v>
          </cell>
        </row>
        <row r="2407">
          <cell r="A2407" t="str">
            <v>.2.2</v>
          </cell>
          <cell r="B2407" t="str">
            <v>Sinapi 88247</v>
          </cell>
          <cell r="C2407" t="str">
            <v>Auxiliar de eletricista com encargos complementares</v>
          </cell>
          <cell r="D2407" t="str">
            <v>h</v>
          </cell>
          <cell r="E2407">
            <v>6.9330000000000003E-2</v>
          </cell>
          <cell r="F2407">
            <v>14.57</v>
          </cell>
          <cell r="G2407">
            <v>1.01</v>
          </cell>
        </row>
        <row r="2408">
          <cell r="A2408" t="str">
            <v>.2.3</v>
          </cell>
          <cell r="B2408" t="str">
            <v>Sinapi 88264</v>
          </cell>
          <cell r="C2408" t="str">
            <v>Eletricista com encargos complementares</v>
          </cell>
          <cell r="D2408" t="str">
            <v>h</v>
          </cell>
          <cell r="E2408">
            <v>6.9330000000000003E-2</v>
          </cell>
          <cell r="F2408">
            <v>19.11</v>
          </cell>
          <cell r="G2408">
            <v>1.32</v>
          </cell>
        </row>
        <row r="2410">
          <cell r="A2410" t="str">
            <v>.3</v>
          </cell>
          <cell r="B2410" t="str">
            <v>Comp. Sinapi 91920</v>
          </cell>
          <cell r="C2410" t="str">
            <v>Curva Eletroduto</v>
          </cell>
        </row>
        <row r="2411">
          <cell r="A2411" t="str">
            <v>.3.1</v>
          </cell>
          <cell r="B2411" t="str">
            <v>Ins Sinapi 2618</v>
          </cell>
          <cell r="C2411" t="str">
            <v>Curva 90 graus, para eletroduto, em aço galvanizado eletrolítico, diâmetro de 100 mm (1 1/4")</v>
          </cell>
          <cell r="D2411" t="str">
            <v>un</v>
          </cell>
          <cell r="E2411">
            <v>0.33333000000000002</v>
          </cell>
          <cell r="F2411">
            <v>13.21</v>
          </cell>
          <cell r="G2411">
            <v>4.4000000000000004</v>
          </cell>
        </row>
        <row r="2412">
          <cell r="A2412" t="str">
            <v>.3.2</v>
          </cell>
          <cell r="B2412" t="str">
            <v>Sinapi 88247</v>
          </cell>
          <cell r="C2412" t="str">
            <v>Auxiliar de eletricista com encargos complementares</v>
          </cell>
          <cell r="D2412" t="str">
            <v>h</v>
          </cell>
          <cell r="E2412">
            <v>0.104</v>
          </cell>
          <cell r="F2412">
            <v>14.57</v>
          </cell>
          <cell r="G2412">
            <v>1.52</v>
          </cell>
        </row>
        <row r="2413">
          <cell r="A2413" t="str">
            <v>.3.3</v>
          </cell>
          <cell r="B2413" t="str">
            <v>Sinapi 88264</v>
          </cell>
          <cell r="C2413" t="str">
            <v>Eletricista com encargos complementares</v>
          </cell>
          <cell r="D2413" t="str">
            <v>h</v>
          </cell>
          <cell r="E2413">
            <v>0.104</v>
          </cell>
          <cell r="F2413">
            <v>19.11</v>
          </cell>
          <cell r="G2413">
            <v>1.99</v>
          </cell>
        </row>
        <row r="2415">
          <cell r="A2415" t="str">
            <v>.4</v>
          </cell>
          <cell r="B2415" t="str">
            <v>Estimado</v>
          </cell>
          <cell r="C2415" t="str">
            <v>Apoios, suportes e fixações para o conjunto - 10 % do total</v>
          </cell>
          <cell r="D2415" t="str">
            <v>un</v>
          </cell>
          <cell r="E2415">
            <v>0.1</v>
          </cell>
          <cell r="F2415">
            <v>41.61</v>
          </cell>
          <cell r="G2415">
            <v>4.16</v>
          </cell>
        </row>
        <row r="2418">
          <cell r="A2418" t="str">
            <v>Composição 0460</v>
          </cell>
          <cell r="B2418" t="str">
            <v>Comp. Criada a partir do elemento</v>
          </cell>
          <cell r="C2418" t="str">
            <v>Eletroduto em Aço Galvanizado tipo semi pesado, incluindo curvas, luvas, buchas e arruelas, apoios, suportes e fixações ref.: A.D.MARTINI, APOLO, ELECON, MOPA, THOMEU. - Ø1.1/2"</v>
          </cell>
          <cell r="D2418" t="str">
            <v>m</v>
          </cell>
          <cell r="E2418">
            <v>1</v>
          </cell>
          <cell r="G2418">
            <v>44.22</v>
          </cell>
        </row>
        <row r="2419">
          <cell r="A2419" t="str">
            <v>.1</v>
          </cell>
          <cell r="B2419" t="str">
            <v>Comp. Sinapi 93008</v>
          </cell>
          <cell r="C2419" t="str">
            <v>Eletroduto</v>
          </cell>
        </row>
        <row r="2420">
          <cell r="A2420" t="str">
            <v>.1.1</v>
          </cell>
          <cell r="B2420" t="str">
            <v>Ins Sinapi 21130</v>
          </cell>
          <cell r="C2420" t="str">
            <v>Eletroduto em aco galvanizado eletrolitico, semi pesado, diametro 1 1/2", parede de 1,20 mm</v>
          </cell>
          <cell r="D2420" t="str">
            <v>m</v>
          </cell>
          <cell r="E2420">
            <v>1.05</v>
          </cell>
          <cell r="F2420">
            <v>22.07</v>
          </cell>
          <cell r="G2420">
            <v>23.17</v>
          </cell>
        </row>
        <row r="2421">
          <cell r="A2421" t="str">
            <v>.1.2</v>
          </cell>
          <cell r="B2421" t="str">
            <v>Sinapi 88247</v>
          </cell>
          <cell r="C2421" t="str">
            <v>Auxiliar de eletricista com encargos complementares</v>
          </cell>
          <cell r="D2421" t="str">
            <v>h</v>
          </cell>
          <cell r="E2421">
            <v>0.112</v>
          </cell>
          <cell r="F2421">
            <v>14.57</v>
          </cell>
          <cell r="G2421">
            <v>1.63</v>
          </cell>
        </row>
        <row r="2422">
          <cell r="A2422" t="str">
            <v>.1.3</v>
          </cell>
          <cell r="B2422" t="str">
            <v>Sinapi 88264</v>
          </cell>
          <cell r="C2422" t="str">
            <v>Eletricista com encargos complementares</v>
          </cell>
          <cell r="D2422" t="str">
            <v>h</v>
          </cell>
          <cell r="E2422">
            <v>0.112</v>
          </cell>
          <cell r="F2422">
            <v>19.11</v>
          </cell>
          <cell r="G2422">
            <v>2.14</v>
          </cell>
        </row>
        <row r="2424">
          <cell r="A2424" t="str">
            <v>.2</v>
          </cell>
          <cell r="B2424" t="str">
            <v>Comp. Sinapi 93013</v>
          </cell>
          <cell r="C2424" t="str">
            <v>Luva Eletroduto</v>
          </cell>
        </row>
        <row r="2425">
          <cell r="A2425" t="str">
            <v>.2.1</v>
          </cell>
          <cell r="B2425" t="str">
            <v>Ins Sinapi 2644</v>
          </cell>
          <cell r="C2425" t="str">
            <v xml:space="preserve">Luva para eletroduto, em aço galvanizado eletrolítico, diâmetro de 100 mm (1 1/2") </v>
          </cell>
          <cell r="D2425" t="str">
            <v>un</v>
          </cell>
          <cell r="E2425">
            <v>0.33333000000000002</v>
          </cell>
          <cell r="F2425">
            <v>4.8</v>
          </cell>
          <cell r="G2425">
            <v>1.6</v>
          </cell>
        </row>
        <row r="2426">
          <cell r="A2426" t="str">
            <v>.2.2</v>
          </cell>
          <cell r="B2426" t="str">
            <v>Sinapi 88247</v>
          </cell>
          <cell r="C2426" t="str">
            <v>Auxiliar de eletricista com encargos complementares</v>
          </cell>
          <cell r="D2426" t="str">
            <v>h</v>
          </cell>
          <cell r="E2426">
            <v>7.4999999999999997E-2</v>
          </cell>
          <cell r="F2426">
            <v>14.57</v>
          </cell>
          <cell r="G2426">
            <v>1.0900000000000001</v>
          </cell>
        </row>
        <row r="2427">
          <cell r="A2427" t="str">
            <v>.2.3</v>
          </cell>
          <cell r="B2427" t="str">
            <v>Sinapi 88264</v>
          </cell>
          <cell r="C2427" t="str">
            <v>Eletricista com encargos complementares</v>
          </cell>
          <cell r="D2427" t="str">
            <v>h</v>
          </cell>
          <cell r="E2427">
            <v>7.4999999999999997E-2</v>
          </cell>
          <cell r="F2427">
            <v>19.11</v>
          </cell>
          <cell r="G2427">
            <v>1.43</v>
          </cell>
        </row>
        <row r="2429">
          <cell r="A2429" t="str">
            <v>.3</v>
          </cell>
          <cell r="B2429" t="str">
            <v>Comp. Sinapi 93018</v>
          </cell>
          <cell r="C2429" t="str">
            <v>Curva Eletroduto</v>
          </cell>
        </row>
        <row r="2430">
          <cell r="A2430" t="str">
            <v>.3.1</v>
          </cell>
          <cell r="B2430" t="str">
            <v>Ins Sinapi 2632</v>
          </cell>
          <cell r="C2430" t="str">
            <v>Curva 90 graus, para eletroduto, em aço galvanizado eletrolítico, diâmetro de 100 mm (1 1/2")</v>
          </cell>
          <cell r="D2430" t="str">
            <v>un</v>
          </cell>
          <cell r="E2430">
            <v>0.33333000000000002</v>
          </cell>
          <cell r="F2430">
            <v>16.12</v>
          </cell>
          <cell r="G2430">
            <v>5.37</v>
          </cell>
        </row>
        <row r="2431">
          <cell r="A2431" t="str">
            <v>.3.2</v>
          </cell>
          <cell r="B2431" t="str">
            <v>Sinapi 88247</v>
          </cell>
          <cell r="C2431" t="str">
            <v>Auxiliar de eletricista com encargos complementares</v>
          </cell>
          <cell r="D2431" t="str">
            <v>h</v>
          </cell>
          <cell r="E2431">
            <v>0.112</v>
          </cell>
          <cell r="F2431">
            <v>14.57</v>
          </cell>
          <cell r="G2431">
            <v>1.63</v>
          </cell>
        </row>
        <row r="2432">
          <cell r="A2432" t="str">
            <v>.3.3</v>
          </cell>
          <cell r="B2432" t="str">
            <v>Sinapi 88264</v>
          </cell>
          <cell r="C2432" t="str">
            <v>Eletricista com encargos complementares</v>
          </cell>
          <cell r="D2432" t="str">
            <v>h</v>
          </cell>
          <cell r="E2432">
            <v>0.112</v>
          </cell>
          <cell r="F2432">
            <v>19.11</v>
          </cell>
          <cell r="G2432">
            <v>2.14</v>
          </cell>
        </row>
        <row r="2434">
          <cell r="A2434" t="str">
            <v>.4</v>
          </cell>
          <cell r="B2434" t="str">
            <v>Estimado</v>
          </cell>
          <cell r="C2434" t="str">
            <v>Apoios, suportes e fixações para o conjunto - 10 % do total</v>
          </cell>
          <cell r="D2434" t="str">
            <v>un</v>
          </cell>
          <cell r="E2434">
            <v>0.1</v>
          </cell>
          <cell r="F2434">
            <v>40.200000000000003</v>
          </cell>
          <cell r="G2434">
            <v>4.0199999999999996</v>
          </cell>
        </row>
        <row r="2437">
          <cell r="A2437" t="str">
            <v>Composição 0461</v>
          </cell>
          <cell r="B2437" t="str">
            <v>Composições Sinapi</v>
          </cell>
          <cell r="C2437" t="str">
            <v>Eletroduto em Aço Galvanizado tipo semi pesado, incluindo curvas, luvas, buchas e arruelas, apoios, suportes e fixações ref.: A.D.MARTINI, APOLO, ELECON, MOPA, THOMEU. - Ø2"</v>
          </cell>
          <cell r="D2437" t="str">
            <v>m</v>
          </cell>
          <cell r="E2437">
            <v>1</v>
          </cell>
          <cell r="G2437">
            <v>69.19</v>
          </cell>
        </row>
        <row r="2438">
          <cell r="A2438" t="str">
            <v>.1</v>
          </cell>
          <cell r="B2438" t="str">
            <v>Comp. Sinapi 93009</v>
          </cell>
          <cell r="C2438" t="str">
            <v>Eletroduto</v>
          </cell>
        </row>
        <row r="2439">
          <cell r="A2439" t="str">
            <v>.1.1</v>
          </cell>
          <cell r="B2439" t="str">
            <v xml:space="preserve">Ins 03975/ORSE	</v>
          </cell>
          <cell r="C2439" t="str">
            <v>Eletroduto em aco galvanizado eletrolitico,  pesado, diametro 2", parede de 1,20 mm</v>
          </cell>
          <cell r="D2439" t="str">
            <v>un</v>
          </cell>
          <cell r="E2439">
            <v>0.35</v>
          </cell>
          <cell r="F2439">
            <v>117.69</v>
          </cell>
          <cell r="G2439">
            <v>41.19</v>
          </cell>
        </row>
        <row r="2440">
          <cell r="A2440" t="str">
            <v>.1.2</v>
          </cell>
          <cell r="B2440" t="str">
            <v>Sinapi 88247</v>
          </cell>
          <cell r="C2440" t="str">
            <v>Auxiliar de eletricista com encargos complementares</v>
          </cell>
          <cell r="D2440" t="str">
            <v>h</v>
          </cell>
          <cell r="E2440">
            <v>0.129</v>
          </cell>
          <cell r="F2440">
            <v>14.57</v>
          </cell>
          <cell r="G2440">
            <v>1.88</v>
          </cell>
        </row>
        <row r="2441">
          <cell r="A2441" t="str">
            <v>.1.3</v>
          </cell>
          <cell r="B2441" t="str">
            <v>Sinapi 88264</v>
          </cell>
          <cell r="C2441" t="str">
            <v>Eletricista com encargos complementares</v>
          </cell>
          <cell r="D2441" t="str">
            <v>h</v>
          </cell>
          <cell r="E2441">
            <v>0.129</v>
          </cell>
          <cell r="F2441">
            <v>19.11</v>
          </cell>
          <cell r="G2441">
            <v>2.4700000000000002</v>
          </cell>
        </row>
        <row r="2443">
          <cell r="A2443" t="str">
            <v>.2</v>
          </cell>
          <cell r="B2443" t="str">
            <v>Comp. Sinapi 93014</v>
          </cell>
          <cell r="C2443" t="str">
            <v>Luva eletroduto</v>
          </cell>
        </row>
        <row r="2444">
          <cell r="A2444" t="str">
            <v>.2.1</v>
          </cell>
          <cell r="B2444" t="str">
            <v>Ins Sinapi 2643</v>
          </cell>
          <cell r="C2444" t="str">
            <v>Luva para eletroduto, em aco galvanizado eletrolitico, diametro de 50 mm (2")</v>
          </cell>
          <cell r="D2444" t="str">
            <v>un</v>
          </cell>
          <cell r="E2444">
            <v>0.33333000000000002</v>
          </cell>
          <cell r="F2444">
            <v>6.7</v>
          </cell>
          <cell r="G2444">
            <v>2.23</v>
          </cell>
        </row>
        <row r="2445">
          <cell r="A2445" t="str">
            <v>.2.2</v>
          </cell>
          <cell r="B2445" t="str">
            <v>Sinapi 88247</v>
          </cell>
          <cell r="C2445" t="str">
            <v>Auxiliar de eletricista com encargos complementares</v>
          </cell>
          <cell r="D2445" t="str">
            <v>h</v>
          </cell>
          <cell r="E2445">
            <v>8.5999999999999993E-2</v>
          </cell>
          <cell r="F2445">
            <v>14.57</v>
          </cell>
          <cell r="G2445">
            <v>1.25</v>
          </cell>
        </row>
        <row r="2446">
          <cell r="A2446" t="str">
            <v>.2.3</v>
          </cell>
          <cell r="B2446" t="str">
            <v>Sinapi 88264</v>
          </cell>
          <cell r="C2446" t="str">
            <v>Eletricista com encargos complementares</v>
          </cell>
          <cell r="D2446" t="str">
            <v>h</v>
          </cell>
          <cell r="E2446">
            <v>8.5999999999999993E-2</v>
          </cell>
          <cell r="F2446">
            <v>19.11</v>
          </cell>
          <cell r="G2446">
            <v>1.64</v>
          </cell>
        </row>
        <row r="2448">
          <cell r="A2448" t="str">
            <v>.3</v>
          </cell>
          <cell r="B2448" t="str">
            <v>Comp. Sinapi 93020</v>
          </cell>
          <cell r="C2448" t="str">
            <v xml:space="preserve">Curva eletroduto </v>
          </cell>
        </row>
        <row r="2449">
          <cell r="A2449" t="str">
            <v>.3.1</v>
          </cell>
          <cell r="B2449" t="str">
            <v>Ins Sinapi 2631</v>
          </cell>
          <cell r="C2449" t="str">
            <v>Curva 90 graus, para eletroduto, em aco galvanizado eletrolitico, diametro de 50 mm (2")</v>
          </cell>
          <cell r="D2449" t="str">
            <v>un</v>
          </cell>
          <cell r="E2449">
            <v>0.33333000000000002</v>
          </cell>
          <cell r="F2449">
            <v>23.66</v>
          </cell>
          <cell r="G2449">
            <v>7.89</v>
          </cell>
        </row>
        <row r="2450">
          <cell r="A2450" t="str">
            <v>.3.2</v>
          </cell>
          <cell r="B2450" t="str">
            <v>Sinapi 88247</v>
          </cell>
          <cell r="C2450" t="str">
            <v>Auxiliar de eletricista com encargos complementares</v>
          </cell>
          <cell r="D2450" t="str">
            <v>h</v>
          </cell>
          <cell r="E2450">
            <v>0.129</v>
          </cell>
          <cell r="F2450">
            <v>14.57</v>
          </cell>
          <cell r="G2450">
            <v>1.88</v>
          </cell>
        </row>
        <row r="2451">
          <cell r="A2451" t="str">
            <v>.3.3</v>
          </cell>
          <cell r="B2451" t="str">
            <v>Sinapi 88264</v>
          </cell>
          <cell r="C2451" t="str">
            <v>Eletricista com encargos complementares</v>
          </cell>
          <cell r="D2451" t="str">
            <v>h</v>
          </cell>
          <cell r="E2451">
            <v>0.129</v>
          </cell>
          <cell r="F2451">
            <v>19.11</v>
          </cell>
          <cell r="G2451">
            <v>2.4700000000000002</v>
          </cell>
        </row>
        <row r="2453">
          <cell r="A2453" t="str">
            <v>.4</v>
          </cell>
          <cell r="B2453" t="str">
            <v>Estimado</v>
          </cell>
          <cell r="C2453" t="str">
            <v>Apoios, suportes e fixações para o conjunto - 10% do total</v>
          </cell>
          <cell r="D2453" t="str">
            <v>un</v>
          </cell>
          <cell r="E2453">
            <v>0.1</v>
          </cell>
          <cell r="F2453">
            <v>62.9</v>
          </cell>
          <cell r="G2453">
            <v>6.29</v>
          </cell>
        </row>
        <row r="2456">
          <cell r="A2456" t="str">
            <v>Composição 0462</v>
          </cell>
          <cell r="B2456" t="str">
            <v>Composições Sinapi</v>
          </cell>
          <cell r="C2456" t="str">
            <v>Eletroduto em Aço Galvanizado tipo pesado, incluindo curvas, luvas, buchas e arruelas, apoios, suportes e fixações ref.: A.D.MARTINI, APOLO, ELECON, MOPA, THOMEU. - Ø2 1/2"</v>
          </cell>
          <cell r="D2456" t="str">
            <v>m</v>
          </cell>
          <cell r="E2456">
            <v>1</v>
          </cell>
          <cell r="G2456">
            <v>106.22</v>
          </cell>
        </row>
        <row r="2457">
          <cell r="A2457" t="str">
            <v>.1</v>
          </cell>
          <cell r="B2457" t="str">
            <v>Comp. Sinapi 93010</v>
          </cell>
          <cell r="C2457" t="str">
            <v>Eletroduto</v>
          </cell>
        </row>
        <row r="2458">
          <cell r="A2458" t="str">
            <v>.1.1</v>
          </cell>
          <cell r="B2458" t="str">
            <v>Ins 03844/ORSE</v>
          </cell>
          <cell r="C2458" t="str">
            <v>Eletroduto em aco galvanizado eletrolitico,  pesado, diametro 2 1/2", parede de 1,20 mm</v>
          </cell>
          <cell r="D2458" t="str">
            <v>un</v>
          </cell>
          <cell r="E2458">
            <v>0.35</v>
          </cell>
          <cell r="F2458">
            <v>169.99</v>
          </cell>
          <cell r="G2458">
            <v>59.5</v>
          </cell>
        </row>
        <row r="2459">
          <cell r="A2459" t="str">
            <v>.1.2</v>
          </cell>
          <cell r="B2459" t="str">
            <v>Sinapi 88247</v>
          </cell>
          <cell r="C2459" t="str">
            <v>Auxiliar de eletricista com encargos complementares</v>
          </cell>
          <cell r="D2459" t="str">
            <v>h</v>
          </cell>
          <cell r="E2459">
            <v>0.154</v>
          </cell>
          <cell r="F2459">
            <v>14.57</v>
          </cell>
          <cell r="G2459">
            <v>2.2400000000000002</v>
          </cell>
        </row>
        <row r="2460">
          <cell r="A2460" t="str">
            <v>.1.3</v>
          </cell>
          <cell r="B2460" t="str">
            <v>Sinapi 88264</v>
          </cell>
          <cell r="C2460" t="str">
            <v>Eletricista com encargos complementares</v>
          </cell>
          <cell r="D2460" t="str">
            <v>h</v>
          </cell>
          <cell r="E2460">
            <v>0.154</v>
          </cell>
          <cell r="F2460">
            <v>19.11</v>
          </cell>
          <cell r="G2460">
            <v>2.94</v>
          </cell>
        </row>
        <row r="2462">
          <cell r="A2462" t="str">
            <v>.2</v>
          </cell>
          <cell r="B2462" t="str">
            <v>Comp. Sinapi 93015</v>
          </cell>
          <cell r="C2462" t="str">
            <v>Luva eletroduto</v>
          </cell>
        </row>
        <row r="2463">
          <cell r="A2463" t="str">
            <v>.2.1</v>
          </cell>
          <cell r="B2463" t="str">
            <v>Ins Sinapi 2640</v>
          </cell>
          <cell r="C2463" t="str">
            <v>Luva para eletroduto, em aco galvanizado eletrolitico, diametro de 50 mm (2 1/2")</v>
          </cell>
          <cell r="D2463" t="str">
            <v>un</v>
          </cell>
          <cell r="E2463">
            <v>0.33333000000000002</v>
          </cell>
          <cell r="F2463">
            <v>9.77</v>
          </cell>
          <cell r="G2463">
            <v>3.26</v>
          </cell>
        </row>
        <row r="2464">
          <cell r="A2464" t="str">
            <v>.2.2</v>
          </cell>
          <cell r="B2464" t="str">
            <v>Sinapi 88247</v>
          </cell>
          <cell r="C2464" t="str">
            <v>Auxiliar de eletricista com encargos complementares</v>
          </cell>
          <cell r="D2464" t="str">
            <v>h</v>
          </cell>
          <cell r="E2464">
            <v>0.10299999999999999</v>
          </cell>
          <cell r="F2464">
            <v>14.57</v>
          </cell>
          <cell r="G2464">
            <v>1.5</v>
          </cell>
        </row>
        <row r="2465">
          <cell r="A2465" t="str">
            <v>.2.3</v>
          </cell>
          <cell r="B2465" t="str">
            <v>Sinapi 88264</v>
          </cell>
          <cell r="C2465" t="str">
            <v>Eletricista com encargos complementares</v>
          </cell>
          <cell r="D2465" t="str">
            <v>h</v>
          </cell>
          <cell r="E2465">
            <v>0.10299999999999999</v>
          </cell>
          <cell r="F2465">
            <v>19.11</v>
          </cell>
          <cell r="G2465">
            <v>1.97</v>
          </cell>
        </row>
        <row r="2467">
          <cell r="A2467" t="str">
            <v>.3</v>
          </cell>
          <cell r="B2467" t="str">
            <v>Comp. Sinapi 93022</v>
          </cell>
          <cell r="C2467" t="str">
            <v xml:space="preserve">Curva eletroduto </v>
          </cell>
        </row>
        <row r="2468">
          <cell r="A2468" t="str">
            <v>.3.1</v>
          </cell>
          <cell r="B2468" t="str">
            <v>Ins Sinapi 2619</v>
          </cell>
          <cell r="C2468" t="str">
            <v>Curva 90 graus, para eletroduto, em aco galvanizado eletrolitico, diametro de 50 mm (2 1/2")</v>
          </cell>
          <cell r="D2468" t="str">
            <v>un</v>
          </cell>
          <cell r="E2468">
            <v>0.33333000000000002</v>
          </cell>
          <cell r="F2468">
            <v>59.91</v>
          </cell>
          <cell r="G2468">
            <v>19.97</v>
          </cell>
        </row>
        <row r="2469">
          <cell r="A2469" t="str">
            <v>.3.2</v>
          </cell>
          <cell r="B2469" t="str">
            <v>Sinapi 88247</v>
          </cell>
          <cell r="C2469" t="str">
            <v>Auxiliar de eletricista com encargos complementares</v>
          </cell>
          <cell r="D2469" t="str">
            <v>h</v>
          </cell>
          <cell r="E2469">
            <v>0.154</v>
          </cell>
          <cell r="F2469">
            <v>14.57</v>
          </cell>
          <cell r="G2469">
            <v>2.2400000000000002</v>
          </cell>
        </row>
        <row r="2470">
          <cell r="A2470" t="str">
            <v>.3.3</v>
          </cell>
          <cell r="B2470" t="str">
            <v>Sinapi 88264</v>
          </cell>
          <cell r="C2470" t="str">
            <v>Eletricista com encargos complementares</v>
          </cell>
          <cell r="D2470" t="str">
            <v>h</v>
          </cell>
          <cell r="E2470">
            <v>0.154</v>
          </cell>
          <cell r="F2470">
            <v>19.11</v>
          </cell>
          <cell r="G2470">
            <v>2.94</v>
          </cell>
        </row>
        <row r="2472">
          <cell r="A2472" t="str">
            <v>.4</v>
          </cell>
          <cell r="B2472" t="str">
            <v>Estimado</v>
          </cell>
          <cell r="C2472" t="str">
            <v>Apoios, suportes e fixações para o conjunto - 10% do total</v>
          </cell>
          <cell r="D2472" t="str">
            <v>un</v>
          </cell>
          <cell r="E2472">
            <v>0.1</v>
          </cell>
          <cell r="F2472">
            <v>96.56</v>
          </cell>
          <cell r="G2472">
            <v>9.66</v>
          </cell>
        </row>
        <row r="2475">
          <cell r="A2475" t="str">
            <v>Composição 0463</v>
          </cell>
          <cell r="B2475" t="str">
            <v>Composições Sinapi</v>
          </cell>
          <cell r="C2475" t="str">
            <v>Eletroduto em Aço Galvanizado tipo pesado, incluindo curvas, luvas, buchas e arruelas, apoios, suportes e fixações ref.: A.D.MARTINI, APOLO, ELECON, MOPA, THOMEU. - Ø4"</v>
          </cell>
          <cell r="D2475" t="str">
            <v>m</v>
          </cell>
          <cell r="E2475">
            <v>1</v>
          </cell>
          <cell r="G2475">
            <v>192.86999999999998</v>
          </cell>
        </row>
        <row r="2476">
          <cell r="A2476" t="str">
            <v>.1</v>
          </cell>
          <cell r="B2476" t="str">
            <v>Comp. Sinapi 93012</v>
          </cell>
          <cell r="C2476" t="str">
            <v>Eletroduto</v>
          </cell>
        </row>
        <row r="2477">
          <cell r="A2477" t="str">
            <v>.1.1</v>
          </cell>
          <cell r="B2477" t="str">
            <v>Ins 03977/ORSE</v>
          </cell>
          <cell r="C2477" t="str">
            <v>Eletroduto em aco galvanizado eletrolitico,  pesado, diametro 4", parede de 1,50 mm</v>
          </cell>
          <cell r="D2477" t="str">
            <v>un</v>
          </cell>
          <cell r="E2477">
            <v>0.35</v>
          </cell>
          <cell r="F2477">
            <v>296.89999999999998</v>
          </cell>
          <cell r="G2477">
            <v>103.92</v>
          </cell>
        </row>
        <row r="2478">
          <cell r="A2478" t="str">
            <v>.1.2</v>
          </cell>
          <cell r="B2478" t="str">
            <v>Sinapi 88247</v>
          </cell>
          <cell r="C2478" t="str">
            <v>Auxiliar de eletricista com encargos complementares</v>
          </cell>
          <cell r="D2478" t="str">
            <v>h</v>
          </cell>
          <cell r="E2478">
            <v>0.21299999999999999</v>
          </cell>
          <cell r="F2478">
            <v>14.57</v>
          </cell>
          <cell r="G2478">
            <v>3.1</v>
          </cell>
        </row>
        <row r="2479">
          <cell r="A2479" t="str">
            <v>.1.3</v>
          </cell>
          <cell r="B2479" t="str">
            <v>Sinapi 88264</v>
          </cell>
          <cell r="C2479" t="str">
            <v>Eletricista com encargos complementares</v>
          </cell>
          <cell r="D2479" t="str">
            <v>h</v>
          </cell>
          <cell r="E2479">
            <v>0.21299999999999999</v>
          </cell>
          <cell r="F2479">
            <v>19.11</v>
          </cell>
          <cell r="G2479">
            <v>4.07</v>
          </cell>
        </row>
        <row r="2481">
          <cell r="A2481" t="str">
            <v>.2</v>
          </cell>
          <cell r="B2481" t="str">
            <v>Comp. Sinapi 93017</v>
          </cell>
          <cell r="C2481" t="str">
            <v>Luva eletroduto</v>
          </cell>
        </row>
        <row r="2482">
          <cell r="A2482" t="str">
            <v>.2.1</v>
          </cell>
          <cell r="B2482" t="str">
            <v>Ins Sinapi 2641</v>
          </cell>
          <cell r="C2482" t="str">
            <v>Luva para eletroduto, em aco galvanizado eletrolitico, diametro de 100 mm (4")</v>
          </cell>
          <cell r="D2482" t="str">
            <v>un</v>
          </cell>
          <cell r="E2482">
            <v>0.33333000000000002</v>
          </cell>
          <cell r="F2482">
            <v>23.49</v>
          </cell>
          <cell r="G2482">
            <v>7.83</v>
          </cell>
        </row>
        <row r="2483">
          <cell r="A2483" t="str">
            <v>.2.2</v>
          </cell>
          <cell r="B2483" t="str">
            <v>Sinapi 88247</v>
          </cell>
          <cell r="C2483" t="str">
            <v>Auxiliar de eletricista com encargos complementares</v>
          </cell>
          <cell r="D2483" t="str">
            <v>h</v>
          </cell>
          <cell r="E2483">
            <v>0.14199999999999999</v>
          </cell>
          <cell r="F2483">
            <v>14.57</v>
          </cell>
          <cell r="G2483">
            <v>2.0699999999999998</v>
          </cell>
        </row>
        <row r="2484">
          <cell r="A2484" t="str">
            <v>.2.3</v>
          </cell>
          <cell r="B2484" t="str">
            <v>Sinapi 88264</v>
          </cell>
          <cell r="C2484" t="str">
            <v>Eletricista com encargos complementares</v>
          </cell>
          <cell r="D2484" t="str">
            <v>h</v>
          </cell>
          <cell r="E2484">
            <v>0.14199999999999999</v>
          </cell>
          <cell r="F2484">
            <v>19.11</v>
          </cell>
          <cell r="G2484">
            <v>2.71</v>
          </cell>
        </row>
        <row r="2486">
          <cell r="A2486" t="str">
            <v>.3</v>
          </cell>
          <cell r="B2486" t="str">
            <v>Comp. Sinapi 93026</v>
          </cell>
          <cell r="C2486" t="str">
            <v xml:space="preserve">Curva eletroduto </v>
          </cell>
        </row>
        <row r="2487">
          <cell r="A2487" t="str">
            <v>.3.1</v>
          </cell>
          <cell r="B2487" t="str">
            <v>Ins Sinapi 2621</v>
          </cell>
          <cell r="C2487" t="str">
            <v>Curva 90 graus, para eletroduto, em aco galvanizado eletrolitico, diametro de 100 mm (4")</v>
          </cell>
          <cell r="D2487" t="str">
            <v>un</v>
          </cell>
          <cell r="E2487">
            <v>0.33333000000000002</v>
          </cell>
          <cell r="F2487">
            <v>133.41</v>
          </cell>
          <cell r="G2487">
            <v>44.47</v>
          </cell>
        </row>
        <row r="2488">
          <cell r="A2488" t="str">
            <v>.3.2</v>
          </cell>
          <cell r="B2488" t="str">
            <v>Sinapi 88247</v>
          </cell>
          <cell r="C2488" t="str">
            <v>Auxiliar de eletricista com encargos complementares</v>
          </cell>
          <cell r="D2488" t="str">
            <v>h</v>
          </cell>
          <cell r="E2488">
            <v>0.21299999999999999</v>
          </cell>
          <cell r="F2488">
            <v>14.57</v>
          </cell>
          <cell r="G2488">
            <v>3.1</v>
          </cell>
        </row>
        <row r="2489">
          <cell r="A2489" t="str">
            <v>.3.3</v>
          </cell>
          <cell r="B2489" t="str">
            <v>Sinapi 88264</v>
          </cell>
          <cell r="C2489" t="str">
            <v>Eletricista com encargos complementares</v>
          </cell>
          <cell r="D2489" t="str">
            <v>h</v>
          </cell>
          <cell r="E2489">
            <v>0.21299999999999999</v>
          </cell>
          <cell r="F2489">
            <v>19.11</v>
          </cell>
          <cell r="G2489">
            <v>4.07</v>
          </cell>
        </row>
        <row r="2491">
          <cell r="A2491" t="str">
            <v>.4</v>
          </cell>
          <cell r="B2491" t="str">
            <v>Estimado</v>
          </cell>
          <cell r="C2491" t="str">
            <v>Apoios, suportes e fixações para o conjunto - 10% do total</v>
          </cell>
          <cell r="D2491" t="str">
            <v>un</v>
          </cell>
          <cell r="E2491">
            <v>0.1</v>
          </cell>
          <cell r="F2491">
            <v>175.33999999999997</v>
          </cell>
          <cell r="G2491">
            <v>17.53</v>
          </cell>
        </row>
        <row r="2494">
          <cell r="A2494" t="str">
            <v>Composição 0464</v>
          </cell>
          <cell r="B2494" t="str">
            <v xml:space="preserve">Composições Sinapi </v>
          </cell>
          <cell r="C2494" t="str">
            <v>Eletroduto PVC rígido (cinza), incluindo curvas, luvas, buchas e arruelas, apoios, suportes e fixações ref.: Tigre ou similar. - Ø3/4"</v>
          </cell>
          <cell r="D2494" t="str">
            <v>m</v>
          </cell>
          <cell r="E2494">
            <v>1</v>
          </cell>
          <cell r="G2494">
            <v>25.199999999999996</v>
          </cell>
        </row>
        <row r="2495">
          <cell r="A2495" t="str">
            <v>.1</v>
          </cell>
          <cell r="B2495" t="str">
            <v>Comp. Sinapi 91867</v>
          </cell>
          <cell r="C2495" t="str">
            <v xml:space="preserve">Eletroduto </v>
          </cell>
        </row>
        <row r="2496">
          <cell r="A2496" t="str">
            <v>.1.1</v>
          </cell>
          <cell r="B2496" t="str">
            <v>Proposta</v>
          </cell>
          <cell r="C2496" t="str">
            <v>Eletroduto rígido roscável, PVC, cinza DN 25mm (3/4")</v>
          </cell>
          <cell r="D2496" t="str">
            <v>m</v>
          </cell>
          <cell r="E2496">
            <v>1</v>
          </cell>
          <cell r="F2496">
            <v>10.66</v>
          </cell>
          <cell r="G2496">
            <v>10.66</v>
          </cell>
        </row>
        <row r="2497">
          <cell r="A2497" t="str">
            <v>.1.2</v>
          </cell>
          <cell r="B2497" t="str">
            <v>Ins Sinapi 34562</v>
          </cell>
          <cell r="C2497" t="str">
            <v>Ara,e recozido 16 BWG, 1,60 mm (0,016 kg/m)</v>
          </cell>
          <cell r="D2497" t="str">
            <v>kg</v>
          </cell>
          <cell r="E2497">
            <v>1.8E-3</v>
          </cell>
          <cell r="F2497">
            <v>12.86</v>
          </cell>
          <cell r="G2497">
            <v>0.02</v>
          </cell>
        </row>
        <row r="2498">
          <cell r="A2498" t="str">
            <v>.1.3</v>
          </cell>
          <cell r="B2498" t="str">
            <v>Sinapi 88247</v>
          </cell>
          <cell r="C2498" t="str">
            <v>Auxiliar de eletricista com encargos complementares</v>
          </cell>
          <cell r="D2498" t="str">
            <v>h</v>
          </cell>
          <cell r="E2498">
            <v>0.10199999999999999</v>
          </cell>
          <cell r="F2498">
            <v>14.57</v>
          </cell>
          <cell r="G2498">
            <v>1.49</v>
          </cell>
        </row>
        <row r="2499">
          <cell r="A2499" t="str">
            <v>.1.4</v>
          </cell>
          <cell r="B2499" t="str">
            <v>Sinapi 88264</v>
          </cell>
          <cell r="C2499" t="str">
            <v>Eletricista com encargos complementares</v>
          </cell>
          <cell r="D2499" t="str">
            <v>h</v>
          </cell>
          <cell r="E2499">
            <v>0.10199999999999999</v>
          </cell>
          <cell r="F2499">
            <v>19.11</v>
          </cell>
          <cell r="G2499">
            <v>1.95</v>
          </cell>
        </row>
        <row r="2501">
          <cell r="A2501" t="str">
            <v>.2</v>
          </cell>
          <cell r="B2501" t="str">
            <v>Comp. Sinapi 91879</v>
          </cell>
          <cell r="C2501" t="str">
            <v>Luva para eletroduto</v>
          </cell>
        </row>
        <row r="2502">
          <cell r="A2502" t="str">
            <v>.2.1</v>
          </cell>
          <cell r="B2502" t="str">
            <v>Proposta</v>
          </cell>
          <cell r="C2502" t="str">
            <v>Luva para eletroduto, PVC, roscável, DN 25 mm (3/4"), cinza</v>
          </cell>
          <cell r="D2502" t="str">
            <v>un</v>
          </cell>
          <cell r="E2502">
            <v>0.33333000000000002</v>
          </cell>
          <cell r="F2502">
            <v>5.99</v>
          </cell>
          <cell r="G2502">
            <v>2</v>
          </cell>
        </row>
        <row r="2503">
          <cell r="A2503" t="str">
            <v>.2.2</v>
          </cell>
          <cell r="B2503" t="str">
            <v>Sinapi 88247</v>
          </cell>
          <cell r="C2503" t="str">
            <v>Auxiliar de eletricista com encargos complementares</v>
          </cell>
          <cell r="D2503" t="str">
            <v>h</v>
          </cell>
          <cell r="E2503">
            <v>4.4999999999999998E-2</v>
          </cell>
          <cell r="F2503">
            <v>14.57</v>
          </cell>
          <cell r="G2503">
            <v>0.66</v>
          </cell>
        </row>
        <row r="2504">
          <cell r="A2504" t="str">
            <v>.2.3</v>
          </cell>
          <cell r="B2504" t="str">
            <v>Sinapi 88264</v>
          </cell>
          <cell r="C2504" t="str">
            <v>Eletricista com encargos complementares</v>
          </cell>
          <cell r="D2504" t="str">
            <v>h</v>
          </cell>
          <cell r="E2504">
            <v>4.4999999999999998E-2</v>
          </cell>
          <cell r="F2504">
            <v>19.11</v>
          </cell>
          <cell r="G2504">
            <v>0.86</v>
          </cell>
        </row>
        <row r="2506">
          <cell r="A2506" t="str">
            <v>.3</v>
          </cell>
          <cell r="B2506" t="str">
            <v>Comp. Sinapi 91902</v>
          </cell>
          <cell r="C2506" t="str">
            <v>Curva 90 graus para eletroduto</v>
          </cell>
        </row>
        <row r="2507">
          <cell r="A2507" t="str">
            <v>.3.1</v>
          </cell>
          <cell r="B2507" t="str">
            <v>Proposta</v>
          </cell>
          <cell r="C2507" t="str">
            <v>Curva 90 graus para eletroduto, PVC, roscável, DN 25 mm (3/4"), cinza</v>
          </cell>
          <cell r="D2507" t="str">
            <v>un</v>
          </cell>
          <cell r="E2507">
            <v>0.33333000000000002</v>
          </cell>
          <cell r="F2507">
            <v>8.99</v>
          </cell>
          <cell r="G2507">
            <v>3</v>
          </cell>
        </row>
        <row r="2508">
          <cell r="A2508" t="str">
            <v>.3.2</v>
          </cell>
          <cell r="B2508" t="str">
            <v>Sinapi 88247</v>
          </cell>
          <cell r="C2508" t="str">
            <v>Auxiliar de eletricista com encargos complementares</v>
          </cell>
          <cell r="D2508" t="str">
            <v>h</v>
          </cell>
          <cell r="E2508">
            <v>6.7330000000000001E-2</v>
          </cell>
          <cell r="F2508">
            <v>14.57</v>
          </cell>
          <cell r="G2508">
            <v>0.98</v>
          </cell>
        </row>
        <row r="2509">
          <cell r="A2509" t="str">
            <v>.3.3</v>
          </cell>
          <cell r="B2509" t="str">
            <v>Sinapi 88264</v>
          </cell>
          <cell r="C2509" t="str">
            <v>Eletricista com encargos complementares</v>
          </cell>
          <cell r="D2509" t="str">
            <v>h</v>
          </cell>
          <cell r="E2509">
            <v>6.7330000000000001E-2</v>
          </cell>
          <cell r="F2509">
            <v>19.11</v>
          </cell>
          <cell r="G2509">
            <v>1.29</v>
          </cell>
        </row>
        <row r="2511">
          <cell r="A2511" t="str">
            <v>.4</v>
          </cell>
          <cell r="B2511" t="str">
            <v>Estimado</v>
          </cell>
          <cell r="C2511" t="str">
            <v>Apoios, suportes e fixações para o conjunto - 10% do total</v>
          </cell>
          <cell r="D2511" t="str">
            <v>un</v>
          </cell>
          <cell r="E2511">
            <v>0.1</v>
          </cell>
          <cell r="F2511">
            <v>22.909999999999997</v>
          </cell>
          <cell r="G2511">
            <v>2.29</v>
          </cell>
        </row>
        <row r="2514">
          <cell r="A2514" t="str">
            <v>Composição 0465</v>
          </cell>
          <cell r="B2514" t="str">
            <v>Comp. Criada a partir do elemento</v>
          </cell>
          <cell r="C2514" t="str">
            <v>Eletrocalha perfurada com tampa, aço galvanizado, peça de 3m, incluindo conexões, apoios, suportes e fixações - 150x100mm</v>
          </cell>
          <cell r="D2514" t="str">
            <v>m</v>
          </cell>
          <cell r="E2514">
            <v>1</v>
          </cell>
          <cell r="G2514">
            <v>87.38</v>
          </cell>
        </row>
        <row r="2515">
          <cell r="A2515" t="str">
            <v>.1</v>
          </cell>
          <cell r="B2515" t="str">
            <v>Comp. 8684/ORSE para eletrocalhas</v>
          </cell>
          <cell r="C2515" t="str">
            <v>Fornecimento e instalação de eletrocalha perfurada 150 x 100 x 3000 mm (ref. mopa ou similar)</v>
          </cell>
        </row>
        <row r="2516">
          <cell r="A2516" t="str">
            <v>.1.1</v>
          </cell>
          <cell r="B2516" t="str">
            <v>Sinapi 88316</v>
          </cell>
          <cell r="C2516" t="str">
            <v>Servente com encargos complementares</v>
          </cell>
          <cell r="D2516" t="str">
            <v>h</v>
          </cell>
          <cell r="E2516">
            <v>0.4</v>
          </cell>
          <cell r="F2516">
            <v>12.45</v>
          </cell>
          <cell r="G2516">
            <v>4.9800000000000004</v>
          </cell>
        </row>
        <row r="2517">
          <cell r="A2517" t="str">
            <v>.1.2</v>
          </cell>
          <cell r="B2517" t="str">
            <v>Sinapi 88264</v>
          </cell>
          <cell r="C2517" t="str">
            <v>Eletricista com encargos complementares</v>
          </cell>
          <cell r="D2517" t="str">
            <v>h</v>
          </cell>
          <cell r="E2517">
            <v>0.4</v>
          </cell>
          <cell r="F2517">
            <v>19.11</v>
          </cell>
          <cell r="G2517">
            <v>7.64</v>
          </cell>
        </row>
        <row r="2518">
          <cell r="A2518" t="str">
            <v>.1.3</v>
          </cell>
          <cell r="B2518" t="str">
            <v>Ins 03458/ORSE</v>
          </cell>
          <cell r="C2518" t="str">
            <v>Eletrocalha metálica perfurada 150 x 100 x 3000 mm (ref. valemam ou similar)</v>
          </cell>
          <cell r="D2518" t="str">
            <v>un</v>
          </cell>
          <cell r="E2518">
            <v>0.35</v>
          </cell>
          <cell r="F2518">
            <v>66.400000000000006</v>
          </cell>
          <cell r="G2518">
            <v>23.24</v>
          </cell>
        </row>
        <row r="2519">
          <cell r="A2519" t="str">
            <v>.1.4</v>
          </cell>
          <cell r="B2519" t="str">
            <v>Ins 03460/ORSE</v>
          </cell>
          <cell r="C2519" t="str">
            <v>Tampa de encaixe 150mm para eletrocalha metálica (ref.: mopa ou similar)</v>
          </cell>
          <cell r="D2519" t="str">
            <v>un</v>
          </cell>
          <cell r="E2519">
            <v>0.35</v>
          </cell>
          <cell r="F2519">
            <v>41.45</v>
          </cell>
          <cell r="G2519">
            <v>14.51</v>
          </cell>
        </row>
        <row r="2521">
          <cell r="A2521" t="str">
            <v>.2</v>
          </cell>
          <cell r="B2521" t="str">
            <v>Comp. 11547/ORSE para emenda de eletrocalha</v>
          </cell>
          <cell r="C2521" t="str">
            <v>Emenda interna 150 x 100 mm com base lisa perfurada para eletrocalha metálica (ref. Mopa ou similar)</v>
          </cell>
        </row>
        <row r="2522">
          <cell r="A2522" t="str">
            <v>.2.1</v>
          </cell>
          <cell r="B2522" t="str">
            <v>Sinapi 88316</v>
          </cell>
          <cell r="C2522" t="str">
            <v>Servente com encargos complementares</v>
          </cell>
          <cell r="D2522" t="str">
            <v>h</v>
          </cell>
          <cell r="E2522">
            <v>0.2</v>
          </cell>
          <cell r="F2522">
            <v>12.45</v>
          </cell>
          <cell r="G2522">
            <v>2.4900000000000002</v>
          </cell>
        </row>
        <row r="2523">
          <cell r="A2523" t="str">
            <v>.2.2</v>
          </cell>
          <cell r="B2523" t="str">
            <v>Sinapi 88264</v>
          </cell>
          <cell r="C2523" t="str">
            <v>Eletricista com encargos complementares</v>
          </cell>
          <cell r="D2523" t="str">
            <v>h</v>
          </cell>
          <cell r="E2523">
            <v>0.2</v>
          </cell>
          <cell r="F2523">
            <v>19.11</v>
          </cell>
          <cell r="G2523">
            <v>3.82</v>
          </cell>
        </row>
        <row r="2524">
          <cell r="A2524" t="str">
            <v>.2.3</v>
          </cell>
          <cell r="B2524" t="str">
            <v>Ins 04035/ORSE</v>
          </cell>
          <cell r="C2524" t="str">
            <v>Emenda interna 150 x 100 mm com base lisa perfurada para eletrocalha metálica (ref. Mopa ou similar)</v>
          </cell>
          <cell r="D2524" t="str">
            <v>un</v>
          </cell>
          <cell r="E2524">
            <v>1</v>
          </cell>
          <cell r="F2524">
            <v>4.99</v>
          </cell>
          <cell r="G2524">
            <v>4.99</v>
          </cell>
        </row>
        <row r="2526">
          <cell r="A2526" t="str">
            <v>.3</v>
          </cell>
          <cell r="B2526" t="str">
            <v>Comp. 08308/ORSE para conexão de eletrocalha</v>
          </cell>
          <cell r="C2526" t="str">
            <v>Te horizontal 150 x 100mm para eletrocalha metálica</v>
          </cell>
        </row>
        <row r="2527">
          <cell r="A2527" t="str">
            <v>.3.1</v>
          </cell>
          <cell r="B2527" t="str">
            <v>Ins 04097/ORSE</v>
          </cell>
          <cell r="C2527" t="str">
            <v>Tê horizontal 150 x 100 mm para eletrocalha metálica (ref. Mopa ou similar)</v>
          </cell>
          <cell r="D2527" t="str">
            <v>un</v>
          </cell>
          <cell r="E2527">
            <v>0.33333000000000002</v>
          </cell>
          <cell r="F2527">
            <v>47</v>
          </cell>
          <cell r="G2527">
            <v>15.67</v>
          </cell>
        </row>
        <row r="2528">
          <cell r="A2528" t="str">
            <v>.3.2</v>
          </cell>
          <cell r="B2528" t="str">
            <v>Sinapi 88316</v>
          </cell>
          <cell r="C2528" t="str">
            <v>Servente com encargos complementares</v>
          </cell>
          <cell r="D2528" t="str">
            <v>h</v>
          </cell>
          <cell r="E2528">
            <v>6.6659999999999997E-2</v>
          </cell>
          <cell r="F2528">
            <v>12.45</v>
          </cell>
          <cell r="G2528">
            <v>0.83</v>
          </cell>
        </row>
        <row r="2529">
          <cell r="A2529" t="str">
            <v>.3.3</v>
          </cell>
          <cell r="B2529" t="str">
            <v>Sinapi 88264</v>
          </cell>
          <cell r="C2529" t="str">
            <v>Eletricista com encargos complementares</v>
          </cell>
          <cell r="D2529" t="str">
            <v>h</v>
          </cell>
          <cell r="E2529">
            <v>6.6659999999999997E-2</v>
          </cell>
          <cell r="F2529">
            <v>19.11</v>
          </cell>
          <cell r="G2529">
            <v>1.27</v>
          </cell>
        </row>
        <row r="2531">
          <cell r="A2531" t="str">
            <v>.4</v>
          </cell>
          <cell r="B2531" t="str">
            <v>Estimado</v>
          </cell>
          <cell r="C2531" t="str">
            <v>Apoios, suportes e fixações para o conjunto - 10% do total</v>
          </cell>
          <cell r="D2531" t="str">
            <v>un</v>
          </cell>
          <cell r="E2531">
            <v>0.1</v>
          </cell>
          <cell r="F2531">
            <v>79.44</v>
          </cell>
          <cell r="G2531">
            <v>7.94</v>
          </cell>
        </row>
        <row r="2534">
          <cell r="A2534" t="str">
            <v>Composição 0466</v>
          </cell>
          <cell r="B2534" t="str">
            <v>Comp. Criada a partir do elemento</v>
          </cell>
          <cell r="C2534" t="str">
            <v>Eletrocalha perfurada com tampa, aço galvanizado, peça de 3m, incluindo conexões, apoios, suportes e fixações - 400x100mm</v>
          </cell>
          <cell r="D2534" t="str">
            <v>m</v>
          </cell>
          <cell r="E2534">
            <v>1</v>
          </cell>
          <cell r="G2534">
            <v>187.48</v>
          </cell>
        </row>
        <row r="2535">
          <cell r="A2535" t="str">
            <v>.1</v>
          </cell>
          <cell r="B2535" t="str">
            <v>Comp. 8684/ORSE para eletrocalhas</v>
          </cell>
          <cell r="C2535" t="str">
            <v>Fornecimento e instalação de eletrocalha perfurada 400 x 100 x 3000 mm (ref. mopa ou similar)</v>
          </cell>
        </row>
        <row r="2536">
          <cell r="A2536" t="str">
            <v>.1.1</v>
          </cell>
          <cell r="B2536" t="str">
            <v>Sinapi 88316</v>
          </cell>
          <cell r="C2536" t="str">
            <v>Servente com encargos complementares</v>
          </cell>
          <cell r="D2536" t="str">
            <v>h</v>
          </cell>
          <cell r="E2536">
            <v>0.6</v>
          </cell>
          <cell r="F2536">
            <v>12.45</v>
          </cell>
          <cell r="G2536">
            <v>7.47</v>
          </cell>
        </row>
        <row r="2537">
          <cell r="A2537" t="str">
            <v>.1.2</v>
          </cell>
          <cell r="B2537" t="str">
            <v>Sinapi 88264</v>
          </cell>
          <cell r="C2537" t="str">
            <v>Eletricista com encargos complementares</v>
          </cell>
          <cell r="D2537" t="str">
            <v>h</v>
          </cell>
          <cell r="E2537">
            <v>0.6</v>
          </cell>
          <cell r="F2537">
            <v>19.11</v>
          </cell>
          <cell r="G2537">
            <v>11.47</v>
          </cell>
        </row>
        <row r="2538">
          <cell r="A2538" t="str">
            <v>.1.3</v>
          </cell>
          <cell r="B2538" t="str">
            <v>Ins 08193/ORSE</v>
          </cell>
          <cell r="C2538" t="str">
            <v>Eletrocalha metálica perfurada 400 x 100 x 3000 mm (ref. valemam ou similar)</v>
          </cell>
          <cell r="D2538" t="str">
            <v>m</v>
          </cell>
          <cell r="E2538">
            <v>1.05</v>
          </cell>
          <cell r="F2538">
            <v>53.37</v>
          </cell>
          <cell r="G2538">
            <v>56.04</v>
          </cell>
        </row>
        <row r="2539">
          <cell r="A2539" t="str">
            <v>.1.4</v>
          </cell>
          <cell r="B2539" t="str">
            <v>Ins 03994/ORSE</v>
          </cell>
          <cell r="C2539" t="str">
            <v>Tampa de encaixe 400 mm para eletrocalha metálica (ref.: mopa ou similar)</v>
          </cell>
          <cell r="D2539" t="str">
            <v>un</v>
          </cell>
          <cell r="E2539">
            <v>0.35</v>
          </cell>
          <cell r="F2539">
            <v>113</v>
          </cell>
          <cell r="G2539">
            <v>39.549999999999997</v>
          </cell>
        </row>
        <row r="2541">
          <cell r="A2541" t="str">
            <v>.2</v>
          </cell>
          <cell r="B2541" t="str">
            <v>Comp. 11848/ORSE para emenda de eletrocalha</v>
          </cell>
          <cell r="C2541" t="str">
            <v>Emenda interna 400 x 100 mm com base lisa perfurada para eletrocalha metálica (ref. Mopa ou similar)</v>
          </cell>
        </row>
        <row r="2542">
          <cell r="A2542" t="str">
            <v>.2.1</v>
          </cell>
          <cell r="B2542" t="str">
            <v>Sinapi 88316</v>
          </cell>
          <cell r="C2542" t="str">
            <v>Servente com encargos complementares</v>
          </cell>
          <cell r="D2542" t="str">
            <v>h</v>
          </cell>
          <cell r="E2542">
            <v>0.2</v>
          </cell>
          <cell r="F2542">
            <v>12.45</v>
          </cell>
          <cell r="G2542">
            <v>2.4900000000000002</v>
          </cell>
        </row>
        <row r="2543">
          <cell r="A2543" t="str">
            <v>.2.2</v>
          </cell>
          <cell r="B2543" t="str">
            <v>Sinapi 88264</v>
          </cell>
          <cell r="C2543" t="str">
            <v>Eletricista com encargos complementares</v>
          </cell>
          <cell r="D2543" t="str">
            <v>h</v>
          </cell>
          <cell r="E2543">
            <v>0.2</v>
          </cell>
          <cell r="F2543">
            <v>19.11</v>
          </cell>
          <cell r="G2543">
            <v>3.82</v>
          </cell>
        </row>
        <row r="2544">
          <cell r="A2544" t="str">
            <v>.2.3</v>
          </cell>
          <cell r="B2544" t="str">
            <v>Ins 04082/ORSE</v>
          </cell>
          <cell r="C2544" t="str">
            <v>Emenda interna 400 x 100 mm com base lisa perfurada para eletrocalha metálica (ref. Mopa ou similar)</v>
          </cell>
          <cell r="D2544" t="str">
            <v>un</v>
          </cell>
          <cell r="E2544">
            <v>1</v>
          </cell>
          <cell r="F2544">
            <v>8.5</v>
          </cell>
          <cell r="G2544">
            <v>8.5</v>
          </cell>
        </row>
        <row r="2546">
          <cell r="A2546" t="str">
            <v>.3</v>
          </cell>
          <cell r="B2546" t="str">
            <v>Comp. 08112/ORSE para conexão de eletrocalha</v>
          </cell>
          <cell r="C2546" t="str">
            <v>Te horizontal 400 x 100mm para eletrocalha metálica</v>
          </cell>
        </row>
        <row r="2547">
          <cell r="A2547" t="str">
            <v>.3.1</v>
          </cell>
          <cell r="B2547" t="str">
            <v>Ins 04102/ORSE</v>
          </cell>
          <cell r="C2547" t="str">
            <v>Tê horizontal 400 x 100 mm para eletrocalha metálica (ref. Mopa ou similar)</v>
          </cell>
          <cell r="D2547" t="str">
            <v>un</v>
          </cell>
          <cell r="E2547">
            <v>0.33333000000000002</v>
          </cell>
          <cell r="F2547">
            <v>117</v>
          </cell>
          <cell r="G2547">
            <v>39</v>
          </cell>
        </row>
        <row r="2548">
          <cell r="A2548" t="str">
            <v>.3.2</v>
          </cell>
          <cell r="B2548" t="str">
            <v>Sinapi 88316</v>
          </cell>
          <cell r="C2548" t="str">
            <v>Servente com encargos complementares</v>
          </cell>
          <cell r="D2548" t="str">
            <v>h</v>
          </cell>
          <cell r="E2548">
            <v>6.6659999999999997E-2</v>
          </cell>
          <cell r="F2548">
            <v>12.45</v>
          </cell>
          <cell r="G2548">
            <v>0.83</v>
          </cell>
        </row>
        <row r="2549">
          <cell r="A2549" t="str">
            <v>.3.3</v>
          </cell>
          <cell r="B2549" t="str">
            <v>Sinapi 88264</v>
          </cell>
          <cell r="C2549" t="str">
            <v>Eletricista com encargos complementares</v>
          </cell>
          <cell r="D2549" t="str">
            <v>h</v>
          </cell>
          <cell r="E2549">
            <v>6.6659999999999997E-2</v>
          </cell>
          <cell r="F2549">
            <v>19.11</v>
          </cell>
          <cell r="G2549">
            <v>1.27</v>
          </cell>
        </row>
        <row r="2551">
          <cell r="A2551" t="str">
            <v>.4</v>
          </cell>
          <cell r="B2551" t="str">
            <v>Estimado</v>
          </cell>
          <cell r="C2551" t="str">
            <v>Apoios, suportes e fixações para o conjunto - 10% do total</v>
          </cell>
          <cell r="D2551" t="str">
            <v>un</v>
          </cell>
          <cell r="E2551">
            <v>0.1</v>
          </cell>
          <cell r="F2551">
            <v>170.44</v>
          </cell>
          <cell r="G2551">
            <v>17.04</v>
          </cell>
        </row>
        <row r="2554">
          <cell r="A2554" t="str">
            <v>Composição 0467</v>
          </cell>
          <cell r="B2554" t="str">
            <v>Comp. Criada a partir do elemento</v>
          </cell>
          <cell r="C2554" t="str">
            <v>Caixa de passagem subterrânea 50x50x80cm</v>
          </cell>
          <cell r="D2554" t="str">
            <v>un</v>
          </cell>
          <cell r="E2554">
            <v>1</v>
          </cell>
          <cell r="G2554">
            <v>319.11</v>
          </cell>
        </row>
        <row r="2555">
          <cell r="A2555" t="str">
            <v>.1</v>
          </cell>
          <cell r="B2555" t="str">
            <v>Sinapi 87448</v>
          </cell>
          <cell r="C2555" t="str">
            <v>Alvenaria de vedação de blocos vazados de concreto de 9x19x39cm (espessura 9cm) de paredes com área líquida menor que 6m² sem vãos e argamassa de assentamento com preparo manual</v>
          </cell>
          <cell r="D2555" t="str">
            <v>m2</v>
          </cell>
          <cell r="E2555">
            <v>1.6</v>
          </cell>
          <cell r="F2555">
            <v>44.78</v>
          </cell>
          <cell r="G2555">
            <v>71.650000000000006</v>
          </cell>
        </row>
        <row r="2556">
          <cell r="A2556" t="str">
            <v>.2</v>
          </cell>
          <cell r="B2556" t="str">
            <v>Sinapi 87878</v>
          </cell>
          <cell r="C2556" t="str">
            <v>Chapisco aplicado tanto em pilares e vigas de concreto como em alvenarias de paredes internas, com colher de pedreiro. argamassa traço 1:3 com preparo manual</v>
          </cell>
          <cell r="D2556" t="str">
            <v>m2</v>
          </cell>
          <cell r="E2556">
            <v>1.85</v>
          </cell>
          <cell r="F2556">
            <v>3.14</v>
          </cell>
          <cell r="G2556">
            <v>5.81</v>
          </cell>
        </row>
        <row r="2557">
          <cell r="A2557" t="str">
            <v>.3</v>
          </cell>
          <cell r="B2557" t="str">
            <v>Sinapi 98560</v>
          </cell>
          <cell r="C2557" t="str">
            <v>Impermeabilizacao de superficie com argamassa de cimento e areia, traco 1:3, com aditivo impermeabilizante, e=2 cm</v>
          </cell>
          <cell r="D2557" t="str">
            <v>m2</v>
          </cell>
          <cell r="E2557">
            <v>1.85</v>
          </cell>
          <cell r="F2557">
            <v>33.33</v>
          </cell>
          <cell r="G2557">
            <v>61.66</v>
          </cell>
        </row>
        <row r="2558">
          <cell r="A2558" t="str">
            <v>.4</v>
          </cell>
          <cell r="B2558" t="str">
            <v>Sinapi 83681</v>
          </cell>
          <cell r="C2558" t="str">
            <v>Tubo pvc Ø 4" com material drenante para dreno/barbaca - fornecimento e instalacao</v>
          </cell>
          <cell r="D2558" t="str">
            <v>m</v>
          </cell>
          <cell r="E2558">
            <v>0.4</v>
          </cell>
          <cell r="F2558">
            <v>15.07</v>
          </cell>
          <cell r="G2558">
            <v>6.03</v>
          </cell>
        </row>
        <row r="2559">
          <cell r="A2559" t="str">
            <v>.5</v>
          </cell>
          <cell r="B2559" t="str">
            <v>Sinapi 83534</v>
          </cell>
          <cell r="C2559" t="str">
            <v>Lastro de concreto, preparo mecanico, incluso aditivo impermeabilizante - fundo da caixa</v>
          </cell>
          <cell r="D2559" t="str">
            <v>m3</v>
          </cell>
          <cell r="E2559">
            <v>2.4500000000000001E-2</v>
          </cell>
          <cell r="F2559">
            <v>535.41999999999996</v>
          </cell>
          <cell r="G2559">
            <v>13.12</v>
          </cell>
        </row>
        <row r="2560">
          <cell r="A2560" t="str">
            <v>.6</v>
          </cell>
          <cell r="B2560" t="str">
            <v>Sinapi 94107</v>
          </cell>
          <cell r="C2560" t="str">
            <v>Lastro com preparo de fundo, largura maior ou igual a 1,5 m, com camada de brita, lançamento manual, em local com nível baixo de interferência</v>
          </cell>
          <cell r="D2560" t="str">
            <v>m3</v>
          </cell>
          <cell r="E2560">
            <v>9.8000000000000004E-2</v>
          </cell>
          <cell r="F2560">
            <v>176.52</v>
          </cell>
          <cell r="G2560">
            <v>17.3</v>
          </cell>
        </row>
        <row r="2561">
          <cell r="A2561" t="str">
            <v>.7</v>
          </cell>
          <cell r="B2561" t="str">
            <v>Ins Sinapi 4777</v>
          </cell>
          <cell r="C2561" t="str">
            <v>Cantoneira de aco, com abas iguais,  qualquer bitola</v>
          </cell>
          <cell r="D2561" t="str">
            <v>kg</v>
          </cell>
          <cell r="E2561">
            <v>6.2412999999999998</v>
          </cell>
          <cell r="F2561">
            <v>4.2699999999999996</v>
          </cell>
          <cell r="G2561">
            <v>26.65</v>
          </cell>
        </row>
        <row r="2562">
          <cell r="A2562" t="str">
            <v>.8</v>
          </cell>
          <cell r="B2562" t="str">
            <v>Ins Sinapi 21071</v>
          </cell>
          <cell r="C2562" t="str">
            <v>Tampao fofo simples com base, classe a15 carga max 1,5 t, 400 x 400 mm, rede pluvial/esgoto/eletrica</v>
          </cell>
          <cell r="D2562" t="str">
            <v>un</v>
          </cell>
          <cell r="E2562">
            <v>1</v>
          </cell>
          <cell r="F2562">
            <v>116.89</v>
          </cell>
          <cell r="G2562">
            <v>116.89</v>
          </cell>
        </row>
        <row r="2565">
          <cell r="A2565" t="str">
            <v>Composição 0468</v>
          </cell>
          <cell r="B2565" t="str">
            <v>Comp. Criada a partir do elemento</v>
          </cell>
          <cell r="C2565" t="str">
            <v>Caixa de passagem subterrânea 40x40x40cm</v>
          </cell>
          <cell r="D2565" t="str">
            <v>un</v>
          </cell>
          <cell r="E2565">
            <v>1</v>
          </cell>
          <cell r="G2565">
            <v>248.63</v>
          </cell>
        </row>
        <row r="2566">
          <cell r="A2566" t="str">
            <v>.1</v>
          </cell>
          <cell r="B2566" t="str">
            <v>Sinapi 87448</v>
          </cell>
          <cell r="C2566" t="str">
            <v>Alvenaria de vedação de blocos vazados de concreto de 9x19x39cm (espessura 9cm) de paredes com área líquida menor que 6m² sem vãos e argamassa de assentamento com preparo manual</v>
          </cell>
          <cell r="D2566" t="str">
            <v>m2</v>
          </cell>
          <cell r="E2566">
            <v>0.64</v>
          </cell>
          <cell r="F2566">
            <v>44.78</v>
          </cell>
          <cell r="G2566">
            <v>28.66</v>
          </cell>
        </row>
        <row r="2567">
          <cell r="A2567" t="str">
            <v>.2</v>
          </cell>
          <cell r="B2567" t="str">
            <v>Sinapi 87878</v>
          </cell>
          <cell r="C2567" t="str">
            <v>Chapisco aplicado tanto em pilares e vigas de concreto como em alvenarias de paredes internas, com colher de pedreiro. argamassa traço 1:3 com preparo manual</v>
          </cell>
          <cell r="D2567" t="str">
            <v>m2</v>
          </cell>
          <cell r="E2567">
            <v>0.8</v>
          </cell>
          <cell r="F2567">
            <v>3.14</v>
          </cell>
          <cell r="G2567">
            <v>2.5099999999999998</v>
          </cell>
        </row>
        <row r="2568">
          <cell r="A2568" t="str">
            <v>.3</v>
          </cell>
          <cell r="B2568" t="str">
            <v>Sinapi 98560</v>
          </cell>
          <cell r="C2568" t="str">
            <v>Impermeabilizacao de superficie com argamassa de cimento e areia, traco 1:3, com aditivo impermeabilizante, e=2 cm</v>
          </cell>
          <cell r="D2568" t="str">
            <v>m2</v>
          </cell>
          <cell r="E2568">
            <v>0.8</v>
          </cell>
          <cell r="F2568">
            <v>33.33</v>
          </cell>
          <cell r="G2568">
            <v>26.66</v>
          </cell>
        </row>
        <row r="2569">
          <cell r="A2569" t="str">
            <v>.4</v>
          </cell>
          <cell r="B2569" t="str">
            <v>Sinapi 83681</v>
          </cell>
          <cell r="C2569" t="str">
            <v>Tubo pvc Ø 4" com material drenante para dreno/barbaca - fornecimento e instalacao</v>
          </cell>
          <cell r="D2569" t="str">
            <v>m</v>
          </cell>
          <cell r="E2569">
            <v>0.4</v>
          </cell>
          <cell r="F2569">
            <v>15.07</v>
          </cell>
          <cell r="G2569">
            <v>6.03</v>
          </cell>
        </row>
        <row r="2570">
          <cell r="A2570" t="str">
            <v>.5</v>
          </cell>
          <cell r="B2570" t="str">
            <v>Sinapi 83534</v>
          </cell>
          <cell r="C2570" t="str">
            <v>Lastro de concreto, preparo mecanico, incluso aditivo impermeabilizante - fundo da caixa</v>
          </cell>
          <cell r="D2570" t="str">
            <v>m3</v>
          </cell>
          <cell r="E2570">
            <v>1.7999999999999999E-2</v>
          </cell>
          <cell r="F2570">
            <v>535.41999999999996</v>
          </cell>
          <cell r="G2570">
            <v>9.64</v>
          </cell>
        </row>
        <row r="2571">
          <cell r="A2571" t="str">
            <v>.6</v>
          </cell>
          <cell r="B2571" t="str">
            <v>Sinapi 94107</v>
          </cell>
          <cell r="C2571" t="str">
            <v>Lastro com preparo de fundo, largura maior ou igual a 1,5 m, com camada de brita, lançamento manual, em local com nível baixo de interferência</v>
          </cell>
          <cell r="D2571" t="str">
            <v>m3</v>
          </cell>
          <cell r="E2571">
            <v>0.128</v>
          </cell>
          <cell r="F2571">
            <v>176.52</v>
          </cell>
          <cell r="G2571">
            <v>22.59</v>
          </cell>
        </row>
        <row r="2572">
          <cell r="A2572" t="str">
            <v>.7</v>
          </cell>
          <cell r="B2572" t="str">
            <v>Ins Sinapi 4777</v>
          </cell>
          <cell r="C2572" t="str">
            <v>Cantoneira de aco, com abas iguais,  qualquer bitola</v>
          </cell>
          <cell r="D2572" t="str">
            <v>kg</v>
          </cell>
          <cell r="E2572">
            <v>6.2412999999999998</v>
          </cell>
          <cell r="F2572">
            <v>4.2699999999999996</v>
          </cell>
          <cell r="G2572">
            <v>26.65</v>
          </cell>
        </row>
        <row r="2573">
          <cell r="A2573" t="str">
            <v>.8</v>
          </cell>
          <cell r="B2573" t="str">
            <v>Ins Sinapi 11241</v>
          </cell>
          <cell r="C2573" t="str">
            <v>Tampao fofo articulado p/ registro, classe a15 carga maxima 1,5 t, *400 x 400* mm</v>
          </cell>
          <cell r="D2573" t="str">
            <v>un</v>
          </cell>
          <cell r="E2573">
            <v>1</v>
          </cell>
          <cell r="F2573">
            <v>125.89</v>
          </cell>
          <cell r="G2573">
            <v>125.89</v>
          </cell>
        </row>
        <row r="2576">
          <cell r="A2576" t="str">
            <v>Composição 0469</v>
          </cell>
          <cell r="B2576" t="str">
            <v>Comp. Criada a partir do elemento</v>
          </cell>
          <cell r="C2576" t="str">
            <v>Caixa de passagem subterrânea 80x80x100cm</v>
          </cell>
          <cell r="D2576" t="str">
            <v>un</v>
          </cell>
          <cell r="E2576">
            <v>1</v>
          </cell>
          <cell r="G2576">
            <v>806.52</v>
          </cell>
        </row>
        <row r="2577">
          <cell r="A2577" t="str">
            <v>.1</v>
          </cell>
          <cell r="B2577" t="str">
            <v>Sinapi 87448</v>
          </cell>
          <cell r="C2577" t="str">
            <v>Alvenaria de vedação de blocos vazados de concreto de 9x19x39cm (espessura 9cm) de paredes com área líquida menor que 6m² sem vãos e argamassa de assentamento com preparo manual</v>
          </cell>
          <cell r="D2577" t="str">
            <v>m2</v>
          </cell>
          <cell r="E2577">
            <v>3.2</v>
          </cell>
          <cell r="F2577">
            <v>44.78</v>
          </cell>
          <cell r="G2577">
            <v>143.30000000000001</v>
          </cell>
        </row>
        <row r="2578">
          <cell r="A2578" t="str">
            <v>.2</v>
          </cell>
          <cell r="B2578" t="str">
            <v>Sinapi 87878</v>
          </cell>
          <cell r="C2578" t="str">
            <v>Chapisco aplicado tanto em pilares e vigas de concreto como em alvenarias de paredes internas, com colher de pedreiro. argamassa traço 1:3 com preparo manual</v>
          </cell>
          <cell r="D2578" t="str">
            <v>m2</v>
          </cell>
          <cell r="E2578">
            <v>3.84</v>
          </cell>
          <cell r="F2578">
            <v>3.14</v>
          </cell>
          <cell r="G2578">
            <v>12.06</v>
          </cell>
        </row>
        <row r="2579">
          <cell r="A2579" t="str">
            <v>.3</v>
          </cell>
          <cell r="B2579" t="str">
            <v>Sinapi 98560</v>
          </cell>
          <cell r="C2579" t="str">
            <v>Impermeabilizacao de superficie com argamassa de cimento e areia, traco 1:3, com aditivo impermeabilizante, e=2 cm</v>
          </cell>
          <cell r="D2579" t="str">
            <v>m2</v>
          </cell>
          <cell r="E2579">
            <v>3.84</v>
          </cell>
          <cell r="F2579">
            <v>33.33</v>
          </cell>
          <cell r="G2579">
            <v>127.99</v>
          </cell>
        </row>
        <row r="2580">
          <cell r="A2580" t="str">
            <v>.4</v>
          </cell>
          <cell r="B2580" t="str">
            <v>Sinapi 83681</v>
          </cell>
          <cell r="C2580" t="str">
            <v>Tubo pvc Ø 4" com material drenante para dreno/barbaca - fornecimento e instalacao</v>
          </cell>
          <cell r="D2580" t="str">
            <v>m</v>
          </cell>
          <cell r="E2580">
            <v>0.4</v>
          </cell>
          <cell r="F2580">
            <v>15.07</v>
          </cell>
          <cell r="G2580">
            <v>6.03</v>
          </cell>
        </row>
        <row r="2581">
          <cell r="A2581" t="str">
            <v>.5</v>
          </cell>
          <cell r="B2581" t="str">
            <v>Sinapi 83534</v>
          </cell>
          <cell r="C2581" t="str">
            <v>Lastro de concreto, preparo mecanico, incluso aditivo impermeabilizante - fundo da caixa</v>
          </cell>
          <cell r="D2581" t="str">
            <v>m3</v>
          </cell>
          <cell r="E2581">
            <v>7.8200000000000006E-2</v>
          </cell>
          <cell r="F2581">
            <v>535.41999999999996</v>
          </cell>
          <cell r="G2581">
            <v>41.87</v>
          </cell>
        </row>
        <row r="2582">
          <cell r="A2582" t="str">
            <v>.6</v>
          </cell>
          <cell r="B2582" t="str">
            <v>Sinapi 94107</v>
          </cell>
          <cell r="C2582" t="str">
            <v>Lastro com preparo de fundo, largura maior ou igual a 1,5 m, com camada de brita, lançamento manual, em local com nível baixo de interferência</v>
          </cell>
          <cell r="D2582" t="str">
            <v>m3</v>
          </cell>
          <cell r="E2582">
            <v>0.3125</v>
          </cell>
          <cell r="F2582">
            <v>176.52</v>
          </cell>
          <cell r="G2582">
            <v>55.16</v>
          </cell>
        </row>
        <row r="2583">
          <cell r="A2583" t="str">
            <v>.7</v>
          </cell>
          <cell r="B2583" t="str">
            <v>Ins Sinapi 4777</v>
          </cell>
          <cell r="C2583" t="str">
            <v>Cantoneira de aco, com abas iguais,  qualquer bitola</v>
          </cell>
          <cell r="D2583" t="str">
            <v>kg</v>
          </cell>
          <cell r="E2583">
            <v>9.3632000000000009</v>
          </cell>
          <cell r="F2583">
            <v>4.2699999999999996</v>
          </cell>
          <cell r="G2583">
            <v>39.979999999999997</v>
          </cell>
        </row>
        <row r="2584">
          <cell r="A2584" t="str">
            <v>.8</v>
          </cell>
          <cell r="B2584" t="str">
            <v>Sinapi 83627</v>
          </cell>
          <cell r="C2584" t="str">
            <v>Tampao de ferro fundido, d = 60cm, 175kg, p = chamine cx areia/poco visita assentado com arg cim/areia 1:4, fornecimento e assentamento</v>
          </cell>
          <cell r="D2584" t="str">
            <v>un</v>
          </cell>
          <cell r="E2584">
            <v>1</v>
          </cell>
          <cell r="F2584">
            <v>380.13</v>
          </cell>
          <cell r="G2584">
            <v>380.13</v>
          </cell>
        </row>
        <row r="2587">
          <cell r="A2587" t="str">
            <v>Composição 0470</v>
          </cell>
          <cell r="B2587" t="str">
            <v>Comp. Criada a partir do elemento</v>
          </cell>
          <cell r="C2587" t="str">
            <v>Caixa de passagem subterrânea 120x120x120cm</v>
          </cell>
          <cell r="D2587" t="str">
            <v>un</v>
          </cell>
          <cell r="E2587">
            <v>1</v>
          </cell>
          <cell r="G2587">
            <v>1086.3200000000002</v>
          </cell>
        </row>
        <row r="2588">
          <cell r="A2588" t="str">
            <v>.1</v>
          </cell>
          <cell r="B2588" t="str">
            <v>Sinapi 87448</v>
          </cell>
          <cell r="C2588" t="str">
            <v>Alvenaria de vedação de blocos vazados de concreto de 9x19x39cm (espessura 9cm) de paredes com área líquida menor que 6m² sem vãos e argamassa de assentamento com preparo manual</v>
          </cell>
          <cell r="D2588" t="str">
            <v>m2</v>
          </cell>
          <cell r="E2588">
            <v>5.76</v>
          </cell>
          <cell r="F2588">
            <v>44.78</v>
          </cell>
          <cell r="G2588">
            <v>257.93</v>
          </cell>
        </row>
        <row r="2589">
          <cell r="A2589" t="str">
            <v>.2</v>
          </cell>
          <cell r="B2589" t="str">
            <v>Sinapi 87878</v>
          </cell>
          <cell r="C2589" t="str">
            <v>Chapisco aplicado tanto em pilares e vigas de concreto como em alvenarias de paredes internas, com colher de pedreiro. argamassa traço 1:3 com preparo manual</v>
          </cell>
          <cell r="D2589" t="str">
            <v>m2</v>
          </cell>
          <cell r="E2589">
            <v>7.2</v>
          </cell>
          <cell r="F2589">
            <v>3.14</v>
          </cell>
          <cell r="G2589">
            <v>22.61</v>
          </cell>
        </row>
        <row r="2590">
          <cell r="A2590" t="str">
            <v>.3</v>
          </cell>
          <cell r="B2590" t="str">
            <v>Sinapi 98560</v>
          </cell>
          <cell r="C2590" t="str">
            <v>Impermeabilizacao de superficie com argamassa de cimento e areia, traco 1:3, com aditivo impermeabilizante, e=2 cm</v>
          </cell>
          <cell r="D2590" t="str">
            <v>m2</v>
          </cell>
          <cell r="E2590">
            <v>7.2</v>
          </cell>
          <cell r="F2590">
            <v>33.33</v>
          </cell>
          <cell r="G2590">
            <v>239.98</v>
          </cell>
        </row>
        <row r="2591">
          <cell r="A2591" t="str">
            <v>.4</v>
          </cell>
          <cell r="B2591" t="str">
            <v>Sinapi 83681</v>
          </cell>
          <cell r="C2591" t="str">
            <v>Tubo pvc Ø 4" com material drenante para dreno/barbaca - fornecimento e instalacao</v>
          </cell>
          <cell r="D2591" t="str">
            <v>m</v>
          </cell>
          <cell r="E2591">
            <v>0.4</v>
          </cell>
          <cell r="F2591">
            <v>15.07</v>
          </cell>
          <cell r="G2591">
            <v>6.03</v>
          </cell>
        </row>
        <row r="2592">
          <cell r="A2592" t="str">
            <v>.5</v>
          </cell>
          <cell r="B2592" t="str">
            <v>Sinapi 83534</v>
          </cell>
          <cell r="C2592" t="str">
            <v>Lastro de concreto, preparo mecanico, incluso aditivo impermeabilizante - fundo da caixa</v>
          </cell>
          <cell r="D2592" t="str">
            <v>m3</v>
          </cell>
          <cell r="E2592">
            <v>0.1125</v>
          </cell>
          <cell r="F2592">
            <v>535.41999999999996</v>
          </cell>
          <cell r="G2592">
            <v>60.23</v>
          </cell>
        </row>
        <row r="2593">
          <cell r="A2593" t="str">
            <v>.6</v>
          </cell>
          <cell r="B2593" t="str">
            <v>Sinapi 94107</v>
          </cell>
          <cell r="C2593" t="str">
            <v>Lastro com preparo de fundo, largura maior ou igual a 1,5 m, com camada de brita, lançamento manual, em local com nível baixo de interferência</v>
          </cell>
          <cell r="D2593" t="str">
            <v>m3</v>
          </cell>
          <cell r="E2593">
            <v>0.45</v>
          </cell>
          <cell r="F2593">
            <v>176.52</v>
          </cell>
          <cell r="G2593">
            <v>79.430000000000007</v>
          </cell>
        </row>
        <row r="2594">
          <cell r="A2594" t="str">
            <v>.7</v>
          </cell>
          <cell r="B2594" t="str">
            <v>Ins Sinapi 4777</v>
          </cell>
          <cell r="C2594" t="str">
            <v>Cantoneira de aco, com abas iguais,  qualquer bitola</v>
          </cell>
          <cell r="D2594" t="str">
            <v>kg</v>
          </cell>
          <cell r="E2594">
            <v>9.3632000000000009</v>
          </cell>
          <cell r="F2594">
            <v>4.2699999999999996</v>
          </cell>
          <cell r="G2594">
            <v>39.979999999999997</v>
          </cell>
        </row>
        <row r="2595">
          <cell r="A2595" t="str">
            <v>.8</v>
          </cell>
          <cell r="B2595" t="str">
            <v>Sinapi 83627</v>
          </cell>
          <cell r="C2595" t="str">
            <v>Tampao de ferro fundido, d = 60cm, 175kg, p = chamine cx areia/poco visita assentado com arg cim/areia 1:4, fornecimento e assentamento</v>
          </cell>
          <cell r="D2595" t="str">
            <v>un</v>
          </cell>
          <cell r="E2595">
            <v>1</v>
          </cell>
          <cell r="F2595">
            <v>380.13</v>
          </cell>
          <cell r="G2595">
            <v>380.13</v>
          </cell>
        </row>
        <row r="2598">
          <cell r="A2598" t="str">
            <v>Composição 0471</v>
          </cell>
          <cell r="B2598" t="str">
            <v>Comp. Criada a partir do elemento</v>
          </cell>
          <cell r="C2598" t="str">
            <v>Caixa de passagem de sobrepor 40x40x20cm em aço estampado com tampa cega aparafusada, tratada e pintada eletrostaticamente na cor cinza.</v>
          </cell>
          <cell r="D2598" t="str">
            <v>un</v>
          </cell>
          <cell r="E2598">
            <v>1</v>
          </cell>
          <cell r="G2598">
            <v>156.74</v>
          </cell>
        </row>
        <row r="2599">
          <cell r="A2599" t="str">
            <v>.1</v>
          </cell>
          <cell r="B2599" t="str">
            <v>Ins Sinapi 39774</v>
          </cell>
          <cell r="C2599" t="str">
            <v>Caixa de passagem metalica de sobrepor com tampa parafusada, dimensoes 50 x 50 x 15 cm</v>
          </cell>
          <cell r="D2599" t="str">
            <v>un</v>
          </cell>
          <cell r="E2599">
            <v>1</v>
          </cell>
          <cell r="F2599">
            <v>114.64</v>
          </cell>
          <cell r="G2599">
            <v>114.64</v>
          </cell>
        </row>
        <row r="2600">
          <cell r="A2600" t="str">
            <v>.2</v>
          </cell>
          <cell r="B2600" t="str">
            <v>Sinapi 88247</v>
          </cell>
          <cell r="C2600" t="str">
            <v>Auxiliar de eletricista com encargos complementares</v>
          </cell>
          <cell r="D2600" t="str">
            <v>h</v>
          </cell>
          <cell r="E2600">
            <v>1.25</v>
          </cell>
          <cell r="F2600">
            <v>14.57</v>
          </cell>
          <cell r="G2600">
            <v>18.21</v>
          </cell>
        </row>
        <row r="2601">
          <cell r="A2601" t="str">
            <v>.3</v>
          </cell>
          <cell r="B2601" t="str">
            <v>Sinapi 88264</v>
          </cell>
          <cell r="C2601" t="str">
            <v>Eletricista com encargos complementares</v>
          </cell>
          <cell r="D2601" t="str">
            <v>h</v>
          </cell>
          <cell r="E2601">
            <v>1.25</v>
          </cell>
          <cell r="F2601">
            <v>19.11</v>
          </cell>
          <cell r="G2601">
            <v>23.89</v>
          </cell>
        </row>
        <row r="2604">
          <cell r="A2604" t="str">
            <v>Composição 0472</v>
          </cell>
          <cell r="B2604" t="str">
            <v>Comp. Criada a partir do elemento</v>
          </cell>
          <cell r="C2604" t="str">
            <v>Caixa de passagem de sobrepor 20x20x15cm em aço estampado com tampa cega aparafusada, tratada e pintada eletrostaticamente na cor cinza.</v>
          </cell>
          <cell r="D2604" t="str">
            <v>un</v>
          </cell>
          <cell r="E2604">
            <v>1</v>
          </cell>
          <cell r="G2604">
            <v>67.59</v>
          </cell>
        </row>
        <row r="2605">
          <cell r="A2605" t="str">
            <v>.1</v>
          </cell>
          <cell r="B2605" t="str">
            <v>Ins Sinapi 20255</v>
          </cell>
          <cell r="C2605" t="str">
            <v>Caixa de passagem metalica de sobrepor com tampa parafusada, dimensoes 25 x 25 x 10 cm</v>
          </cell>
          <cell r="D2605" t="str">
            <v>un</v>
          </cell>
          <cell r="E2605">
            <v>1</v>
          </cell>
          <cell r="F2605">
            <v>40.64</v>
          </cell>
          <cell r="G2605">
            <v>40.64</v>
          </cell>
        </row>
        <row r="2606">
          <cell r="A2606" t="str">
            <v>.2</v>
          </cell>
          <cell r="B2606" t="str">
            <v>Sinapi 88247</v>
          </cell>
          <cell r="C2606" t="str">
            <v>Auxiliar de eletricista com encargos complementares</v>
          </cell>
          <cell r="D2606" t="str">
            <v>h</v>
          </cell>
          <cell r="E2606">
            <v>0.8</v>
          </cell>
          <cell r="F2606">
            <v>14.57</v>
          </cell>
          <cell r="G2606">
            <v>11.66</v>
          </cell>
        </row>
        <row r="2607">
          <cell r="A2607" t="str">
            <v>.3</v>
          </cell>
          <cell r="B2607" t="str">
            <v>Sinapi 88264</v>
          </cell>
          <cell r="C2607" t="str">
            <v>Eletricista com encargos complementares</v>
          </cell>
          <cell r="D2607" t="str">
            <v>h</v>
          </cell>
          <cell r="E2607">
            <v>0.8</v>
          </cell>
          <cell r="F2607">
            <v>19.11</v>
          </cell>
          <cell r="G2607">
            <v>15.29</v>
          </cell>
        </row>
        <row r="2610">
          <cell r="A2610" t="str">
            <v>Composição 0473</v>
          </cell>
          <cell r="B2610" t="str">
            <v>Comp. Criada a partir do elemento</v>
          </cell>
          <cell r="C2610" t="str">
            <v>LE1 - Unidade autônoma para iluminação de emergência, com LEDs brancos de alta intensidade, fluxo luminoso de 600 lumens, potência de 4W, bivolt, instalação de sobrepor, bateria Ni-Cd 3,6V 600mAh, autonomia de 2horas, led indicativo de aparelho ligado, IP20, corpo em ABS antichama, botão de teste, fixada com buchas de nylon e parafusos niquelados. Ref.: SEGURIMAX cód. 22114 ou similar;</v>
          </cell>
          <cell r="D2610" t="str">
            <v>un</v>
          </cell>
          <cell r="E2610">
            <v>1</v>
          </cell>
          <cell r="G2610">
            <v>141.97999999999999</v>
          </cell>
        </row>
        <row r="2611">
          <cell r="A2611" t="str">
            <v>.1</v>
          </cell>
          <cell r="B2611" t="str">
            <v>Proposta</v>
          </cell>
          <cell r="C2611" t="str">
            <v>LE1 - Unidade autônoma para iluminação de emergência, com LEDs brancos de alta intensidade, fluxo luminoso de 600 lumens, potência de 4W, bivolt, instalação de sobrepor, bateria Ni-Cd 3,6V 600mAh, autonomia de 2horas, led indicativo de aparelho ligado, IP20, corpo em ABS antichama, botão de teste, fixada com buchas de nylon e parafusos niquelados. Ref.: SEGURIMAX cód. 22114 ou similar;</v>
          </cell>
          <cell r="D2611" t="str">
            <v>cj</v>
          </cell>
          <cell r="E2611">
            <v>1</v>
          </cell>
          <cell r="F2611">
            <v>117.31</v>
          </cell>
          <cell r="G2611">
            <v>117.31</v>
          </cell>
        </row>
        <row r="2612">
          <cell r="A2612" t="str">
            <v>.2</v>
          </cell>
          <cell r="B2612" t="str">
            <v>Estimativa</v>
          </cell>
          <cell r="C2612" t="str">
            <v>Frete JadLog para Luminárias (R$ 13.585,29 / R$ 203.769,12) = 6,67%</v>
          </cell>
          <cell r="D2612" t="str">
            <v>un</v>
          </cell>
          <cell r="E2612">
            <v>6.6699999999999995E-2</v>
          </cell>
          <cell r="F2612">
            <v>117.31</v>
          </cell>
          <cell r="G2612">
            <v>7.82</v>
          </cell>
        </row>
        <row r="2613">
          <cell r="A2613" t="str">
            <v>.3</v>
          </cell>
          <cell r="B2613" t="str">
            <v>Sinapi 88247</v>
          </cell>
          <cell r="C2613" t="str">
            <v>Auxiliar de eletricista com encargos complementares</v>
          </cell>
          <cell r="D2613" t="str">
            <v>h</v>
          </cell>
          <cell r="E2613">
            <v>0.5</v>
          </cell>
          <cell r="F2613">
            <v>14.57</v>
          </cell>
          <cell r="G2613">
            <v>7.29</v>
          </cell>
        </row>
        <row r="2614">
          <cell r="A2614" t="str">
            <v>.4</v>
          </cell>
          <cell r="B2614" t="str">
            <v>Sinapi 88264</v>
          </cell>
          <cell r="C2614" t="str">
            <v>Eletricista com encargos complementares</v>
          </cell>
          <cell r="D2614" t="str">
            <v>h</v>
          </cell>
          <cell r="E2614">
            <v>0.5</v>
          </cell>
          <cell r="F2614">
            <v>19.11</v>
          </cell>
          <cell r="G2614">
            <v>9.56</v>
          </cell>
        </row>
        <row r="2617">
          <cell r="A2617" t="str">
            <v>Composição 0474</v>
          </cell>
          <cell r="B2617" t="str">
            <v>Comp. Criada a partir do elemento</v>
          </cell>
          <cell r="C2617" t="str">
            <v>LE2 - Unidade autônoma para iluminação de emergência, com dois faróis de orientáveis, com LEDs brancos de alta intensidade, fluxo luminoso de 1200 lumens, bivolt, instalação de sobrepor, bateria Gel selada 6V/4Ah, autonomia de 2horas, led indicativo de aparelho ligado, IP20, corpo em ABS antichama, botão de teste, fixada com buchas de nylon e parafusos niquelados. Ref.: SEGURIMAX cód. 24707 ou similar;</v>
          </cell>
          <cell r="D2617" t="str">
            <v>un</v>
          </cell>
          <cell r="E2617">
            <v>1</v>
          </cell>
          <cell r="G2617">
            <v>180.42999999999998</v>
          </cell>
        </row>
        <row r="2618">
          <cell r="A2618" t="str">
            <v>.1</v>
          </cell>
          <cell r="B2618" t="str">
            <v>Proposta</v>
          </cell>
          <cell r="C2618" t="str">
            <v>LE2 - Unidade autônoma para iluminação de emergência, com dois faróis de orientáveis, com LEDs brancos de alta intensidade, fluxo luminoso de 1200 lumens, bivolt, instalação de sobrepor, bateria Gel selada 6V/4Ah, autonomia de 2horas, led indicativo de aparelho ligado, IP20, corpo em ABS antichama, botão de teste, fixada com buchas de nylon e parafusos niquelados. Ref.: SEGURIMAX cód. 24707 ou similar;</v>
          </cell>
          <cell r="D2618" t="str">
            <v>cj</v>
          </cell>
          <cell r="E2618">
            <v>1</v>
          </cell>
          <cell r="F2618">
            <v>153.35</v>
          </cell>
          <cell r="G2618">
            <v>153.35</v>
          </cell>
        </row>
        <row r="2619">
          <cell r="A2619" t="str">
            <v>.2</v>
          </cell>
          <cell r="B2619" t="str">
            <v>Estimativa</v>
          </cell>
          <cell r="C2619" t="str">
            <v>Frete JadLog para Luminárias (R$ 13.585,29 / R$ 203.769,12) = 6,67%</v>
          </cell>
          <cell r="D2619" t="str">
            <v>un</v>
          </cell>
          <cell r="E2619">
            <v>6.6699999999999995E-2</v>
          </cell>
          <cell r="F2619">
            <v>153.35</v>
          </cell>
          <cell r="G2619">
            <v>10.23</v>
          </cell>
        </row>
        <row r="2620">
          <cell r="A2620" t="str">
            <v>.3</v>
          </cell>
          <cell r="B2620" t="str">
            <v>Sinapi 88247</v>
          </cell>
          <cell r="C2620" t="str">
            <v>Auxiliar de eletricista com encargos complementares</v>
          </cell>
          <cell r="D2620" t="str">
            <v>h</v>
          </cell>
          <cell r="E2620">
            <v>0.5</v>
          </cell>
          <cell r="F2620">
            <v>14.57</v>
          </cell>
          <cell r="G2620">
            <v>7.29</v>
          </cell>
        </row>
        <row r="2621">
          <cell r="A2621" t="str">
            <v>.4</v>
          </cell>
          <cell r="B2621" t="str">
            <v>Sinapi 88264</v>
          </cell>
          <cell r="C2621" t="str">
            <v>Eletricista com encargos complementares</v>
          </cell>
          <cell r="D2621" t="str">
            <v>h</v>
          </cell>
          <cell r="E2621">
            <v>0.5</v>
          </cell>
          <cell r="F2621">
            <v>19.11</v>
          </cell>
          <cell r="G2621">
            <v>9.56</v>
          </cell>
        </row>
        <row r="2624">
          <cell r="A2624" t="str">
            <v>Composição 0475</v>
          </cell>
          <cell r="B2624" t="str">
            <v>Comp. Criada a partir do elemento</v>
          </cell>
          <cell r="C2624" t="str">
            <v>LE3 - Luminária para sinalização de emergência indicando SAÍDA com Dupla Face, verde, com adesivo, dimensões padronizadas, conforme projeto. Fluxo luminoso de 30 lumens, com 5 LEDs brancos, autonomia de 3 horas, bivolt, bateria Ni-Cd Recarregável 3,6V 300 mAh, IP20, visor em acrílico, com botão de teste. Ref.: SEGURIMAX modelo 25327 ou similar.</v>
          </cell>
          <cell r="D2624" t="str">
            <v>un</v>
          </cell>
          <cell r="E2624">
            <v>1</v>
          </cell>
          <cell r="G2624">
            <v>72.53</v>
          </cell>
        </row>
        <row r="2625">
          <cell r="A2625" t="str">
            <v>.1</v>
          </cell>
          <cell r="B2625" t="str">
            <v>Proposta</v>
          </cell>
          <cell r="C2625" t="str">
            <v>LE3 - Luminária para sinalização de emergência indicando SAÍDA com Dupla Face, verde, com adesivo, dimensões padronizadas, conforme projeto. Fluxo luminoso de 30 lumens, com 5 LEDs brancos, autonomia de 3 horas, bivolt, bateria Ni-Cd Recarregável 3,6V 300 mAh, IP20, visor em acrílico, com botão de teste. Ref.: SEGURIMAX modelo 25327 ou similar.</v>
          </cell>
          <cell r="D2625" t="str">
            <v>cj</v>
          </cell>
          <cell r="E2625">
            <v>1</v>
          </cell>
          <cell r="F2625">
            <v>52.2</v>
          </cell>
          <cell r="G2625">
            <v>52.2</v>
          </cell>
        </row>
        <row r="2626">
          <cell r="A2626" t="str">
            <v>.2</v>
          </cell>
          <cell r="B2626" t="str">
            <v>Estimativa</v>
          </cell>
          <cell r="C2626" t="str">
            <v>Frete JadLog para Luminárias (R$ 13.585,29 / R$ 203.769,12) = 6,67%</v>
          </cell>
          <cell r="D2626" t="str">
            <v>un</v>
          </cell>
          <cell r="E2626">
            <v>6.6699999999999995E-2</v>
          </cell>
          <cell r="F2626">
            <v>52.2</v>
          </cell>
          <cell r="G2626">
            <v>3.48</v>
          </cell>
        </row>
        <row r="2627">
          <cell r="A2627" t="str">
            <v>.3</v>
          </cell>
          <cell r="B2627" t="str">
            <v>Sinapi 88247</v>
          </cell>
          <cell r="C2627" t="str">
            <v>Auxiliar de eletricista com encargos complementares</v>
          </cell>
          <cell r="D2627" t="str">
            <v>h</v>
          </cell>
          <cell r="E2627">
            <v>0.5</v>
          </cell>
          <cell r="F2627">
            <v>14.57</v>
          </cell>
          <cell r="G2627">
            <v>7.29</v>
          </cell>
        </row>
        <row r="2628">
          <cell r="A2628" t="str">
            <v>.4</v>
          </cell>
          <cell r="B2628" t="str">
            <v>Sinapi 88264</v>
          </cell>
          <cell r="C2628" t="str">
            <v>Eletricista com encargos complementares</v>
          </cell>
          <cell r="D2628" t="str">
            <v>h</v>
          </cell>
          <cell r="E2628">
            <v>0.5</v>
          </cell>
          <cell r="F2628">
            <v>19.11</v>
          </cell>
          <cell r="G2628">
            <v>9.56</v>
          </cell>
        </row>
        <row r="2631">
          <cell r="A2631" t="str">
            <v>Composição 0478</v>
          </cell>
          <cell r="B2631" t="str">
            <v>Comp. Criada a partir do elemento</v>
          </cell>
          <cell r="C2631" t="str">
            <v>L3 - Luminária retangular hermética - LED 31W Ref.: LPT - 40 (ITAIM) ou similar;</v>
          </cell>
          <cell r="D2631" t="str">
            <v>un</v>
          </cell>
          <cell r="E2631">
            <v>1</v>
          </cell>
          <cell r="G2631">
            <v>791.29000000000008</v>
          </cell>
        </row>
        <row r="2632">
          <cell r="A2632" t="str">
            <v>.1</v>
          </cell>
          <cell r="B2632" t="str">
            <v>Proposta</v>
          </cell>
          <cell r="C2632" t="str">
            <v>L3 - Luminária retangular hermética - LED 31W Ref.: LPT - 40 (ITAIM) ou similar;</v>
          </cell>
          <cell r="D2632" t="str">
            <v>cj</v>
          </cell>
          <cell r="E2632">
            <v>1</v>
          </cell>
          <cell r="F2632">
            <v>710.24</v>
          </cell>
          <cell r="G2632">
            <v>710.24</v>
          </cell>
        </row>
        <row r="2633">
          <cell r="A2633" t="str">
            <v>.2</v>
          </cell>
          <cell r="B2633" t="str">
            <v>Estimativa</v>
          </cell>
          <cell r="C2633" t="str">
            <v>Frete JadLog para Luminárias (R$ 13.585,29 / R$ 203.769,12) = 6,67%</v>
          </cell>
          <cell r="D2633" t="str">
            <v>un</v>
          </cell>
          <cell r="E2633">
            <v>6.6699999999999995E-2</v>
          </cell>
          <cell r="F2633">
            <v>710.24</v>
          </cell>
          <cell r="G2633">
            <v>47.37</v>
          </cell>
        </row>
        <row r="2634">
          <cell r="A2634" t="str">
            <v>.3</v>
          </cell>
          <cell r="B2634" t="str">
            <v>Sinapi 88247</v>
          </cell>
          <cell r="C2634" t="str">
            <v>Auxiliar de eletricista com encargos complementares</v>
          </cell>
          <cell r="D2634" t="str">
            <v>h</v>
          </cell>
          <cell r="E2634">
            <v>1</v>
          </cell>
          <cell r="F2634">
            <v>14.57</v>
          </cell>
          <cell r="G2634">
            <v>14.57</v>
          </cell>
        </row>
        <row r="2635">
          <cell r="A2635" t="str">
            <v>.4</v>
          </cell>
          <cell r="B2635" t="str">
            <v>Sinapi 88264</v>
          </cell>
          <cell r="C2635" t="str">
            <v>Eletricista com encargos complementares</v>
          </cell>
          <cell r="D2635" t="str">
            <v>h</v>
          </cell>
          <cell r="E2635">
            <v>1</v>
          </cell>
          <cell r="F2635">
            <v>19.11</v>
          </cell>
          <cell r="G2635">
            <v>19.11</v>
          </cell>
        </row>
        <row r="2638">
          <cell r="A2638" t="str">
            <v>Composição 0479</v>
          </cell>
          <cell r="B2638" t="str">
            <v>Comp. Criada a partir do elemento</v>
          </cell>
          <cell r="C2638" t="str">
            <v>L4 - Luminária circular de embutir com LED 9W Ref.: DORAH-EP-PC (ITAIM) ou similar;</v>
          </cell>
          <cell r="D2638" t="str">
            <v>un</v>
          </cell>
          <cell r="E2638">
            <v>1</v>
          </cell>
          <cell r="G2638">
            <v>169.24</v>
          </cell>
        </row>
        <row r="2639">
          <cell r="A2639" t="str">
            <v>.1</v>
          </cell>
          <cell r="B2639" t="str">
            <v>Proposta</v>
          </cell>
          <cell r="C2639" t="str">
            <v>L4 - Luminária circular de embutir com LED 9W Ref.: DORAH-EP-PC (ITAIM) ou similar;</v>
          </cell>
          <cell r="D2639" t="str">
            <v>cj</v>
          </cell>
          <cell r="E2639">
            <v>1</v>
          </cell>
          <cell r="F2639">
            <v>119.19</v>
          </cell>
          <cell r="G2639">
            <v>119.19</v>
          </cell>
        </row>
        <row r="2640">
          <cell r="A2640" t="str">
            <v>.2</v>
          </cell>
          <cell r="B2640" t="str">
            <v>Estimativa</v>
          </cell>
          <cell r="C2640" t="str">
            <v>Frete JadLog para Luminárias (R$ 13.585,29 / R$ 203.769,12) = 6,67%</v>
          </cell>
          <cell r="D2640" t="str">
            <v>un</v>
          </cell>
          <cell r="E2640">
            <v>6.6699999999999995E-2</v>
          </cell>
          <cell r="F2640">
            <v>119.19</v>
          </cell>
          <cell r="G2640">
            <v>7.95</v>
          </cell>
        </row>
        <row r="2641">
          <cell r="A2641" t="str">
            <v>.3</v>
          </cell>
          <cell r="B2641" t="str">
            <v>Sinapi 88247</v>
          </cell>
          <cell r="C2641" t="str">
            <v>Auxiliar de eletricista com encargos complementares</v>
          </cell>
          <cell r="D2641" t="str">
            <v>h</v>
          </cell>
          <cell r="E2641">
            <v>1.25</v>
          </cell>
          <cell r="F2641">
            <v>14.57</v>
          </cell>
          <cell r="G2641">
            <v>18.21</v>
          </cell>
        </row>
        <row r="2642">
          <cell r="A2642" t="str">
            <v>.4</v>
          </cell>
          <cell r="B2642" t="str">
            <v>Sinapi 88264</v>
          </cell>
          <cell r="C2642" t="str">
            <v>Eletricista com encargos complementares</v>
          </cell>
          <cell r="D2642" t="str">
            <v>h</v>
          </cell>
          <cell r="E2642">
            <v>1.25</v>
          </cell>
          <cell r="F2642">
            <v>19.11</v>
          </cell>
          <cell r="G2642">
            <v>23.89</v>
          </cell>
        </row>
        <row r="2645">
          <cell r="A2645" t="str">
            <v>Composição 0480</v>
          </cell>
          <cell r="B2645" t="str">
            <v>Comp. Criada a partir do elemento</v>
          </cell>
          <cell r="C2645" t="str">
            <v>L5 - Luminária quadrada de embutir com LED 9W Ref.: DORAH-EP-PQ (ITAIM) ou similar;</v>
          </cell>
          <cell r="D2645" t="str">
            <v>un</v>
          </cell>
          <cell r="E2645">
            <v>1</v>
          </cell>
          <cell r="G2645">
            <v>156.51999999999998</v>
          </cell>
        </row>
        <row r="2646">
          <cell r="A2646" t="str">
            <v>.1</v>
          </cell>
          <cell r="B2646" t="str">
            <v>Proposta</v>
          </cell>
          <cell r="C2646" t="str">
            <v>L5 - Luminária quadrada de embutir com LED 9W Ref.: DORAH-EP-PQ (ITAIM) ou similar;</v>
          </cell>
          <cell r="D2646" t="str">
            <v>cj</v>
          </cell>
          <cell r="E2646">
            <v>1</v>
          </cell>
          <cell r="F2646">
            <v>107.27</v>
          </cell>
          <cell r="G2646">
            <v>107.27</v>
          </cell>
        </row>
        <row r="2647">
          <cell r="A2647" t="str">
            <v>.2</v>
          </cell>
          <cell r="B2647" t="str">
            <v>Estimativa</v>
          </cell>
          <cell r="C2647" t="str">
            <v>Frete JadLog para Luminárias (R$ 13.585,29 / R$ 203.769,12) = 6,67%</v>
          </cell>
          <cell r="D2647" t="str">
            <v>un</v>
          </cell>
          <cell r="E2647">
            <v>6.6699999999999995E-2</v>
          </cell>
          <cell r="F2647">
            <v>107.27</v>
          </cell>
          <cell r="G2647">
            <v>7.15</v>
          </cell>
        </row>
        <row r="2648">
          <cell r="A2648" t="str">
            <v>.3</v>
          </cell>
          <cell r="B2648" t="str">
            <v>Sinapi 88247</v>
          </cell>
          <cell r="C2648" t="str">
            <v>Auxiliar de eletricista com encargos complementares</v>
          </cell>
          <cell r="D2648" t="str">
            <v>h</v>
          </cell>
          <cell r="E2648">
            <v>1.25</v>
          </cell>
          <cell r="F2648">
            <v>14.57</v>
          </cell>
          <cell r="G2648">
            <v>18.21</v>
          </cell>
        </row>
        <row r="2649">
          <cell r="A2649" t="str">
            <v>.4</v>
          </cell>
          <cell r="B2649" t="str">
            <v>Sinapi 88264</v>
          </cell>
          <cell r="C2649" t="str">
            <v>Eletricista com encargos complementares</v>
          </cell>
          <cell r="D2649" t="str">
            <v>h</v>
          </cell>
          <cell r="E2649">
            <v>1.25</v>
          </cell>
          <cell r="F2649">
            <v>19.11</v>
          </cell>
          <cell r="G2649">
            <v>23.89</v>
          </cell>
        </row>
        <row r="2652">
          <cell r="A2652" t="str">
            <v>Composição 0481</v>
          </cell>
          <cell r="B2652" t="str">
            <v>Comp. Criada a partir do elemento</v>
          </cell>
          <cell r="C2652" t="str">
            <v>L6 - Luminária circular de embutir com LED 19W Ref.: DORAH-EP-MC (ITAIM) ou similar;</v>
          </cell>
          <cell r="D2652" t="str">
            <v>un</v>
          </cell>
          <cell r="E2652">
            <v>1</v>
          </cell>
          <cell r="G2652">
            <v>217.07</v>
          </cell>
        </row>
        <row r="2653">
          <cell r="A2653" t="str">
            <v>.1</v>
          </cell>
          <cell r="B2653" t="str">
            <v>Proposta</v>
          </cell>
          <cell r="C2653" t="str">
            <v>L6 - Luminária circular de embutir com LED 19W Ref.: DORAH-EP-MC (ITAIM) ou similar;</v>
          </cell>
          <cell r="D2653" t="str">
            <v>cj</v>
          </cell>
          <cell r="E2653">
            <v>1</v>
          </cell>
          <cell r="F2653">
            <v>164.03</v>
          </cell>
          <cell r="G2653">
            <v>164.03</v>
          </cell>
        </row>
        <row r="2654">
          <cell r="A2654" t="str">
            <v>.2</v>
          </cell>
          <cell r="B2654" t="str">
            <v>Estimativa</v>
          </cell>
          <cell r="C2654" t="str">
            <v>Frete JadLog para Luminárias (R$ 13.585,29 / R$ 203.769,12) = 6,67%</v>
          </cell>
          <cell r="D2654" t="str">
            <v>un</v>
          </cell>
          <cell r="E2654">
            <v>6.6699999999999995E-2</v>
          </cell>
          <cell r="F2654">
            <v>164.03</v>
          </cell>
          <cell r="G2654">
            <v>10.94</v>
          </cell>
        </row>
        <row r="2655">
          <cell r="A2655" t="str">
            <v>.3</v>
          </cell>
          <cell r="B2655" t="str">
            <v>Sinapi 88247</v>
          </cell>
          <cell r="C2655" t="str">
            <v>Auxiliar de eletricista com encargos complementares</v>
          </cell>
          <cell r="D2655" t="str">
            <v>h</v>
          </cell>
          <cell r="E2655">
            <v>1.25</v>
          </cell>
          <cell r="F2655">
            <v>14.57</v>
          </cell>
          <cell r="G2655">
            <v>18.21</v>
          </cell>
        </row>
        <row r="2656">
          <cell r="A2656" t="str">
            <v>.4</v>
          </cell>
          <cell r="B2656" t="str">
            <v>Sinapi 88264</v>
          </cell>
          <cell r="C2656" t="str">
            <v>Eletricista com encargos complementares</v>
          </cell>
          <cell r="D2656" t="str">
            <v>h</v>
          </cell>
          <cell r="E2656">
            <v>1.25</v>
          </cell>
          <cell r="F2656">
            <v>19.11</v>
          </cell>
          <cell r="G2656">
            <v>23.89</v>
          </cell>
        </row>
        <row r="2659">
          <cell r="A2659" t="str">
            <v>Composição 0482</v>
          </cell>
          <cell r="B2659" t="str">
            <v>Comp. Criada a partir do elemento</v>
          </cell>
          <cell r="C2659" t="str">
            <v>L7 - Luminária retangular de embutir com 2 focos orbitais com LED 7W. Ref.: ORBI-EM-2-M 25° 7W (ITAIM) ou similar;</v>
          </cell>
          <cell r="D2659" t="str">
            <v>un</v>
          </cell>
          <cell r="E2659">
            <v>1</v>
          </cell>
          <cell r="G2659">
            <v>397.03999999999996</v>
          </cell>
        </row>
        <row r="2660">
          <cell r="A2660" t="str">
            <v>.1</v>
          </cell>
          <cell r="B2660" t="str">
            <v>Proposta</v>
          </cell>
          <cell r="C2660" t="str">
            <v>L7 - Luminária retangular de embutir com 2 focos orbitais com LED 7W. Ref.: ORBI-EM-2-M 25° 7W (ITAIM) ou similar;</v>
          </cell>
          <cell r="D2660" t="str">
            <v>cj</v>
          </cell>
          <cell r="E2660">
            <v>1</v>
          </cell>
          <cell r="F2660">
            <v>332.75</v>
          </cell>
          <cell r="G2660">
            <v>332.75</v>
          </cell>
        </row>
        <row r="2661">
          <cell r="A2661" t="str">
            <v>.2</v>
          </cell>
          <cell r="B2661" t="str">
            <v>Estimativa</v>
          </cell>
          <cell r="C2661" t="str">
            <v>Frete JadLog para Luminárias (R$ 13.585,29 / R$ 203.769,12) = 6,67%</v>
          </cell>
          <cell r="D2661" t="str">
            <v>un</v>
          </cell>
          <cell r="E2661">
            <v>6.6699999999999995E-2</v>
          </cell>
          <cell r="F2661">
            <v>332.75</v>
          </cell>
          <cell r="G2661">
            <v>22.19</v>
          </cell>
        </row>
        <row r="2662">
          <cell r="A2662" t="str">
            <v>.3</v>
          </cell>
          <cell r="B2662" t="str">
            <v>Sinapi 88247</v>
          </cell>
          <cell r="C2662" t="str">
            <v>Auxiliar de eletricista com encargos complementares</v>
          </cell>
          <cell r="D2662" t="str">
            <v>h</v>
          </cell>
          <cell r="E2662">
            <v>1.25</v>
          </cell>
          <cell r="F2662">
            <v>14.57</v>
          </cell>
          <cell r="G2662">
            <v>18.21</v>
          </cell>
        </row>
        <row r="2663">
          <cell r="A2663" t="str">
            <v>.4</v>
          </cell>
          <cell r="B2663" t="str">
            <v>Sinapi 88264</v>
          </cell>
          <cell r="C2663" t="str">
            <v>Eletricista com encargos complementares</v>
          </cell>
          <cell r="D2663" t="str">
            <v>h</v>
          </cell>
          <cell r="E2663">
            <v>1.25</v>
          </cell>
          <cell r="F2663">
            <v>19.11</v>
          </cell>
          <cell r="G2663">
            <v>23.89</v>
          </cell>
        </row>
        <row r="2666">
          <cell r="A2666" t="str">
            <v>Composição 0483</v>
          </cell>
          <cell r="B2666" t="str">
            <v>Comp. Criada a partir do elemento</v>
          </cell>
          <cell r="C2666" t="str">
            <v>L8 - Luminária retangular de embutir com 1 foco orbital com LED 15W. Ref.: ORBI-EM-M 60° 15W (ITAIM) ou similar;</v>
          </cell>
          <cell r="D2666" t="str">
            <v>un</v>
          </cell>
          <cell r="E2666">
            <v>1</v>
          </cell>
          <cell r="G2666">
            <v>239.62</v>
          </cell>
        </row>
        <row r="2667">
          <cell r="A2667" t="str">
            <v>.1</v>
          </cell>
          <cell r="B2667" t="str">
            <v>Proposta</v>
          </cell>
          <cell r="C2667" t="str">
            <v>L8 - Luminária retangular de embutir com 1 foco orbital com LED 15W. Ref.: ORBI-EM-M 60° 15W (ITAIM) ou similar;</v>
          </cell>
          <cell r="D2667" t="str">
            <v>cj</v>
          </cell>
          <cell r="E2667">
            <v>1</v>
          </cell>
          <cell r="F2667">
            <v>185.17</v>
          </cell>
          <cell r="G2667">
            <v>185.17</v>
          </cell>
        </row>
        <row r="2668">
          <cell r="A2668" t="str">
            <v>.2</v>
          </cell>
          <cell r="B2668" t="str">
            <v>Estimativa</v>
          </cell>
          <cell r="C2668" t="str">
            <v>Frete JadLog para Luminárias (R$ 13.585,29 / R$ 203.769,12) = 6,67%</v>
          </cell>
          <cell r="D2668" t="str">
            <v>un</v>
          </cell>
          <cell r="E2668">
            <v>6.6699999999999995E-2</v>
          </cell>
          <cell r="F2668">
            <v>185.17</v>
          </cell>
          <cell r="G2668">
            <v>12.35</v>
          </cell>
        </row>
        <row r="2669">
          <cell r="A2669" t="str">
            <v>.3</v>
          </cell>
          <cell r="B2669" t="str">
            <v>Sinapi 88247</v>
          </cell>
          <cell r="C2669" t="str">
            <v>Auxiliar de eletricista com encargos complementares</v>
          </cell>
          <cell r="D2669" t="str">
            <v>h</v>
          </cell>
          <cell r="E2669">
            <v>1.25</v>
          </cell>
          <cell r="F2669">
            <v>14.57</v>
          </cell>
          <cell r="G2669">
            <v>18.21</v>
          </cell>
        </row>
        <row r="2670">
          <cell r="A2670" t="str">
            <v>.4</v>
          </cell>
          <cell r="B2670" t="str">
            <v>Sinapi 88264</v>
          </cell>
          <cell r="C2670" t="str">
            <v>Eletricista com encargos complementares</v>
          </cell>
          <cell r="D2670" t="str">
            <v>h</v>
          </cell>
          <cell r="E2670">
            <v>1.25</v>
          </cell>
          <cell r="F2670">
            <v>19.11</v>
          </cell>
          <cell r="G2670">
            <v>23.89</v>
          </cell>
        </row>
        <row r="2673">
          <cell r="A2673" t="str">
            <v>Composição 0484</v>
          </cell>
          <cell r="B2673" t="str">
            <v>Comp. Criada a partir do elemento</v>
          </cell>
          <cell r="C2673" t="str">
            <v>L9 - Luminária quadrada de embutir com LED 39W Ref.: DORAH-EP-GQ (ITAIM) ou similar;</v>
          </cell>
          <cell r="D2673" t="str">
            <v>un</v>
          </cell>
          <cell r="E2673">
            <v>1</v>
          </cell>
          <cell r="G2673">
            <v>241.51999999999998</v>
          </cell>
        </row>
        <row r="2674">
          <cell r="A2674" t="str">
            <v>.1</v>
          </cell>
          <cell r="B2674" t="str">
            <v>Proposta</v>
          </cell>
          <cell r="C2674" t="str">
            <v>L9 - Luminária quadrada de embutir com LED 39W Ref.: DORAH-EP-GQ (ITAIM) ou similar;</v>
          </cell>
          <cell r="D2674" t="str">
            <v>cj</v>
          </cell>
          <cell r="E2674">
            <v>1</v>
          </cell>
          <cell r="F2674">
            <v>186.95</v>
          </cell>
          <cell r="G2674">
            <v>186.95</v>
          </cell>
        </row>
        <row r="2675">
          <cell r="A2675" t="str">
            <v>.2</v>
          </cell>
          <cell r="B2675" t="str">
            <v>Estimativa</v>
          </cell>
          <cell r="C2675" t="str">
            <v>Frete JadLog para Luminárias (R$ 13.585,29 / R$ 203.769,12) = 6,67%</v>
          </cell>
          <cell r="D2675" t="str">
            <v>un</v>
          </cell>
          <cell r="E2675">
            <v>6.6699999999999995E-2</v>
          </cell>
          <cell r="F2675">
            <v>186.95</v>
          </cell>
          <cell r="G2675">
            <v>12.47</v>
          </cell>
        </row>
        <row r="2676">
          <cell r="A2676" t="str">
            <v>.3</v>
          </cell>
          <cell r="B2676" t="str">
            <v>Sinapi 88247</v>
          </cell>
          <cell r="C2676" t="str">
            <v>Auxiliar de eletricista com encargos complementares</v>
          </cell>
          <cell r="D2676" t="str">
            <v>h</v>
          </cell>
          <cell r="E2676">
            <v>1.25</v>
          </cell>
          <cell r="F2676">
            <v>14.57</v>
          </cell>
          <cell r="G2676">
            <v>18.21</v>
          </cell>
        </row>
        <row r="2677">
          <cell r="A2677" t="str">
            <v>.4</v>
          </cell>
          <cell r="B2677" t="str">
            <v>Sinapi 88264</v>
          </cell>
          <cell r="C2677" t="str">
            <v>Eletricista com encargos complementares</v>
          </cell>
          <cell r="D2677" t="str">
            <v>h</v>
          </cell>
          <cell r="E2677">
            <v>1.25</v>
          </cell>
          <cell r="F2677">
            <v>19.11</v>
          </cell>
          <cell r="G2677">
            <v>23.89</v>
          </cell>
        </row>
        <row r="2680">
          <cell r="A2680" t="str">
            <v>Composição 0485</v>
          </cell>
          <cell r="B2680" t="str">
            <v>Comp. Criada a partir do elemento</v>
          </cell>
          <cell r="C2680" t="str">
            <v>L10 - Luminária tipo arandela, com LED 9W. Ref.: BLOCK (LUMINI) ou similar;</v>
          </cell>
          <cell r="D2680" t="str">
            <v>un</v>
          </cell>
          <cell r="E2680">
            <v>1</v>
          </cell>
          <cell r="G2680">
            <v>627.42999999999995</v>
          </cell>
        </row>
        <row r="2681">
          <cell r="A2681" t="str">
            <v>.1</v>
          </cell>
          <cell r="B2681" t="str">
            <v>Proposta</v>
          </cell>
          <cell r="C2681" t="str">
            <v>L10 - Luminária tipo arandela, com LED 9W. Ref.: BLOCK (LUMINI) ou similar;</v>
          </cell>
          <cell r="D2681" t="str">
            <v>cj</v>
          </cell>
          <cell r="E2681">
            <v>1</v>
          </cell>
          <cell r="F2681">
            <v>564.52</v>
          </cell>
          <cell r="G2681">
            <v>564.52</v>
          </cell>
        </row>
        <row r="2682">
          <cell r="A2682" t="str">
            <v>.2</v>
          </cell>
          <cell r="B2682" t="str">
            <v>Estimativa</v>
          </cell>
          <cell r="C2682" t="str">
            <v>Frete JadLog para Luminárias (R$ 13.585,29 / R$ 203.769,12) = 6,67%</v>
          </cell>
          <cell r="D2682" t="str">
            <v>un</v>
          </cell>
          <cell r="E2682">
            <v>6.6699999999999995E-2</v>
          </cell>
          <cell r="F2682">
            <v>564.52</v>
          </cell>
          <cell r="G2682">
            <v>37.65</v>
          </cell>
        </row>
        <row r="2683">
          <cell r="A2683" t="str">
            <v>.3</v>
          </cell>
          <cell r="B2683" t="str">
            <v>Sinapi 88247</v>
          </cell>
          <cell r="C2683" t="str">
            <v>Auxiliar de eletricista com encargos complementares</v>
          </cell>
          <cell r="D2683" t="str">
            <v>h</v>
          </cell>
          <cell r="E2683">
            <v>0.75</v>
          </cell>
          <cell r="F2683">
            <v>14.57</v>
          </cell>
          <cell r="G2683">
            <v>10.93</v>
          </cell>
        </row>
        <row r="2684">
          <cell r="A2684" t="str">
            <v>.4</v>
          </cell>
          <cell r="B2684" t="str">
            <v>Sinapi 88264</v>
          </cell>
          <cell r="C2684" t="str">
            <v>Eletricista com encargos complementares</v>
          </cell>
          <cell r="D2684" t="str">
            <v>h</v>
          </cell>
          <cell r="E2684">
            <v>0.75</v>
          </cell>
          <cell r="F2684">
            <v>19.11</v>
          </cell>
          <cell r="G2684">
            <v>14.33</v>
          </cell>
        </row>
        <row r="2687">
          <cell r="A2687" t="str">
            <v>Composição 0488</v>
          </cell>
          <cell r="B2687" t="str">
            <v>Comp. Criada a partir do elemento</v>
          </cell>
          <cell r="C2687" t="str">
            <v>L13 - Luminária quadrada de embutir com barra LED 49W. Ref.: MINOTAURO ME 49W (ITAIM) ou similar;</v>
          </cell>
          <cell r="D2687" t="str">
            <v>un</v>
          </cell>
          <cell r="E2687">
            <v>1</v>
          </cell>
          <cell r="G2687">
            <v>357.43</v>
          </cell>
        </row>
        <row r="2688">
          <cell r="A2688" t="str">
            <v>.1</v>
          </cell>
          <cell r="B2688" t="str">
            <v>Proposta</v>
          </cell>
          <cell r="C2688" t="str">
            <v>L13 - Luminária quadrada de embutir com barra LED 49W. Ref.: MINOTAURO ME 49W (ITAIM) ou similar;</v>
          </cell>
          <cell r="D2688" t="str">
            <v>cj</v>
          </cell>
          <cell r="E2688">
            <v>1</v>
          </cell>
          <cell r="F2688">
            <v>295.61</v>
          </cell>
          <cell r="G2688">
            <v>295.61</v>
          </cell>
        </row>
        <row r="2689">
          <cell r="A2689" t="str">
            <v>.2</v>
          </cell>
          <cell r="B2689" t="str">
            <v>Estimativa</v>
          </cell>
          <cell r="C2689" t="str">
            <v>Frete JadLog para Luminárias (R$ 13.585,29 / R$ 203.769,12) = 6,67%</v>
          </cell>
          <cell r="D2689" t="str">
            <v>un</v>
          </cell>
          <cell r="E2689">
            <v>6.6699999999999995E-2</v>
          </cell>
          <cell r="F2689">
            <v>295.61</v>
          </cell>
          <cell r="G2689">
            <v>19.72</v>
          </cell>
        </row>
        <row r="2690">
          <cell r="A2690" t="str">
            <v>.3</v>
          </cell>
          <cell r="B2690" t="str">
            <v>Sinapi 88247</v>
          </cell>
          <cell r="C2690" t="str">
            <v>Auxiliar de eletricista com encargos complementares</v>
          </cell>
          <cell r="D2690" t="str">
            <v>h</v>
          </cell>
          <cell r="E2690">
            <v>1.25</v>
          </cell>
          <cell r="F2690">
            <v>14.57</v>
          </cell>
          <cell r="G2690">
            <v>18.21</v>
          </cell>
        </row>
        <row r="2691">
          <cell r="A2691" t="str">
            <v>.4</v>
          </cell>
          <cell r="B2691" t="str">
            <v>Sinapi 88264</v>
          </cell>
          <cell r="C2691" t="str">
            <v>Eletricista com encargos complementares</v>
          </cell>
          <cell r="D2691" t="str">
            <v>h</v>
          </cell>
          <cell r="E2691">
            <v>1.25</v>
          </cell>
          <cell r="F2691">
            <v>19.11</v>
          </cell>
          <cell r="G2691">
            <v>23.89</v>
          </cell>
        </row>
        <row r="2694">
          <cell r="A2694" t="str">
            <v>Composição 0489</v>
          </cell>
          <cell r="B2694" t="str">
            <v>Comp. Criada a partir do elemento</v>
          </cell>
          <cell r="C2694" t="str">
            <v>L14 - Luminária pendente com LED 20W. Suspensão em cabo de aço de 2m. Ref.: D'ART GESSO 1525 (ITAIM) ou similar;</v>
          </cell>
          <cell r="D2694" t="str">
            <v>un</v>
          </cell>
          <cell r="E2694">
            <v>1</v>
          </cell>
          <cell r="G2694">
            <v>514.76</v>
          </cell>
        </row>
        <row r="2695">
          <cell r="A2695" t="str">
            <v>.1</v>
          </cell>
          <cell r="B2695" t="str">
            <v>Proposta</v>
          </cell>
          <cell r="C2695" t="str">
            <v>L14 - Luminária pendente com LED 20W. Suspensão em cabo de aço de 2m. Ref.: D'ART GESSO 1525 (ITAIM) ou similar;</v>
          </cell>
          <cell r="D2695" t="str">
            <v>cj</v>
          </cell>
          <cell r="E2695">
            <v>1</v>
          </cell>
          <cell r="F2695">
            <v>424.17</v>
          </cell>
          <cell r="G2695">
            <v>424.17</v>
          </cell>
        </row>
        <row r="2696">
          <cell r="A2696" t="str">
            <v>.2</v>
          </cell>
          <cell r="B2696" t="str">
            <v>Estimativa</v>
          </cell>
          <cell r="C2696" t="str">
            <v>Frete JadLog para Luminárias (R$ 13.585,29 / R$ 203.769,12) = 6,67%</v>
          </cell>
          <cell r="D2696" t="str">
            <v>un</v>
          </cell>
          <cell r="E2696">
            <v>6.6699999999999995E-2</v>
          </cell>
          <cell r="F2696">
            <v>424.17</v>
          </cell>
          <cell r="G2696">
            <v>28.29</v>
          </cell>
        </row>
        <row r="2697">
          <cell r="A2697" t="str">
            <v>.3</v>
          </cell>
          <cell r="B2697" t="str">
            <v>Sinapi 88247</v>
          </cell>
          <cell r="C2697" t="str">
            <v>Auxiliar de eletricista com encargos complementares</v>
          </cell>
          <cell r="D2697" t="str">
            <v>h</v>
          </cell>
          <cell r="E2697">
            <v>1.85</v>
          </cell>
          <cell r="F2697">
            <v>14.57</v>
          </cell>
          <cell r="G2697">
            <v>26.95</v>
          </cell>
        </row>
        <row r="2698">
          <cell r="A2698" t="str">
            <v>.4</v>
          </cell>
          <cell r="B2698" t="str">
            <v>Sinapi 88264</v>
          </cell>
          <cell r="C2698" t="str">
            <v>Eletricista com encargos complementares</v>
          </cell>
          <cell r="D2698" t="str">
            <v>h</v>
          </cell>
          <cell r="E2698">
            <v>1.85</v>
          </cell>
          <cell r="F2698">
            <v>19.11</v>
          </cell>
          <cell r="G2698">
            <v>35.35</v>
          </cell>
        </row>
        <row r="2701">
          <cell r="A2701" t="str">
            <v>Composição 0490</v>
          </cell>
          <cell r="B2701" t="str">
            <v>Comp. Criada a partir do elemento</v>
          </cell>
          <cell r="C2701" t="str">
            <v>L15 - Luminária pendente com LED 110NW. Ref.: BY698P (PHILIPS) ou similar;</v>
          </cell>
          <cell r="D2701" t="str">
            <v>un</v>
          </cell>
          <cell r="E2701">
            <v>1</v>
          </cell>
          <cell r="G2701">
            <v>1703.2399999999998</v>
          </cell>
        </row>
        <row r="2702">
          <cell r="A2702" t="str">
            <v>.1</v>
          </cell>
          <cell r="B2702" t="str">
            <v>Proposta</v>
          </cell>
          <cell r="C2702" t="str">
            <v>L15 - Luminária pendente com LED 110NW. Ref.: BY698P (PHILIPS) ou similar;</v>
          </cell>
          <cell r="D2702" t="str">
            <v>cj</v>
          </cell>
          <cell r="E2702">
            <v>1</v>
          </cell>
          <cell r="F2702">
            <v>1538.33</v>
          </cell>
          <cell r="G2702">
            <v>1538.33</v>
          </cell>
        </row>
        <row r="2703">
          <cell r="A2703" t="str">
            <v>.2</v>
          </cell>
          <cell r="B2703" t="str">
            <v>Estimativa</v>
          </cell>
          <cell r="C2703" t="str">
            <v>Frete JadLog para Luminárias (R$ 13.585,29 / R$ 203.769,12) = 6,67%</v>
          </cell>
          <cell r="D2703" t="str">
            <v>un</v>
          </cell>
          <cell r="E2703">
            <v>6.6699999999999995E-2</v>
          </cell>
          <cell r="F2703">
            <v>1538.33</v>
          </cell>
          <cell r="G2703">
            <v>102.61</v>
          </cell>
        </row>
        <row r="2704">
          <cell r="A2704" t="str">
            <v>.3</v>
          </cell>
          <cell r="B2704" t="str">
            <v>Sinapi 88247</v>
          </cell>
          <cell r="C2704" t="str">
            <v>Auxiliar de eletricista com encargos complementares</v>
          </cell>
          <cell r="D2704" t="str">
            <v>h</v>
          </cell>
          <cell r="E2704">
            <v>1.85</v>
          </cell>
          <cell r="F2704">
            <v>14.57</v>
          </cell>
          <cell r="G2704">
            <v>26.95</v>
          </cell>
        </row>
        <row r="2705">
          <cell r="A2705" t="str">
            <v>.4</v>
          </cell>
          <cell r="B2705" t="str">
            <v>Sinapi 88264</v>
          </cell>
          <cell r="C2705" t="str">
            <v>Eletricista com encargos complementares</v>
          </cell>
          <cell r="D2705" t="str">
            <v>h</v>
          </cell>
          <cell r="E2705">
            <v>1.85</v>
          </cell>
          <cell r="F2705">
            <v>19.11</v>
          </cell>
          <cell r="G2705">
            <v>35.35</v>
          </cell>
        </row>
        <row r="2708">
          <cell r="A2708" t="str">
            <v>Composição 0492</v>
          </cell>
          <cell r="B2708" t="str">
            <v>Comp. Criada a partir do elemento</v>
          </cell>
          <cell r="C2708" t="str">
            <v>L17 - Luminária tipo refletor com LED 360NW Ref.: BVP383 (PHILIPS) ou similar;</v>
          </cell>
          <cell r="D2708" t="str">
            <v>un</v>
          </cell>
          <cell r="E2708">
            <v>1</v>
          </cell>
          <cell r="G2708">
            <v>6620.3</v>
          </cell>
        </row>
        <row r="2709">
          <cell r="A2709" t="str">
            <v>.1</v>
          </cell>
          <cell r="B2709" t="str">
            <v>Proposta</v>
          </cell>
          <cell r="C2709" t="str">
            <v>L17 - Luminária tipo refletor com LED 360NW Ref.: BVP383 (PHILIPS) ou similar;</v>
          </cell>
          <cell r="D2709" t="str">
            <v>cj</v>
          </cell>
          <cell r="E2709">
            <v>1</v>
          </cell>
          <cell r="F2709">
            <v>6140.03</v>
          </cell>
          <cell r="G2709">
            <v>6140.03</v>
          </cell>
        </row>
        <row r="2710">
          <cell r="A2710" t="str">
            <v>.2</v>
          </cell>
          <cell r="B2710" t="str">
            <v>Estimativa</v>
          </cell>
          <cell r="C2710" t="str">
            <v>Frete JadLog para Luminárias (R$ 13.585,29 / R$ 203.769,12) = 6,67%</v>
          </cell>
          <cell r="D2710" t="str">
            <v>un</v>
          </cell>
          <cell r="E2710">
            <v>6.6699999999999995E-2</v>
          </cell>
          <cell r="F2710">
            <v>6140.03</v>
          </cell>
          <cell r="G2710">
            <v>409.54</v>
          </cell>
        </row>
        <row r="2711">
          <cell r="A2711" t="str">
            <v>.3</v>
          </cell>
          <cell r="B2711" t="str">
            <v>Sinapi 88247</v>
          </cell>
          <cell r="C2711" t="str">
            <v>Auxiliar de eletricista com encargos complementares</v>
          </cell>
          <cell r="D2711" t="str">
            <v>h</v>
          </cell>
          <cell r="E2711">
            <v>2.1</v>
          </cell>
          <cell r="F2711">
            <v>14.57</v>
          </cell>
          <cell r="G2711">
            <v>30.6</v>
          </cell>
        </row>
        <row r="2712">
          <cell r="A2712" t="str">
            <v>.4</v>
          </cell>
          <cell r="B2712" t="str">
            <v>Sinapi 88264</v>
          </cell>
          <cell r="C2712" t="str">
            <v>Eletricista com encargos complementares</v>
          </cell>
          <cell r="D2712" t="str">
            <v>h</v>
          </cell>
          <cell r="E2712">
            <v>2.1</v>
          </cell>
          <cell r="F2712">
            <v>19.11</v>
          </cell>
          <cell r="G2712">
            <v>40.130000000000003</v>
          </cell>
        </row>
        <row r="2715">
          <cell r="A2715" t="str">
            <v>Composição 0493</v>
          </cell>
          <cell r="B2715" t="str">
            <v>Comp. Criada a partir do elemento</v>
          </cell>
          <cell r="C2715" t="str">
            <v>L15 - Luminária pendente com LED 110NW. Ref.: BY698P (PHILIPS) ou similar;</v>
          </cell>
          <cell r="D2715" t="str">
            <v>un</v>
          </cell>
          <cell r="E2715">
            <v>1</v>
          </cell>
          <cell r="G2715">
            <v>1703.2399999999998</v>
          </cell>
        </row>
        <row r="2716">
          <cell r="A2716" t="str">
            <v>.1</v>
          </cell>
          <cell r="B2716" t="str">
            <v>Proposta</v>
          </cell>
          <cell r="C2716" t="str">
            <v>L15 - Luminária pendente com LED 110NW. Ref.: BY698P (PHILIPS) ou similar;</v>
          </cell>
          <cell r="D2716" t="str">
            <v>cj</v>
          </cell>
          <cell r="E2716">
            <v>1</v>
          </cell>
          <cell r="F2716">
            <v>1538.33</v>
          </cell>
          <cell r="G2716">
            <v>1538.33</v>
          </cell>
        </row>
        <row r="2717">
          <cell r="A2717" t="str">
            <v>.2</v>
          </cell>
          <cell r="B2717" t="str">
            <v>Estimativa</v>
          </cell>
          <cell r="C2717" t="str">
            <v>Frete JadLog para Luminárias (R$ 13.585,29 / R$ 203.769,12) = 6,67%</v>
          </cell>
          <cell r="D2717" t="str">
            <v>un</v>
          </cell>
          <cell r="E2717">
            <v>6.6699999999999995E-2</v>
          </cell>
          <cell r="F2717">
            <v>1538.33</v>
          </cell>
          <cell r="G2717">
            <v>102.61</v>
          </cell>
        </row>
        <row r="2718">
          <cell r="A2718" t="str">
            <v>.3</v>
          </cell>
          <cell r="B2718" t="str">
            <v>Sinapi 88247</v>
          </cell>
          <cell r="C2718" t="str">
            <v>Auxiliar de eletricista com encargos complementares</v>
          </cell>
          <cell r="D2718" t="str">
            <v>h</v>
          </cell>
          <cell r="E2718">
            <v>1.85</v>
          </cell>
          <cell r="F2718">
            <v>14.57</v>
          </cell>
          <cell r="G2718">
            <v>26.95</v>
          </cell>
        </row>
        <row r="2719">
          <cell r="A2719" t="str">
            <v>.4</v>
          </cell>
          <cell r="B2719" t="str">
            <v>Sinapi 88264</v>
          </cell>
          <cell r="C2719" t="str">
            <v>Eletricista com encargos complementares</v>
          </cell>
          <cell r="D2719" t="str">
            <v>h</v>
          </cell>
          <cell r="E2719">
            <v>1.85</v>
          </cell>
          <cell r="F2719">
            <v>19.11</v>
          </cell>
          <cell r="G2719">
            <v>35.35</v>
          </cell>
        </row>
        <row r="2722">
          <cell r="A2722" t="str">
            <v>Composição 0494</v>
          </cell>
          <cell r="B2722" t="str">
            <v>Comp. Criada a partir do elemento</v>
          </cell>
          <cell r="C2722" t="str">
            <v>L19 - Luminária tipo arandela tartaruga com bulbo LED 9W. Ref.: TATU (ITAIM) ou similar;</v>
          </cell>
          <cell r="D2722" t="str">
            <v>un</v>
          </cell>
          <cell r="E2722">
            <v>1</v>
          </cell>
          <cell r="G2722">
            <v>93.999999999999986</v>
          </cell>
        </row>
        <row r="2723">
          <cell r="A2723" t="str">
            <v>.1</v>
          </cell>
          <cell r="B2723" t="str">
            <v>Proposta</v>
          </cell>
          <cell r="C2723" t="str">
            <v>L19 - Luminária tipo arandela tartaruga com bulbo LED 9W. Ref.: TATU (ITAIM) ou similar;</v>
          </cell>
          <cell r="D2723" t="str">
            <v>cj</v>
          </cell>
          <cell r="E2723">
            <v>1</v>
          </cell>
          <cell r="F2723">
            <v>64.44</v>
          </cell>
          <cell r="G2723">
            <v>64.44</v>
          </cell>
        </row>
        <row r="2724">
          <cell r="A2724" t="str">
            <v>.2</v>
          </cell>
          <cell r="B2724" t="str">
            <v>Estimativa</v>
          </cell>
          <cell r="C2724" t="str">
            <v>Frete JadLog para Luminárias (R$ 13.585,29 / R$ 203.769,12) = 6,67%</v>
          </cell>
          <cell r="D2724" t="str">
            <v>un</v>
          </cell>
          <cell r="E2724">
            <v>6.6699999999999995E-2</v>
          </cell>
          <cell r="F2724">
            <v>64.44</v>
          </cell>
          <cell r="G2724">
            <v>4.3</v>
          </cell>
        </row>
        <row r="2725">
          <cell r="A2725" t="str">
            <v>.3</v>
          </cell>
          <cell r="B2725" t="str">
            <v>Sinapi 88247</v>
          </cell>
          <cell r="C2725" t="str">
            <v>Auxiliar de eletricista com encargos complementares</v>
          </cell>
          <cell r="D2725" t="str">
            <v>h</v>
          </cell>
          <cell r="E2725">
            <v>0.75</v>
          </cell>
          <cell r="F2725">
            <v>14.57</v>
          </cell>
          <cell r="G2725">
            <v>10.93</v>
          </cell>
        </row>
        <row r="2726">
          <cell r="A2726" t="str">
            <v>.4</v>
          </cell>
          <cell r="B2726" t="str">
            <v>Sinapi 88264</v>
          </cell>
          <cell r="C2726" t="str">
            <v>Eletricista com encargos complementares</v>
          </cell>
          <cell r="D2726" t="str">
            <v>h</v>
          </cell>
          <cell r="E2726">
            <v>0.75</v>
          </cell>
          <cell r="F2726">
            <v>19.11</v>
          </cell>
          <cell r="G2726">
            <v>14.33</v>
          </cell>
        </row>
        <row r="2729">
          <cell r="A2729" t="str">
            <v>Composição 0495</v>
          </cell>
          <cell r="B2729" t="str">
            <v>Comp. Criada a partir do elemento</v>
          </cell>
          <cell r="C2729" t="str">
            <v>L20 - Poste em aço galvanizado a fogo, retangular, h=6m com 2 pétalas de LED 50W. Ref.: TLEX 9610/LD2 (TOTALLIGHT) ou similar;</v>
          </cell>
          <cell r="D2729" t="str">
            <v>un</v>
          </cell>
          <cell r="E2729">
            <v>1</v>
          </cell>
          <cell r="G2729">
            <v>2667.59</v>
          </cell>
        </row>
        <row r="2730">
          <cell r="A2730" t="str">
            <v>.1</v>
          </cell>
          <cell r="B2730" t="str">
            <v>Ins Sinapi 5052</v>
          </cell>
          <cell r="C2730" t="str">
            <v>Poste conico continuo em aco galvanizado, curvo, braco simples, flangeado, = 7 m, diametro inferior = *125* mm</v>
          </cell>
          <cell r="D2730" t="str">
            <v>un</v>
          </cell>
          <cell r="E2730">
            <v>1</v>
          </cell>
          <cell r="F2730">
            <v>811.79</v>
          </cell>
          <cell r="G2730">
            <v>811.79</v>
          </cell>
        </row>
        <row r="2731">
          <cell r="A2731" t="str">
            <v>.2</v>
          </cell>
          <cell r="B2731" t="str">
            <v>Proposta</v>
          </cell>
          <cell r="C2731" t="str">
            <v>Pétalas de LED 50W. Ref.: TLEX 9610/LD2 (TOTALLIGHT) 2 pétalas</v>
          </cell>
          <cell r="D2731" t="str">
            <v>un</v>
          </cell>
          <cell r="E2731">
            <v>1</v>
          </cell>
          <cell r="F2731">
            <v>1488</v>
          </cell>
          <cell r="G2731">
            <v>1488</v>
          </cell>
        </row>
        <row r="2732">
          <cell r="A2732" t="str">
            <v>.2</v>
          </cell>
          <cell r="B2732" t="str">
            <v>Estimativa</v>
          </cell>
          <cell r="C2732" t="str">
            <v>Frete JadLog para Luminárias (R$ 13.585,29 / R$ 203.769,12) = 6,67%</v>
          </cell>
          <cell r="D2732" t="str">
            <v>un</v>
          </cell>
          <cell r="E2732">
            <v>6.6699999999999995E-2</v>
          </cell>
          <cell r="F2732">
            <v>1488</v>
          </cell>
          <cell r="G2732">
            <v>99.25</v>
          </cell>
        </row>
        <row r="2733">
          <cell r="A2733" t="str">
            <v>.4</v>
          </cell>
          <cell r="B2733" t="str">
            <v>Sinapi 88247</v>
          </cell>
          <cell r="C2733" t="str">
            <v>Auxiliar de eletricista com encargos complementares</v>
          </cell>
          <cell r="D2733" t="str">
            <v>h</v>
          </cell>
          <cell r="E2733">
            <v>4</v>
          </cell>
          <cell r="F2733">
            <v>14.57</v>
          </cell>
          <cell r="G2733">
            <v>58.28</v>
          </cell>
        </row>
        <row r="2734">
          <cell r="A2734" t="str">
            <v>.5</v>
          </cell>
          <cell r="B2734" t="str">
            <v>Sinapi 88264</v>
          </cell>
          <cell r="C2734" t="str">
            <v>Eletricista com encargos complementares</v>
          </cell>
          <cell r="D2734" t="str">
            <v>h</v>
          </cell>
          <cell r="E2734">
            <v>4</v>
          </cell>
          <cell r="F2734">
            <v>19.11</v>
          </cell>
          <cell r="G2734">
            <v>76.44</v>
          </cell>
        </row>
        <row r="2735">
          <cell r="A2735" t="str">
            <v>.6</v>
          </cell>
          <cell r="B2735" t="str">
            <v>Sinapi 96523</v>
          </cell>
          <cell r="C2735" t="str">
            <v>Escavação manual de valas a qualquer profundidade, segundo Sinapi</v>
          </cell>
          <cell r="D2735" t="str">
            <v>m3</v>
          </cell>
          <cell r="E2735">
            <v>0.1125</v>
          </cell>
          <cell r="F2735">
            <v>58.41</v>
          </cell>
          <cell r="G2735">
            <v>6.57</v>
          </cell>
        </row>
        <row r="2736">
          <cell r="A2736" t="str">
            <v>.7</v>
          </cell>
          <cell r="B2736" t="str">
            <v>Sinapi 96995</v>
          </cell>
          <cell r="C2736" t="str">
            <v>Reaterro de vala com compactação manual</v>
          </cell>
          <cell r="D2736" t="str">
            <v>m3</v>
          </cell>
          <cell r="E2736">
            <v>4.8500000000000001E-2</v>
          </cell>
          <cell r="F2736">
            <v>29.86</v>
          </cell>
          <cell r="G2736">
            <v>1.45</v>
          </cell>
        </row>
        <row r="2737">
          <cell r="A2737" t="str">
            <v>.8</v>
          </cell>
          <cell r="B2737" t="str">
            <v>Sinapi 95969</v>
          </cell>
          <cell r="C2737" t="str">
            <v>Bloco de Concreto Armado 40x40x40cm</v>
          </cell>
          <cell r="D2737" t="str">
            <v>m3</v>
          </cell>
          <cell r="E2737">
            <v>6.4000000000000001E-2</v>
          </cell>
          <cell r="F2737">
            <v>1965.83</v>
          </cell>
          <cell r="G2737">
            <v>125.81</v>
          </cell>
        </row>
        <row r="2740">
          <cell r="A2740" t="str">
            <v>Composição 0498</v>
          </cell>
          <cell r="B2740" t="str">
            <v>Comp. 00778/ORSE com insumos Sinapi e Mercado</v>
          </cell>
          <cell r="C2740" t="str">
            <v>Tomada, 2P+T-10A, para montagem em caixa de piso, incluindo tampa em latão com obturador articulado tipo "unha" e demais acessórios necessários</v>
          </cell>
          <cell r="D2740" t="str">
            <v>un</v>
          </cell>
          <cell r="E2740">
            <v>1</v>
          </cell>
          <cell r="G2740">
            <v>59.24</v>
          </cell>
        </row>
        <row r="2741">
          <cell r="A2741" t="str">
            <v>.1</v>
          </cell>
          <cell r="B2741" t="str">
            <v>Ins Sinapi 1872</v>
          </cell>
          <cell r="C2741" t="str">
            <v>Caixa de passagem, em pvc, de 4" x 2"</v>
          </cell>
          <cell r="D2741" t="str">
            <v>un</v>
          </cell>
          <cell r="E2741">
            <v>1</v>
          </cell>
          <cell r="F2741">
            <v>1.47</v>
          </cell>
          <cell r="G2741">
            <v>1.47</v>
          </cell>
        </row>
        <row r="2742">
          <cell r="A2742" t="str">
            <v>.2</v>
          </cell>
          <cell r="B2742" t="str">
            <v>Sinapi 91998</v>
          </cell>
          <cell r="C2742" t="str">
            <v xml:space="preserve">Tomada 2P+T 10A - completa </v>
          </cell>
          <cell r="D2742" t="str">
            <v>un</v>
          </cell>
          <cell r="E2742">
            <v>1</v>
          </cell>
          <cell r="F2742">
            <v>14.14</v>
          </cell>
          <cell r="G2742">
            <v>14.14</v>
          </cell>
        </row>
        <row r="2743">
          <cell r="A2743" t="str">
            <v>.3</v>
          </cell>
          <cell r="B2743" t="str">
            <v>Proposta</v>
          </cell>
          <cell r="C2743" t="str">
            <v>Tampa de latão metálica para tomada</v>
          </cell>
          <cell r="D2743" t="str">
            <v>un</v>
          </cell>
          <cell r="E2743">
            <v>1</v>
          </cell>
          <cell r="F2743">
            <v>21.53</v>
          </cell>
          <cell r="G2743">
            <v>21.53</v>
          </cell>
        </row>
        <row r="2744">
          <cell r="A2744" t="str">
            <v>.4</v>
          </cell>
          <cell r="B2744" t="str">
            <v>Sinapi 88264</v>
          </cell>
          <cell r="C2744" t="str">
            <v xml:space="preserve">Eletricista com encargos complementares </v>
          </cell>
          <cell r="D2744" t="str">
            <v>h</v>
          </cell>
          <cell r="E2744">
            <v>0.7</v>
          </cell>
          <cell r="F2744">
            <v>19.11</v>
          </cell>
          <cell r="G2744">
            <v>13.38</v>
          </cell>
        </row>
        <row r="2745">
          <cell r="A2745" t="str">
            <v>.5</v>
          </cell>
          <cell r="B2745" t="str">
            <v>Sinapi 88316</v>
          </cell>
          <cell r="C2745" t="str">
            <v xml:space="preserve">Servente com encargos complementares </v>
          </cell>
          <cell r="D2745" t="str">
            <v>h</v>
          </cell>
          <cell r="E2745">
            <v>0.7</v>
          </cell>
          <cell r="F2745">
            <v>12.45</v>
          </cell>
          <cell r="G2745">
            <v>8.7200000000000006</v>
          </cell>
        </row>
        <row r="2748">
          <cell r="A2748" t="str">
            <v>Composição 0499</v>
          </cell>
          <cell r="B2748" t="str">
            <v>Comp. 00778/ORSE com insumos Sinapi e Mercado</v>
          </cell>
          <cell r="C2748" t="str">
            <v>Tomada, 2P+T-20A, para montagem em caixa de piso, incluindo tampa em latão com obturador articulado tipo "unha" e demais acessórios necessários</v>
          </cell>
          <cell r="D2748" t="str">
            <v>un</v>
          </cell>
          <cell r="E2748">
            <v>1</v>
          </cell>
          <cell r="G2748">
            <v>60.980000000000004</v>
          </cell>
        </row>
        <row r="2749">
          <cell r="A2749" t="str">
            <v>.1</v>
          </cell>
          <cell r="B2749" t="str">
            <v>Ins Sinapi 1872</v>
          </cell>
          <cell r="C2749" t="str">
            <v>Caixa de passagem, em pvc, de 4" x 2"</v>
          </cell>
          <cell r="D2749" t="str">
            <v>un</v>
          </cell>
          <cell r="E2749">
            <v>1</v>
          </cell>
          <cell r="F2749">
            <v>1.47</v>
          </cell>
          <cell r="G2749">
            <v>1.47</v>
          </cell>
        </row>
        <row r="2750">
          <cell r="A2750" t="str">
            <v>.2</v>
          </cell>
          <cell r="B2750" t="str">
            <v>Sinapi 91999</v>
          </cell>
          <cell r="C2750" t="str">
            <v xml:space="preserve">Tomada 2P+T 20A - completa </v>
          </cell>
          <cell r="D2750" t="str">
            <v>un</v>
          </cell>
          <cell r="E2750">
            <v>1</v>
          </cell>
          <cell r="F2750">
            <v>15.88</v>
          </cell>
          <cell r="G2750">
            <v>15.88</v>
          </cell>
        </row>
        <row r="2751">
          <cell r="A2751" t="str">
            <v>.3</v>
          </cell>
          <cell r="B2751" t="str">
            <v>Proposta</v>
          </cell>
          <cell r="C2751" t="str">
            <v>Tampa de latão metálica para tomada</v>
          </cell>
          <cell r="D2751" t="str">
            <v>un</v>
          </cell>
          <cell r="E2751">
            <v>1</v>
          </cell>
          <cell r="F2751">
            <v>21.53</v>
          </cell>
          <cell r="G2751">
            <v>21.53</v>
          </cell>
        </row>
        <row r="2752">
          <cell r="A2752" t="str">
            <v>.4</v>
          </cell>
          <cell r="B2752" t="str">
            <v>Sinapi 88264</v>
          </cell>
          <cell r="C2752" t="str">
            <v xml:space="preserve">Eletricista com encargos complementares </v>
          </cell>
          <cell r="D2752" t="str">
            <v>h</v>
          </cell>
          <cell r="E2752">
            <v>0.7</v>
          </cell>
          <cell r="F2752">
            <v>19.11</v>
          </cell>
          <cell r="G2752">
            <v>13.38</v>
          </cell>
        </row>
        <row r="2753">
          <cell r="A2753" t="str">
            <v>.5</v>
          </cell>
          <cell r="B2753" t="str">
            <v>Sinapi 88316</v>
          </cell>
          <cell r="C2753" t="str">
            <v xml:space="preserve">Servente com encargos complementares </v>
          </cell>
          <cell r="D2753" t="str">
            <v>h</v>
          </cell>
          <cell r="E2753">
            <v>0.7</v>
          </cell>
          <cell r="F2753">
            <v>12.45</v>
          </cell>
          <cell r="G2753">
            <v>8.7200000000000006</v>
          </cell>
        </row>
        <row r="2756">
          <cell r="A2756" t="str">
            <v>Composição 0500</v>
          </cell>
          <cell r="B2756" t="str">
            <v>Comp. 00778/ORSE com insumos Sinapi e Mercado</v>
          </cell>
          <cell r="C2756" t="str">
            <v>Tomada 2P+T-10A, com tampa, blindada, IP44, incluindo caixa do mesmo fabricante. REF.: STECK - S8640 (10A)</v>
          </cell>
          <cell r="D2756" t="str">
            <v>un</v>
          </cell>
          <cell r="E2756">
            <v>1</v>
          </cell>
          <cell r="G2756">
            <v>59.24</v>
          </cell>
        </row>
        <row r="2757">
          <cell r="A2757" t="str">
            <v>.1</v>
          </cell>
          <cell r="B2757" t="str">
            <v>Ins Sinapi 1872</v>
          </cell>
          <cell r="C2757" t="str">
            <v>Caixa de passagem, em pvc, de 4" x 2"</v>
          </cell>
          <cell r="D2757" t="str">
            <v>un</v>
          </cell>
          <cell r="E2757">
            <v>1</v>
          </cell>
          <cell r="F2757">
            <v>1.47</v>
          </cell>
          <cell r="G2757">
            <v>1.47</v>
          </cell>
        </row>
        <row r="2758">
          <cell r="A2758" t="str">
            <v>.2</v>
          </cell>
          <cell r="B2758" t="str">
            <v>Sinapi 91998</v>
          </cell>
          <cell r="C2758" t="str">
            <v>Tomada 2P+T-10A, com tampa, blindada, IP44, incluindo caixa do mesmo fabricante. REF.: STECK - S8640 (10A)</v>
          </cell>
          <cell r="D2758" t="str">
            <v>un</v>
          </cell>
          <cell r="E2758">
            <v>1</v>
          </cell>
          <cell r="F2758">
            <v>14.14</v>
          </cell>
          <cell r="G2758">
            <v>14.14</v>
          </cell>
        </row>
        <row r="2759">
          <cell r="A2759" t="str">
            <v>.3</v>
          </cell>
          <cell r="B2759" t="str">
            <v>Proposta</v>
          </cell>
          <cell r="C2759" t="str">
            <v>Tampa de latão metálica para tomada</v>
          </cell>
          <cell r="D2759" t="str">
            <v>un</v>
          </cell>
          <cell r="E2759">
            <v>1</v>
          </cell>
          <cell r="F2759">
            <v>21.53</v>
          </cell>
          <cell r="G2759">
            <v>21.53</v>
          </cell>
        </row>
        <row r="2760">
          <cell r="A2760" t="str">
            <v>.4</v>
          </cell>
          <cell r="B2760" t="str">
            <v>Sinapi 88264</v>
          </cell>
          <cell r="C2760" t="str">
            <v xml:space="preserve">Eletricista com encargos complementares </v>
          </cell>
          <cell r="D2760" t="str">
            <v>h</v>
          </cell>
          <cell r="E2760">
            <v>0.7</v>
          </cell>
          <cell r="F2760">
            <v>19.11</v>
          </cell>
          <cell r="G2760">
            <v>13.38</v>
          </cell>
        </row>
        <row r="2761">
          <cell r="A2761" t="str">
            <v>.5</v>
          </cell>
          <cell r="B2761" t="str">
            <v>Sinapi 88316</v>
          </cell>
          <cell r="C2761" t="str">
            <v xml:space="preserve">Servente com encargos complementares </v>
          </cell>
          <cell r="D2761" t="str">
            <v>h</v>
          </cell>
          <cell r="E2761">
            <v>0.7</v>
          </cell>
          <cell r="F2761">
            <v>12.45</v>
          </cell>
          <cell r="G2761">
            <v>8.7200000000000006</v>
          </cell>
        </row>
        <row r="2764">
          <cell r="A2764" t="str">
            <v>Composição 0501</v>
          </cell>
          <cell r="B2764" t="str">
            <v>Comp. 00778/ORSE com insumos Sinapi e Mercado</v>
          </cell>
          <cell r="C2764" t="str">
            <v>Tomada tipo industrial, 3 polos, 25A, blindada, IP67, incluindo plugue. Ref.: STECK S3506/S3576</v>
          </cell>
          <cell r="D2764" t="str">
            <v>un</v>
          </cell>
          <cell r="E2764">
            <v>1</v>
          </cell>
          <cell r="G2764">
            <v>59.24</v>
          </cell>
        </row>
        <row r="2765">
          <cell r="A2765" t="str">
            <v>.1</v>
          </cell>
          <cell r="B2765" t="str">
            <v>Ins Sinapi 1872</v>
          </cell>
          <cell r="C2765" t="str">
            <v>Caixa de passagem, em pvc, de 4" x 2"</v>
          </cell>
          <cell r="D2765" t="str">
            <v>un</v>
          </cell>
          <cell r="E2765">
            <v>1</v>
          </cell>
          <cell r="F2765">
            <v>1.47</v>
          </cell>
          <cell r="G2765">
            <v>1.47</v>
          </cell>
        </row>
        <row r="2766">
          <cell r="A2766" t="str">
            <v>.2</v>
          </cell>
          <cell r="B2766" t="str">
            <v>Sinapi 91998</v>
          </cell>
          <cell r="C2766" t="str">
            <v>Tomada tipo industrial, 3 polos, 25A, blindada, IP67, incluindo plugue. Ref.: STECK S3506/S3576</v>
          </cell>
          <cell r="D2766" t="str">
            <v>un</v>
          </cell>
          <cell r="E2766">
            <v>1</v>
          </cell>
          <cell r="F2766">
            <v>14.14</v>
          </cell>
          <cell r="G2766">
            <v>14.14</v>
          </cell>
        </row>
        <row r="2767">
          <cell r="A2767" t="str">
            <v>.3</v>
          </cell>
          <cell r="B2767" t="str">
            <v>Proposta</v>
          </cell>
          <cell r="C2767" t="str">
            <v>Tampa de latão metálica para tomada</v>
          </cell>
          <cell r="D2767" t="str">
            <v>un</v>
          </cell>
          <cell r="E2767">
            <v>1</v>
          </cell>
          <cell r="F2767">
            <v>21.53</v>
          </cell>
          <cell r="G2767">
            <v>21.53</v>
          </cell>
        </row>
        <row r="2768">
          <cell r="A2768" t="str">
            <v>.4</v>
          </cell>
          <cell r="B2768" t="str">
            <v>Sinapi 88264</v>
          </cell>
          <cell r="C2768" t="str">
            <v xml:space="preserve">Eletricista com encargos complementares </v>
          </cell>
          <cell r="D2768" t="str">
            <v>h</v>
          </cell>
          <cell r="E2768">
            <v>0.7</v>
          </cell>
          <cell r="F2768">
            <v>19.11</v>
          </cell>
          <cell r="G2768">
            <v>13.38</v>
          </cell>
        </row>
        <row r="2769">
          <cell r="A2769" t="str">
            <v>.5</v>
          </cell>
          <cell r="B2769" t="str">
            <v>Sinapi 88316</v>
          </cell>
          <cell r="C2769" t="str">
            <v xml:space="preserve">Servente com encargos complementares </v>
          </cell>
          <cell r="D2769" t="str">
            <v>h</v>
          </cell>
          <cell r="E2769">
            <v>0.7</v>
          </cell>
          <cell r="F2769">
            <v>12.45</v>
          </cell>
          <cell r="G2769">
            <v>8.7200000000000006</v>
          </cell>
        </row>
        <row r="2772">
          <cell r="A2772" t="str">
            <v>Composição 0502</v>
          </cell>
          <cell r="B2772" t="str">
            <v>Comp. Criada a partir do elemento</v>
          </cell>
          <cell r="C2772" t="str">
            <v>Botão antipânico para piscinas, composto por placa de PVC 22mm, dimensões 30x40cm ou similar. Referência Marchesi ou similar.</v>
          </cell>
          <cell r="D2772" t="str">
            <v>un</v>
          </cell>
          <cell r="E2772">
            <v>1</v>
          </cell>
          <cell r="G2772">
            <v>2003.02</v>
          </cell>
        </row>
        <row r="2773">
          <cell r="A2773" t="str">
            <v>.1</v>
          </cell>
          <cell r="B2773" t="str">
            <v>Proposta</v>
          </cell>
          <cell r="C2773" t="str">
            <v>Botão antipânico para piscinas, composto por placa de PVC 22mm, dimensões 30x40cm ou similar. Referência Marchesi ou similar.</v>
          </cell>
          <cell r="D2773" t="str">
            <v>un</v>
          </cell>
          <cell r="E2773">
            <v>1</v>
          </cell>
          <cell r="F2773">
            <v>1957.55</v>
          </cell>
          <cell r="G2773">
            <v>1957.55</v>
          </cell>
        </row>
        <row r="2774">
          <cell r="A2774" t="str">
            <v>.6</v>
          </cell>
          <cell r="B2774" t="str">
            <v>Sinapi 88247</v>
          </cell>
          <cell r="C2774" t="str">
            <v>Auxiliar de eletricista com encargos complementares</v>
          </cell>
          <cell r="D2774" t="str">
            <v>h</v>
          </cell>
          <cell r="E2774">
            <v>1.35</v>
          </cell>
          <cell r="F2774">
            <v>14.57</v>
          </cell>
          <cell r="G2774">
            <v>19.670000000000002</v>
          </cell>
        </row>
        <row r="2775">
          <cell r="A2775" t="str">
            <v>.7</v>
          </cell>
          <cell r="B2775" t="str">
            <v>Sinapi 88264</v>
          </cell>
          <cell r="C2775" t="str">
            <v>Eletricista com encargos complementares</v>
          </cell>
          <cell r="D2775" t="str">
            <v>h</v>
          </cell>
          <cell r="E2775">
            <v>1.35</v>
          </cell>
          <cell r="F2775">
            <v>19.11</v>
          </cell>
          <cell r="G2775">
            <v>25.8</v>
          </cell>
        </row>
        <row r="2778">
          <cell r="A2778" t="str">
            <v>Composição 0503</v>
          </cell>
          <cell r="B2778" t="str">
            <v>Comp. Criada a partir do elemento</v>
          </cell>
          <cell r="C2778" t="str">
            <v>Ponto de força em caixa 4"x4", com tampa cega e prensa cabo, incluindo 2 metros de cabo PP (seção conforme o equipamento)</v>
          </cell>
          <cell r="D2778" t="str">
            <v>un</v>
          </cell>
          <cell r="E2778">
            <v>1</v>
          </cell>
          <cell r="G2778">
            <v>88.03</v>
          </cell>
        </row>
        <row r="2779">
          <cell r="A2779" t="str">
            <v>.1</v>
          </cell>
          <cell r="B2779" t="str">
            <v>Ins Sinapi 1873</v>
          </cell>
          <cell r="C2779" t="str">
            <v>Caixa de passagem, em pvc, de 4" x 4", para eletroduto flexivel corrugado</v>
          </cell>
          <cell r="D2779" t="str">
            <v>un</v>
          </cell>
          <cell r="E2779">
            <v>1</v>
          </cell>
          <cell r="F2779">
            <v>2.92</v>
          </cell>
          <cell r="G2779">
            <v>2.92</v>
          </cell>
        </row>
        <row r="2780">
          <cell r="A2780" t="str">
            <v>.2</v>
          </cell>
          <cell r="B2780" t="str">
            <v>Ins Sinapi 2674</v>
          </cell>
          <cell r="C2780" t="str">
            <v>Eletroduto de pvc rigido roscavel de 3/4 ", sem luva</v>
          </cell>
          <cell r="D2780" t="str">
            <v>m</v>
          </cell>
          <cell r="E2780">
            <v>1.5</v>
          </cell>
          <cell r="F2780">
            <v>2.9</v>
          </cell>
          <cell r="G2780">
            <v>4.3499999999999996</v>
          </cell>
        </row>
        <row r="2781">
          <cell r="A2781" t="str">
            <v>.3</v>
          </cell>
          <cell r="B2781" t="str">
            <v>Ins Sinapi 1891</v>
          </cell>
          <cell r="C2781" t="str">
            <v>Luva em pvc rigido roscavel, de 3/4", para eletroduto</v>
          </cell>
          <cell r="D2781" t="str">
            <v>un</v>
          </cell>
          <cell r="E2781">
            <v>2</v>
          </cell>
          <cell r="F2781">
            <v>0.74</v>
          </cell>
          <cell r="G2781">
            <v>1.48</v>
          </cell>
        </row>
        <row r="2782">
          <cell r="A2782" t="str">
            <v>.4</v>
          </cell>
          <cell r="B2782" t="str">
            <v>Ins Sinapi 1597</v>
          </cell>
          <cell r="C2782" t="str">
            <v>Conector de aluminio tipo prensa cabo, bitola 3/8", para cabos de diametro de 9 a 10 mm</v>
          </cell>
          <cell r="D2782" t="str">
            <v>un</v>
          </cell>
          <cell r="E2782">
            <v>1</v>
          </cell>
          <cell r="F2782">
            <v>8.17</v>
          </cell>
          <cell r="G2782">
            <v>8.17</v>
          </cell>
        </row>
        <row r="2783">
          <cell r="A2783" t="str">
            <v>.5</v>
          </cell>
          <cell r="B2783" t="str">
            <v>Ins Sinapi 34607</v>
          </cell>
          <cell r="C2783" t="str">
            <v>Cabo flexivel pvc 750 v, 2 condutores de 4,0 mm2</v>
          </cell>
          <cell r="D2783" t="str">
            <v>m</v>
          </cell>
          <cell r="E2783">
            <v>1.5</v>
          </cell>
          <cell r="F2783">
            <v>2.5</v>
          </cell>
          <cell r="G2783">
            <v>3.75</v>
          </cell>
        </row>
        <row r="2784">
          <cell r="A2784" t="str">
            <v>.6</v>
          </cell>
          <cell r="B2784" t="str">
            <v>Sinapi 88247</v>
          </cell>
          <cell r="C2784" t="str">
            <v>Auxiliar de eletricista com encargos complementares</v>
          </cell>
          <cell r="D2784" t="str">
            <v>h</v>
          </cell>
          <cell r="E2784">
            <v>2</v>
          </cell>
          <cell r="F2784">
            <v>14.57</v>
          </cell>
          <cell r="G2784">
            <v>29.14</v>
          </cell>
        </row>
        <row r="2785">
          <cell r="A2785" t="str">
            <v>.7</v>
          </cell>
          <cell r="B2785" t="str">
            <v>Sinapi 88264</v>
          </cell>
          <cell r="C2785" t="str">
            <v>Eletricista com encargos complementares</v>
          </cell>
          <cell r="D2785" t="str">
            <v>h</v>
          </cell>
          <cell r="E2785">
            <v>2</v>
          </cell>
          <cell r="F2785">
            <v>19.11</v>
          </cell>
          <cell r="G2785">
            <v>38.22</v>
          </cell>
        </row>
        <row r="2788">
          <cell r="A2788" t="str">
            <v>Composição 0504</v>
          </cell>
          <cell r="B2788" t="str">
            <v>Comp. Criada a partir do elemento</v>
          </cell>
          <cell r="C2788" t="str">
            <v>Ponto de força composto por caixa a prova de tempo, 15x15x10cm, corpo e tampa em alumínio fundido, junta de vedação em borracha sintética, com tampa cega e prensa cabo, incluindo 2 metros de cabo PP de 4mm² conforme o equipamento.</v>
          </cell>
          <cell r="D2788" t="str">
            <v>un</v>
          </cell>
          <cell r="E2788">
            <v>1</v>
          </cell>
          <cell r="G2788">
            <v>482.00000000000006</v>
          </cell>
        </row>
        <row r="2789">
          <cell r="A2789" t="str">
            <v>.1</v>
          </cell>
          <cell r="B2789" t="str">
            <v>Composição 0419</v>
          </cell>
          <cell r="C2789" t="str">
            <v>Caixa de passagem redonda fabricadas em alumínio com tampa aparafusada, tratada e pintada eletrostaticamente na cor cinza. Ref.: CPT-10/PX-15 WETZEL</v>
          </cell>
          <cell r="D2789" t="str">
            <v>un</v>
          </cell>
          <cell r="E2789">
            <v>1</v>
          </cell>
          <cell r="F2789">
            <v>343.66</v>
          </cell>
          <cell r="G2789">
            <v>343.66</v>
          </cell>
        </row>
        <row r="2790">
          <cell r="A2790" t="str">
            <v>.2</v>
          </cell>
          <cell r="B2790" t="str">
            <v>Ins Sinapi 2674</v>
          </cell>
          <cell r="C2790" t="str">
            <v>Eletroduto de pvc rigido roscavel de 3/4 ", sem luva</v>
          </cell>
          <cell r="D2790" t="str">
            <v>m</v>
          </cell>
          <cell r="E2790">
            <v>2</v>
          </cell>
          <cell r="F2790">
            <v>2.9</v>
          </cell>
          <cell r="G2790">
            <v>5.8</v>
          </cell>
        </row>
        <row r="2791">
          <cell r="A2791" t="str">
            <v>.3</v>
          </cell>
          <cell r="B2791" t="str">
            <v>Ins Sinapi 1891</v>
          </cell>
          <cell r="C2791" t="str">
            <v>Luva em pvc rigido roscavel, de 3/4", para eletroduto</v>
          </cell>
          <cell r="D2791" t="str">
            <v>un</v>
          </cell>
          <cell r="E2791">
            <v>2</v>
          </cell>
          <cell r="F2791">
            <v>0.74</v>
          </cell>
          <cell r="G2791">
            <v>1.48</v>
          </cell>
        </row>
        <row r="2792">
          <cell r="A2792" t="str">
            <v>.4</v>
          </cell>
          <cell r="B2792" t="str">
            <v>Ins Sinapi 1597</v>
          </cell>
          <cell r="C2792" t="str">
            <v>Conector de aluminio tipo prensa cabo, bitola 3/8", para cabos de diametro de 9 a 10 mm</v>
          </cell>
          <cell r="D2792" t="str">
            <v>un</v>
          </cell>
          <cell r="E2792">
            <v>1</v>
          </cell>
          <cell r="F2792">
            <v>8.17</v>
          </cell>
          <cell r="G2792">
            <v>8.17</v>
          </cell>
        </row>
        <row r="2793">
          <cell r="A2793" t="str">
            <v>.5</v>
          </cell>
          <cell r="B2793" t="str">
            <v>Ins Sinapi 34607</v>
          </cell>
          <cell r="C2793" t="str">
            <v>Cabo flexivel pvc 750 v, 2 condutores de 4,0 mm2</v>
          </cell>
          <cell r="D2793" t="str">
            <v>m</v>
          </cell>
          <cell r="E2793">
            <v>2</v>
          </cell>
          <cell r="F2793">
            <v>2.5</v>
          </cell>
          <cell r="G2793">
            <v>5</v>
          </cell>
        </row>
        <row r="2794">
          <cell r="A2794" t="str">
            <v>.6</v>
          </cell>
          <cell r="B2794" t="str">
            <v>Sinapi 88247</v>
          </cell>
          <cell r="C2794" t="str">
            <v>Auxiliar de eletricista com encargos complementares</v>
          </cell>
          <cell r="D2794" t="str">
            <v>h</v>
          </cell>
          <cell r="E2794">
            <v>3.5</v>
          </cell>
          <cell r="F2794">
            <v>14.57</v>
          </cell>
          <cell r="G2794">
            <v>51</v>
          </cell>
        </row>
        <row r="2795">
          <cell r="A2795" t="str">
            <v>.7</v>
          </cell>
          <cell r="B2795" t="str">
            <v>Sinapi 88264</v>
          </cell>
          <cell r="C2795" t="str">
            <v>Eletricista com encargos complementares</v>
          </cell>
          <cell r="D2795" t="str">
            <v>h</v>
          </cell>
          <cell r="E2795">
            <v>3.5</v>
          </cell>
          <cell r="F2795">
            <v>19.11</v>
          </cell>
          <cell r="G2795">
            <v>66.89</v>
          </cell>
        </row>
        <row r="2798">
          <cell r="A2798" t="str">
            <v>Composição 0505</v>
          </cell>
          <cell r="B2798" t="str">
            <v>Comp. Criada a partir do elemento</v>
          </cell>
          <cell r="C2798" t="str">
            <v>Quadros de distribuição, conforme especificações contidas no Memorial Descritivo e Diagrama em Projeto. Ref.: SIEMENS, ABB, SCHNEIDER ou similar. QGBT-NE</v>
          </cell>
          <cell r="D2798" t="str">
            <v>un</v>
          </cell>
          <cell r="E2798">
            <v>1</v>
          </cell>
          <cell r="G2798">
            <v>55850.200000000004</v>
          </cell>
        </row>
        <row r="2799">
          <cell r="A2799" t="str">
            <v>.1</v>
          </cell>
          <cell r="B2799" t="str">
            <v>Proposta</v>
          </cell>
          <cell r="C2799" t="str">
            <v>Quadros de distribuição, conforme especificações contidas no Memorial Descritivo e Diagrama em Projeto. Ref.: SIEMENS, ABB, SCHNEIDER ou similar. QGBT-NE</v>
          </cell>
          <cell r="D2799" t="str">
            <v>un</v>
          </cell>
          <cell r="E2799">
            <v>1</v>
          </cell>
          <cell r="F2799">
            <v>50132.35</v>
          </cell>
          <cell r="G2799">
            <v>50132.35</v>
          </cell>
        </row>
        <row r="2800">
          <cell r="A2800" t="str">
            <v>.2</v>
          </cell>
          <cell r="B2800" t="str">
            <v>Sinapi 88247</v>
          </cell>
          <cell r="C2800" t="str">
            <v>Auxiliar de eletricista com encargos complementares</v>
          </cell>
          <cell r="D2800" t="str">
            <v>h</v>
          </cell>
          <cell r="E2800">
            <v>140</v>
          </cell>
          <cell r="F2800">
            <v>14.57</v>
          </cell>
          <cell r="G2800">
            <v>2039.8</v>
          </cell>
        </row>
        <row r="2801">
          <cell r="A2801" t="str">
            <v>.3</v>
          </cell>
          <cell r="B2801" t="str">
            <v>Sinapi 88264</v>
          </cell>
          <cell r="C2801" t="str">
            <v>Eletricista com encargos complementares</v>
          </cell>
          <cell r="D2801" t="str">
            <v>h</v>
          </cell>
          <cell r="E2801">
            <v>140</v>
          </cell>
          <cell r="F2801">
            <v>19.11</v>
          </cell>
          <cell r="G2801">
            <v>2675.4</v>
          </cell>
        </row>
        <row r="2802">
          <cell r="A2802" t="str">
            <v>.4</v>
          </cell>
          <cell r="B2802" t="str">
            <v>Estimativo</v>
          </cell>
          <cell r="C2802" t="str">
            <v>Frete de quadros elétricos (2 % do valor do quadro)</v>
          </cell>
          <cell r="D2802" t="str">
            <v>un</v>
          </cell>
          <cell r="E2802">
            <v>0.02</v>
          </cell>
          <cell r="F2802">
            <v>50132.35</v>
          </cell>
          <cell r="G2802">
            <v>1002.65</v>
          </cell>
        </row>
        <row r="2805">
          <cell r="A2805" t="str">
            <v>Composição 0506</v>
          </cell>
          <cell r="B2805" t="str">
            <v>Comp. Criada a partir do elemento</v>
          </cell>
          <cell r="C2805" t="str">
            <v>Quadros de distribuição, conforme especificações contidas no Memorial Descritivo e Diagrama em Projeto. Ref.: SIEMENS, ABB, SCHNEIDER ou similar. QTNE-SS-01</v>
          </cell>
          <cell r="D2805" t="str">
            <v>un</v>
          </cell>
          <cell r="E2805">
            <v>1</v>
          </cell>
          <cell r="G2805">
            <v>3881.5199999999995</v>
          </cell>
        </row>
        <row r="2806">
          <cell r="A2806" t="str">
            <v>.1</v>
          </cell>
          <cell r="B2806" t="str">
            <v>Proposta</v>
          </cell>
          <cell r="C2806" t="str">
            <v>Quadros de distribuição, conforme especificações contidas no Memorial Descritivo e Diagrama em Projeto. Ref.: SIEMENS, ABB, SCHNEIDER ou similar. QTNE-SS-01</v>
          </cell>
          <cell r="D2806" t="str">
            <v>un</v>
          </cell>
          <cell r="E2806">
            <v>1</v>
          </cell>
          <cell r="F2806">
            <v>3475.22</v>
          </cell>
          <cell r="G2806">
            <v>3475.22</v>
          </cell>
        </row>
        <row r="2807">
          <cell r="A2807" t="str">
            <v>.2</v>
          </cell>
          <cell r="B2807" t="str">
            <v>Sinapi 88247</v>
          </cell>
          <cell r="C2807" t="str">
            <v>Auxiliar de eletricista com encargos complementares</v>
          </cell>
          <cell r="D2807" t="str">
            <v>h</v>
          </cell>
          <cell r="E2807">
            <v>10</v>
          </cell>
          <cell r="F2807">
            <v>14.57</v>
          </cell>
          <cell r="G2807">
            <v>145.69999999999999</v>
          </cell>
        </row>
        <row r="2808">
          <cell r="A2808" t="str">
            <v>.3</v>
          </cell>
          <cell r="B2808" t="str">
            <v>Sinapi 88264</v>
          </cell>
          <cell r="C2808" t="str">
            <v>Eletricista com encargos complementares</v>
          </cell>
          <cell r="D2808" t="str">
            <v>h</v>
          </cell>
          <cell r="E2808">
            <v>10</v>
          </cell>
          <cell r="F2808">
            <v>19.11</v>
          </cell>
          <cell r="G2808">
            <v>191.1</v>
          </cell>
        </row>
        <row r="2809">
          <cell r="A2809" t="str">
            <v>.4</v>
          </cell>
          <cell r="B2809" t="str">
            <v>Estimativo</v>
          </cell>
          <cell r="C2809" t="str">
            <v>Frete de quadros elétricos (2 % do valor do quadro)</v>
          </cell>
          <cell r="D2809" t="str">
            <v>un</v>
          </cell>
          <cell r="E2809">
            <v>0.02</v>
          </cell>
          <cell r="F2809">
            <v>3475.22</v>
          </cell>
          <cell r="G2809">
            <v>69.5</v>
          </cell>
        </row>
        <row r="2812">
          <cell r="A2812" t="str">
            <v>Composição 0507</v>
          </cell>
          <cell r="B2812" t="str">
            <v>Comp. Criada a partir do elemento</v>
          </cell>
          <cell r="C2812" t="str">
            <v>Quadros de distribuição, conforme especificações contidas no Memorial Descritivo e Diagrama em Projeto. Ref.: SIEMENS, ABB, SCHNEIDER ou similar. QTNE-SS-02</v>
          </cell>
          <cell r="D2812" t="str">
            <v>un</v>
          </cell>
          <cell r="E2812">
            <v>1</v>
          </cell>
          <cell r="G2812">
            <v>4317.95</v>
          </cell>
        </row>
        <row r="2813">
          <cell r="A2813" t="str">
            <v>.1</v>
          </cell>
          <cell r="B2813" t="str">
            <v>Proposta</v>
          </cell>
          <cell r="C2813" t="str">
            <v>Quadros de distribuição, conforme especificações contidas no Memorial Descritivo e Diagrama em Projeto. Ref.: SIEMENS, ABB, SCHNEIDER ou similar. QTNE-SS-02</v>
          </cell>
          <cell r="D2813" t="str">
            <v>un</v>
          </cell>
          <cell r="E2813">
            <v>1</v>
          </cell>
          <cell r="F2813">
            <v>3870.07</v>
          </cell>
          <cell r="G2813">
            <v>3870.07</v>
          </cell>
        </row>
        <row r="2814">
          <cell r="A2814" t="str">
            <v>.2</v>
          </cell>
          <cell r="B2814" t="str">
            <v>Sinapi 88247</v>
          </cell>
          <cell r="C2814" t="str">
            <v>Auxiliar de eletricista com encargos complementares</v>
          </cell>
          <cell r="D2814" t="str">
            <v>h</v>
          </cell>
          <cell r="E2814">
            <v>11</v>
          </cell>
          <cell r="F2814">
            <v>14.57</v>
          </cell>
          <cell r="G2814">
            <v>160.27000000000001</v>
          </cell>
        </row>
        <row r="2815">
          <cell r="A2815" t="str">
            <v>.3</v>
          </cell>
          <cell r="B2815" t="str">
            <v>Sinapi 88264</v>
          </cell>
          <cell r="C2815" t="str">
            <v>Eletricista com encargos complementares</v>
          </cell>
          <cell r="D2815" t="str">
            <v>h</v>
          </cell>
          <cell r="E2815">
            <v>11</v>
          </cell>
          <cell r="F2815">
            <v>19.11</v>
          </cell>
          <cell r="G2815">
            <v>210.21</v>
          </cell>
        </row>
        <row r="2816">
          <cell r="A2816" t="str">
            <v>.4</v>
          </cell>
          <cell r="B2816" t="str">
            <v>Estimativo</v>
          </cell>
          <cell r="C2816" t="str">
            <v>Frete de quadros elétricos (2 % do valor do quadro)</v>
          </cell>
          <cell r="D2816" t="str">
            <v>un</v>
          </cell>
          <cell r="E2816">
            <v>0.02</v>
          </cell>
          <cell r="F2816">
            <v>3870.07</v>
          </cell>
          <cell r="G2816">
            <v>77.400000000000006</v>
          </cell>
        </row>
        <row r="2819">
          <cell r="A2819" t="str">
            <v>Composição 0508</v>
          </cell>
          <cell r="B2819" t="str">
            <v>Comp. Criada a partir do elemento</v>
          </cell>
          <cell r="C2819" t="str">
            <v>Ponto de força em condulete, com tampa cega e prensa cabo, incluindo 2 metros de cabo PP (seção conforme o equipamento) (seção conforme o equipamento)</v>
          </cell>
          <cell r="D2819" t="str">
            <v>un</v>
          </cell>
          <cell r="E2819">
            <v>1</v>
          </cell>
          <cell r="G2819">
            <v>97.36</v>
          </cell>
        </row>
        <row r="2820">
          <cell r="A2820" t="str">
            <v>.1</v>
          </cell>
          <cell r="B2820" t="str">
            <v>Ins Sinapi 2570</v>
          </cell>
          <cell r="C2820" t="str">
            <v>Condulete de aluminio tipo lr, para eletroduto roscavel de 1", com tampa cega</v>
          </cell>
          <cell r="D2820" t="str">
            <v>un</v>
          </cell>
          <cell r="E2820">
            <v>1</v>
          </cell>
          <cell r="F2820">
            <v>12.25</v>
          </cell>
          <cell r="G2820">
            <v>12.25</v>
          </cell>
        </row>
        <row r="2821">
          <cell r="A2821" t="str">
            <v>.2</v>
          </cell>
          <cell r="B2821" t="str">
            <v>Ins Sinapi 2674</v>
          </cell>
          <cell r="C2821" t="str">
            <v>Eletroduto de pvc rigido roscavel de 3/4 ", sem luva</v>
          </cell>
          <cell r="D2821" t="str">
            <v>m</v>
          </cell>
          <cell r="E2821">
            <v>1.5</v>
          </cell>
          <cell r="F2821">
            <v>2.9</v>
          </cell>
          <cell r="G2821">
            <v>4.3499999999999996</v>
          </cell>
        </row>
        <row r="2822">
          <cell r="A2822" t="str">
            <v>.3</v>
          </cell>
          <cell r="B2822" t="str">
            <v>Ins Sinapi 1891</v>
          </cell>
          <cell r="C2822" t="str">
            <v>Luva em pvc rigido roscavel, de 3/4", para eletroduto</v>
          </cell>
          <cell r="D2822" t="str">
            <v>un</v>
          </cell>
          <cell r="E2822">
            <v>2</v>
          </cell>
          <cell r="F2822">
            <v>0.74</v>
          </cell>
          <cell r="G2822">
            <v>1.48</v>
          </cell>
        </row>
        <row r="2823">
          <cell r="A2823" t="str">
            <v>.4</v>
          </cell>
          <cell r="B2823" t="str">
            <v>Ins Sinapi 1597</v>
          </cell>
          <cell r="C2823" t="str">
            <v>Conector de aluminio tipo prensa cabo, bitola 3/8", para cabos de diametro de 9 a 10 mm</v>
          </cell>
          <cell r="D2823" t="str">
            <v>un</v>
          </cell>
          <cell r="E2823">
            <v>1</v>
          </cell>
          <cell r="F2823">
            <v>8.17</v>
          </cell>
          <cell r="G2823">
            <v>8.17</v>
          </cell>
        </row>
        <row r="2824">
          <cell r="A2824" t="str">
            <v>.5</v>
          </cell>
          <cell r="B2824" t="str">
            <v>Ins Sinapi 34607</v>
          </cell>
          <cell r="C2824" t="str">
            <v>Cabo flexivel pvc 750 v, 2 condutores de 4,0 mm2</v>
          </cell>
          <cell r="D2824" t="str">
            <v>m</v>
          </cell>
          <cell r="E2824">
            <v>1.5</v>
          </cell>
          <cell r="F2824">
            <v>2.5</v>
          </cell>
          <cell r="G2824">
            <v>3.75</v>
          </cell>
        </row>
        <row r="2825">
          <cell r="A2825" t="str">
            <v>.6</v>
          </cell>
          <cell r="B2825" t="str">
            <v>Sinapi 88247</v>
          </cell>
          <cell r="C2825" t="str">
            <v>Auxiliar de eletricista com encargos complementares</v>
          </cell>
          <cell r="D2825" t="str">
            <v>h</v>
          </cell>
          <cell r="E2825">
            <v>2</v>
          </cell>
          <cell r="F2825">
            <v>14.57</v>
          </cell>
          <cell r="G2825">
            <v>29.14</v>
          </cell>
        </row>
        <row r="2826">
          <cell r="A2826" t="str">
            <v>.7</v>
          </cell>
          <cell r="B2826" t="str">
            <v>Sinapi 88264</v>
          </cell>
          <cell r="C2826" t="str">
            <v>Eletricista com encargos complementares</v>
          </cell>
          <cell r="D2826" t="str">
            <v>h</v>
          </cell>
          <cell r="E2826">
            <v>2</v>
          </cell>
          <cell r="F2826">
            <v>19.11</v>
          </cell>
          <cell r="G2826">
            <v>38.22</v>
          </cell>
        </row>
        <row r="2829">
          <cell r="A2829" t="str">
            <v>Composição 0509</v>
          </cell>
          <cell r="B2829" t="str">
            <v>Comp. Criada a partir do elemento</v>
          </cell>
          <cell r="C2829" t="str">
            <v>Quadros de distribuição, conforme especificações contidas no Memorial Descritivo e Diagrama em Projeto. Ref.: SIEMENS, ABB, SCHNEIDER ou similar. QTNE-1P-01</v>
          </cell>
          <cell r="D2829" t="str">
            <v>un</v>
          </cell>
          <cell r="E2829">
            <v>1</v>
          </cell>
          <cell r="G2829">
            <v>8378.85</v>
          </cell>
        </row>
        <row r="2830">
          <cell r="A2830" t="str">
            <v>.1</v>
          </cell>
          <cell r="B2830" t="str">
            <v>Proposta</v>
          </cell>
          <cell r="C2830" t="str">
            <v>Quadros de distribuição, conforme especificações contidas no Memorial Descritivo e Diagrama em Projeto. Ref.: SIEMENS, ABB, SCHNEIDER ou similar. QTNE-1P-01</v>
          </cell>
          <cell r="D2830" t="str">
            <v>un</v>
          </cell>
          <cell r="E2830">
            <v>1</v>
          </cell>
          <cell r="F2830">
            <v>7521.15</v>
          </cell>
          <cell r="G2830">
            <v>7521.15</v>
          </cell>
        </row>
        <row r="2831">
          <cell r="A2831" t="str">
            <v>.2</v>
          </cell>
          <cell r="B2831" t="str">
            <v>Sinapi 88247</v>
          </cell>
          <cell r="C2831" t="str">
            <v>Auxiliar de eletricista com encargos complementares</v>
          </cell>
          <cell r="D2831" t="str">
            <v>h</v>
          </cell>
          <cell r="E2831">
            <v>21</v>
          </cell>
          <cell r="F2831">
            <v>14.57</v>
          </cell>
          <cell r="G2831">
            <v>305.97000000000003</v>
          </cell>
        </row>
        <row r="2832">
          <cell r="A2832" t="str">
            <v>.3</v>
          </cell>
          <cell r="B2832" t="str">
            <v>Sinapi 88264</v>
          </cell>
          <cell r="C2832" t="str">
            <v>Eletricista com encargos complementares</v>
          </cell>
          <cell r="D2832" t="str">
            <v>h</v>
          </cell>
          <cell r="E2832">
            <v>21</v>
          </cell>
          <cell r="F2832">
            <v>19.11</v>
          </cell>
          <cell r="G2832">
            <v>401.31</v>
          </cell>
        </row>
        <row r="2833">
          <cell r="A2833" t="str">
            <v>.4</v>
          </cell>
          <cell r="B2833" t="str">
            <v>Estimativo</v>
          </cell>
          <cell r="C2833" t="str">
            <v>Frete de quadros elétricos (2 % do valor do quadro)</v>
          </cell>
          <cell r="D2833" t="str">
            <v>un</v>
          </cell>
          <cell r="E2833">
            <v>0.02</v>
          </cell>
          <cell r="F2833">
            <v>7521.15</v>
          </cell>
          <cell r="G2833">
            <v>150.41999999999999</v>
          </cell>
        </row>
        <row r="2836">
          <cell r="A2836" t="str">
            <v>Composição 0510</v>
          </cell>
          <cell r="B2836" t="str">
            <v>Comp. Criada a partir do elemento</v>
          </cell>
          <cell r="C2836" t="str">
            <v>Quadros de distribuição, conforme especificações contidas no Memorial Descritivo e Diagrama em Projeto. Ref.: SIEMENS, ABB, SCHNEIDER ou similar. QTNE-1P-02</v>
          </cell>
          <cell r="D2836" t="str">
            <v>un</v>
          </cell>
          <cell r="E2836">
            <v>1</v>
          </cell>
          <cell r="G2836">
            <v>13927.44</v>
          </cell>
        </row>
        <row r="2837">
          <cell r="A2837" t="str">
            <v>.1</v>
          </cell>
          <cell r="B2837" t="str">
            <v>Proposta</v>
          </cell>
          <cell r="C2837" t="str">
            <v>Quadros de distribuição, conforme especificações contidas no Memorial Descritivo e Diagrama em Projeto. Ref.: SIEMENS, ABB, SCHNEIDER ou similar. QTNE-1P-02</v>
          </cell>
          <cell r="D2837" t="str">
            <v>un</v>
          </cell>
          <cell r="E2837">
            <v>1</v>
          </cell>
          <cell r="F2837">
            <v>12498.67</v>
          </cell>
          <cell r="G2837">
            <v>12498.67</v>
          </cell>
        </row>
        <row r="2838">
          <cell r="A2838" t="str">
            <v>.2</v>
          </cell>
          <cell r="B2838" t="str">
            <v>Sinapi 88247</v>
          </cell>
          <cell r="C2838" t="str">
            <v>Auxiliar de eletricista com encargos complementares</v>
          </cell>
          <cell r="D2838" t="str">
            <v>h</v>
          </cell>
          <cell r="E2838">
            <v>35</v>
          </cell>
          <cell r="F2838">
            <v>14.57</v>
          </cell>
          <cell r="G2838">
            <v>509.95</v>
          </cell>
        </row>
        <row r="2839">
          <cell r="A2839" t="str">
            <v>.3</v>
          </cell>
          <cell r="B2839" t="str">
            <v>Sinapi 88264</v>
          </cell>
          <cell r="C2839" t="str">
            <v>Eletricista com encargos complementares</v>
          </cell>
          <cell r="D2839" t="str">
            <v>h</v>
          </cell>
          <cell r="E2839">
            <v>35</v>
          </cell>
          <cell r="F2839">
            <v>19.11</v>
          </cell>
          <cell r="G2839">
            <v>668.85</v>
          </cell>
        </row>
        <row r="2840">
          <cell r="A2840" t="str">
            <v>.4</v>
          </cell>
          <cell r="B2840" t="str">
            <v>Estimativo</v>
          </cell>
          <cell r="C2840" t="str">
            <v>Frete de quadros elétricos (2 % do valor do quadro)</v>
          </cell>
          <cell r="D2840" t="str">
            <v>un</v>
          </cell>
          <cell r="E2840">
            <v>0.02</v>
          </cell>
          <cell r="F2840">
            <v>12498.67</v>
          </cell>
          <cell r="G2840">
            <v>249.97</v>
          </cell>
        </row>
        <row r="2843">
          <cell r="A2843" t="str">
            <v>Composição 0511</v>
          </cell>
          <cell r="B2843" t="str">
            <v>Comp. Criada a partir do elemento</v>
          </cell>
          <cell r="C2843" t="str">
            <v>Quadros de distribuição, conforme especificações contidas no Memorial Descritivo e Diagrama em Projeto. Ref.: SIEMENS, ABB, SCHNEIDER ou similar. QTNE-1P-03</v>
          </cell>
          <cell r="D2843" t="str">
            <v>un</v>
          </cell>
          <cell r="E2843">
            <v>1</v>
          </cell>
          <cell r="G2843">
            <v>8045.8499999999995</v>
          </cell>
        </row>
        <row r="2844">
          <cell r="A2844" t="str">
            <v>.1</v>
          </cell>
          <cell r="B2844" t="str">
            <v>Proposta</v>
          </cell>
          <cell r="C2844" t="str">
            <v>Quadros de distribuição, conforme especificações contidas no Memorial Descritivo e Diagrama em Projeto. Ref.: SIEMENS, ABB, SCHNEIDER ou similar. QTNE-1P-03</v>
          </cell>
          <cell r="D2844" t="str">
            <v>un</v>
          </cell>
          <cell r="E2844">
            <v>1</v>
          </cell>
          <cell r="F2844">
            <v>7227.7</v>
          </cell>
          <cell r="G2844">
            <v>7227.7</v>
          </cell>
        </row>
        <row r="2845">
          <cell r="A2845" t="str">
            <v>.2</v>
          </cell>
          <cell r="B2845" t="str">
            <v>Sinapi 88247</v>
          </cell>
          <cell r="C2845" t="str">
            <v>Auxiliar de eletricista com encargos complementares</v>
          </cell>
          <cell r="D2845" t="str">
            <v>h</v>
          </cell>
          <cell r="E2845">
            <v>20</v>
          </cell>
          <cell r="F2845">
            <v>14.57</v>
          </cell>
          <cell r="G2845">
            <v>291.39999999999998</v>
          </cell>
        </row>
        <row r="2846">
          <cell r="A2846" t="str">
            <v>.3</v>
          </cell>
          <cell r="B2846" t="str">
            <v>Sinapi 88264</v>
          </cell>
          <cell r="C2846" t="str">
            <v>Eletricista com encargos complementares</v>
          </cell>
          <cell r="D2846" t="str">
            <v>h</v>
          </cell>
          <cell r="E2846">
            <v>20</v>
          </cell>
          <cell r="F2846">
            <v>19.11</v>
          </cell>
          <cell r="G2846">
            <v>382.2</v>
          </cell>
        </row>
        <row r="2847">
          <cell r="A2847" t="str">
            <v>.4</v>
          </cell>
          <cell r="B2847" t="str">
            <v>Estimativo</v>
          </cell>
          <cell r="C2847" t="str">
            <v>Frete de quadros elétricos (2 % do valor do quadro)</v>
          </cell>
          <cell r="D2847" t="str">
            <v>un</v>
          </cell>
          <cell r="E2847">
            <v>0.02</v>
          </cell>
          <cell r="F2847">
            <v>7227.7</v>
          </cell>
          <cell r="G2847">
            <v>144.55000000000001</v>
          </cell>
        </row>
        <row r="2850">
          <cell r="A2850" t="str">
            <v>Composição 0512</v>
          </cell>
          <cell r="B2850" t="str">
            <v>Comp. Criada a partir do elemento</v>
          </cell>
          <cell r="C2850" t="str">
            <v>Quadros de distribuição, conforme especificações contidas no Memorial Descritivo e Diagrama em Projeto. Ref.: SIEMENS, ABB, SCHNEIDER ou similar. QTNE-1P-04</v>
          </cell>
          <cell r="D2850" t="str">
            <v>un</v>
          </cell>
          <cell r="E2850">
            <v>1</v>
          </cell>
          <cell r="G2850">
            <v>7156.8200000000006</v>
          </cell>
        </row>
        <row r="2851">
          <cell r="A2851" t="str">
            <v>.1</v>
          </cell>
          <cell r="B2851" t="str">
            <v>Proposta</v>
          </cell>
          <cell r="C2851" t="str">
            <v>Quadros de distribuição, conforme especificações contidas no Memorial Descritivo e Diagrama em Projeto. Ref.: SIEMENS, ABB, SCHNEIDER ou similar. QTNE-1P-04</v>
          </cell>
          <cell r="D2851" t="str">
            <v>un</v>
          </cell>
          <cell r="E2851">
            <v>1</v>
          </cell>
          <cell r="F2851">
            <v>6422.14</v>
          </cell>
          <cell r="G2851">
            <v>6422.14</v>
          </cell>
        </row>
        <row r="2852">
          <cell r="A2852" t="str">
            <v>.2</v>
          </cell>
          <cell r="B2852" t="str">
            <v>Sinapi 88247</v>
          </cell>
          <cell r="C2852" t="str">
            <v>Auxiliar de eletricista com encargos complementares</v>
          </cell>
          <cell r="D2852" t="str">
            <v>h</v>
          </cell>
          <cell r="E2852">
            <v>18</v>
          </cell>
          <cell r="F2852">
            <v>14.57</v>
          </cell>
          <cell r="G2852">
            <v>262.26</v>
          </cell>
        </row>
        <row r="2853">
          <cell r="A2853" t="str">
            <v>.3</v>
          </cell>
          <cell r="B2853" t="str">
            <v>Sinapi 88264</v>
          </cell>
          <cell r="C2853" t="str">
            <v>Eletricista com encargos complementares</v>
          </cell>
          <cell r="D2853" t="str">
            <v>h</v>
          </cell>
          <cell r="E2853">
            <v>18</v>
          </cell>
          <cell r="F2853">
            <v>19.11</v>
          </cell>
          <cell r="G2853">
            <v>343.98</v>
          </cell>
        </row>
        <row r="2854">
          <cell r="A2854" t="str">
            <v>.4</v>
          </cell>
          <cell r="B2854" t="str">
            <v>Estimativo</v>
          </cell>
          <cell r="C2854" t="str">
            <v>Frete de quadros elétricos (2 % do valor do quadro)</v>
          </cell>
          <cell r="D2854" t="str">
            <v>un</v>
          </cell>
          <cell r="E2854">
            <v>0.02</v>
          </cell>
          <cell r="F2854">
            <v>6422.14</v>
          </cell>
          <cell r="G2854">
            <v>128.44</v>
          </cell>
        </row>
        <row r="2857">
          <cell r="A2857" t="str">
            <v>Composição 0513</v>
          </cell>
          <cell r="B2857" t="str">
            <v>Comp. Criada a partir do elemento</v>
          </cell>
          <cell r="C2857" t="str">
            <v>Quadros de distribuição, conforme especificações contidas no Memorial Descritivo e Diagrama em Projeto. Ref.: SIEMENS, ABB, SCHNEIDER ou similar. QDG-TE</v>
          </cell>
          <cell r="D2857" t="str">
            <v>un</v>
          </cell>
          <cell r="E2857">
            <v>1</v>
          </cell>
          <cell r="G2857">
            <v>26374.809999999998</v>
          </cell>
        </row>
        <row r="2858">
          <cell r="A2858" t="str">
            <v>.1</v>
          </cell>
          <cell r="B2858" t="str">
            <v>Proposta</v>
          </cell>
          <cell r="C2858" t="str">
            <v>Quadros de distribuição, conforme especificações contidas no Memorial Descritivo e Diagrama em Projeto. Ref.: SIEMENS, ABB, SCHNEIDER ou similar. QDG-TE</v>
          </cell>
          <cell r="D2858" t="str">
            <v>un</v>
          </cell>
          <cell r="E2858">
            <v>1</v>
          </cell>
          <cell r="F2858">
            <v>23678.36</v>
          </cell>
          <cell r="G2858">
            <v>23678.36</v>
          </cell>
        </row>
        <row r="2859">
          <cell r="A2859" t="str">
            <v>.2</v>
          </cell>
          <cell r="B2859" t="str">
            <v>Sinapi 88247</v>
          </cell>
          <cell r="C2859" t="str">
            <v>Auxiliar de eletricista com encargos complementares</v>
          </cell>
          <cell r="D2859" t="str">
            <v>h</v>
          </cell>
          <cell r="E2859">
            <v>66</v>
          </cell>
          <cell r="F2859">
            <v>14.57</v>
          </cell>
          <cell r="G2859">
            <v>961.62</v>
          </cell>
        </row>
        <row r="2860">
          <cell r="A2860" t="str">
            <v>.3</v>
          </cell>
          <cell r="B2860" t="str">
            <v>Sinapi 88264</v>
          </cell>
          <cell r="C2860" t="str">
            <v>Eletricista com encargos complementares</v>
          </cell>
          <cell r="D2860" t="str">
            <v>h</v>
          </cell>
          <cell r="E2860">
            <v>66</v>
          </cell>
          <cell r="F2860">
            <v>19.11</v>
          </cell>
          <cell r="G2860">
            <v>1261.26</v>
          </cell>
        </row>
        <row r="2861">
          <cell r="A2861" t="str">
            <v>.4</v>
          </cell>
          <cell r="B2861" t="str">
            <v>Estimativo</v>
          </cell>
          <cell r="C2861" t="str">
            <v>Frete de quadros elétricos (2 % do valor do quadro)</v>
          </cell>
          <cell r="D2861" t="str">
            <v>un</v>
          </cell>
          <cell r="E2861">
            <v>0.02</v>
          </cell>
          <cell r="F2861">
            <v>23678.36</v>
          </cell>
          <cell r="G2861">
            <v>473.57</v>
          </cell>
        </row>
        <row r="2864">
          <cell r="A2864" t="str">
            <v>Composição 0514</v>
          </cell>
          <cell r="B2864" t="str">
            <v>Comp. Criada a partir do elemento</v>
          </cell>
          <cell r="C2864" t="str">
            <v>Quadros de distribuição, conforme especificações contidas no Memorial Descritivo e Diagrama em Projeto. Ref.: SIEMENS, ABB, SCHNEIDER ou similar. QDIC</v>
          </cell>
          <cell r="D2864" t="str">
            <v>un</v>
          </cell>
          <cell r="E2864">
            <v>1</v>
          </cell>
          <cell r="G2864">
            <v>6367.57</v>
          </cell>
        </row>
        <row r="2865">
          <cell r="A2865" t="str">
            <v>.1</v>
          </cell>
          <cell r="B2865" t="str">
            <v>Proposta</v>
          </cell>
          <cell r="C2865" t="str">
            <v>Quadros de distribuição, conforme especificações contidas no Memorial Descritivo e Diagrama em Projeto. Ref.: SIEMENS, ABB, SCHNEIDER ou similar. QDIC</v>
          </cell>
          <cell r="D2865" t="str">
            <v>un</v>
          </cell>
          <cell r="E2865">
            <v>1</v>
          </cell>
          <cell r="F2865">
            <v>5714.4</v>
          </cell>
          <cell r="G2865">
            <v>5714.4</v>
          </cell>
        </row>
        <row r="2866">
          <cell r="A2866" t="str">
            <v>.2</v>
          </cell>
          <cell r="B2866" t="str">
            <v>Sinapi 88247</v>
          </cell>
          <cell r="C2866" t="str">
            <v>Auxiliar de eletricista com encargos complementares</v>
          </cell>
          <cell r="D2866" t="str">
            <v>h</v>
          </cell>
          <cell r="E2866">
            <v>16</v>
          </cell>
          <cell r="F2866">
            <v>14.57</v>
          </cell>
          <cell r="G2866">
            <v>233.12</v>
          </cell>
        </row>
        <row r="2867">
          <cell r="A2867" t="str">
            <v>.3</v>
          </cell>
          <cell r="B2867" t="str">
            <v>Sinapi 88264</v>
          </cell>
          <cell r="C2867" t="str">
            <v>Eletricista com encargos complementares</v>
          </cell>
          <cell r="D2867" t="str">
            <v>h</v>
          </cell>
          <cell r="E2867">
            <v>16</v>
          </cell>
          <cell r="F2867">
            <v>19.11</v>
          </cell>
          <cell r="G2867">
            <v>305.76</v>
          </cell>
        </row>
        <row r="2868">
          <cell r="A2868" t="str">
            <v>.4</v>
          </cell>
          <cell r="B2868" t="str">
            <v>Estimativo</v>
          </cell>
          <cell r="C2868" t="str">
            <v>Frete de quadros elétricos (2 % do valor do quadro)</v>
          </cell>
          <cell r="D2868" t="str">
            <v>un</v>
          </cell>
          <cell r="E2868">
            <v>0.02</v>
          </cell>
          <cell r="F2868">
            <v>5714.4</v>
          </cell>
          <cell r="G2868">
            <v>114.29</v>
          </cell>
        </row>
        <row r="2871">
          <cell r="A2871" t="str">
            <v>Composição 0515</v>
          </cell>
          <cell r="B2871" t="str">
            <v>Comp. Criada a partir do elemento</v>
          </cell>
          <cell r="C2871" t="str">
            <v>Quadros de distribuição, conforme especificações contidas no Memorial Descritivo e Diagrama em Projeto. Ref.: SIEMENS, ABB, SCHNEIDER ou similar. QTNE-TE-01</v>
          </cell>
          <cell r="D2871" t="str">
            <v>un</v>
          </cell>
          <cell r="E2871">
            <v>1</v>
          </cell>
          <cell r="G2871">
            <v>4148.0199999999995</v>
          </cell>
        </row>
        <row r="2872">
          <cell r="A2872" t="str">
            <v>.1</v>
          </cell>
          <cell r="B2872" t="str">
            <v>Proposta</v>
          </cell>
          <cell r="C2872" t="str">
            <v>Quadros de distribuição, conforme especificações contidas no Memorial Descritivo e Diagrama em Projeto. Ref.: SIEMENS, ABB, SCHNEIDER ou similar. QTNE-TE-01</v>
          </cell>
          <cell r="D2872" t="str">
            <v>un</v>
          </cell>
          <cell r="E2872">
            <v>1</v>
          </cell>
          <cell r="F2872">
            <v>3736.49</v>
          </cell>
          <cell r="G2872">
            <v>3736.49</v>
          </cell>
        </row>
        <row r="2873">
          <cell r="A2873" t="str">
            <v>.2</v>
          </cell>
          <cell r="B2873" t="str">
            <v>Sinapi 88247</v>
          </cell>
          <cell r="C2873" t="str">
            <v>Auxiliar de eletricista com encargos complementares</v>
          </cell>
          <cell r="D2873" t="str">
            <v>h</v>
          </cell>
          <cell r="E2873">
            <v>10</v>
          </cell>
          <cell r="F2873">
            <v>14.57</v>
          </cell>
          <cell r="G2873">
            <v>145.69999999999999</v>
          </cell>
        </row>
        <row r="2874">
          <cell r="A2874" t="str">
            <v>.3</v>
          </cell>
          <cell r="B2874" t="str">
            <v>Sinapi 88264</v>
          </cell>
          <cell r="C2874" t="str">
            <v>Eletricista com encargos complementares</v>
          </cell>
          <cell r="D2874" t="str">
            <v>h</v>
          </cell>
          <cell r="E2874">
            <v>10</v>
          </cell>
          <cell r="F2874">
            <v>19.11</v>
          </cell>
          <cell r="G2874">
            <v>191.1</v>
          </cell>
        </row>
        <row r="2875">
          <cell r="A2875" t="str">
            <v>.4</v>
          </cell>
          <cell r="B2875" t="str">
            <v>Estimativo</v>
          </cell>
          <cell r="C2875" t="str">
            <v>Frete de quadros elétricos (2 % do valor do quadro)</v>
          </cell>
          <cell r="D2875" t="str">
            <v>un</v>
          </cell>
          <cell r="E2875">
            <v>0.02</v>
          </cell>
          <cell r="F2875">
            <v>3736.49</v>
          </cell>
          <cell r="G2875">
            <v>74.73</v>
          </cell>
        </row>
        <row r="2878">
          <cell r="A2878" t="str">
            <v>Composição 0516</v>
          </cell>
          <cell r="B2878" t="str">
            <v>Comp. Criada a partir do elemento</v>
          </cell>
          <cell r="C2878" t="str">
            <v>Quadros de distribuição, conforme especificações contidas no Memorial Descritivo e Diagrama em Projeto. Ref.: SIEMENS, ABB, SCHNEIDER ou similar. QTNE-TE-02</v>
          </cell>
          <cell r="D2878" t="str">
            <v>un</v>
          </cell>
          <cell r="E2878">
            <v>1</v>
          </cell>
          <cell r="G2878">
            <v>3812.5899999999997</v>
          </cell>
        </row>
        <row r="2879">
          <cell r="A2879" t="str">
            <v>.1</v>
          </cell>
          <cell r="B2879" t="str">
            <v>Proposta</v>
          </cell>
          <cell r="C2879" t="str">
            <v>Quadros de distribuição, conforme especificações contidas no Memorial Descritivo e Diagrama em Projeto. Ref.: SIEMENS, ABB, SCHNEIDER ou similar. QTNE-TE-02</v>
          </cell>
          <cell r="D2879" t="str">
            <v>un</v>
          </cell>
          <cell r="E2879">
            <v>1</v>
          </cell>
          <cell r="F2879">
            <v>3407.64</v>
          </cell>
          <cell r="G2879">
            <v>3407.64</v>
          </cell>
        </row>
        <row r="2880">
          <cell r="A2880" t="str">
            <v>.2</v>
          </cell>
          <cell r="B2880" t="str">
            <v>Sinapi 88247</v>
          </cell>
          <cell r="C2880" t="str">
            <v>Auxiliar de eletricista com encargos complementares</v>
          </cell>
          <cell r="D2880" t="str">
            <v>h</v>
          </cell>
          <cell r="E2880">
            <v>10</v>
          </cell>
          <cell r="F2880">
            <v>14.57</v>
          </cell>
          <cell r="G2880">
            <v>145.69999999999999</v>
          </cell>
        </row>
        <row r="2881">
          <cell r="A2881" t="str">
            <v>.3</v>
          </cell>
          <cell r="B2881" t="str">
            <v>Sinapi 88264</v>
          </cell>
          <cell r="C2881" t="str">
            <v>Eletricista com encargos complementares</v>
          </cell>
          <cell r="D2881" t="str">
            <v>h</v>
          </cell>
          <cell r="E2881">
            <v>10</v>
          </cell>
          <cell r="F2881">
            <v>19.11</v>
          </cell>
          <cell r="G2881">
            <v>191.1</v>
          </cell>
        </row>
        <row r="2882">
          <cell r="A2882" t="str">
            <v>.4</v>
          </cell>
          <cell r="B2882" t="str">
            <v>Estimativo</v>
          </cell>
          <cell r="C2882" t="str">
            <v>Frete de quadros elétricos (2 % do valor do quadro)</v>
          </cell>
          <cell r="D2882" t="str">
            <v>un</v>
          </cell>
          <cell r="E2882">
            <v>0.02</v>
          </cell>
          <cell r="F2882">
            <v>3407.64</v>
          </cell>
          <cell r="G2882">
            <v>68.150000000000006</v>
          </cell>
        </row>
        <row r="2885">
          <cell r="A2885" t="str">
            <v>Composição 0517</v>
          </cell>
          <cell r="B2885" t="str">
            <v>Comp. Criada a partir do elemento</v>
          </cell>
          <cell r="C2885" t="str">
            <v>Quadros de distribuição, conforme especificações contidas no Memorial Descritivo e Diagrama em Projeto. Ref.: SIEMENS, ABB, SCHNEIDER ou similar. QTNE-TE-03</v>
          </cell>
          <cell r="D2885" t="str">
            <v>un</v>
          </cell>
          <cell r="E2885">
            <v>1</v>
          </cell>
          <cell r="G2885">
            <v>3880.9899999999993</v>
          </cell>
        </row>
        <row r="2886">
          <cell r="A2886" t="str">
            <v>.1</v>
          </cell>
          <cell r="B2886" t="str">
            <v>Proposta</v>
          </cell>
          <cell r="C2886" t="str">
            <v>Quadros de distribuição, conforme especificações contidas no Memorial Descritivo e Diagrama em Projeto. Ref.: SIEMENS, ABB, SCHNEIDER ou similar. QTNE-TE-03</v>
          </cell>
          <cell r="D2886" t="str">
            <v>un</v>
          </cell>
          <cell r="E2886">
            <v>1</v>
          </cell>
          <cell r="F2886">
            <v>3474.7</v>
          </cell>
          <cell r="G2886">
            <v>3474.7</v>
          </cell>
        </row>
        <row r="2887">
          <cell r="A2887" t="str">
            <v>.2</v>
          </cell>
          <cell r="B2887" t="str">
            <v>Sinapi 88247</v>
          </cell>
          <cell r="C2887" t="str">
            <v>Auxiliar de eletricista com encargos complementares</v>
          </cell>
          <cell r="D2887" t="str">
            <v>h</v>
          </cell>
          <cell r="E2887">
            <v>10</v>
          </cell>
          <cell r="F2887">
            <v>14.57</v>
          </cell>
          <cell r="G2887">
            <v>145.69999999999999</v>
          </cell>
        </row>
        <row r="2888">
          <cell r="A2888" t="str">
            <v>.3</v>
          </cell>
          <cell r="B2888" t="str">
            <v>Sinapi 88264</v>
          </cell>
          <cell r="C2888" t="str">
            <v>Eletricista com encargos complementares</v>
          </cell>
          <cell r="D2888" t="str">
            <v>h</v>
          </cell>
          <cell r="E2888">
            <v>10</v>
          </cell>
          <cell r="F2888">
            <v>19.11</v>
          </cell>
          <cell r="G2888">
            <v>191.1</v>
          </cell>
        </row>
        <row r="2889">
          <cell r="A2889" t="str">
            <v>.4</v>
          </cell>
          <cell r="B2889" t="str">
            <v>Estimativo</v>
          </cell>
          <cell r="C2889" t="str">
            <v>Frete de quadros elétricos (2 % do valor do quadro)</v>
          </cell>
          <cell r="D2889" t="str">
            <v>un</v>
          </cell>
          <cell r="E2889">
            <v>0.02</v>
          </cell>
          <cell r="F2889">
            <v>3474.7</v>
          </cell>
          <cell r="G2889">
            <v>69.489999999999995</v>
          </cell>
        </row>
        <row r="2892">
          <cell r="A2892" t="str">
            <v>Composição 0518</v>
          </cell>
          <cell r="B2892" t="str">
            <v>Comp. Criada a partir do elemento</v>
          </cell>
          <cell r="C2892" t="str">
            <v>Quadros de distribuição, conforme especificações contidas no Memorial Descritivo e Diagrama em Projeto. Ref.: SIEMENS, ABB, SCHNEIDER ou similar. QTNE-FUT</v>
          </cell>
          <cell r="D2892" t="str">
            <v>un</v>
          </cell>
          <cell r="E2892">
            <v>1</v>
          </cell>
          <cell r="G2892">
            <v>3824.6099999999997</v>
          </cell>
        </row>
        <row r="2893">
          <cell r="A2893" t="str">
            <v>.1</v>
          </cell>
          <cell r="B2893" t="str">
            <v>Proposta</v>
          </cell>
          <cell r="C2893" t="str">
            <v>Quadros de distribuição, conforme especificações contidas no Memorial Descritivo e Diagrama em Projeto. Ref.: SIEMENS, ABB, SCHNEIDER ou similar. QTNE-FUT</v>
          </cell>
          <cell r="D2893" t="str">
            <v>un</v>
          </cell>
          <cell r="E2893">
            <v>1</v>
          </cell>
          <cell r="F2893">
            <v>3419.42</v>
          </cell>
          <cell r="G2893">
            <v>3419.42</v>
          </cell>
        </row>
        <row r="2894">
          <cell r="A2894" t="str">
            <v>.2</v>
          </cell>
          <cell r="B2894" t="str">
            <v>Sinapi 88247</v>
          </cell>
          <cell r="C2894" t="str">
            <v>Auxiliar de eletricista com encargos complementares</v>
          </cell>
          <cell r="D2894" t="str">
            <v>h</v>
          </cell>
          <cell r="E2894">
            <v>10</v>
          </cell>
          <cell r="F2894">
            <v>14.57</v>
          </cell>
          <cell r="G2894">
            <v>145.69999999999999</v>
          </cell>
        </row>
        <row r="2895">
          <cell r="A2895" t="str">
            <v>.3</v>
          </cell>
          <cell r="B2895" t="str">
            <v>Sinapi 88264</v>
          </cell>
          <cell r="C2895" t="str">
            <v>Eletricista com encargos complementares</v>
          </cell>
          <cell r="D2895" t="str">
            <v>h</v>
          </cell>
          <cell r="E2895">
            <v>10</v>
          </cell>
          <cell r="F2895">
            <v>19.11</v>
          </cell>
          <cell r="G2895">
            <v>191.1</v>
          </cell>
        </row>
        <row r="2896">
          <cell r="A2896" t="str">
            <v>.4</v>
          </cell>
          <cell r="B2896" t="str">
            <v>Estimativo</v>
          </cell>
          <cell r="C2896" t="str">
            <v>Frete de quadros elétricos (2 % do valor do quadro)</v>
          </cell>
          <cell r="D2896" t="str">
            <v>un</v>
          </cell>
          <cell r="E2896">
            <v>0.02</v>
          </cell>
          <cell r="F2896">
            <v>3419.42</v>
          </cell>
          <cell r="G2896">
            <v>68.39</v>
          </cell>
        </row>
        <row r="2899">
          <cell r="A2899" t="str">
            <v>Composição 0519</v>
          </cell>
          <cell r="B2899" t="str">
            <v>Comp. Criada a partir do elemento</v>
          </cell>
          <cell r="C2899" t="str">
            <v>Quadros de distribuição, conforme especificações contidas no Memorial Descritivo e Diagrama em Projeto. Ref.: SIEMENS, ABB, SCHNEIDER ou similar. QTNE-2P-01</v>
          </cell>
          <cell r="D2899" t="str">
            <v>un</v>
          </cell>
          <cell r="E2899">
            <v>1</v>
          </cell>
          <cell r="G2899">
            <v>6298.18</v>
          </cell>
        </row>
        <row r="2900">
          <cell r="A2900" t="str">
            <v>.1</v>
          </cell>
          <cell r="B2900" t="str">
            <v>Proposta</v>
          </cell>
          <cell r="C2900" t="str">
            <v>Quadros de distribuição, conforme especificações contidas no Memorial Descritivo e Diagrama em Projeto. Ref.: SIEMENS, ABB, SCHNEIDER ou similar. QTNE-2P-02</v>
          </cell>
          <cell r="D2900" t="str">
            <v>un</v>
          </cell>
          <cell r="E2900">
            <v>1</v>
          </cell>
          <cell r="F2900">
            <v>5646.37</v>
          </cell>
          <cell r="G2900">
            <v>5646.37</v>
          </cell>
        </row>
        <row r="2901">
          <cell r="A2901" t="str">
            <v>.2</v>
          </cell>
          <cell r="B2901" t="str">
            <v>Sinapi 88247</v>
          </cell>
          <cell r="C2901" t="str">
            <v>Auxiliar de eletricista com encargos complementares</v>
          </cell>
          <cell r="D2901" t="str">
            <v>h</v>
          </cell>
          <cell r="E2901">
            <v>16</v>
          </cell>
          <cell r="F2901">
            <v>14.57</v>
          </cell>
          <cell r="G2901">
            <v>233.12</v>
          </cell>
        </row>
        <row r="2902">
          <cell r="A2902" t="str">
            <v>.3</v>
          </cell>
          <cell r="B2902" t="str">
            <v>Sinapi 88264</v>
          </cell>
          <cell r="C2902" t="str">
            <v>Eletricista com encargos complementares</v>
          </cell>
          <cell r="D2902" t="str">
            <v>h</v>
          </cell>
          <cell r="E2902">
            <v>16</v>
          </cell>
          <cell r="F2902">
            <v>19.11</v>
          </cell>
          <cell r="G2902">
            <v>305.76</v>
          </cell>
        </row>
        <row r="2903">
          <cell r="A2903" t="str">
            <v>.4</v>
          </cell>
          <cell r="B2903" t="str">
            <v>Estimativo</v>
          </cell>
          <cell r="C2903" t="str">
            <v>Frete de quadros elétricos (2 % do valor do quadro)</v>
          </cell>
          <cell r="D2903" t="str">
            <v>un</v>
          </cell>
          <cell r="E2903">
            <v>0.02</v>
          </cell>
          <cell r="F2903">
            <v>5646.37</v>
          </cell>
          <cell r="G2903">
            <v>112.93</v>
          </cell>
        </row>
        <row r="2906">
          <cell r="A2906" t="str">
            <v>Composição 0520</v>
          </cell>
          <cell r="B2906" t="str">
            <v>Comp. Criada a partir do elemento</v>
          </cell>
          <cell r="C2906" t="str">
            <v>Quadros de distribuição, conforme especificações contidas no Memorial Descritivo e Diagrama em Projeto. Ref.: SIEMENS, ABB, SCHNEIDER ou similar. QTNE-2P-02</v>
          </cell>
          <cell r="D2906" t="str">
            <v>un</v>
          </cell>
          <cell r="E2906">
            <v>1</v>
          </cell>
          <cell r="G2906">
            <v>6021.5199999999995</v>
          </cell>
        </row>
        <row r="2907">
          <cell r="A2907" t="str">
            <v>.1</v>
          </cell>
          <cell r="B2907" t="str">
            <v>Proposta</v>
          </cell>
          <cell r="C2907" t="str">
            <v>Quadros de distribuição, conforme especificações contidas no Memorial Descritivo e Diagrama em Projeto. Ref.: SIEMENS, ABB, SCHNEIDER ou similar. QTNE-2P-02</v>
          </cell>
          <cell r="D2907" t="str">
            <v>un</v>
          </cell>
          <cell r="E2907">
            <v>1</v>
          </cell>
          <cell r="F2907">
            <v>5408.16</v>
          </cell>
          <cell r="G2907">
            <v>5408.16</v>
          </cell>
        </row>
        <row r="2908">
          <cell r="A2908" t="str">
            <v>.2</v>
          </cell>
          <cell r="B2908" t="str">
            <v>Sinapi 88247</v>
          </cell>
          <cell r="C2908" t="str">
            <v>Auxiliar de eletricista com encargos complementares</v>
          </cell>
          <cell r="D2908" t="str">
            <v>h</v>
          </cell>
          <cell r="E2908">
            <v>15</v>
          </cell>
          <cell r="F2908">
            <v>14.57</v>
          </cell>
          <cell r="G2908">
            <v>218.55</v>
          </cell>
        </row>
        <row r="2909">
          <cell r="A2909" t="str">
            <v>.3</v>
          </cell>
          <cell r="B2909" t="str">
            <v>Sinapi 88264</v>
          </cell>
          <cell r="C2909" t="str">
            <v>Eletricista com encargos complementares</v>
          </cell>
          <cell r="D2909" t="str">
            <v>h</v>
          </cell>
          <cell r="E2909">
            <v>15</v>
          </cell>
          <cell r="F2909">
            <v>19.11</v>
          </cell>
          <cell r="G2909">
            <v>286.64999999999998</v>
          </cell>
        </row>
        <row r="2910">
          <cell r="A2910" t="str">
            <v>.4</v>
          </cell>
          <cell r="B2910" t="str">
            <v>Estimativo</v>
          </cell>
          <cell r="C2910" t="str">
            <v>Frete de quadros elétricos (2 % do valor do quadro)</v>
          </cell>
          <cell r="D2910" t="str">
            <v>un</v>
          </cell>
          <cell r="E2910">
            <v>0.02</v>
          </cell>
          <cell r="F2910">
            <v>5408.16</v>
          </cell>
          <cell r="G2910">
            <v>108.16</v>
          </cell>
        </row>
        <row r="2913">
          <cell r="A2913" t="str">
            <v>Composição 0521</v>
          </cell>
          <cell r="B2913" t="str">
            <v>Comp. Criada a partir do elemento</v>
          </cell>
          <cell r="C2913" t="str">
            <v>Quadros de distribuição, conforme especificações contidas no Memorial Descritivo e Diagrama em Projeto. Ref.: SIEMENS, ABB, SCHNEIDER ou similar. QDLF-COB</v>
          </cell>
          <cell r="D2913" t="str">
            <v>un</v>
          </cell>
          <cell r="E2913">
            <v>1</v>
          </cell>
          <cell r="G2913">
            <v>4416.7700000000004</v>
          </cell>
        </row>
        <row r="2914">
          <cell r="A2914" t="str">
            <v>.1</v>
          </cell>
          <cell r="B2914" t="str">
            <v>Proposta</v>
          </cell>
          <cell r="C2914" t="str">
            <v>Quadros de distribuição, conforme especificações contidas no Memorial Descritivo e Diagrama em Projeto. Ref.: SIEMENS, ABB, SCHNEIDER ou similar. QDLF-COB</v>
          </cell>
          <cell r="D2914" t="str">
            <v>un</v>
          </cell>
          <cell r="E2914">
            <v>1</v>
          </cell>
          <cell r="F2914">
            <v>3966.95</v>
          </cell>
          <cell r="G2914">
            <v>3966.95</v>
          </cell>
        </row>
        <row r="2915">
          <cell r="A2915" t="str">
            <v>.2</v>
          </cell>
          <cell r="B2915" t="str">
            <v>Sinapi 88247</v>
          </cell>
          <cell r="C2915" t="str">
            <v>Auxiliar de eletricista com encargos complementares</v>
          </cell>
          <cell r="D2915" t="str">
            <v>h</v>
          </cell>
          <cell r="E2915">
            <v>11</v>
          </cell>
          <cell r="F2915">
            <v>14.57</v>
          </cell>
          <cell r="G2915">
            <v>160.27000000000001</v>
          </cell>
        </row>
        <row r="2916">
          <cell r="A2916" t="str">
            <v>.3</v>
          </cell>
          <cell r="B2916" t="str">
            <v>Sinapi 88264</v>
          </cell>
          <cell r="C2916" t="str">
            <v>Eletricista com encargos complementares</v>
          </cell>
          <cell r="D2916" t="str">
            <v>h</v>
          </cell>
          <cell r="E2916">
            <v>11</v>
          </cell>
          <cell r="F2916">
            <v>19.11</v>
          </cell>
          <cell r="G2916">
            <v>210.21</v>
          </cell>
        </row>
        <row r="2917">
          <cell r="A2917" t="str">
            <v>.4</v>
          </cell>
          <cell r="B2917" t="str">
            <v>Estimativo</v>
          </cell>
          <cell r="C2917" t="str">
            <v>Frete de quadros elétricos (2 % do valor do quadro)</v>
          </cell>
          <cell r="D2917" t="str">
            <v>un</v>
          </cell>
          <cell r="E2917">
            <v>0.02</v>
          </cell>
          <cell r="F2917">
            <v>3966.95</v>
          </cell>
          <cell r="G2917">
            <v>79.34</v>
          </cell>
        </row>
        <row r="2920">
          <cell r="A2920" t="str">
            <v>Composição 0522</v>
          </cell>
          <cell r="B2920" t="str">
            <v>Comp. Criada a partir do elemento</v>
          </cell>
          <cell r="C2920" t="str">
            <v>Quadros de distribuição, conforme especificações contidas no Memorial Descritivo e Diagrama em Projeto. Ref.: SIEMENS, ABB, SCHNEIDER ou similar. QF-SIST.AQ</v>
          </cell>
          <cell r="D2920" t="str">
            <v>un</v>
          </cell>
          <cell r="E2920">
            <v>1</v>
          </cell>
          <cell r="G2920">
            <v>5584.79</v>
          </cell>
        </row>
        <row r="2921">
          <cell r="A2921" t="str">
            <v>.1</v>
          </cell>
          <cell r="B2921" t="str">
            <v>Proposta</v>
          </cell>
          <cell r="C2921" t="str">
            <v>Quadros de distribuição, conforme especificações contidas no Memorial Descritivo e Diagrama em Projeto. Ref.: SIEMENS, ABB, SCHNEIDER ou similar. QF-SIST.AQ</v>
          </cell>
          <cell r="D2921" t="str">
            <v>un</v>
          </cell>
          <cell r="E2921">
            <v>1</v>
          </cell>
          <cell r="F2921">
            <v>5013.01</v>
          </cell>
          <cell r="G2921">
            <v>5013.01</v>
          </cell>
        </row>
        <row r="2922">
          <cell r="A2922" t="str">
            <v>.2</v>
          </cell>
          <cell r="B2922" t="str">
            <v>Sinapi 88247</v>
          </cell>
          <cell r="C2922" t="str">
            <v>Auxiliar de eletricista com encargos complementares</v>
          </cell>
          <cell r="D2922" t="str">
            <v>h</v>
          </cell>
          <cell r="E2922">
            <v>14</v>
          </cell>
          <cell r="F2922">
            <v>14.57</v>
          </cell>
          <cell r="G2922">
            <v>203.98</v>
          </cell>
        </row>
        <row r="2923">
          <cell r="A2923" t="str">
            <v>.3</v>
          </cell>
          <cell r="B2923" t="str">
            <v>Sinapi 88264</v>
          </cell>
          <cell r="C2923" t="str">
            <v>Eletricista com encargos complementares</v>
          </cell>
          <cell r="D2923" t="str">
            <v>h</v>
          </cell>
          <cell r="E2923">
            <v>14</v>
          </cell>
          <cell r="F2923">
            <v>19.11</v>
          </cell>
          <cell r="G2923">
            <v>267.54000000000002</v>
          </cell>
        </row>
        <row r="2924">
          <cell r="A2924" t="str">
            <v>.4</v>
          </cell>
          <cell r="B2924" t="str">
            <v>Estimativo</v>
          </cell>
          <cell r="C2924" t="str">
            <v>Frete de quadros elétricos (2 % do valor do quadro)</v>
          </cell>
          <cell r="D2924" t="str">
            <v>un</v>
          </cell>
          <cell r="E2924">
            <v>0.02</v>
          </cell>
          <cell r="F2924">
            <v>5013.01</v>
          </cell>
          <cell r="G2924">
            <v>100.26</v>
          </cell>
        </row>
        <row r="2927">
          <cell r="A2927" t="str">
            <v>Composição 0523</v>
          </cell>
          <cell r="B2927" t="str">
            <v>Comp. Criada a partir do elemento</v>
          </cell>
          <cell r="C2927" t="str">
            <v>Quadros de distribuição, conforme especificações contidas no Memorial Descritivo e Diagrama em Projeto. Ref.: SIEMENS, ABB, SCHNEIDER ou similar. QF-B.AQ</v>
          </cell>
          <cell r="D2927" t="str">
            <v>un</v>
          </cell>
          <cell r="E2927">
            <v>1</v>
          </cell>
          <cell r="G2927">
            <v>7989.1399999999994</v>
          </cell>
        </row>
        <row r="2928">
          <cell r="A2928" t="str">
            <v>.1</v>
          </cell>
          <cell r="B2928" t="str">
            <v>Proposta</v>
          </cell>
          <cell r="C2928" t="str">
            <v>Quadros de distribuição, conforme especificações contidas no Memorial Descritivo e Diagrama em Projeto. Ref.: SIEMENS, ABB, SCHNEIDER ou similar. QF-B.AQ</v>
          </cell>
          <cell r="D2928" t="str">
            <v>un</v>
          </cell>
          <cell r="E2928">
            <v>1</v>
          </cell>
          <cell r="F2928">
            <v>7172.1</v>
          </cell>
          <cell r="G2928">
            <v>7172.1</v>
          </cell>
        </row>
        <row r="2929">
          <cell r="A2929" t="str">
            <v>.2</v>
          </cell>
          <cell r="B2929" t="str">
            <v>Sinapi 88247</v>
          </cell>
          <cell r="C2929" t="str">
            <v>Auxiliar de eletricista com encargos complementares</v>
          </cell>
          <cell r="D2929" t="str">
            <v>h</v>
          </cell>
          <cell r="E2929">
            <v>20</v>
          </cell>
          <cell r="F2929">
            <v>14.57</v>
          </cell>
          <cell r="G2929">
            <v>291.39999999999998</v>
          </cell>
        </row>
        <row r="2930">
          <cell r="A2930" t="str">
            <v>.3</v>
          </cell>
          <cell r="B2930" t="str">
            <v>Sinapi 88264</v>
          </cell>
          <cell r="C2930" t="str">
            <v>Eletricista com encargos complementares</v>
          </cell>
          <cell r="D2930" t="str">
            <v>h</v>
          </cell>
          <cell r="E2930">
            <v>20</v>
          </cell>
          <cell r="F2930">
            <v>19.11</v>
          </cell>
          <cell r="G2930">
            <v>382.2</v>
          </cell>
        </row>
        <row r="2931">
          <cell r="A2931" t="str">
            <v>.4</v>
          </cell>
          <cell r="B2931" t="str">
            <v>Estimativo</v>
          </cell>
          <cell r="C2931" t="str">
            <v>Frete de quadros elétricos (2 % do valor do quadro)</v>
          </cell>
          <cell r="D2931" t="str">
            <v>un</v>
          </cell>
          <cell r="E2931">
            <v>0.02</v>
          </cell>
          <cell r="F2931">
            <v>7172.1</v>
          </cell>
          <cell r="G2931">
            <v>143.44</v>
          </cell>
        </row>
        <row r="2934">
          <cell r="A2934" t="str">
            <v>Composição 0524</v>
          </cell>
          <cell r="B2934" t="str">
            <v>Comp. Criada a partir do elemento</v>
          </cell>
          <cell r="C2934" t="str">
            <v>Quadros de distribuição, conforme especificações contidas no Memorial Descritivo e Diagrama em Projeto. Ref.: SIEMENS, ABB, SCHNEIDER ou similar. QF-COMP</v>
          </cell>
          <cell r="D2934" t="str">
            <v>un</v>
          </cell>
          <cell r="E2934">
            <v>1</v>
          </cell>
          <cell r="G2934">
            <v>4728.9399999999996</v>
          </cell>
        </row>
        <row r="2935">
          <cell r="A2935" t="str">
            <v>.1</v>
          </cell>
          <cell r="B2935" t="str">
            <v>Proposta</v>
          </cell>
          <cell r="C2935" t="str">
            <v>Quadros de distribuição, conforme especificações contidas no Memorial Descritivo e Diagrama em Projeto. Ref.: SIEMENS, ABB, SCHNEIDER ou similar. QF-COMP</v>
          </cell>
          <cell r="D2935" t="str">
            <v>un</v>
          </cell>
          <cell r="E2935">
            <v>1</v>
          </cell>
          <cell r="F2935">
            <v>4239.9799999999996</v>
          </cell>
          <cell r="G2935">
            <v>4239.9799999999996</v>
          </cell>
        </row>
        <row r="2936">
          <cell r="A2936" t="str">
            <v>.2</v>
          </cell>
          <cell r="B2936" t="str">
            <v>Sinapi 88247</v>
          </cell>
          <cell r="C2936" t="str">
            <v>Auxiliar de eletricista com encargos complementares</v>
          </cell>
          <cell r="D2936" t="str">
            <v>h</v>
          </cell>
          <cell r="E2936">
            <v>12</v>
          </cell>
          <cell r="F2936">
            <v>14.57</v>
          </cell>
          <cell r="G2936">
            <v>174.84</v>
          </cell>
        </row>
        <row r="2937">
          <cell r="A2937" t="str">
            <v>.3</v>
          </cell>
          <cell r="B2937" t="str">
            <v>Sinapi 88264</v>
          </cell>
          <cell r="C2937" t="str">
            <v>Eletricista com encargos complementares</v>
          </cell>
          <cell r="D2937" t="str">
            <v>h</v>
          </cell>
          <cell r="E2937">
            <v>12</v>
          </cell>
          <cell r="F2937">
            <v>19.11</v>
          </cell>
          <cell r="G2937">
            <v>229.32</v>
          </cell>
        </row>
        <row r="2938">
          <cell r="A2938" t="str">
            <v>.4</v>
          </cell>
          <cell r="B2938" t="str">
            <v>Estimativo</v>
          </cell>
          <cell r="C2938" t="str">
            <v>Frete de quadros elétricos (2 % do valor do quadro)</v>
          </cell>
          <cell r="D2938" t="str">
            <v>un</v>
          </cell>
          <cell r="E2938">
            <v>0.02</v>
          </cell>
          <cell r="F2938">
            <v>4239.9799999999996</v>
          </cell>
          <cell r="G2938">
            <v>84.8</v>
          </cell>
        </row>
        <row r="2941">
          <cell r="A2941" t="str">
            <v>Composição 0525</v>
          </cell>
          <cell r="B2941" t="str">
            <v>Comp. Criada a partir do elemento</v>
          </cell>
          <cell r="C2941" t="str">
            <v>Quadros de distribuição, conforme especificações contidas no Memorial Descritivo e Diagrama em Projeto. Ref.: SIEMENS, ABB, SCHNEIDER ou similar. QFAC-01</v>
          </cell>
          <cell r="D2941" t="str">
            <v>un</v>
          </cell>
          <cell r="E2941">
            <v>1</v>
          </cell>
          <cell r="G2941">
            <v>8684.92</v>
          </cell>
        </row>
        <row r="2942">
          <cell r="A2942" t="str">
            <v>.1</v>
          </cell>
          <cell r="B2942" t="str">
            <v>Proposta</v>
          </cell>
          <cell r="C2942" t="str">
            <v>Quadros de distribuição, conforme especificações contidas no Memorial Descritivo e Diagrama em Projeto. Ref.: SIEMENS, ABB, SCHNEIDER ou similar. QFAC-01</v>
          </cell>
          <cell r="D2942" t="str">
            <v>un</v>
          </cell>
          <cell r="E2942">
            <v>1</v>
          </cell>
          <cell r="F2942">
            <v>7788.2</v>
          </cell>
          <cell r="G2942">
            <v>7788.2</v>
          </cell>
        </row>
        <row r="2943">
          <cell r="A2943" t="str">
            <v>.2</v>
          </cell>
          <cell r="B2943" t="str">
            <v>Sinapi 88247</v>
          </cell>
          <cell r="C2943" t="str">
            <v>Auxiliar de eletricista com encargos complementares</v>
          </cell>
          <cell r="D2943" t="str">
            <v>h</v>
          </cell>
          <cell r="E2943">
            <v>22</v>
          </cell>
          <cell r="F2943">
            <v>14.57</v>
          </cell>
          <cell r="G2943">
            <v>320.54000000000002</v>
          </cell>
        </row>
        <row r="2944">
          <cell r="A2944" t="str">
            <v>.3</v>
          </cell>
          <cell r="B2944" t="str">
            <v>Sinapi 88264</v>
          </cell>
          <cell r="C2944" t="str">
            <v>Eletricista com encargos complementares</v>
          </cell>
          <cell r="D2944" t="str">
            <v>h</v>
          </cell>
          <cell r="E2944">
            <v>22</v>
          </cell>
          <cell r="F2944">
            <v>19.11</v>
          </cell>
          <cell r="G2944">
            <v>420.42</v>
          </cell>
        </row>
        <row r="2945">
          <cell r="A2945" t="str">
            <v>.4</v>
          </cell>
          <cell r="B2945" t="str">
            <v>Estimativo</v>
          </cell>
          <cell r="C2945" t="str">
            <v>Frete de quadros elétricos (2 % do valor do quadro)</v>
          </cell>
          <cell r="D2945" t="str">
            <v>un</v>
          </cell>
          <cell r="E2945">
            <v>0.02</v>
          </cell>
          <cell r="F2945">
            <v>7788.2</v>
          </cell>
          <cell r="G2945">
            <v>155.76</v>
          </cell>
        </row>
        <row r="2948">
          <cell r="A2948" t="str">
            <v>Composição 0526</v>
          </cell>
          <cell r="B2948" t="str">
            <v>Comp. Criada a partir do elemento</v>
          </cell>
          <cell r="C2948" t="str">
            <v>Quadros de distribuição, conforme especificações contidas no Memorial Descritivo e Diagrama em Projeto. Ref.: SIEMENS, ABB, SCHNEIDER ou similar. QFAC-02</v>
          </cell>
          <cell r="D2948" t="str">
            <v>un</v>
          </cell>
          <cell r="E2948">
            <v>1</v>
          </cell>
          <cell r="G2948">
            <v>6726.9699999999993</v>
          </cell>
        </row>
        <row r="2949">
          <cell r="A2949" t="str">
            <v>.1</v>
          </cell>
          <cell r="B2949" t="str">
            <v>Proposta</v>
          </cell>
          <cell r="C2949" t="str">
            <v>Quadros de distribuição, conforme especificações contidas no Memorial Descritivo e Diagrama em Projeto. Ref.: SIEMENS, ABB, SCHNEIDER ou similar. QFAC-02</v>
          </cell>
          <cell r="D2949" t="str">
            <v>un</v>
          </cell>
          <cell r="E2949">
            <v>1</v>
          </cell>
          <cell r="F2949">
            <v>6033.74</v>
          </cell>
          <cell r="G2949">
            <v>6033.74</v>
          </cell>
        </row>
        <row r="2950">
          <cell r="A2950" t="str">
            <v>.2</v>
          </cell>
          <cell r="B2950" t="str">
            <v>Sinapi 88247</v>
          </cell>
          <cell r="C2950" t="str">
            <v>Auxiliar de eletricista com encargos complementares</v>
          </cell>
          <cell r="D2950" t="str">
            <v>h</v>
          </cell>
          <cell r="E2950">
            <v>17</v>
          </cell>
          <cell r="F2950">
            <v>14.57</v>
          </cell>
          <cell r="G2950">
            <v>247.69</v>
          </cell>
        </row>
        <row r="2951">
          <cell r="A2951" t="str">
            <v>.3</v>
          </cell>
          <cell r="B2951" t="str">
            <v>Sinapi 88264</v>
          </cell>
          <cell r="C2951" t="str">
            <v>Eletricista com encargos complementares</v>
          </cell>
          <cell r="D2951" t="str">
            <v>h</v>
          </cell>
          <cell r="E2951">
            <v>17</v>
          </cell>
          <cell r="F2951">
            <v>19.11</v>
          </cell>
          <cell r="G2951">
            <v>324.87</v>
          </cell>
        </row>
        <row r="2952">
          <cell r="A2952" t="str">
            <v>.4</v>
          </cell>
          <cell r="B2952" t="str">
            <v>Estimativo</v>
          </cell>
          <cell r="C2952" t="str">
            <v>Frete de quadros elétricos (2 % do valor do quadro)</v>
          </cell>
          <cell r="D2952" t="str">
            <v>un</v>
          </cell>
          <cell r="E2952">
            <v>0.02</v>
          </cell>
          <cell r="F2952">
            <v>6033.74</v>
          </cell>
          <cell r="G2952">
            <v>120.67</v>
          </cell>
        </row>
        <row r="2955">
          <cell r="A2955" t="str">
            <v>Composição 0527</v>
          </cell>
          <cell r="B2955" t="str">
            <v>Comp. Criada a partir do elemento</v>
          </cell>
          <cell r="C2955" t="str">
            <v>Quadros de distribuição, conforme especificações contidas no Memorial Descritivo e Diagrama em Projeto. Ref.: SIEMENS, ABB, SCHNEIDER ou similar. QFAC-03</v>
          </cell>
          <cell r="D2955" t="str">
            <v>un</v>
          </cell>
          <cell r="E2955">
            <v>1</v>
          </cell>
          <cell r="G2955">
            <v>6893.7099999999991</v>
          </cell>
        </row>
        <row r="2956">
          <cell r="A2956" t="str">
            <v>.1</v>
          </cell>
          <cell r="B2956" t="str">
            <v>Proposta</v>
          </cell>
          <cell r="C2956" t="str">
            <v>Quadros de distribuição, conforme especificações contidas no Memorial Descritivo e Diagrama em Projeto. Ref.: SIEMENS, ABB, SCHNEIDER ou similar. QFAC-03</v>
          </cell>
          <cell r="D2956" t="str">
            <v>un</v>
          </cell>
          <cell r="E2956">
            <v>1</v>
          </cell>
          <cell r="F2956">
            <v>6197.21</v>
          </cell>
          <cell r="G2956">
            <v>6197.21</v>
          </cell>
        </row>
        <row r="2957">
          <cell r="A2957" t="str">
            <v>.2</v>
          </cell>
          <cell r="B2957" t="str">
            <v>Sinapi 88247</v>
          </cell>
          <cell r="C2957" t="str">
            <v>Auxiliar de eletricista com encargos complementares</v>
          </cell>
          <cell r="D2957" t="str">
            <v>h</v>
          </cell>
          <cell r="E2957">
            <v>17</v>
          </cell>
          <cell r="F2957">
            <v>14.57</v>
          </cell>
          <cell r="G2957">
            <v>247.69</v>
          </cell>
        </row>
        <row r="2958">
          <cell r="A2958" t="str">
            <v>.3</v>
          </cell>
          <cell r="B2958" t="str">
            <v>Sinapi 88264</v>
          </cell>
          <cell r="C2958" t="str">
            <v>Eletricista com encargos complementares</v>
          </cell>
          <cell r="D2958" t="str">
            <v>h</v>
          </cell>
          <cell r="E2958">
            <v>17</v>
          </cell>
          <cell r="F2958">
            <v>19.11</v>
          </cell>
          <cell r="G2958">
            <v>324.87</v>
          </cell>
        </row>
        <row r="2959">
          <cell r="A2959" t="str">
            <v>.4</v>
          </cell>
          <cell r="B2959" t="str">
            <v>Estimativo</v>
          </cell>
          <cell r="C2959" t="str">
            <v>Frete de quadros elétricos (2 % do valor do quadro)</v>
          </cell>
          <cell r="D2959" t="str">
            <v>un</v>
          </cell>
          <cell r="E2959">
            <v>0.02</v>
          </cell>
          <cell r="F2959">
            <v>6197.21</v>
          </cell>
          <cell r="G2959">
            <v>123.94</v>
          </cell>
        </row>
        <row r="2962">
          <cell r="A2962" t="str">
            <v>Composição 0528</v>
          </cell>
          <cell r="B2962" t="str">
            <v>Comp. Criada a partir do elemento</v>
          </cell>
          <cell r="C2962" t="str">
            <v>Quadros de distribuição, conforme especificações contidas no Memorial Descritivo e Diagrama em Projeto. Ref.: SIEMENS, ABB, SCHNEIDER ou similar. QFAC-04</v>
          </cell>
          <cell r="D2962" t="str">
            <v>un</v>
          </cell>
          <cell r="E2962">
            <v>1</v>
          </cell>
          <cell r="G2962">
            <v>12552.16</v>
          </cell>
        </row>
        <row r="2963">
          <cell r="A2963" t="str">
            <v>.1</v>
          </cell>
          <cell r="B2963" t="str">
            <v>Proposta</v>
          </cell>
          <cell r="C2963" t="str">
            <v>Quadros de distribuição, conforme especificações contidas no Memorial Descritivo e Diagrama em Projeto. Ref.: SIEMENS, ABB, SCHNEIDER ou similar. QFAC-04</v>
          </cell>
          <cell r="D2963" t="str">
            <v>un</v>
          </cell>
          <cell r="E2963">
            <v>1</v>
          </cell>
          <cell r="F2963">
            <v>11282.43</v>
          </cell>
          <cell r="G2963">
            <v>11282.43</v>
          </cell>
        </row>
        <row r="2964">
          <cell r="A2964" t="str">
            <v>.2</v>
          </cell>
          <cell r="B2964" t="str">
            <v>Sinapi 88247</v>
          </cell>
          <cell r="C2964" t="str">
            <v>Auxiliar de eletricista com encargos complementares</v>
          </cell>
          <cell r="D2964" t="str">
            <v>h</v>
          </cell>
          <cell r="E2964">
            <v>31</v>
          </cell>
          <cell r="F2964">
            <v>14.57</v>
          </cell>
          <cell r="G2964">
            <v>451.67</v>
          </cell>
        </row>
        <row r="2965">
          <cell r="A2965" t="str">
            <v>.3</v>
          </cell>
          <cell r="B2965" t="str">
            <v>Sinapi 88264</v>
          </cell>
          <cell r="C2965" t="str">
            <v>Eletricista com encargos complementares</v>
          </cell>
          <cell r="D2965" t="str">
            <v>h</v>
          </cell>
          <cell r="E2965">
            <v>31</v>
          </cell>
          <cell r="F2965">
            <v>19.11</v>
          </cell>
          <cell r="G2965">
            <v>592.41</v>
          </cell>
        </row>
        <row r="2966">
          <cell r="A2966" t="str">
            <v>.4</v>
          </cell>
          <cell r="B2966" t="str">
            <v>Estimativo</v>
          </cell>
          <cell r="C2966" t="str">
            <v>Frete de quadros elétricos (2 % do valor do quadro)</v>
          </cell>
          <cell r="D2966" t="str">
            <v>un</v>
          </cell>
          <cell r="E2966">
            <v>0.02</v>
          </cell>
          <cell r="F2966">
            <v>11282.43</v>
          </cell>
          <cell r="G2966">
            <v>225.65</v>
          </cell>
        </row>
        <row r="2969">
          <cell r="A2969" t="str">
            <v>Composição 0529</v>
          </cell>
          <cell r="B2969" t="str">
            <v>Comp. Criada a partir do elemento</v>
          </cell>
          <cell r="C2969" t="str">
            <v>Quadros de distribuição, conforme especificações contidas no Memorial Descritivo e Diagrama em Projeto. Ref.: SIEMENS, ABB, SCHNEIDER ou similar. QFAC-05</v>
          </cell>
          <cell r="D2969" t="str">
            <v>un</v>
          </cell>
          <cell r="E2969">
            <v>1</v>
          </cell>
          <cell r="G2969">
            <v>10468.140000000001</v>
          </cell>
        </row>
        <row r="2970">
          <cell r="A2970" t="str">
            <v>.1</v>
          </cell>
          <cell r="B2970" t="str">
            <v>Proposta</v>
          </cell>
          <cell r="C2970" t="str">
            <v>Quadros de distribuição, conforme especificações contidas no Memorial Descritivo e Diagrama em Projeto. Ref.: SIEMENS, ABB, SCHNEIDER ou similar. QFAC-05</v>
          </cell>
          <cell r="D2970" t="str">
            <v>un</v>
          </cell>
          <cell r="E2970">
            <v>1</v>
          </cell>
          <cell r="F2970">
            <v>9404.3700000000008</v>
          </cell>
          <cell r="G2970">
            <v>9404.3700000000008</v>
          </cell>
        </row>
        <row r="2971">
          <cell r="A2971" t="str">
            <v>.2</v>
          </cell>
          <cell r="B2971" t="str">
            <v>Sinapi 88247</v>
          </cell>
          <cell r="C2971" t="str">
            <v>Auxiliar de eletricista com encargos complementares</v>
          </cell>
          <cell r="D2971" t="str">
            <v>h</v>
          </cell>
          <cell r="E2971">
            <v>26</v>
          </cell>
          <cell r="F2971">
            <v>14.57</v>
          </cell>
          <cell r="G2971">
            <v>378.82</v>
          </cell>
        </row>
        <row r="2972">
          <cell r="A2972" t="str">
            <v>.3</v>
          </cell>
          <cell r="B2972" t="str">
            <v>Sinapi 88264</v>
          </cell>
          <cell r="C2972" t="str">
            <v>Eletricista com encargos complementares</v>
          </cell>
          <cell r="D2972" t="str">
            <v>h</v>
          </cell>
          <cell r="E2972">
            <v>26</v>
          </cell>
          <cell r="F2972">
            <v>19.11</v>
          </cell>
          <cell r="G2972">
            <v>496.86</v>
          </cell>
        </row>
        <row r="2973">
          <cell r="A2973" t="str">
            <v>.4</v>
          </cell>
          <cell r="B2973" t="str">
            <v>Estimativo</v>
          </cell>
          <cell r="C2973" t="str">
            <v>Frete de quadros elétricos (2 % do valor do quadro)</v>
          </cell>
          <cell r="D2973" t="str">
            <v>un</v>
          </cell>
          <cell r="E2973">
            <v>0.02</v>
          </cell>
          <cell r="F2973">
            <v>9404.3700000000008</v>
          </cell>
          <cell r="G2973">
            <v>188.09</v>
          </cell>
        </row>
        <row r="2976">
          <cell r="A2976" t="str">
            <v>Composição 0530</v>
          </cell>
          <cell r="B2976" t="str">
            <v>Comp. Criada a partir do elemento</v>
          </cell>
          <cell r="C2976" t="str">
            <v>Quadros de distribuição, conforme especificações contidas no Memorial Descritivo e Diagrama em Projeto. Ref.: SIEMENS, ABB, SCHNEIDER ou similar. QFAC-06</v>
          </cell>
          <cell r="D2976" t="str">
            <v>un</v>
          </cell>
          <cell r="E2976">
            <v>1</v>
          </cell>
          <cell r="G2976">
            <v>6011.0099999999993</v>
          </cell>
        </row>
        <row r="2977">
          <cell r="A2977" t="str">
            <v>.1</v>
          </cell>
          <cell r="B2977" t="str">
            <v>Proposta</v>
          </cell>
          <cell r="C2977" t="str">
            <v>Quadros de distribuição, conforme especificações contidas no Memorial Descritivo e Diagrama em Projeto. Ref.: SIEMENS, ABB, SCHNEIDER ou similar. QFAC-06</v>
          </cell>
          <cell r="D2977" t="str">
            <v>un</v>
          </cell>
          <cell r="E2977">
            <v>1</v>
          </cell>
          <cell r="F2977">
            <v>5664.04</v>
          </cell>
          <cell r="G2977">
            <v>5664.04</v>
          </cell>
        </row>
        <row r="2978">
          <cell r="A2978" t="str">
            <v>.2</v>
          </cell>
          <cell r="B2978" t="str">
            <v>Sinapi 88247</v>
          </cell>
          <cell r="C2978" t="str">
            <v>Auxiliar de eletricista com encargos complementares</v>
          </cell>
          <cell r="D2978" t="str">
            <v>h</v>
          </cell>
          <cell r="E2978">
            <v>16</v>
          </cell>
          <cell r="F2978">
            <v>14.57</v>
          </cell>
          <cell r="G2978">
            <v>233.12</v>
          </cell>
        </row>
        <row r="2979">
          <cell r="A2979" t="str">
            <v>.4</v>
          </cell>
          <cell r="B2979" t="str">
            <v>Sinapi 88264</v>
          </cell>
          <cell r="C2979" t="str">
            <v>Eletricista com encargos complementares</v>
          </cell>
          <cell r="D2979" t="str">
            <v>h</v>
          </cell>
          <cell r="E2979">
            <v>0.03</v>
          </cell>
          <cell r="F2979">
            <v>19.11</v>
          </cell>
          <cell r="G2979">
            <v>0.56999999999999995</v>
          </cell>
        </row>
        <row r="2980">
          <cell r="A2980" t="str">
            <v>.4</v>
          </cell>
          <cell r="B2980" t="str">
            <v>Estimativo</v>
          </cell>
          <cell r="C2980" t="str">
            <v>Frete de quadros elétricos (2 % do valor do quadro)</v>
          </cell>
          <cell r="D2980" t="str">
            <v>un</v>
          </cell>
          <cell r="E2980">
            <v>0.02</v>
          </cell>
          <cell r="F2980">
            <v>5664.04</v>
          </cell>
          <cell r="G2980">
            <v>113.28</v>
          </cell>
        </row>
        <row r="2983">
          <cell r="A2983" t="str">
            <v>Composição 0531</v>
          </cell>
          <cell r="B2983" t="str">
            <v>Comp. Criada a partir do elemento</v>
          </cell>
          <cell r="C2983" t="str">
            <v>Quadros de distribuição, conforme especificações contidas no Memorial Descritivo e Diagrama em Projeto. Ref.: SIEMENS, ABB, SCHNEIDER ou similar. QFAC-07</v>
          </cell>
          <cell r="D2983" t="str">
            <v>un</v>
          </cell>
          <cell r="E2983">
            <v>1</v>
          </cell>
          <cell r="G2983">
            <v>4746.8499999999995</v>
          </cell>
        </row>
        <row r="2984">
          <cell r="A2984" t="str">
            <v>.1</v>
          </cell>
          <cell r="B2984" t="str">
            <v>Proposta</v>
          </cell>
          <cell r="C2984" t="str">
            <v>Quadros de distribuição, conforme especificações contidas no Memorial Descritivo e Diagrama em Projeto. Ref.: SIEMENS, ABB, SCHNEIDER ou similar. QFAC-07</v>
          </cell>
          <cell r="D2984" t="str">
            <v>un</v>
          </cell>
          <cell r="E2984">
            <v>1</v>
          </cell>
          <cell r="F2984">
            <v>4257.54</v>
          </cell>
          <cell r="G2984">
            <v>4257.54</v>
          </cell>
        </row>
        <row r="2985">
          <cell r="A2985" t="str">
            <v>.2</v>
          </cell>
          <cell r="B2985" t="str">
            <v>Sinapi 88247</v>
          </cell>
          <cell r="C2985" t="str">
            <v>Auxiliar de eletricista com encargos complementares</v>
          </cell>
          <cell r="D2985" t="str">
            <v>h</v>
          </cell>
          <cell r="E2985">
            <v>12</v>
          </cell>
          <cell r="F2985">
            <v>14.57</v>
          </cell>
          <cell r="G2985">
            <v>174.84</v>
          </cell>
        </row>
        <row r="2986">
          <cell r="A2986" t="str">
            <v>.3</v>
          </cell>
          <cell r="B2986" t="str">
            <v>Sinapi 88264</v>
          </cell>
          <cell r="C2986" t="str">
            <v>Eletricista com encargos complementares</v>
          </cell>
          <cell r="D2986" t="str">
            <v>h</v>
          </cell>
          <cell r="E2986">
            <v>12</v>
          </cell>
          <cell r="F2986">
            <v>19.11</v>
          </cell>
          <cell r="G2986">
            <v>229.32</v>
          </cell>
        </row>
        <row r="2987">
          <cell r="A2987" t="str">
            <v>.4</v>
          </cell>
          <cell r="B2987" t="str">
            <v>Estimativo</v>
          </cell>
          <cell r="C2987" t="str">
            <v>Frete de quadros elétricos (2 % do valor do quadro)</v>
          </cell>
          <cell r="D2987" t="str">
            <v>un</v>
          </cell>
          <cell r="E2987">
            <v>0.02</v>
          </cell>
          <cell r="F2987">
            <v>4257.54</v>
          </cell>
          <cell r="G2987">
            <v>85.15</v>
          </cell>
        </row>
        <row r="2990">
          <cell r="A2990" t="str">
            <v>Composição 0532</v>
          </cell>
          <cell r="B2990" t="str">
            <v>Comp. Criada a partir do elemento</v>
          </cell>
          <cell r="C2990" t="str">
            <v>Quadros de distribuição, conforme especificações contidas no Memorial Descritivo e Diagrama em Projeto. Ref.: SIEMENS, ABB, SCHNEIDER ou similar. QDLF-B.PISC.</v>
          </cell>
          <cell r="D2990" t="str">
            <v>un</v>
          </cell>
          <cell r="E2990">
            <v>1</v>
          </cell>
          <cell r="G2990">
            <v>4811.46</v>
          </cell>
        </row>
        <row r="2991">
          <cell r="A2991" t="str">
            <v>.1</v>
          </cell>
          <cell r="B2991" t="str">
            <v>Proposta</v>
          </cell>
          <cell r="C2991" t="str">
            <v>Quadros de distribuição, conforme especificações contidas no Memorial Descritivo e Diagrama em Projeto. Ref.: SIEMENS, ABB, SCHNEIDER ou similar. QDLF-B.PISC.</v>
          </cell>
          <cell r="D2991" t="str">
            <v>un</v>
          </cell>
          <cell r="E2991">
            <v>1</v>
          </cell>
          <cell r="F2991">
            <v>4320.88</v>
          </cell>
          <cell r="G2991">
            <v>4320.88</v>
          </cell>
        </row>
        <row r="2992">
          <cell r="A2992" t="str">
            <v>.2</v>
          </cell>
          <cell r="B2992" t="str">
            <v>Sinapi 88247</v>
          </cell>
          <cell r="C2992" t="str">
            <v>Auxiliar de eletricista com encargos complementares</v>
          </cell>
          <cell r="D2992" t="str">
            <v>h</v>
          </cell>
          <cell r="E2992">
            <v>12</v>
          </cell>
          <cell r="F2992">
            <v>14.57</v>
          </cell>
          <cell r="G2992">
            <v>174.84</v>
          </cell>
        </row>
        <row r="2993">
          <cell r="A2993" t="str">
            <v>.3</v>
          </cell>
          <cell r="B2993" t="str">
            <v>Sinapi 88264</v>
          </cell>
          <cell r="C2993" t="str">
            <v>Eletricista com encargos complementares</v>
          </cell>
          <cell r="D2993" t="str">
            <v>h</v>
          </cell>
          <cell r="E2993">
            <v>12</v>
          </cell>
          <cell r="F2993">
            <v>19.11</v>
          </cell>
          <cell r="G2993">
            <v>229.32</v>
          </cell>
        </row>
        <row r="2994">
          <cell r="A2994" t="str">
            <v>.4</v>
          </cell>
          <cell r="B2994" t="str">
            <v>Estimativo</v>
          </cell>
          <cell r="C2994" t="str">
            <v>Frete de quadros elétricos (2 % do valor do quadro)</v>
          </cell>
          <cell r="D2994" t="str">
            <v>un</v>
          </cell>
          <cell r="E2994">
            <v>0.02</v>
          </cell>
          <cell r="F2994">
            <v>4320.88</v>
          </cell>
          <cell r="G2994">
            <v>86.42</v>
          </cell>
        </row>
        <row r="2997">
          <cell r="A2997" t="str">
            <v>Composição 0533</v>
          </cell>
          <cell r="B2997" t="str">
            <v>Comp. Criada a partir do elemento</v>
          </cell>
          <cell r="C2997" t="str">
            <v>Quadros de distribuição, conforme especificações contidas no Memorial Descritivo e Diagrama em Projeto. Ref.: SIEMENS, ABB, SCHNEIDER ou similar. QF-C.B..PISC.</v>
          </cell>
          <cell r="D2997" t="str">
            <v>un</v>
          </cell>
          <cell r="E2997">
            <v>1</v>
          </cell>
          <cell r="G2997">
            <v>14055.19</v>
          </cell>
        </row>
        <row r="2998">
          <cell r="A2998" t="str">
            <v>.1</v>
          </cell>
          <cell r="B2998" t="str">
            <v>Proposta</v>
          </cell>
          <cell r="C2998" t="str">
            <v>Quadros de distribuição, conforme especificações contidas no Memorial Descritivo e Diagrama em Projeto. Ref.: SIEMENS, ABB, SCHNEIDER ou similar. QF-C.B..PISC.</v>
          </cell>
          <cell r="D2998" t="str">
            <v>un</v>
          </cell>
          <cell r="E2998">
            <v>1</v>
          </cell>
          <cell r="F2998">
            <v>12623.91</v>
          </cell>
          <cell r="G2998">
            <v>12623.91</v>
          </cell>
        </row>
        <row r="2999">
          <cell r="A2999" t="str">
            <v>.2</v>
          </cell>
          <cell r="B2999" t="str">
            <v>Sinapi 88247</v>
          </cell>
          <cell r="C2999" t="str">
            <v>Auxiliar de eletricista com encargos complementares</v>
          </cell>
          <cell r="D2999" t="str">
            <v>h</v>
          </cell>
          <cell r="E2999">
            <v>35</v>
          </cell>
          <cell r="F2999">
            <v>14.57</v>
          </cell>
          <cell r="G2999">
            <v>509.95</v>
          </cell>
        </row>
        <row r="3000">
          <cell r="A3000" t="str">
            <v>.3</v>
          </cell>
          <cell r="B3000" t="str">
            <v>Sinapi 88264</v>
          </cell>
          <cell r="C3000" t="str">
            <v>Eletricista com encargos complementares</v>
          </cell>
          <cell r="D3000" t="str">
            <v>h</v>
          </cell>
          <cell r="E3000">
            <v>35</v>
          </cell>
          <cell r="F3000">
            <v>19.11</v>
          </cell>
          <cell r="G3000">
            <v>668.85</v>
          </cell>
        </row>
        <row r="3001">
          <cell r="A3001" t="str">
            <v>.4</v>
          </cell>
          <cell r="B3001" t="str">
            <v>Estimativo</v>
          </cell>
          <cell r="C3001" t="str">
            <v>Frete de quadros elétricos (2 % do valor do quadro)</v>
          </cell>
          <cell r="D3001" t="str">
            <v>un</v>
          </cell>
          <cell r="E3001">
            <v>0.02</v>
          </cell>
          <cell r="F3001">
            <v>12623.91</v>
          </cell>
          <cell r="G3001">
            <v>252.48</v>
          </cell>
        </row>
        <row r="3004">
          <cell r="A3004" t="str">
            <v>Composição 0534</v>
          </cell>
          <cell r="B3004" t="str">
            <v>Comp. Criada a partir do elemento</v>
          </cell>
          <cell r="C3004" t="str">
            <v>Quadros de distribuição, conforme especificações contidas no Memorial Descritivo e Diagrama em Projeto. Ref.: SIEMENS, ABB, SCHNEIDER ou similar. QT-ILUM.PISC.OLIMP.</v>
          </cell>
          <cell r="D3004" t="str">
            <v>un</v>
          </cell>
          <cell r="E3004">
            <v>1</v>
          </cell>
          <cell r="G3004">
            <v>4365.79</v>
          </cell>
        </row>
        <row r="3005">
          <cell r="A3005" t="str">
            <v>.1</v>
          </cell>
          <cell r="B3005" t="str">
            <v>Proposta</v>
          </cell>
          <cell r="C3005" t="str">
            <v>Quadros de distribuição, conforme especificações contidas no Memorial Descritivo e Diagrama em Projeto. Ref.: SIEMENS, ABB, SCHNEIDER ou similar. QT-ILUM.PISC.OLIMP.</v>
          </cell>
          <cell r="D3005" t="str">
            <v>un</v>
          </cell>
          <cell r="E3005">
            <v>1</v>
          </cell>
          <cell r="F3005">
            <v>3916.97</v>
          </cell>
          <cell r="G3005">
            <v>3916.97</v>
          </cell>
        </row>
        <row r="3006">
          <cell r="A3006" t="str">
            <v>.2</v>
          </cell>
          <cell r="B3006" t="str">
            <v>Sinapi 88247</v>
          </cell>
          <cell r="C3006" t="str">
            <v>Auxiliar de eletricista com encargos complementares</v>
          </cell>
          <cell r="D3006" t="str">
            <v>h</v>
          </cell>
          <cell r="E3006">
            <v>11</v>
          </cell>
          <cell r="F3006">
            <v>14.57</v>
          </cell>
          <cell r="G3006">
            <v>160.27000000000001</v>
          </cell>
        </row>
        <row r="3007">
          <cell r="A3007" t="str">
            <v>.3</v>
          </cell>
          <cell r="B3007" t="str">
            <v>Sinapi 88264</v>
          </cell>
          <cell r="C3007" t="str">
            <v>Eletricista com encargos complementares</v>
          </cell>
          <cell r="D3007" t="str">
            <v>h</v>
          </cell>
          <cell r="E3007">
            <v>11</v>
          </cell>
          <cell r="F3007">
            <v>19.11</v>
          </cell>
          <cell r="G3007">
            <v>210.21</v>
          </cell>
        </row>
        <row r="3008">
          <cell r="A3008" t="str">
            <v>.4</v>
          </cell>
          <cell r="B3008" t="str">
            <v>Estimativo</v>
          </cell>
          <cell r="C3008" t="str">
            <v>Frete de quadros elétricos (2 % do valor do quadro)</v>
          </cell>
          <cell r="D3008" t="str">
            <v>un</v>
          </cell>
          <cell r="E3008">
            <v>0.02</v>
          </cell>
          <cell r="F3008">
            <v>3916.97</v>
          </cell>
          <cell r="G3008">
            <v>78.34</v>
          </cell>
        </row>
        <row r="3011">
          <cell r="A3011" t="str">
            <v>Composição 0535</v>
          </cell>
          <cell r="B3011" t="str">
            <v>Comp. Criada a partir do elemento</v>
          </cell>
          <cell r="C3011" t="str">
            <v>Quadros de distribuição, conforme especificações contidas no Memorial Descritivo e Diagrama em Projeto. Ref.: SIEMENS, ABB, SCHNEIDER ou similar. QT-ILUM.PISC.ADULT.</v>
          </cell>
          <cell r="D3011" t="str">
            <v>un</v>
          </cell>
          <cell r="E3011">
            <v>1</v>
          </cell>
          <cell r="G3011">
            <v>4365.79</v>
          </cell>
        </row>
        <row r="3012">
          <cell r="A3012" t="str">
            <v>.1</v>
          </cell>
          <cell r="B3012" t="str">
            <v>Proposta</v>
          </cell>
          <cell r="C3012" t="str">
            <v>Quadros de distribuição, conforme especificações contidas no Memorial Descritivo e Diagrama em Projeto. Ref.: SIEMENS, ABB, SCHNEIDER ou similar. QT-ILUM.PISC.ADULT.</v>
          </cell>
          <cell r="D3012" t="str">
            <v>un</v>
          </cell>
          <cell r="E3012">
            <v>1</v>
          </cell>
          <cell r="F3012">
            <v>3916.97</v>
          </cell>
          <cell r="G3012">
            <v>3916.97</v>
          </cell>
        </row>
        <row r="3013">
          <cell r="A3013" t="str">
            <v>.2</v>
          </cell>
          <cell r="B3013" t="str">
            <v>Sinapi 88247</v>
          </cell>
          <cell r="C3013" t="str">
            <v>Auxiliar de eletricista com encargos complementares</v>
          </cell>
          <cell r="D3013" t="str">
            <v>h</v>
          </cell>
          <cell r="E3013">
            <v>11</v>
          </cell>
          <cell r="F3013">
            <v>14.57</v>
          </cell>
          <cell r="G3013">
            <v>160.27000000000001</v>
          </cell>
        </row>
        <row r="3014">
          <cell r="A3014" t="str">
            <v>.3</v>
          </cell>
          <cell r="B3014" t="str">
            <v>Sinapi 88264</v>
          </cell>
          <cell r="C3014" t="str">
            <v>Eletricista com encargos complementares</v>
          </cell>
          <cell r="D3014" t="str">
            <v>h</v>
          </cell>
          <cell r="E3014">
            <v>11</v>
          </cell>
          <cell r="F3014">
            <v>19.11</v>
          </cell>
          <cell r="G3014">
            <v>210.21</v>
          </cell>
        </row>
        <row r="3015">
          <cell r="A3015" t="str">
            <v>.4</v>
          </cell>
          <cell r="B3015" t="str">
            <v>Estimativo</v>
          </cell>
          <cell r="C3015" t="str">
            <v>Frete de quadros elétricos (2 % do valor do quadro)</v>
          </cell>
          <cell r="D3015" t="str">
            <v>un</v>
          </cell>
          <cell r="E3015">
            <v>0.02</v>
          </cell>
          <cell r="F3015">
            <v>3916.97</v>
          </cell>
          <cell r="G3015">
            <v>78.34</v>
          </cell>
        </row>
        <row r="3018">
          <cell r="A3018" t="str">
            <v>Composição 0536</v>
          </cell>
          <cell r="B3018" t="str">
            <v>Comp. Criada a partir do elemento</v>
          </cell>
          <cell r="C3018" t="str">
            <v>Quadros de distribuição, conforme especificações contidas no Memorial Descritivo e Diagrama em Projeto. Ref.: SIEMENS, ABB, SCHNEIDER ou similar. QT-ILUM.PISC.INF.</v>
          </cell>
          <cell r="D3018" t="str">
            <v>un</v>
          </cell>
          <cell r="E3018">
            <v>1</v>
          </cell>
          <cell r="G3018">
            <v>4365.79</v>
          </cell>
        </row>
        <row r="3019">
          <cell r="A3019" t="str">
            <v>.1</v>
          </cell>
          <cell r="B3019" t="str">
            <v>Proposta</v>
          </cell>
          <cell r="C3019" t="str">
            <v>Quadros de distribuição, conforme especificações contidas no Memorial Descritivo e Diagrama em Projeto. Ref.: SIEMENS, ABB, SCHNEIDER ou similar. QT-ILUM.PISC.INF.</v>
          </cell>
          <cell r="D3019" t="str">
            <v>un</v>
          </cell>
          <cell r="E3019">
            <v>1</v>
          </cell>
          <cell r="F3019">
            <v>3916.97</v>
          </cell>
          <cell r="G3019">
            <v>3916.97</v>
          </cell>
        </row>
        <row r="3020">
          <cell r="A3020" t="str">
            <v>.2</v>
          </cell>
          <cell r="B3020" t="str">
            <v>Sinapi 88247</v>
          </cell>
          <cell r="C3020" t="str">
            <v>Auxiliar de eletricista com encargos complementares</v>
          </cell>
          <cell r="D3020" t="str">
            <v>h</v>
          </cell>
          <cell r="E3020">
            <v>11</v>
          </cell>
          <cell r="F3020">
            <v>14.57</v>
          </cell>
          <cell r="G3020">
            <v>160.27000000000001</v>
          </cell>
        </row>
        <row r="3021">
          <cell r="A3021" t="str">
            <v>.3</v>
          </cell>
          <cell r="B3021" t="str">
            <v>Sinapi 88264</v>
          </cell>
          <cell r="C3021" t="str">
            <v>Eletricista com encargos complementares</v>
          </cell>
          <cell r="D3021" t="str">
            <v>h</v>
          </cell>
          <cell r="E3021">
            <v>11</v>
          </cell>
          <cell r="F3021">
            <v>19.11</v>
          </cell>
          <cell r="G3021">
            <v>210.21</v>
          </cell>
        </row>
        <row r="3022">
          <cell r="A3022" t="str">
            <v>.4</v>
          </cell>
          <cell r="B3022" t="str">
            <v>Estimativo</v>
          </cell>
          <cell r="C3022" t="str">
            <v>Frete de quadros elétricos (2 % do valor do quadro)</v>
          </cell>
          <cell r="D3022" t="str">
            <v>un</v>
          </cell>
          <cell r="E3022">
            <v>0.02</v>
          </cell>
          <cell r="F3022">
            <v>3916.97</v>
          </cell>
          <cell r="G3022">
            <v>78.34</v>
          </cell>
        </row>
        <row r="3025">
          <cell r="A3025" t="str">
            <v>Composição 0537</v>
          </cell>
          <cell r="B3025" t="str">
            <v>Comp. Criada a partir do elemento</v>
          </cell>
          <cell r="C3025" t="str">
            <v>Quadros de distribuição, conforme especificações contidas no Memorial Descritivo e Diagrama em Projeto. Ref.: SIEMENS, ABB, SCHNEIDER ou similar. QF-POÇO-01</v>
          </cell>
          <cell r="D3025" t="str">
            <v>un</v>
          </cell>
          <cell r="E3025">
            <v>1</v>
          </cell>
          <cell r="G3025">
            <v>5853.79</v>
          </cell>
        </row>
        <row r="3026">
          <cell r="A3026" t="str">
            <v>.1</v>
          </cell>
          <cell r="B3026" t="str">
            <v>Proposta</v>
          </cell>
          <cell r="C3026" t="str">
            <v>Quadros de distribuição, conforme especificações contidas no Memorial Descritivo e Diagrama em Projeto. Ref.: SIEMENS, ABB, SCHNEIDER ou similar. QF-POÇO-01</v>
          </cell>
          <cell r="D3026" t="str">
            <v>un</v>
          </cell>
          <cell r="E3026">
            <v>1</v>
          </cell>
          <cell r="F3026">
            <v>5243.72</v>
          </cell>
          <cell r="G3026">
            <v>5243.72</v>
          </cell>
        </row>
        <row r="3027">
          <cell r="A3027" t="str">
            <v>.2</v>
          </cell>
          <cell r="B3027" t="str">
            <v>Sinapi 88247</v>
          </cell>
          <cell r="C3027" t="str">
            <v>Auxiliar de eletricista com encargos complementares</v>
          </cell>
          <cell r="D3027" t="str">
            <v>h</v>
          </cell>
          <cell r="E3027">
            <v>15</v>
          </cell>
          <cell r="F3027">
            <v>14.57</v>
          </cell>
          <cell r="G3027">
            <v>218.55</v>
          </cell>
        </row>
        <row r="3028">
          <cell r="A3028" t="str">
            <v>.3</v>
          </cell>
          <cell r="B3028" t="str">
            <v>Sinapi 88264</v>
          </cell>
          <cell r="C3028" t="str">
            <v>Eletricista com encargos complementares</v>
          </cell>
          <cell r="D3028" t="str">
            <v>h</v>
          </cell>
          <cell r="E3028">
            <v>15</v>
          </cell>
          <cell r="F3028">
            <v>19.11</v>
          </cell>
          <cell r="G3028">
            <v>286.64999999999998</v>
          </cell>
        </row>
        <row r="3029">
          <cell r="A3029" t="str">
            <v>.4</v>
          </cell>
          <cell r="B3029" t="str">
            <v>Estimativo</v>
          </cell>
          <cell r="C3029" t="str">
            <v>Frete de quadros elétricos (2 % do valor do quadro)</v>
          </cell>
          <cell r="D3029" t="str">
            <v>un</v>
          </cell>
          <cell r="E3029">
            <v>0.02</v>
          </cell>
          <cell r="F3029">
            <v>5243.72</v>
          </cell>
          <cell r="G3029">
            <v>104.87</v>
          </cell>
        </row>
        <row r="3032">
          <cell r="A3032" t="str">
            <v>Composição 0538</v>
          </cell>
          <cell r="B3032" t="str">
            <v>Comp. Criada a partir do elemento</v>
          </cell>
          <cell r="C3032" t="str">
            <v>Quadros de distribuição, conforme especificações contidas no Memorial Descritivo e Diagrama em Projeto. Ref.: SIEMENS, ABB, SCHNEIDER ou similar. QF-POÇO-02</v>
          </cell>
          <cell r="D3032" t="str">
            <v>un</v>
          </cell>
          <cell r="E3032">
            <v>1</v>
          </cell>
          <cell r="G3032">
            <v>5853.79</v>
          </cell>
        </row>
        <row r="3033">
          <cell r="A3033" t="str">
            <v>.1</v>
          </cell>
          <cell r="B3033" t="str">
            <v>Proposta</v>
          </cell>
          <cell r="C3033" t="str">
            <v>Quadros de distribuição, conforme especificações contidas no Memorial Descritivo e Diagrama em Projeto. Ref.: SIEMENS, ABB, SCHNEIDER ou similar. QF-POÇO-02</v>
          </cell>
          <cell r="D3033" t="str">
            <v>un</v>
          </cell>
          <cell r="E3033">
            <v>1</v>
          </cell>
          <cell r="F3033">
            <v>5243.72</v>
          </cell>
          <cell r="G3033">
            <v>5243.72</v>
          </cell>
        </row>
        <row r="3034">
          <cell r="A3034" t="str">
            <v>.2</v>
          </cell>
          <cell r="B3034" t="str">
            <v>Sinapi 88247</v>
          </cell>
          <cell r="C3034" t="str">
            <v>Auxiliar de eletricista com encargos complementares</v>
          </cell>
          <cell r="D3034" t="str">
            <v>h</v>
          </cell>
          <cell r="E3034">
            <v>15</v>
          </cell>
          <cell r="F3034">
            <v>14.57</v>
          </cell>
          <cell r="G3034">
            <v>218.55</v>
          </cell>
        </row>
        <row r="3035">
          <cell r="A3035" t="str">
            <v>.3</v>
          </cell>
          <cell r="B3035" t="str">
            <v>Sinapi 88264</v>
          </cell>
          <cell r="C3035" t="str">
            <v>Eletricista com encargos complementares</v>
          </cell>
          <cell r="D3035" t="str">
            <v>h</v>
          </cell>
          <cell r="E3035">
            <v>15</v>
          </cell>
          <cell r="F3035">
            <v>19.11</v>
          </cell>
          <cell r="G3035">
            <v>286.64999999999998</v>
          </cell>
        </row>
        <row r="3036">
          <cell r="A3036" t="str">
            <v>.4</v>
          </cell>
          <cell r="B3036" t="str">
            <v>Estimativo</v>
          </cell>
          <cell r="C3036" t="str">
            <v>Frete de quadros elétricos (2 % do valor do quadro)</v>
          </cell>
          <cell r="D3036" t="str">
            <v>un</v>
          </cell>
          <cell r="E3036">
            <v>0.02</v>
          </cell>
          <cell r="F3036">
            <v>5243.72</v>
          </cell>
          <cell r="G3036">
            <v>104.87</v>
          </cell>
        </row>
        <row r="3039">
          <cell r="A3039" t="str">
            <v>Composição 0539</v>
          </cell>
          <cell r="B3039" t="str">
            <v>Comp. Criada a partir do elemento</v>
          </cell>
          <cell r="C3039" t="str">
            <v>Quadros de distribuição, conforme especificações contidas no Memorial Descritivo e Diagrama em Projeto. Ref.: SIEMENS, ABB, SCHNEIDER ou similar. QF-POÇO-03</v>
          </cell>
          <cell r="D3039" t="str">
            <v>un</v>
          </cell>
          <cell r="E3039">
            <v>1</v>
          </cell>
          <cell r="G3039">
            <v>5853.79</v>
          </cell>
        </row>
        <row r="3040">
          <cell r="A3040" t="str">
            <v>.1</v>
          </cell>
          <cell r="B3040" t="str">
            <v>Proposta</v>
          </cell>
          <cell r="C3040" t="str">
            <v>Quadros de distribuição, conforme especificações contidas no Memorial Descritivo e Diagrama em Projeto. Ref.: SIEMENS, ABB, SCHNEIDER ou similar. QF-POÇO-03</v>
          </cell>
          <cell r="D3040" t="str">
            <v>un</v>
          </cell>
          <cell r="E3040">
            <v>1</v>
          </cell>
          <cell r="F3040">
            <v>5243.72</v>
          </cell>
          <cell r="G3040">
            <v>5243.72</v>
          </cell>
        </row>
        <row r="3041">
          <cell r="A3041" t="str">
            <v>.2</v>
          </cell>
          <cell r="B3041" t="str">
            <v>Sinapi 88247</v>
          </cell>
          <cell r="C3041" t="str">
            <v>Auxiliar de eletricista com encargos complementares</v>
          </cell>
          <cell r="D3041" t="str">
            <v>h</v>
          </cell>
          <cell r="E3041">
            <v>15</v>
          </cell>
          <cell r="F3041">
            <v>14.57</v>
          </cell>
          <cell r="G3041">
            <v>218.55</v>
          </cell>
        </row>
        <row r="3042">
          <cell r="A3042" t="str">
            <v>.3</v>
          </cell>
          <cell r="B3042" t="str">
            <v>Sinapi 88264</v>
          </cell>
          <cell r="C3042" t="str">
            <v>Eletricista com encargos complementares</v>
          </cell>
          <cell r="D3042" t="str">
            <v>h</v>
          </cell>
          <cell r="E3042">
            <v>15</v>
          </cell>
          <cell r="F3042">
            <v>19.11</v>
          </cell>
          <cell r="G3042">
            <v>286.64999999999998</v>
          </cell>
        </row>
        <row r="3043">
          <cell r="A3043" t="str">
            <v>.4</v>
          </cell>
          <cell r="B3043" t="str">
            <v>Estimativo</v>
          </cell>
          <cell r="C3043" t="str">
            <v>Frete de quadros elétricos (2 % do valor do quadro)</v>
          </cell>
          <cell r="D3043" t="str">
            <v>un</v>
          </cell>
          <cell r="E3043">
            <v>0.02</v>
          </cell>
          <cell r="F3043">
            <v>5243.72</v>
          </cell>
          <cell r="G3043">
            <v>104.87</v>
          </cell>
        </row>
        <row r="3046">
          <cell r="A3046" t="str">
            <v>Composição 0540</v>
          </cell>
          <cell r="B3046" t="str">
            <v>Comp. Criada a partir do elemento</v>
          </cell>
          <cell r="C3046" t="str">
            <v>Quadros de distribuição, conforme especificações contidas no Memorial Descritivo e Diagrama em Projeto. Ref.: SIEMENS, ABB, SCHNEIDER ou similar. QF-ETA</v>
          </cell>
          <cell r="D3046" t="str">
            <v>un</v>
          </cell>
          <cell r="E3046">
            <v>1</v>
          </cell>
          <cell r="G3046">
            <v>5853.79</v>
          </cell>
        </row>
        <row r="3047">
          <cell r="A3047" t="str">
            <v>.1</v>
          </cell>
          <cell r="B3047" t="str">
            <v>Proposta</v>
          </cell>
          <cell r="C3047" t="str">
            <v>Quadros de distribuição, conforme especificações contidas no Memorial Descritivo e Diagrama em Projeto. Ref.: SIEMENS, ABB, SCHNEIDER ou similar. QF-ETA</v>
          </cell>
          <cell r="D3047" t="str">
            <v>un</v>
          </cell>
          <cell r="E3047">
            <v>1</v>
          </cell>
          <cell r="F3047">
            <v>5243.72</v>
          </cell>
          <cell r="G3047">
            <v>5243.72</v>
          </cell>
        </row>
        <row r="3048">
          <cell r="A3048" t="str">
            <v>.2</v>
          </cell>
          <cell r="B3048" t="str">
            <v>Sinapi 88247</v>
          </cell>
          <cell r="C3048" t="str">
            <v>Auxiliar de eletricista com encargos complementares</v>
          </cell>
          <cell r="D3048" t="str">
            <v>h</v>
          </cell>
          <cell r="E3048">
            <v>15</v>
          </cell>
          <cell r="F3048">
            <v>14.57</v>
          </cell>
          <cell r="G3048">
            <v>218.55</v>
          </cell>
        </row>
        <row r="3049">
          <cell r="A3049" t="str">
            <v>.3</v>
          </cell>
          <cell r="B3049" t="str">
            <v>Sinapi 88264</v>
          </cell>
          <cell r="C3049" t="str">
            <v>Eletricista com encargos complementares</v>
          </cell>
          <cell r="D3049" t="str">
            <v>h</v>
          </cell>
          <cell r="E3049">
            <v>15</v>
          </cell>
          <cell r="F3049">
            <v>19.11</v>
          </cell>
          <cell r="G3049">
            <v>286.64999999999998</v>
          </cell>
        </row>
        <row r="3050">
          <cell r="A3050" t="str">
            <v>.4</v>
          </cell>
          <cell r="B3050" t="str">
            <v>Estimativo</v>
          </cell>
          <cell r="C3050" t="str">
            <v>Frete de quadros elétricos (2 % do valor do quadro)</v>
          </cell>
          <cell r="D3050" t="str">
            <v>un</v>
          </cell>
          <cell r="E3050">
            <v>0.02</v>
          </cell>
          <cell r="F3050">
            <v>5243.72</v>
          </cell>
          <cell r="G3050">
            <v>104.87</v>
          </cell>
        </row>
        <row r="3053">
          <cell r="A3053" t="str">
            <v>Composição 0541</v>
          </cell>
          <cell r="B3053" t="str">
            <v>Comp. Criada a partir do elemento</v>
          </cell>
          <cell r="C3053" t="str">
            <v>Quadros de distribuição, conforme especificações contidas no Memorial Descritivo e Diagrama em Projeto. Ref.: SIEMENS, ABB, SCHNEIDER ou similar. QF-P.ART-01</v>
          </cell>
          <cell r="D3053" t="str">
            <v>un</v>
          </cell>
          <cell r="E3053">
            <v>1</v>
          </cell>
          <cell r="G3053">
            <v>5529.9</v>
          </cell>
        </row>
        <row r="3054">
          <cell r="A3054" t="str">
            <v>.1</v>
          </cell>
          <cell r="B3054" t="str">
            <v>Proposta</v>
          </cell>
          <cell r="C3054" t="str">
            <v>Quadros de distribuição, conforme especificações contidas no Memorial Descritivo e Diagrama em Projeto. Ref.: SIEMENS, ABB, SCHNEIDER ou similar. QF-P.ART-01</v>
          </cell>
          <cell r="D3054" t="str">
            <v>un</v>
          </cell>
          <cell r="E3054">
            <v>1</v>
          </cell>
          <cell r="F3054">
            <v>4959.2</v>
          </cell>
          <cell r="G3054">
            <v>4959.2</v>
          </cell>
        </row>
        <row r="3055">
          <cell r="A3055" t="str">
            <v>.2</v>
          </cell>
          <cell r="B3055" t="str">
            <v>Sinapi 88247</v>
          </cell>
          <cell r="C3055" t="str">
            <v>Auxiliar de eletricista com encargos complementares</v>
          </cell>
          <cell r="D3055" t="str">
            <v>h</v>
          </cell>
          <cell r="E3055">
            <v>14</v>
          </cell>
          <cell r="F3055">
            <v>14.57</v>
          </cell>
          <cell r="G3055">
            <v>203.98</v>
          </cell>
        </row>
        <row r="3056">
          <cell r="A3056" t="str">
            <v>.3</v>
          </cell>
          <cell r="B3056" t="str">
            <v>Sinapi 88264</v>
          </cell>
          <cell r="C3056" t="str">
            <v>Eletricista com encargos complementares</v>
          </cell>
          <cell r="D3056" t="str">
            <v>h</v>
          </cell>
          <cell r="E3056">
            <v>14</v>
          </cell>
          <cell r="F3056">
            <v>19.11</v>
          </cell>
          <cell r="G3056">
            <v>267.54000000000002</v>
          </cell>
        </row>
        <row r="3057">
          <cell r="A3057" t="str">
            <v>.4</v>
          </cell>
          <cell r="B3057" t="str">
            <v>Estimativo</v>
          </cell>
          <cell r="C3057" t="str">
            <v>Frete de quadros elétricos (2 % do valor do quadro)</v>
          </cell>
          <cell r="D3057" t="str">
            <v>un</v>
          </cell>
          <cell r="E3057">
            <v>0.02</v>
          </cell>
          <cell r="F3057">
            <v>4959.2</v>
          </cell>
          <cell r="G3057">
            <v>99.18</v>
          </cell>
        </row>
        <row r="3060">
          <cell r="A3060" t="str">
            <v>Composição 0542</v>
          </cell>
          <cell r="B3060" t="str">
            <v>Comp. Criada a partir do elemento</v>
          </cell>
          <cell r="C3060" t="str">
            <v>Quadros de distribuição, conforme especificações contidas no Memorial Descritivo e Diagrama em Projeto. Ref.: SIEMENS, ABB, SCHNEIDER ou similar. QF-P.ART-02</v>
          </cell>
          <cell r="D3060" t="str">
            <v>un</v>
          </cell>
          <cell r="E3060">
            <v>1</v>
          </cell>
          <cell r="G3060">
            <v>5529.9</v>
          </cell>
        </row>
        <row r="3061">
          <cell r="A3061" t="str">
            <v>.1</v>
          </cell>
          <cell r="B3061" t="str">
            <v>Proposta</v>
          </cell>
          <cell r="C3061" t="str">
            <v>Quadros de distribuição, conforme especificações contidas no Memorial Descritivo e Diagrama em Projeto. Ref.: SIEMENS, ABB, SCHNEIDER ou similar. QF-P.ART-02</v>
          </cell>
          <cell r="D3061" t="str">
            <v>un</v>
          </cell>
          <cell r="E3061">
            <v>1</v>
          </cell>
          <cell r="F3061">
            <v>4959.2</v>
          </cell>
          <cell r="G3061">
            <v>4959.2</v>
          </cell>
        </row>
        <row r="3062">
          <cell r="A3062" t="str">
            <v>.2</v>
          </cell>
          <cell r="B3062" t="str">
            <v>Sinapi 88247</v>
          </cell>
          <cell r="C3062" t="str">
            <v>Auxiliar de eletricista com encargos complementares</v>
          </cell>
          <cell r="D3062" t="str">
            <v>h</v>
          </cell>
          <cell r="E3062">
            <v>14</v>
          </cell>
          <cell r="F3062">
            <v>14.57</v>
          </cell>
          <cell r="G3062">
            <v>203.98</v>
          </cell>
        </row>
        <row r="3063">
          <cell r="A3063" t="str">
            <v>.3</v>
          </cell>
          <cell r="B3063" t="str">
            <v>Sinapi 88264</v>
          </cell>
          <cell r="C3063" t="str">
            <v>Eletricista com encargos complementares</v>
          </cell>
          <cell r="D3063" t="str">
            <v>h</v>
          </cell>
          <cell r="E3063">
            <v>14</v>
          </cell>
          <cell r="F3063">
            <v>19.11</v>
          </cell>
          <cell r="G3063">
            <v>267.54000000000002</v>
          </cell>
        </row>
        <row r="3064">
          <cell r="A3064" t="str">
            <v>.4</v>
          </cell>
          <cell r="B3064" t="str">
            <v>Estimativo</v>
          </cell>
          <cell r="C3064" t="str">
            <v>Frete de quadros elétricos (2 % do valor do quadro)</v>
          </cell>
          <cell r="D3064" t="str">
            <v>un</v>
          </cell>
          <cell r="E3064">
            <v>0.02</v>
          </cell>
          <cell r="F3064">
            <v>4959.2</v>
          </cell>
          <cell r="G3064">
            <v>99.18</v>
          </cell>
        </row>
        <row r="3067">
          <cell r="A3067" t="str">
            <v>Composição 0543</v>
          </cell>
          <cell r="B3067" t="str">
            <v>Comp. Criada a partir do elemento</v>
          </cell>
          <cell r="C3067" t="str">
            <v>Quadros de distribuição, conforme especificações contidas no Memorial Descritivo e Diagrama em Projeto. Ref.: SIEMENS, ABB, SCHNEIDER ou similar. QF-C.B.-REC.</v>
          </cell>
          <cell r="D3067" t="str">
            <v>un</v>
          </cell>
          <cell r="E3067">
            <v>1</v>
          </cell>
          <cell r="G3067">
            <v>6640.23</v>
          </cell>
        </row>
        <row r="3068">
          <cell r="A3068" t="str">
            <v>.1</v>
          </cell>
          <cell r="B3068" t="str">
            <v>Proposta</v>
          </cell>
          <cell r="C3068" t="str">
            <v>Quadros de distribuição, conforme especificações contidas no Memorial Descritivo e Diagrama em Projeto. Ref.: SIEMENS, ABB, SCHNEIDER ou similar. QF-C.B.-REC.</v>
          </cell>
          <cell r="D3068" t="str">
            <v>un</v>
          </cell>
          <cell r="E3068">
            <v>1</v>
          </cell>
          <cell r="F3068">
            <v>5948.7</v>
          </cell>
          <cell r="G3068">
            <v>5948.7</v>
          </cell>
        </row>
        <row r="3069">
          <cell r="A3069" t="str">
            <v>.2</v>
          </cell>
          <cell r="B3069" t="str">
            <v>Sinapi 88247</v>
          </cell>
          <cell r="C3069" t="str">
            <v>Auxiliar de eletricista com encargos complementares</v>
          </cell>
          <cell r="D3069" t="str">
            <v>h</v>
          </cell>
          <cell r="E3069">
            <v>17</v>
          </cell>
          <cell r="F3069">
            <v>14.57</v>
          </cell>
          <cell r="G3069">
            <v>247.69</v>
          </cell>
        </row>
        <row r="3070">
          <cell r="A3070" t="str">
            <v>.3</v>
          </cell>
          <cell r="B3070" t="str">
            <v>Sinapi 88264</v>
          </cell>
          <cell r="C3070" t="str">
            <v>Eletricista com encargos complementares</v>
          </cell>
          <cell r="D3070" t="str">
            <v>h</v>
          </cell>
          <cell r="E3070">
            <v>17</v>
          </cell>
          <cell r="F3070">
            <v>19.11</v>
          </cell>
          <cell r="G3070">
            <v>324.87</v>
          </cell>
        </row>
        <row r="3071">
          <cell r="A3071" t="str">
            <v>.4</v>
          </cell>
          <cell r="B3071" t="str">
            <v>Estimativo</v>
          </cell>
          <cell r="C3071" t="str">
            <v>Frete de quadros elétricos (2 % do valor do quadro)</v>
          </cell>
          <cell r="D3071" t="str">
            <v>un</v>
          </cell>
          <cell r="E3071">
            <v>0.02</v>
          </cell>
          <cell r="F3071">
            <v>5948.7</v>
          </cell>
          <cell r="G3071">
            <v>118.97</v>
          </cell>
        </row>
        <row r="3074">
          <cell r="A3074" t="str">
            <v>Composição 0544</v>
          </cell>
          <cell r="B3074" t="str">
            <v>Comp. Criada a partir do elemento</v>
          </cell>
          <cell r="C3074" t="str">
            <v>Quadros de distribuição, conforme especificações contidas no Memorial Descritivo e Diagrama em Projeto. Ref.: SIEMENS, ABB, SCHNEIDER ou similar. QF-BI</v>
          </cell>
          <cell r="D3074" t="str">
            <v>un</v>
          </cell>
          <cell r="E3074">
            <v>1</v>
          </cell>
          <cell r="G3074">
            <v>5185.92</v>
          </cell>
        </row>
        <row r="3075">
          <cell r="A3075" t="str">
            <v>.1</v>
          </cell>
          <cell r="B3075" t="str">
            <v>Proposta</v>
          </cell>
          <cell r="C3075" t="str">
            <v>Quadros de distribuição, conforme especificações contidas no Memorial Descritivo e Diagrama em Projeto. Ref.: SIEMENS, ABB, SCHNEIDER ou similar. QF-BI</v>
          </cell>
          <cell r="D3075" t="str">
            <v>un</v>
          </cell>
          <cell r="E3075">
            <v>1</v>
          </cell>
          <cell r="F3075">
            <v>4654.9799999999996</v>
          </cell>
          <cell r="G3075">
            <v>4654.9799999999996</v>
          </cell>
        </row>
        <row r="3076">
          <cell r="A3076" t="str">
            <v>.2</v>
          </cell>
          <cell r="B3076" t="str">
            <v>Sinapi 88247</v>
          </cell>
          <cell r="C3076" t="str">
            <v>Auxiliar de eletricista com encargos complementares</v>
          </cell>
          <cell r="D3076" t="str">
            <v>h</v>
          </cell>
          <cell r="E3076">
            <v>13</v>
          </cell>
          <cell r="F3076">
            <v>14.57</v>
          </cell>
          <cell r="G3076">
            <v>189.41</v>
          </cell>
        </row>
        <row r="3077">
          <cell r="A3077" t="str">
            <v>.3</v>
          </cell>
          <cell r="B3077" t="str">
            <v>Sinapi 88264</v>
          </cell>
          <cell r="C3077" t="str">
            <v>Eletricista com encargos complementares</v>
          </cell>
          <cell r="D3077" t="str">
            <v>h</v>
          </cell>
          <cell r="E3077">
            <v>13</v>
          </cell>
          <cell r="F3077">
            <v>19.11</v>
          </cell>
          <cell r="G3077">
            <v>248.43</v>
          </cell>
        </row>
        <row r="3078">
          <cell r="A3078" t="str">
            <v>.4</v>
          </cell>
          <cell r="B3078" t="str">
            <v>Estimativo</v>
          </cell>
          <cell r="C3078" t="str">
            <v>Frete de quadros elétricos (2 % do valor do quadro)</v>
          </cell>
          <cell r="D3078" t="str">
            <v>un</v>
          </cell>
          <cell r="E3078">
            <v>0.02</v>
          </cell>
          <cell r="F3078">
            <v>4654.9799999999996</v>
          </cell>
          <cell r="G3078">
            <v>93.1</v>
          </cell>
        </row>
        <row r="3081">
          <cell r="A3081" t="str">
            <v>Composição 0545</v>
          </cell>
          <cell r="B3081" t="str">
            <v>Comp. Criada a partir do elemento</v>
          </cell>
          <cell r="C3081" t="str">
            <v>Quadros de distribuição, conforme especificações contidas no Memorial Descritivo e Diagrama em Projeto. Ref.: SIEMENS, ABB, SCHNEIDER ou similar. QGBT-EE</v>
          </cell>
          <cell r="D3081" t="str">
            <v>un</v>
          </cell>
          <cell r="E3081">
            <v>1</v>
          </cell>
          <cell r="G3081">
            <v>18682.62</v>
          </cell>
        </row>
        <row r="3082">
          <cell r="A3082" t="str">
            <v>.1</v>
          </cell>
          <cell r="B3082" t="str">
            <v>Proposta</v>
          </cell>
          <cell r="C3082" t="str">
            <v>Quadros de distribuição, conforme especificações contidas no Memorial Descritivo e Diagrama em Projeto. Ref.: SIEMENS, ABB, SCHNEIDER ou similar. QGBT-EE</v>
          </cell>
          <cell r="D3082" t="str">
            <v>un</v>
          </cell>
          <cell r="E3082">
            <v>1</v>
          </cell>
          <cell r="F3082">
            <v>16764.37</v>
          </cell>
          <cell r="G3082">
            <v>16764.37</v>
          </cell>
        </row>
        <row r="3083">
          <cell r="A3083" t="str">
            <v>.2</v>
          </cell>
          <cell r="B3083" t="str">
            <v>Sinapi 88247</v>
          </cell>
          <cell r="C3083" t="str">
            <v>Auxiliar de eletricista com encargos complementares</v>
          </cell>
          <cell r="D3083" t="str">
            <v>h</v>
          </cell>
          <cell r="E3083">
            <v>47</v>
          </cell>
          <cell r="F3083">
            <v>14.57</v>
          </cell>
          <cell r="G3083">
            <v>684.79</v>
          </cell>
        </row>
        <row r="3084">
          <cell r="A3084" t="str">
            <v>.3</v>
          </cell>
          <cell r="B3084" t="str">
            <v>Sinapi 88264</v>
          </cell>
          <cell r="C3084" t="str">
            <v>Eletricista com encargos complementares</v>
          </cell>
          <cell r="D3084" t="str">
            <v>h</v>
          </cell>
          <cell r="E3084">
            <v>47</v>
          </cell>
          <cell r="F3084">
            <v>19.11</v>
          </cell>
          <cell r="G3084">
            <v>898.17</v>
          </cell>
        </row>
        <row r="3085">
          <cell r="A3085" t="str">
            <v>.4</v>
          </cell>
          <cell r="B3085" t="str">
            <v>Estimativo</v>
          </cell>
          <cell r="C3085" t="str">
            <v>Frete de quadros elétricos (2 % do valor do quadro)</v>
          </cell>
          <cell r="D3085" t="str">
            <v>un</v>
          </cell>
          <cell r="E3085">
            <v>0.02</v>
          </cell>
          <cell r="F3085">
            <v>16764.37</v>
          </cell>
          <cell r="G3085">
            <v>335.29</v>
          </cell>
        </row>
        <row r="3088">
          <cell r="A3088" t="str">
            <v>Composição 0546</v>
          </cell>
          <cell r="B3088" t="str">
            <v>Comp. Criada a partir do elemento</v>
          </cell>
          <cell r="C3088" t="str">
            <v>Quadros de distribuição, conforme especificações contidas no Memorial Descritivo e Diagrama em Projeto. Ref.: SIEMENS, ABB, SCHNEIDER ou similar. QTEE-SS-01</v>
          </cell>
          <cell r="D3088" t="str">
            <v>un</v>
          </cell>
          <cell r="E3088">
            <v>1</v>
          </cell>
          <cell r="G3088">
            <v>3718.8299999999995</v>
          </cell>
        </row>
        <row r="3089">
          <cell r="A3089" t="str">
            <v>.1</v>
          </cell>
          <cell r="B3089" t="str">
            <v>Proposta</v>
          </cell>
          <cell r="C3089" t="str">
            <v>Quadros de distribuição, conforme especificações contidas no Memorial Descritivo e Diagrama em Projeto. Ref.: SIEMENS, ABB, SCHNEIDER ou similar. QTEE-SS-01</v>
          </cell>
          <cell r="D3089" t="str">
            <v>un</v>
          </cell>
          <cell r="E3089">
            <v>1</v>
          </cell>
          <cell r="F3089">
            <v>3348.74</v>
          </cell>
          <cell r="G3089">
            <v>3348.74</v>
          </cell>
        </row>
        <row r="3090">
          <cell r="A3090" t="str">
            <v>.2</v>
          </cell>
          <cell r="B3090" t="str">
            <v>Sinapi 88247</v>
          </cell>
          <cell r="C3090" t="str">
            <v>Auxiliar de eletricista com encargos complementares</v>
          </cell>
          <cell r="D3090" t="str">
            <v>h</v>
          </cell>
          <cell r="E3090">
            <v>9</v>
          </cell>
          <cell r="F3090">
            <v>14.57</v>
          </cell>
          <cell r="G3090">
            <v>131.13</v>
          </cell>
        </row>
        <row r="3091">
          <cell r="A3091" t="str">
            <v>.3</v>
          </cell>
          <cell r="B3091" t="str">
            <v>Sinapi 88264</v>
          </cell>
          <cell r="C3091" t="str">
            <v>Eletricista com encargos complementares</v>
          </cell>
          <cell r="D3091" t="str">
            <v>h</v>
          </cell>
          <cell r="E3091">
            <v>9</v>
          </cell>
          <cell r="F3091">
            <v>19.11</v>
          </cell>
          <cell r="G3091">
            <v>171.99</v>
          </cell>
        </row>
        <row r="3092">
          <cell r="A3092" t="str">
            <v>.4</v>
          </cell>
          <cell r="B3092" t="str">
            <v>Estimativo</v>
          </cell>
          <cell r="C3092" t="str">
            <v>Frete de quadros elétricos (2 % do valor do quadro)</v>
          </cell>
          <cell r="D3092" t="str">
            <v>un</v>
          </cell>
          <cell r="E3092">
            <v>0.02</v>
          </cell>
          <cell r="F3092">
            <v>3348.74</v>
          </cell>
          <cell r="G3092">
            <v>66.97</v>
          </cell>
        </row>
        <row r="3095">
          <cell r="A3095" t="str">
            <v>Composição 0547</v>
          </cell>
          <cell r="B3095" t="str">
            <v>Comp. Criada a partir do elemento</v>
          </cell>
          <cell r="C3095" t="str">
            <v>Quadros de distribuição, conforme especificações contidas no Memorial Descritivo e Diagrama em Projeto. Ref.: SIEMENS, ABB, SCHNEIDER ou similar. QTEE-SS-02</v>
          </cell>
          <cell r="D3095" t="str">
            <v>un</v>
          </cell>
          <cell r="E3095">
            <v>1</v>
          </cell>
          <cell r="G3095">
            <v>3706.8199999999997</v>
          </cell>
        </row>
        <row r="3096">
          <cell r="A3096" t="str">
            <v>.1</v>
          </cell>
          <cell r="B3096" t="str">
            <v>Proposta</v>
          </cell>
          <cell r="C3096" t="str">
            <v>Quadros de distribuição, conforme especificações contidas no Memorial Descritivo e Diagrama em Projeto. Ref.: SIEMENS, ABB, SCHNEIDER ou similar. QTEE-SS-02</v>
          </cell>
          <cell r="D3096" t="str">
            <v>un</v>
          </cell>
          <cell r="E3096">
            <v>1</v>
          </cell>
          <cell r="F3096">
            <v>3336.96</v>
          </cell>
          <cell r="G3096">
            <v>3336.96</v>
          </cell>
        </row>
        <row r="3097">
          <cell r="A3097" t="str">
            <v>.2</v>
          </cell>
          <cell r="B3097" t="str">
            <v>Sinapi 88247</v>
          </cell>
          <cell r="C3097" t="str">
            <v>Auxiliar de eletricista com encargos complementares</v>
          </cell>
          <cell r="D3097" t="str">
            <v>h</v>
          </cell>
          <cell r="E3097">
            <v>9</v>
          </cell>
          <cell r="F3097">
            <v>14.57</v>
          </cell>
          <cell r="G3097">
            <v>131.13</v>
          </cell>
        </row>
        <row r="3098">
          <cell r="A3098" t="str">
            <v>.3</v>
          </cell>
          <cell r="B3098" t="str">
            <v>Sinapi 88264</v>
          </cell>
          <cell r="C3098" t="str">
            <v>Eletricista com encargos complementares</v>
          </cell>
          <cell r="D3098" t="str">
            <v>h</v>
          </cell>
          <cell r="E3098">
            <v>9</v>
          </cell>
          <cell r="F3098">
            <v>19.11</v>
          </cell>
          <cell r="G3098">
            <v>171.99</v>
          </cell>
        </row>
        <row r="3099">
          <cell r="A3099" t="str">
            <v>.4</v>
          </cell>
          <cell r="B3099" t="str">
            <v>Estimativo</v>
          </cell>
          <cell r="C3099" t="str">
            <v>Frete de quadros elétricos (2 % do valor do quadro)</v>
          </cell>
          <cell r="D3099" t="str">
            <v>un</v>
          </cell>
          <cell r="E3099">
            <v>0.02</v>
          </cell>
          <cell r="F3099">
            <v>3336.96</v>
          </cell>
          <cell r="G3099">
            <v>66.739999999999995</v>
          </cell>
        </row>
        <row r="3102">
          <cell r="A3102" t="str">
            <v>Composição 0548</v>
          </cell>
          <cell r="B3102" t="str">
            <v>Comp. Criada a partir do elemento</v>
          </cell>
          <cell r="C3102" t="str">
            <v>Quadros de distribuição, conforme especificações contidas no Memorial Descritivo e Diagrama em Projeto. Ref.: SIEMENS, ABB, SCHNEIDER ou similar. QTEE-TE-01</v>
          </cell>
          <cell r="D3102" t="str">
            <v>un</v>
          </cell>
          <cell r="E3102">
            <v>1</v>
          </cell>
          <cell r="G3102">
            <v>3754.8799999999997</v>
          </cell>
        </row>
        <row r="3103">
          <cell r="A3103" t="str">
            <v>.1</v>
          </cell>
          <cell r="B3103" t="str">
            <v>Proposta</v>
          </cell>
          <cell r="C3103" t="str">
            <v>Quadros de distribuição, conforme especificações contidas no Memorial Descritivo e Diagrama em Projeto. Ref.: SIEMENS, ABB, SCHNEIDER ou similar. QTEE-TE-01</v>
          </cell>
          <cell r="D3103" t="str">
            <v>un</v>
          </cell>
          <cell r="E3103">
            <v>1</v>
          </cell>
          <cell r="F3103">
            <v>3384.08</v>
          </cell>
          <cell r="G3103">
            <v>3384.08</v>
          </cell>
        </row>
        <row r="3104">
          <cell r="A3104" t="str">
            <v>.2</v>
          </cell>
          <cell r="B3104" t="str">
            <v>Sinapi 88247</v>
          </cell>
          <cell r="C3104" t="str">
            <v>Auxiliar de eletricista com encargos complementares</v>
          </cell>
          <cell r="D3104" t="str">
            <v>h</v>
          </cell>
          <cell r="E3104">
            <v>9</v>
          </cell>
          <cell r="F3104">
            <v>14.57</v>
          </cell>
          <cell r="G3104">
            <v>131.13</v>
          </cell>
        </row>
        <row r="3105">
          <cell r="A3105" t="str">
            <v>.3</v>
          </cell>
          <cell r="B3105" t="str">
            <v>Sinapi 88264</v>
          </cell>
          <cell r="C3105" t="str">
            <v>Eletricista com encargos complementares</v>
          </cell>
          <cell r="D3105" t="str">
            <v>h</v>
          </cell>
          <cell r="E3105">
            <v>9</v>
          </cell>
          <cell r="F3105">
            <v>19.11</v>
          </cell>
          <cell r="G3105">
            <v>171.99</v>
          </cell>
        </row>
        <row r="3106">
          <cell r="A3106" t="str">
            <v>.4</v>
          </cell>
          <cell r="B3106" t="str">
            <v>Estimativo</v>
          </cell>
          <cell r="C3106" t="str">
            <v>Frete de quadros elétricos (2 % do valor do quadro)</v>
          </cell>
          <cell r="D3106" t="str">
            <v>un</v>
          </cell>
          <cell r="E3106">
            <v>0.02</v>
          </cell>
          <cell r="F3106">
            <v>3384.08</v>
          </cell>
          <cell r="G3106">
            <v>67.680000000000007</v>
          </cell>
        </row>
        <row r="3109">
          <cell r="A3109" t="str">
            <v>Composição 0549</v>
          </cell>
          <cell r="B3109" t="str">
            <v>Comp. Criada a partir do elemento</v>
          </cell>
          <cell r="C3109" t="str">
            <v>Quadros de distribuição, conforme especificações contidas no Memorial Descritivo e Diagrama em Projeto. Ref.: SIEMENS, ABB, SCHNEIDER ou similar. QTEE-1P-01</v>
          </cell>
          <cell r="D3109" t="str">
            <v>un</v>
          </cell>
          <cell r="E3109">
            <v>1</v>
          </cell>
          <cell r="G3109">
            <v>3929.5899999999997</v>
          </cell>
        </row>
        <row r="3110">
          <cell r="A3110" t="str">
            <v>.1</v>
          </cell>
          <cell r="B3110" t="str">
            <v>Proposta</v>
          </cell>
          <cell r="C3110" t="str">
            <v>Quadros de distribuição, conforme especificações contidas no Memorial Descritivo e Diagrama em Projeto. Ref.: SIEMENS, ABB, SCHNEIDER ou similar. QTEE-1P-01</v>
          </cell>
          <cell r="D3110" t="str">
            <v>un</v>
          </cell>
          <cell r="E3110">
            <v>1</v>
          </cell>
          <cell r="F3110">
            <v>3522.34</v>
          </cell>
          <cell r="G3110">
            <v>3522.34</v>
          </cell>
        </row>
        <row r="3111">
          <cell r="A3111" t="str">
            <v>.2</v>
          </cell>
          <cell r="B3111" t="str">
            <v>Sinapi 88247</v>
          </cell>
          <cell r="C3111" t="str">
            <v>Auxiliar de eletricista com encargos complementares</v>
          </cell>
          <cell r="D3111" t="str">
            <v>h</v>
          </cell>
          <cell r="E3111">
            <v>10</v>
          </cell>
          <cell r="F3111">
            <v>14.57</v>
          </cell>
          <cell r="G3111">
            <v>145.69999999999999</v>
          </cell>
        </row>
        <row r="3112">
          <cell r="A3112" t="str">
            <v>.3</v>
          </cell>
          <cell r="B3112" t="str">
            <v>Sinapi 88264</v>
          </cell>
          <cell r="C3112" t="str">
            <v>Eletricista com encargos complementares</v>
          </cell>
          <cell r="D3112" t="str">
            <v>h</v>
          </cell>
          <cell r="E3112">
            <v>10</v>
          </cell>
          <cell r="F3112">
            <v>19.11</v>
          </cell>
          <cell r="G3112">
            <v>191.1</v>
          </cell>
        </row>
        <row r="3113">
          <cell r="A3113" t="str">
            <v>.4</v>
          </cell>
          <cell r="B3113" t="str">
            <v>Estimativo</v>
          </cell>
          <cell r="C3113" t="str">
            <v>Frete de quadros elétricos (2 % do valor do quadro)</v>
          </cell>
          <cell r="D3113" t="str">
            <v>un</v>
          </cell>
          <cell r="E3113">
            <v>0.02</v>
          </cell>
          <cell r="F3113">
            <v>3522.34</v>
          </cell>
          <cell r="G3113">
            <v>70.45</v>
          </cell>
        </row>
        <row r="3116">
          <cell r="A3116" t="str">
            <v>Composição 0550</v>
          </cell>
          <cell r="B3116" t="str">
            <v>Comp. Criada a partir do elemento</v>
          </cell>
          <cell r="C3116" t="str">
            <v>Quadros de distribuição, conforme especificações contidas no Memorial Descritivo e Diagrama em Projeto. Ref.: SIEMENS, ABB, SCHNEIDER ou similar. QTEE-1P-02</v>
          </cell>
          <cell r="D3116" t="str">
            <v>un</v>
          </cell>
          <cell r="E3116">
            <v>1</v>
          </cell>
          <cell r="G3116">
            <v>3718.8299999999995</v>
          </cell>
        </row>
        <row r="3117">
          <cell r="A3117" t="str">
            <v>.1</v>
          </cell>
          <cell r="B3117" t="str">
            <v>Proposta</v>
          </cell>
          <cell r="C3117" t="str">
            <v>Quadros de distribuição, conforme especificações contidas no Memorial Descritivo e Diagrama em Projeto. Ref.: SIEMENS, ABB, SCHNEIDER ou similar. QTEE-1P-02</v>
          </cell>
          <cell r="D3117" t="str">
            <v>un</v>
          </cell>
          <cell r="E3117">
            <v>1</v>
          </cell>
          <cell r="F3117">
            <v>3348.74</v>
          </cell>
          <cell r="G3117">
            <v>3348.74</v>
          </cell>
        </row>
        <row r="3118">
          <cell r="A3118" t="str">
            <v>.2</v>
          </cell>
          <cell r="B3118" t="str">
            <v>Sinapi 88247</v>
          </cell>
          <cell r="C3118" t="str">
            <v>Auxiliar de eletricista com encargos complementares</v>
          </cell>
          <cell r="D3118" t="str">
            <v>h</v>
          </cell>
          <cell r="E3118">
            <v>9</v>
          </cell>
          <cell r="F3118">
            <v>14.57</v>
          </cell>
          <cell r="G3118">
            <v>131.13</v>
          </cell>
        </row>
        <row r="3119">
          <cell r="A3119" t="str">
            <v>.3</v>
          </cell>
          <cell r="B3119" t="str">
            <v>Sinapi 88264</v>
          </cell>
          <cell r="C3119" t="str">
            <v>Eletricista com encargos complementares</v>
          </cell>
          <cell r="D3119" t="str">
            <v>h</v>
          </cell>
          <cell r="E3119">
            <v>9</v>
          </cell>
          <cell r="F3119">
            <v>19.11</v>
          </cell>
          <cell r="G3119">
            <v>171.99</v>
          </cell>
        </row>
        <row r="3120">
          <cell r="A3120" t="str">
            <v>.4</v>
          </cell>
          <cell r="B3120" t="str">
            <v>Estimativo</v>
          </cell>
          <cell r="C3120" t="str">
            <v>Frete de quadros elétricos (2 % do valor do quadro)</v>
          </cell>
          <cell r="D3120" t="str">
            <v>un</v>
          </cell>
          <cell r="E3120">
            <v>0.02</v>
          </cell>
          <cell r="F3120">
            <v>3348.74</v>
          </cell>
          <cell r="G3120">
            <v>66.97</v>
          </cell>
        </row>
        <row r="3123">
          <cell r="A3123" t="str">
            <v>Composição 0551</v>
          </cell>
          <cell r="B3123" t="str">
            <v>Comp. Criada a partir do elemento</v>
          </cell>
          <cell r="C3123" t="str">
            <v>Quadros de distribuição, conforme especificações contidas no Memorial Descritivo e Diagrama em Projeto. Ref.: SIEMENS, ABB, SCHNEIDER ou similar. QTEE-1P-03</v>
          </cell>
          <cell r="D3123" t="str">
            <v>un</v>
          </cell>
          <cell r="E3123">
            <v>1</v>
          </cell>
          <cell r="G3123">
            <v>4001.68</v>
          </cell>
        </row>
        <row r="3124">
          <cell r="A3124" t="str">
            <v>.1</v>
          </cell>
          <cell r="B3124" t="str">
            <v>Proposta</v>
          </cell>
          <cell r="C3124" t="str">
            <v>Quadros de distribuição, conforme especificações contidas no Memorial Descritivo e Diagrama em Projeto. Ref.: SIEMENS, ABB, SCHNEIDER ou similar. QTEE-1P-03</v>
          </cell>
          <cell r="D3124" t="str">
            <v>un</v>
          </cell>
          <cell r="E3124">
            <v>1</v>
          </cell>
          <cell r="F3124">
            <v>3593.02</v>
          </cell>
          <cell r="G3124">
            <v>3593.02</v>
          </cell>
        </row>
        <row r="3125">
          <cell r="A3125" t="str">
            <v>.2</v>
          </cell>
          <cell r="B3125" t="str">
            <v>Sinapi 88247</v>
          </cell>
          <cell r="C3125" t="str">
            <v>Auxiliar de eletricista com encargos complementares</v>
          </cell>
          <cell r="D3125" t="str">
            <v>h</v>
          </cell>
          <cell r="E3125">
            <v>10</v>
          </cell>
          <cell r="F3125">
            <v>14.57</v>
          </cell>
          <cell r="G3125">
            <v>145.69999999999999</v>
          </cell>
        </row>
        <row r="3126">
          <cell r="A3126" t="str">
            <v>.3</v>
          </cell>
          <cell r="B3126" t="str">
            <v>Sinapi 88264</v>
          </cell>
          <cell r="C3126" t="str">
            <v>Eletricista com encargos complementares</v>
          </cell>
          <cell r="D3126" t="str">
            <v>h</v>
          </cell>
          <cell r="E3126">
            <v>10</v>
          </cell>
          <cell r="F3126">
            <v>19.11</v>
          </cell>
          <cell r="G3126">
            <v>191.1</v>
          </cell>
        </row>
        <row r="3127">
          <cell r="A3127" t="str">
            <v>.4</v>
          </cell>
          <cell r="B3127" t="str">
            <v>Estimativo</v>
          </cell>
          <cell r="C3127" t="str">
            <v>Frete de quadros elétricos (2 % do valor do quadro)</v>
          </cell>
          <cell r="D3127" t="str">
            <v>un</v>
          </cell>
          <cell r="E3127">
            <v>0.02</v>
          </cell>
          <cell r="F3127">
            <v>3593.02</v>
          </cell>
          <cell r="G3127">
            <v>71.86</v>
          </cell>
        </row>
        <row r="3130">
          <cell r="A3130" t="str">
            <v>Composição 0552</v>
          </cell>
          <cell r="B3130" t="str">
            <v>Comp. Criada a partir do elemento</v>
          </cell>
          <cell r="C3130" t="str">
            <v>Quadros de distribuição, conforme especificações contidas no Memorial Descritivo e Diagrama em Projeto. Ref.: SIEMENS, ABB, SCHNEIDER ou similar. QTEE-1P-04</v>
          </cell>
          <cell r="D3130" t="str">
            <v>un</v>
          </cell>
          <cell r="E3130">
            <v>1</v>
          </cell>
          <cell r="G3130">
            <v>3742.87</v>
          </cell>
        </row>
        <row r="3131">
          <cell r="A3131" t="str">
            <v>.1</v>
          </cell>
          <cell r="B3131" t="str">
            <v>Proposta</v>
          </cell>
          <cell r="C3131" t="str">
            <v>Quadros de distribuição, conforme especificações contidas no Memorial Descritivo e Diagrama em Projeto. Ref.: SIEMENS, ABB, SCHNEIDER ou similar. QTEE-1P-04</v>
          </cell>
          <cell r="D3131" t="str">
            <v>un</v>
          </cell>
          <cell r="E3131">
            <v>1</v>
          </cell>
          <cell r="F3131">
            <v>3372.3</v>
          </cell>
          <cell r="G3131">
            <v>3372.3</v>
          </cell>
        </row>
        <row r="3132">
          <cell r="A3132" t="str">
            <v>.2</v>
          </cell>
          <cell r="B3132" t="str">
            <v>Sinapi 88247</v>
          </cell>
          <cell r="C3132" t="str">
            <v>Auxiliar de eletricista com encargos complementares</v>
          </cell>
          <cell r="D3132" t="str">
            <v>h</v>
          </cell>
          <cell r="E3132">
            <v>9</v>
          </cell>
          <cell r="F3132">
            <v>14.57</v>
          </cell>
          <cell r="G3132">
            <v>131.13</v>
          </cell>
        </row>
        <row r="3133">
          <cell r="A3133" t="str">
            <v>.3</v>
          </cell>
          <cell r="B3133" t="str">
            <v>Sinapi 88264</v>
          </cell>
          <cell r="C3133" t="str">
            <v>Eletricista com encargos complementares</v>
          </cell>
          <cell r="D3133" t="str">
            <v>h</v>
          </cell>
          <cell r="E3133">
            <v>9</v>
          </cell>
          <cell r="F3133">
            <v>19.11</v>
          </cell>
          <cell r="G3133">
            <v>171.99</v>
          </cell>
        </row>
        <row r="3134">
          <cell r="A3134" t="str">
            <v>.4</v>
          </cell>
          <cell r="B3134" t="str">
            <v>Estimativo</v>
          </cell>
          <cell r="C3134" t="str">
            <v>Frete de quadros elétricos (2 % do valor do quadro)</v>
          </cell>
          <cell r="D3134" t="str">
            <v>un</v>
          </cell>
          <cell r="E3134">
            <v>0.02</v>
          </cell>
          <cell r="F3134">
            <v>3372.3</v>
          </cell>
          <cell r="G3134">
            <v>67.45</v>
          </cell>
        </row>
        <row r="3137">
          <cell r="A3137" t="str">
            <v>Composição 0553</v>
          </cell>
          <cell r="B3137" t="str">
            <v>Comp. Criada a partir do elemento</v>
          </cell>
          <cell r="C3137" t="str">
            <v>Quadros de distribuição, conforme especificações contidas no Memorial Descritivo e Diagrama em Projeto. Ref.: SIEMENS, ABB, SCHNEIDER ou similar. QTEE-2P-01</v>
          </cell>
          <cell r="D3137" t="str">
            <v>un</v>
          </cell>
          <cell r="E3137">
            <v>1</v>
          </cell>
          <cell r="G3137">
            <v>3965.6299999999997</v>
          </cell>
        </row>
        <row r="3138">
          <cell r="A3138" t="str">
            <v>.1</v>
          </cell>
          <cell r="B3138" t="str">
            <v>Proposta</v>
          </cell>
          <cell r="C3138" t="str">
            <v>Quadros de distribuição, conforme especificações contidas no Memorial Descritivo e Diagrama em Projeto. Ref.: SIEMENS, ABB, SCHNEIDER ou similar. QTEE-2P-01</v>
          </cell>
          <cell r="D3138" t="str">
            <v>un</v>
          </cell>
          <cell r="E3138">
            <v>1</v>
          </cell>
          <cell r="F3138">
            <v>3557.68</v>
          </cell>
          <cell r="G3138">
            <v>3557.68</v>
          </cell>
        </row>
        <row r="3139">
          <cell r="A3139" t="str">
            <v>.2</v>
          </cell>
          <cell r="B3139" t="str">
            <v>Sinapi 88247</v>
          </cell>
          <cell r="C3139" t="str">
            <v>Auxiliar de eletricista com encargos complementares</v>
          </cell>
          <cell r="D3139" t="str">
            <v>h</v>
          </cell>
          <cell r="E3139">
            <v>10</v>
          </cell>
          <cell r="F3139">
            <v>14.57</v>
          </cell>
          <cell r="G3139">
            <v>145.69999999999999</v>
          </cell>
        </row>
        <row r="3140">
          <cell r="A3140" t="str">
            <v>.3</v>
          </cell>
          <cell r="B3140" t="str">
            <v>Sinapi 88264</v>
          </cell>
          <cell r="C3140" t="str">
            <v>Eletricista com encargos complementares</v>
          </cell>
          <cell r="D3140" t="str">
            <v>h</v>
          </cell>
          <cell r="E3140">
            <v>10</v>
          </cell>
          <cell r="F3140">
            <v>19.11</v>
          </cell>
          <cell r="G3140">
            <v>191.1</v>
          </cell>
        </row>
        <row r="3141">
          <cell r="A3141" t="str">
            <v>.4</v>
          </cell>
          <cell r="B3141" t="str">
            <v>Estimativo</v>
          </cell>
          <cell r="C3141" t="str">
            <v>Frete de quadros elétricos (2 % do valor do quadro)</v>
          </cell>
          <cell r="D3141" t="str">
            <v>un</v>
          </cell>
          <cell r="E3141">
            <v>0.02</v>
          </cell>
          <cell r="F3141">
            <v>3557.68</v>
          </cell>
          <cell r="G3141">
            <v>71.150000000000006</v>
          </cell>
        </row>
        <row r="3144">
          <cell r="A3144" t="str">
            <v>Composição 0554</v>
          </cell>
          <cell r="B3144" t="str">
            <v>Comp. Criada a partir do elemento</v>
          </cell>
          <cell r="C3144" t="str">
            <v>Quadros de distribuição, conforme especificações contidas no Memorial Descritivo e Diagrama em Projeto. Ref.: SIEMENS, ABB, SCHNEIDER ou similar. QTEE-2P-02</v>
          </cell>
          <cell r="D3144" t="str">
            <v>un</v>
          </cell>
          <cell r="E3144">
            <v>1</v>
          </cell>
          <cell r="G3144">
            <v>3802.9399999999996</v>
          </cell>
        </row>
        <row r="3145">
          <cell r="A3145" t="str">
            <v>.1</v>
          </cell>
          <cell r="B3145" t="str">
            <v>Proposta</v>
          </cell>
          <cell r="C3145" t="str">
            <v>Quadros de distribuição, conforme especificações contidas no Memorial Descritivo e Diagrama em Projeto. Ref.: SIEMENS, ABB, SCHNEIDER ou similar. QTEE-2P-02</v>
          </cell>
          <cell r="D3145" t="str">
            <v>un</v>
          </cell>
          <cell r="E3145">
            <v>1</v>
          </cell>
          <cell r="F3145">
            <v>3431.2</v>
          </cell>
          <cell r="G3145">
            <v>3431.2</v>
          </cell>
        </row>
        <row r="3146">
          <cell r="A3146" t="str">
            <v>.2</v>
          </cell>
          <cell r="B3146" t="str">
            <v>Sinapi 88247</v>
          </cell>
          <cell r="C3146" t="str">
            <v>Auxiliar de eletricista com encargos complementares</v>
          </cell>
          <cell r="D3146" t="str">
            <v>h</v>
          </cell>
          <cell r="E3146">
            <v>9</v>
          </cell>
          <cell r="F3146">
            <v>14.57</v>
          </cell>
          <cell r="G3146">
            <v>131.13</v>
          </cell>
        </row>
        <row r="3147">
          <cell r="A3147" t="str">
            <v>.3</v>
          </cell>
          <cell r="B3147" t="str">
            <v>Sinapi 88264</v>
          </cell>
          <cell r="C3147" t="str">
            <v>Eletricista com encargos complementares</v>
          </cell>
          <cell r="D3147" t="str">
            <v>h</v>
          </cell>
          <cell r="E3147">
            <v>9</v>
          </cell>
          <cell r="F3147">
            <v>19.11</v>
          </cell>
          <cell r="G3147">
            <v>171.99</v>
          </cell>
        </row>
        <row r="3148">
          <cell r="A3148" t="str">
            <v>.4</v>
          </cell>
          <cell r="B3148" t="str">
            <v>Estimativo</v>
          </cell>
          <cell r="C3148" t="str">
            <v>Frete de quadros elétricos (2 % do valor do quadro)</v>
          </cell>
          <cell r="D3148" t="str">
            <v>un</v>
          </cell>
          <cell r="E3148">
            <v>0.02</v>
          </cell>
          <cell r="F3148">
            <v>3431.2</v>
          </cell>
          <cell r="G3148">
            <v>68.62</v>
          </cell>
        </row>
        <row r="3151">
          <cell r="A3151" t="str">
            <v>Composição 0555</v>
          </cell>
          <cell r="B3151" t="str">
            <v>Comp. Criada a partir do elemento</v>
          </cell>
          <cell r="C3151" t="str">
            <v>Mão de obra para instalação de Nobreak trifásico para sistema de energia estabilizada, potência de 50kVA, tensão de entrada = 380V, tensão de saída = 380V (+/- 10%)</v>
          </cell>
          <cell r="D3151" t="str">
            <v>un</v>
          </cell>
          <cell r="E3151">
            <v>1</v>
          </cell>
          <cell r="G3151">
            <v>444.72</v>
          </cell>
        </row>
        <row r="3152">
          <cell r="A3152" t="str">
            <v>.1</v>
          </cell>
          <cell r="B3152" t="str">
            <v>Sinapi 88266</v>
          </cell>
          <cell r="C3152" t="str">
            <v>Eletrotécnico com encargos complementares</v>
          </cell>
          <cell r="D3152" t="str">
            <v>h</v>
          </cell>
          <cell r="E3152">
            <v>8</v>
          </cell>
          <cell r="F3152">
            <v>21.91</v>
          </cell>
          <cell r="G3152">
            <v>175.28</v>
          </cell>
        </row>
        <row r="3153">
          <cell r="A3153" t="str">
            <v>.2</v>
          </cell>
          <cell r="B3153" t="str">
            <v>Sinapi 88247</v>
          </cell>
          <cell r="C3153" t="str">
            <v>Auxiliar de eletricista com encargos complementares</v>
          </cell>
          <cell r="D3153" t="str">
            <v>h</v>
          </cell>
          <cell r="E3153">
            <v>8</v>
          </cell>
          <cell r="F3153">
            <v>14.57</v>
          </cell>
          <cell r="G3153">
            <v>116.56</v>
          </cell>
        </row>
        <row r="3154">
          <cell r="A3154" t="str">
            <v>.3</v>
          </cell>
          <cell r="B3154" t="str">
            <v>Sinapi 88264</v>
          </cell>
          <cell r="C3154" t="str">
            <v>Eletricista com encargos complementares</v>
          </cell>
          <cell r="D3154" t="str">
            <v>h</v>
          </cell>
          <cell r="E3154">
            <v>8</v>
          </cell>
          <cell r="F3154">
            <v>19.11</v>
          </cell>
          <cell r="G3154">
            <v>152.88</v>
          </cell>
        </row>
        <row r="3157">
          <cell r="A3157" t="str">
            <v>Composição 0556</v>
          </cell>
          <cell r="B3157" t="str">
            <v>Comp. Sinapi 73857/10 para o transformador indicado</v>
          </cell>
          <cell r="C3157" t="str">
            <v>Mão de obra para instalação de Transformador trifásico  a seco, 500 kva, 13,8kV / 380-220V, 60Hz</v>
          </cell>
          <cell r="D3157" t="str">
            <v>un</v>
          </cell>
          <cell r="E3157">
            <v>1</v>
          </cell>
          <cell r="G3157">
            <v>185.25</v>
          </cell>
        </row>
        <row r="3158">
          <cell r="A3158" t="str">
            <v>.1</v>
          </cell>
          <cell r="B3158" t="str">
            <v>Sinapi 88247</v>
          </cell>
          <cell r="C3158" t="str">
            <v>Auxiliar de eletricista com encargos complementares</v>
          </cell>
          <cell r="D3158" t="str">
            <v>h</v>
          </cell>
          <cell r="E3158">
            <v>5.5</v>
          </cell>
          <cell r="F3158">
            <v>14.57</v>
          </cell>
          <cell r="G3158">
            <v>80.14</v>
          </cell>
        </row>
        <row r="3159">
          <cell r="A3159" t="str">
            <v>.2</v>
          </cell>
          <cell r="B3159" t="str">
            <v>Sinapi 88264</v>
          </cell>
          <cell r="C3159" t="str">
            <v>Eletricista com encargos complementares</v>
          </cell>
          <cell r="D3159" t="str">
            <v>h</v>
          </cell>
          <cell r="E3159">
            <v>5.5</v>
          </cell>
          <cell r="F3159">
            <v>19.11</v>
          </cell>
          <cell r="G3159">
            <v>105.11</v>
          </cell>
        </row>
        <row r="3162">
          <cell r="A3162" t="str">
            <v>Composição 0557</v>
          </cell>
          <cell r="B3162" t="str">
            <v>Comp. Criada a partir do elemento</v>
          </cell>
          <cell r="C3162" t="str">
            <v>Transformador monofásico, 500VA, 220V / 12v para iluminação sub-aquática. (Ref.: Sodramar)</v>
          </cell>
          <cell r="D3162" t="str">
            <v>un</v>
          </cell>
          <cell r="E3162">
            <v>1</v>
          </cell>
          <cell r="G3162">
            <v>680.53</v>
          </cell>
        </row>
        <row r="3163">
          <cell r="A3163" t="str">
            <v>.1</v>
          </cell>
          <cell r="B3163" t="str">
            <v>Proposta</v>
          </cell>
          <cell r="C3163" t="str">
            <v>Transformador monofásico, 500VA, 220V / 12v para iluminação sub-aquática. (Ref.: Sodramar)</v>
          </cell>
          <cell r="D3163" t="str">
            <v>un</v>
          </cell>
          <cell r="E3163">
            <v>1</v>
          </cell>
          <cell r="F3163">
            <v>630</v>
          </cell>
          <cell r="G3163">
            <v>630</v>
          </cell>
        </row>
        <row r="3164">
          <cell r="A3164" t="str">
            <v>.1</v>
          </cell>
          <cell r="B3164" t="str">
            <v>Sinapi 88247</v>
          </cell>
          <cell r="C3164" t="str">
            <v>Auxiliar de eletricista com encargos complementares</v>
          </cell>
          <cell r="D3164" t="str">
            <v>h</v>
          </cell>
          <cell r="E3164">
            <v>1.5</v>
          </cell>
          <cell r="F3164">
            <v>14.57</v>
          </cell>
          <cell r="G3164">
            <v>21.86</v>
          </cell>
        </row>
        <row r="3165">
          <cell r="A3165" t="str">
            <v>.2</v>
          </cell>
          <cell r="B3165" t="str">
            <v>Sinapi 88264</v>
          </cell>
          <cell r="C3165" t="str">
            <v>Eletricista com encargos complementares</v>
          </cell>
          <cell r="D3165" t="str">
            <v>h</v>
          </cell>
          <cell r="E3165">
            <v>1.5</v>
          </cell>
          <cell r="F3165">
            <v>19.11</v>
          </cell>
          <cell r="G3165">
            <v>28.67</v>
          </cell>
        </row>
        <row r="3168">
          <cell r="A3168" t="str">
            <v>Composição 0558</v>
          </cell>
          <cell r="B3168" t="str">
            <v>Comp. Segundo instruções da STEMAC.</v>
          </cell>
          <cell r="C3168" t="str">
            <v>Mão de obra para instalação e Start-up do Grupo Gerador e Acessórios</v>
          </cell>
          <cell r="D3168" t="str">
            <v>un</v>
          </cell>
          <cell r="E3168">
            <v>1</v>
          </cell>
          <cell r="G3168">
            <v>127024.07999999999</v>
          </cell>
        </row>
        <row r="3169">
          <cell r="A3169" t="str">
            <v>.1</v>
          </cell>
          <cell r="B3169" t="str">
            <v>Ins Sinapi 11838</v>
          </cell>
          <cell r="C3169" t="str">
            <v>Terminal ou conector de pressao - para cabo 240mm2 - fornecimento e instalacao</v>
          </cell>
          <cell r="D3169" t="str">
            <v>un</v>
          </cell>
          <cell r="E3169">
            <v>128</v>
          </cell>
          <cell r="F3169">
            <v>25.28</v>
          </cell>
          <cell r="G3169">
            <v>3235.84</v>
          </cell>
        </row>
        <row r="3170">
          <cell r="A3170" t="str">
            <v>.2</v>
          </cell>
          <cell r="B3170" t="str">
            <v>Ins Sinapi 7672</v>
          </cell>
          <cell r="C3170" t="str">
            <v>Tubo aco preto sem costura 6", e= 7,11 mm, schedule 40, *28,26 kg/m</v>
          </cell>
          <cell r="D3170" t="str">
            <v>m</v>
          </cell>
          <cell r="E3170">
            <v>12</v>
          </cell>
          <cell r="F3170">
            <v>276.33999999999997</v>
          </cell>
          <cell r="G3170">
            <v>3316.08</v>
          </cell>
        </row>
        <row r="3171">
          <cell r="A3171" t="str">
            <v>.3</v>
          </cell>
          <cell r="B3171" t="str">
            <v>Ins Sinapi 1802</v>
          </cell>
          <cell r="C3171" t="str">
            <v>Curva ferro galvanizado 90g rosca macho ref. 6"</v>
          </cell>
          <cell r="D3171" t="str">
            <v>un</v>
          </cell>
          <cell r="E3171">
            <v>8</v>
          </cell>
          <cell r="F3171">
            <v>960.86</v>
          </cell>
          <cell r="G3171">
            <v>7686.88</v>
          </cell>
        </row>
        <row r="3173">
          <cell r="A3173" t="str">
            <v>.4</v>
          </cell>
          <cell r="C3173" t="str">
            <v>Mão de obra de montagem do gerador</v>
          </cell>
        </row>
        <row r="3174">
          <cell r="A3174" t="str">
            <v>.4.1</v>
          </cell>
          <cell r="B3174" t="str">
            <v>Sinapi 88265</v>
          </cell>
          <cell r="C3174" t="str">
            <v>Eletricista industrial com encargos complementares - 4 profissionais x 176 horas</v>
          </cell>
          <cell r="D3174" t="str">
            <v>h</v>
          </cell>
          <cell r="E3174">
            <v>704</v>
          </cell>
          <cell r="F3174">
            <v>18.2</v>
          </cell>
          <cell r="G3174">
            <v>12812.8</v>
          </cell>
        </row>
        <row r="3175">
          <cell r="A3175" t="str">
            <v>.4.2</v>
          </cell>
          <cell r="B3175" t="str">
            <v>Sinapi 88266</v>
          </cell>
          <cell r="C3175" t="str">
            <v>Eletrotécnico com encargos complementares - 4 profissionais x 176 horas</v>
          </cell>
          <cell r="D3175" t="str">
            <v>h</v>
          </cell>
          <cell r="E3175">
            <v>704</v>
          </cell>
          <cell r="F3175">
            <v>21.91</v>
          </cell>
          <cell r="G3175">
            <v>15424.64</v>
          </cell>
        </row>
        <row r="3176">
          <cell r="A3176" t="str">
            <v>.4.3</v>
          </cell>
          <cell r="B3176" t="str">
            <v>Sinapi 88275</v>
          </cell>
          <cell r="C3176" t="str">
            <v>Mecãnico de equipamentos pesados com encargos complementares - 4 profissionais x 176 horas</v>
          </cell>
          <cell r="D3176" t="str">
            <v>h</v>
          </cell>
          <cell r="E3176">
            <v>704</v>
          </cell>
          <cell r="F3176">
            <v>19.989999999999998</v>
          </cell>
          <cell r="G3176">
            <v>14072.96</v>
          </cell>
        </row>
        <row r="3177">
          <cell r="A3177" t="str">
            <v>.4.4</v>
          </cell>
          <cell r="B3177" t="str">
            <v>Sinapi 88247</v>
          </cell>
          <cell r="C3177" t="str">
            <v>Auxiliar de eletricista com encargos complementares - 6 profissionais x 176 horas</v>
          </cell>
          <cell r="D3177" t="str">
            <v>h</v>
          </cell>
          <cell r="E3177">
            <v>1056</v>
          </cell>
          <cell r="F3177">
            <v>14.57</v>
          </cell>
          <cell r="G3177">
            <v>15385.92</v>
          </cell>
        </row>
        <row r="3178">
          <cell r="A3178" t="str">
            <v>.4.5</v>
          </cell>
          <cell r="B3178" t="str">
            <v>Sinapi 88250</v>
          </cell>
          <cell r="C3178" t="str">
            <v>Auxiliar de mecânico com encargos complementares - 6 profissionais x 176 horas</v>
          </cell>
          <cell r="D3178" t="str">
            <v>h</v>
          </cell>
          <cell r="E3178">
            <v>1056</v>
          </cell>
          <cell r="F3178">
            <v>12.76</v>
          </cell>
          <cell r="G3178">
            <v>13474.56</v>
          </cell>
        </row>
        <row r="3179">
          <cell r="A3179" t="str">
            <v>.4.6</v>
          </cell>
          <cell r="B3179" t="str">
            <v>Sinapi 88316</v>
          </cell>
          <cell r="C3179" t="str">
            <v>Servente com encargos complementares - 8 profissionais x 176 horas</v>
          </cell>
          <cell r="D3179" t="str">
            <v>h</v>
          </cell>
          <cell r="E3179">
            <v>1408</v>
          </cell>
          <cell r="F3179">
            <v>12.45</v>
          </cell>
          <cell r="G3179">
            <v>17529.599999999999</v>
          </cell>
        </row>
        <row r="3181">
          <cell r="A3181" t="str">
            <v>.5</v>
          </cell>
          <cell r="C3181" t="str">
            <v>Start-up do Gerador</v>
          </cell>
        </row>
        <row r="3182">
          <cell r="A3182" t="str">
            <v>.5.1</v>
          </cell>
          <cell r="B3182" t="str">
            <v>Sinapi 90778</v>
          </cell>
          <cell r="C3182" t="str">
            <v>Engenheiro civil de obra pleno - 1 profissionais x 32 horas</v>
          </cell>
          <cell r="D3182" t="str">
            <v>h</v>
          </cell>
          <cell r="E3182">
            <v>32</v>
          </cell>
          <cell r="F3182">
            <v>94.41</v>
          </cell>
          <cell r="G3182">
            <v>3021.12</v>
          </cell>
        </row>
        <row r="3183">
          <cell r="A3183" t="str">
            <v>.5.2</v>
          </cell>
          <cell r="B3183" t="str">
            <v>Sinapi 88265</v>
          </cell>
          <cell r="C3183" t="str">
            <v>Eletricista industrial com encargos complementares - 2 profissionais x 64 horas</v>
          </cell>
          <cell r="D3183" t="str">
            <v>h</v>
          </cell>
          <cell r="E3183">
            <v>128</v>
          </cell>
          <cell r="F3183">
            <v>18.2</v>
          </cell>
          <cell r="G3183">
            <v>2329.6</v>
          </cell>
        </row>
        <row r="3184">
          <cell r="A3184" t="str">
            <v>.5.3</v>
          </cell>
          <cell r="B3184" t="str">
            <v>Sinapi 88266</v>
          </cell>
          <cell r="C3184" t="str">
            <v>Eletrotécnico com encargos complementares - 2 profissionais x 64 horas</v>
          </cell>
          <cell r="D3184" t="str">
            <v>h</v>
          </cell>
          <cell r="E3184">
            <v>128</v>
          </cell>
          <cell r="F3184">
            <v>21.91</v>
          </cell>
          <cell r="G3184">
            <v>2804.48</v>
          </cell>
        </row>
        <row r="3185">
          <cell r="A3185" t="str">
            <v>.5.4</v>
          </cell>
          <cell r="B3185" t="str">
            <v>Sinapi 88275</v>
          </cell>
          <cell r="C3185" t="str">
            <v>Mecãnico de equipamentos pesados com encargos complementares - 2 profissionais x 64 horas</v>
          </cell>
          <cell r="D3185" t="str">
            <v>h</v>
          </cell>
          <cell r="E3185">
            <v>128</v>
          </cell>
          <cell r="F3185">
            <v>19.989999999999998</v>
          </cell>
          <cell r="G3185">
            <v>2558.7199999999998</v>
          </cell>
        </row>
        <row r="3186">
          <cell r="A3186" t="str">
            <v>.5.5</v>
          </cell>
          <cell r="B3186" t="str">
            <v>Sinapi 88247</v>
          </cell>
          <cell r="C3186" t="str">
            <v>Auxiliar de eletricista com encargos complementares - 4 profissionais x 64 horas</v>
          </cell>
          <cell r="D3186" t="str">
            <v>h</v>
          </cell>
          <cell r="E3186">
            <v>256</v>
          </cell>
          <cell r="F3186">
            <v>14.57</v>
          </cell>
          <cell r="G3186">
            <v>3729.92</v>
          </cell>
        </row>
        <row r="3187">
          <cell r="A3187" t="str">
            <v>.5.6</v>
          </cell>
          <cell r="B3187" t="str">
            <v>Sinapi 88250</v>
          </cell>
          <cell r="C3187" t="str">
            <v>Auxiliar de mecânico com encargos complementares - 4 profissionais x 64 horas</v>
          </cell>
          <cell r="D3187" t="str">
            <v>h</v>
          </cell>
          <cell r="E3187">
            <v>256</v>
          </cell>
          <cell r="F3187">
            <v>12.76</v>
          </cell>
          <cell r="G3187">
            <v>3266.56</v>
          </cell>
        </row>
        <row r="3188">
          <cell r="A3188" t="str">
            <v>.4.6</v>
          </cell>
          <cell r="B3188" t="str">
            <v>Sinapi 88316</v>
          </cell>
          <cell r="C3188" t="str">
            <v>Servente com encargos complementares - 8 profissionais x 64 horas</v>
          </cell>
          <cell r="D3188" t="str">
            <v>h</v>
          </cell>
          <cell r="E3188">
            <v>512</v>
          </cell>
          <cell r="F3188">
            <v>12.45</v>
          </cell>
          <cell r="G3188">
            <v>6374.4</v>
          </cell>
        </row>
        <row r="3191">
          <cell r="A3191" t="str">
            <v>Composição 0559</v>
          </cell>
          <cell r="B3191" t="str">
            <v>Comp. Criada a partir do elemento</v>
          </cell>
          <cell r="C3191" t="str">
            <v>Fornecimento de Cabine de Medição (ver detalhamento em SESC-TO-GURUPI-INST-EL-011), conforme padrão da concessionária local (ENERGISA). Composta por isoladores, mufla terminal, para-raios e seus respectivos suportes, TCs e TPs e seus respectivos suportes, caixa para medição, caixa para relé de proteção, chave seccionadora tripolar abertura sem carga, disjuntor MT, cabos MT e BT, portas metálicas, grades de proteção. (ver especificação no Memorial Descritivo)</v>
          </cell>
          <cell r="D3191" t="str">
            <v>un</v>
          </cell>
          <cell r="E3191">
            <v>1</v>
          </cell>
          <cell r="G3191">
            <v>36897.69</v>
          </cell>
        </row>
        <row r="3192">
          <cell r="A3192" t="str">
            <v>.1</v>
          </cell>
          <cell r="B3192" t="str">
            <v>Proposta</v>
          </cell>
          <cell r="C3192" t="str">
            <v>Disjuntor tripolar a vácuo 17,5KV, 25KA, 1250A</v>
          </cell>
          <cell r="D3192" t="str">
            <v>un</v>
          </cell>
          <cell r="E3192">
            <v>1</v>
          </cell>
          <cell r="F3192">
            <v>19200</v>
          </cell>
          <cell r="G3192">
            <v>19200</v>
          </cell>
        </row>
        <row r="3193">
          <cell r="A3193" t="str">
            <v>.2</v>
          </cell>
          <cell r="B3193" t="str">
            <v>Proposta</v>
          </cell>
          <cell r="C3193" t="str">
            <v>Chave seccionadora tripolar, abertura sem carga - 17,5KV - 400A</v>
          </cell>
          <cell r="D3193" t="str">
            <v>un</v>
          </cell>
          <cell r="E3193">
            <v>1</v>
          </cell>
          <cell r="F3193">
            <v>1557.1</v>
          </cell>
          <cell r="G3193">
            <v>1557.1</v>
          </cell>
        </row>
        <row r="3194">
          <cell r="A3194" t="str">
            <v>.3</v>
          </cell>
          <cell r="B3194" t="str">
            <v>Ins Sinapi 4168</v>
          </cell>
          <cell r="C3194" t="str">
            <v>Mufla terminal primaria unipolar uso interno para cabo 35/120mm2 isolacao 15/25kv em epr - borracha de silicone</v>
          </cell>
          <cell r="D3194" t="str">
            <v>cj</v>
          </cell>
          <cell r="E3194">
            <v>8</v>
          </cell>
          <cell r="F3194">
            <v>272.02</v>
          </cell>
          <cell r="G3194">
            <v>2176.16</v>
          </cell>
        </row>
        <row r="3195">
          <cell r="A3195" t="str">
            <v>.4</v>
          </cell>
          <cell r="B3195" t="str">
            <v>Ins 07940/ORSE</v>
          </cell>
          <cell r="C3195" t="str">
            <v>Vergalhão de cobre 5/8"</v>
          </cell>
          <cell r="D3195" t="str">
            <v>m</v>
          </cell>
          <cell r="E3195">
            <v>30</v>
          </cell>
          <cell r="F3195">
            <v>134.63999999999999</v>
          </cell>
          <cell r="G3195">
            <v>4039.2</v>
          </cell>
        </row>
        <row r="3196">
          <cell r="A3196" t="str">
            <v>.5</v>
          </cell>
          <cell r="B3196" t="str">
            <v>Ins Sinapi 4273</v>
          </cell>
          <cell r="C3196" t="str">
            <v>Para-raios de distribuicao, tensao nominal 30 kv, corrente nominal de descarga 10 ka</v>
          </cell>
          <cell r="D3196" t="str">
            <v>un</v>
          </cell>
          <cell r="E3196">
            <v>6</v>
          </cell>
          <cell r="F3196">
            <v>414</v>
          </cell>
          <cell r="G3196">
            <v>2484</v>
          </cell>
        </row>
        <row r="3197">
          <cell r="A3197" t="str">
            <v>.6</v>
          </cell>
          <cell r="B3197" t="str">
            <v>Ins Sinapi 867</v>
          </cell>
          <cell r="C3197" t="str">
            <v>Cabo de cobre nu 50 mm2 meio-duro</v>
          </cell>
          <cell r="D3197" t="str">
            <v>m</v>
          </cell>
          <cell r="E3197">
            <v>30</v>
          </cell>
          <cell r="F3197">
            <v>25.67</v>
          </cell>
          <cell r="G3197">
            <v>770.1</v>
          </cell>
        </row>
        <row r="3198">
          <cell r="A3198" t="str">
            <v>.7</v>
          </cell>
          <cell r="B3198" t="str">
            <v>Ins Sinapi 10889</v>
          </cell>
          <cell r="C3198" t="str">
            <v>Extintor de incendio portatil com carga de gas carbonico co2 de 6 kg, classe bc</v>
          </cell>
          <cell r="D3198" t="str">
            <v>un</v>
          </cell>
          <cell r="E3198">
            <v>2</v>
          </cell>
          <cell r="F3198">
            <v>435</v>
          </cell>
          <cell r="G3198">
            <v>870</v>
          </cell>
        </row>
        <row r="3199">
          <cell r="A3199" t="str">
            <v>.8</v>
          </cell>
          <cell r="B3199" t="str">
            <v>Ins Sinapi 34641</v>
          </cell>
          <cell r="C3199" t="str">
            <v>Caixa inspecao em concreto para aterramento e para raios diametro = 300 mm</v>
          </cell>
          <cell r="D3199" t="str">
            <v>un</v>
          </cell>
          <cell r="E3199">
            <v>6</v>
          </cell>
          <cell r="F3199">
            <v>41.12</v>
          </cell>
          <cell r="G3199">
            <v>246.72</v>
          </cell>
        </row>
        <row r="3200">
          <cell r="A3200" t="str">
            <v>.9</v>
          </cell>
          <cell r="B3200" t="str">
            <v>Composição Auxiliar</v>
          </cell>
          <cell r="C3200" t="str">
            <v xml:space="preserve">Solda exotérmica </v>
          </cell>
          <cell r="D3200" t="str">
            <v>un</v>
          </cell>
          <cell r="E3200">
            <v>6</v>
          </cell>
          <cell r="F3200">
            <v>51.5</v>
          </cell>
          <cell r="G3200">
            <v>309</v>
          </cell>
        </row>
        <row r="3201">
          <cell r="A3201" t="str">
            <v>.10</v>
          </cell>
          <cell r="B3201" t="str">
            <v>Ins Sinapi 3378</v>
          </cell>
          <cell r="C3201" t="str">
            <v>Haste de aterramento em aco com 3,00 m de comprimento e dn = 3/4", revestida com baixa camada de cobre, sem conector</v>
          </cell>
          <cell r="D3201" t="str">
            <v>un</v>
          </cell>
          <cell r="E3201">
            <v>6</v>
          </cell>
          <cell r="F3201">
            <v>58.55</v>
          </cell>
          <cell r="G3201">
            <v>351.3</v>
          </cell>
        </row>
        <row r="3202">
          <cell r="A3202" t="str">
            <v>.12</v>
          </cell>
          <cell r="B3202" t="str">
            <v>Composição 0408</v>
          </cell>
          <cell r="C3202" t="str">
            <v>Eletroduto em PVC rígido (preto), incluindo curvas, luvas, buchas e arruelas, ref.: Tigre ou similar. - Ø4"</v>
          </cell>
          <cell r="D3202" t="str">
            <v>m</v>
          </cell>
          <cell r="E3202">
            <v>12</v>
          </cell>
          <cell r="F3202">
            <v>75.75</v>
          </cell>
          <cell r="G3202">
            <v>909</v>
          </cell>
        </row>
        <row r="3203">
          <cell r="A3203" t="str">
            <v>.13</v>
          </cell>
          <cell r="B3203" t="str">
            <v>Sinapi 94559</v>
          </cell>
          <cell r="C3203" t="str">
            <v>Janela de aço basculante, fixação com argamassa, sem vidros, padronizada</v>
          </cell>
          <cell r="D3203" t="str">
            <v>m2</v>
          </cell>
          <cell r="E3203">
            <v>0.08</v>
          </cell>
          <cell r="F3203">
            <v>606.53</v>
          </cell>
          <cell r="G3203">
            <v>48.52</v>
          </cell>
        </row>
        <row r="3204">
          <cell r="A3204" t="str">
            <v>.14</v>
          </cell>
          <cell r="B3204" t="str">
            <v>Sinapi 73933/4</v>
          </cell>
          <cell r="C3204" t="str">
            <v>Porta de ferro de abrir tipo barra chata, com requadro e guarnicao completa</v>
          </cell>
          <cell r="D3204" t="str">
            <v>m2</v>
          </cell>
          <cell r="E3204">
            <v>1.68</v>
          </cell>
          <cell r="F3204">
            <v>396.49</v>
          </cell>
          <cell r="G3204">
            <v>666.1</v>
          </cell>
        </row>
        <row r="3205">
          <cell r="A3205" t="str">
            <v>.15</v>
          </cell>
          <cell r="B3205" t="str">
            <v>Sinapi 74244/1</v>
          </cell>
          <cell r="C3205" t="str">
            <v>Alambrado para quadra poliesportiva, estruturado por tubos de aco galvanizado, com costura, din 2440, diametro 2", com tela de arame galvanizado, fio 14 bwg e malha quadrada 5x5cm</v>
          </cell>
          <cell r="D3205" t="str">
            <v>m2</v>
          </cell>
          <cell r="E3205">
            <v>9</v>
          </cell>
          <cell r="F3205">
            <v>113.93</v>
          </cell>
          <cell r="G3205">
            <v>1025.3699999999999</v>
          </cell>
        </row>
        <row r="3206">
          <cell r="A3206" t="str">
            <v>.16</v>
          </cell>
          <cell r="B3206" t="str">
            <v>Sinapi 88266</v>
          </cell>
          <cell r="C3206" t="str">
            <v>Eletrotécnico com encargos complementares</v>
          </cell>
          <cell r="D3206" t="str">
            <v>h</v>
          </cell>
          <cell r="E3206">
            <v>32</v>
          </cell>
          <cell r="F3206">
            <v>21.91</v>
          </cell>
          <cell r="G3206">
            <v>701.12</v>
          </cell>
        </row>
        <row r="3207">
          <cell r="A3207" t="str">
            <v>.17</v>
          </cell>
          <cell r="B3207" t="str">
            <v>Sinapi 88247</v>
          </cell>
          <cell r="C3207" t="str">
            <v>Auxiliar de eletricista com encargos complementares</v>
          </cell>
          <cell r="D3207" t="str">
            <v>h</v>
          </cell>
          <cell r="E3207">
            <v>64</v>
          </cell>
          <cell r="F3207">
            <v>14.57</v>
          </cell>
          <cell r="G3207">
            <v>932.48</v>
          </cell>
        </row>
        <row r="3208">
          <cell r="A3208" t="str">
            <v>.18</v>
          </cell>
          <cell r="B3208" t="str">
            <v>Sinapi 88264</v>
          </cell>
          <cell r="C3208" t="str">
            <v>Eletricista com encargos complementares</v>
          </cell>
          <cell r="D3208" t="str">
            <v>h</v>
          </cell>
          <cell r="E3208">
            <v>32</v>
          </cell>
          <cell r="F3208">
            <v>19.11</v>
          </cell>
          <cell r="G3208">
            <v>611.52</v>
          </cell>
        </row>
        <row r="3211">
          <cell r="A3211" t="str">
            <v>Composição 0560</v>
          </cell>
          <cell r="B3211" t="str">
            <v>Comp. Criada a partir do elemento</v>
          </cell>
          <cell r="C3211" t="str">
            <v>Fornecimento de Subestação 500 KVA (ver detalhamento em SESC-TO-GURUPI-INST-EL-012), conforme padrão da concessionária local (ENERGISA). Composta por isoladores, mufla terminal, para-raios e seus respectivos suportes, TCs e TPs e seus respectivos suportes, caixa para relé de proteção, chave seccionadora tripolar abertura sem carga, portas metálicas, grades de proteção. (ver especificação no Memorial Descritivo)</v>
          </cell>
          <cell r="D3211" t="str">
            <v>un</v>
          </cell>
          <cell r="E3211">
            <v>1</v>
          </cell>
          <cell r="G3211">
            <v>30813.77</v>
          </cell>
        </row>
        <row r="3212">
          <cell r="A3212" t="str">
            <v>.1</v>
          </cell>
          <cell r="B3212" t="str">
            <v>Proposta</v>
          </cell>
          <cell r="C3212" t="str">
            <v>Chave seccionadora tripolar, abertura sem carga - 17,5KV - 400A</v>
          </cell>
          <cell r="D3212" t="str">
            <v>un</v>
          </cell>
          <cell r="E3212">
            <v>2</v>
          </cell>
          <cell r="F3212">
            <v>1557.1</v>
          </cell>
          <cell r="G3212">
            <v>3114.2</v>
          </cell>
        </row>
        <row r="3213">
          <cell r="A3213" t="str">
            <v>.2</v>
          </cell>
          <cell r="B3213" t="str">
            <v>Ins Sinapi 4168</v>
          </cell>
          <cell r="C3213" t="str">
            <v>Mufla terminal primaria unipolar uso interno para cabo 35/120mm2 isolacao 15/25kv em epr - borracha de silicone</v>
          </cell>
          <cell r="D3213" t="str">
            <v>cj</v>
          </cell>
          <cell r="E3213">
            <v>4</v>
          </cell>
          <cell r="F3213">
            <v>272.02</v>
          </cell>
          <cell r="G3213">
            <v>1088.08</v>
          </cell>
        </row>
        <row r="3214">
          <cell r="A3214" t="str">
            <v>.3</v>
          </cell>
          <cell r="B3214" t="str">
            <v>Ins 07940/ORSE</v>
          </cell>
          <cell r="C3214" t="str">
            <v>Vergalhão de cobre 5/8"</v>
          </cell>
          <cell r="D3214" t="str">
            <v>m</v>
          </cell>
          <cell r="E3214">
            <v>30</v>
          </cell>
          <cell r="F3214">
            <v>134.63999999999999</v>
          </cell>
          <cell r="G3214">
            <v>4039.2</v>
          </cell>
        </row>
        <row r="3215">
          <cell r="A3215" t="str">
            <v>.4</v>
          </cell>
          <cell r="B3215" t="str">
            <v>Ins Sinapi 4273</v>
          </cell>
          <cell r="C3215" t="str">
            <v>Para-raios de distribuicao, tensao nominal 30 kv, corrente nominal de descarga 10 ka</v>
          </cell>
          <cell r="D3215" t="str">
            <v>un</v>
          </cell>
          <cell r="E3215">
            <v>3</v>
          </cell>
          <cell r="F3215">
            <v>414</v>
          </cell>
          <cell r="G3215">
            <v>1242</v>
          </cell>
        </row>
        <row r="3216">
          <cell r="A3216" t="str">
            <v>.5</v>
          </cell>
          <cell r="B3216" t="str">
            <v>Ins Sinapi 3394</v>
          </cell>
          <cell r="C3216" t="str">
            <v>Isolador de porcelana, tipo bucha, para tensao de *15* kv un</v>
          </cell>
          <cell r="D3216" t="str">
            <v>un</v>
          </cell>
          <cell r="E3216">
            <v>6</v>
          </cell>
          <cell r="F3216">
            <v>333.87</v>
          </cell>
          <cell r="G3216">
            <v>2003.22</v>
          </cell>
        </row>
        <row r="3217">
          <cell r="A3217" t="str">
            <v>.6</v>
          </cell>
          <cell r="B3217" t="str">
            <v>Ins Sinapi 868</v>
          </cell>
          <cell r="C3217" t="str">
            <v>Cabo de cobre nu 25 mm2 meio-duro</v>
          </cell>
          <cell r="D3217" t="str">
            <v>m</v>
          </cell>
          <cell r="E3217">
            <v>42</v>
          </cell>
          <cell r="F3217">
            <v>13.34</v>
          </cell>
          <cell r="G3217">
            <v>560.28</v>
          </cell>
        </row>
        <row r="3218">
          <cell r="A3218" t="str">
            <v>.7</v>
          </cell>
          <cell r="B3218" t="str">
            <v>Ins Sinapi 865</v>
          </cell>
          <cell r="C3218" t="str">
            <v>Cabo de cobre nu 95 mm2 meio-duro</v>
          </cell>
          <cell r="D3218" t="str">
            <v>m</v>
          </cell>
          <cell r="E3218">
            <v>110</v>
          </cell>
          <cell r="F3218">
            <v>50.94</v>
          </cell>
          <cell r="G3218">
            <v>5603.4</v>
          </cell>
        </row>
        <row r="3219">
          <cell r="A3219" t="str">
            <v>.8</v>
          </cell>
          <cell r="B3219" t="str">
            <v>Composição Auxiliar</v>
          </cell>
          <cell r="C3219" t="str">
            <v xml:space="preserve">Solda exotérmica </v>
          </cell>
          <cell r="D3219" t="str">
            <v>un</v>
          </cell>
          <cell r="E3219">
            <v>48</v>
          </cell>
          <cell r="F3219">
            <v>51.5</v>
          </cell>
          <cell r="G3219">
            <v>2472</v>
          </cell>
        </row>
        <row r="3220">
          <cell r="A3220" t="str">
            <v>.9</v>
          </cell>
          <cell r="B3220" t="str">
            <v>Ins Sinapi 1586</v>
          </cell>
          <cell r="C3220" t="str">
            <v>Terminal metalico a pressao para 1 cabo de 25 mm2, com 1 furo de fixacao</v>
          </cell>
          <cell r="D3220" t="str">
            <v>un</v>
          </cell>
          <cell r="E3220">
            <v>15</v>
          </cell>
          <cell r="F3220">
            <v>4.5599999999999996</v>
          </cell>
          <cell r="G3220">
            <v>68.400000000000006</v>
          </cell>
        </row>
        <row r="3221">
          <cell r="A3221" t="str">
            <v>.11</v>
          </cell>
          <cell r="B3221" t="str">
            <v>Composição 0408</v>
          </cell>
          <cell r="C3221" t="str">
            <v>Eletroduto em PVC rígido (preto), incluindo curvas, luvas, buchas e arruelas, ref.: Tigre ou similar. - Ø4"</v>
          </cell>
          <cell r="D3221" t="str">
            <v>m</v>
          </cell>
          <cell r="E3221">
            <v>3</v>
          </cell>
          <cell r="F3221">
            <v>75.75</v>
          </cell>
          <cell r="G3221">
            <v>227.25</v>
          </cell>
        </row>
        <row r="3222">
          <cell r="A3222" t="str">
            <v>.12</v>
          </cell>
          <cell r="B3222" t="str">
            <v>Sinapi 73933/4</v>
          </cell>
          <cell r="C3222" t="str">
            <v>Porta de ferro de abrir tipo barra chata, com requadro e guarnicao completa</v>
          </cell>
          <cell r="D3222" t="str">
            <v>m2</v>
          </cell>
          <cell r="E3222">
            <v>5.04</v>
          </cell>
          <cell r="F3222">
            <v>396.49</v>
          </cell>
          <cell r="G3222">
            <v>1998.31</v>
          </cell>
        </row>
        <row r="3223">
          <cell r="A3223" t="str">
            <v>.13</v>
          </cell>
          <cell r="B3223" t="str">
            <v>Sinapi 74244/1</v>
          </cell>
          <cell r="C3223" t="str">
            <v>Alambrado para quadra poliesportiva, estruturado por tubos de aco galvanizado, com costura, din 2440, diametro 2", com tela de arame galvanizado, fio 14 bwg e malha quadrada 5x5cm</v>
          </cell>
          <cell r="D3223" t="str">
            <v>m2</v>
          </cell>
          <cell r="E3223">
            <v>17</v>
          </cell>
          <cell r="F3223">
            <v>113.93</v>
          </cell>
          <cell r="G3223">
            <v>1936.81</v>
          </cell>
        </row>
        <row r="3224">
          <cell r="A3224" t="str">
            <v>.14</v>
          </cell>
          <cell r="B3224" t="str">
            <v>Ins Sinapi 1337</v>
          </cell>
          <cell r="C3224" t="str">
            <v xml:space="preserve">Chapa de aco xadrez para pisos, e = 1/4 " (6,30 mm) 54,53 kg/m2 </v>
          </cell>
          <cell r="D3224" t="str">
            <v>kg</v>
          </cell>
          <cell r="E3224">
            <v>436.24</v>
          </cell>
          <cell r="F3224">
            <v>7.09</v>
          </cell>
          <cell r="G3224">
            <v>3092.94</v>
          </cell>
        </row>
        <row r="3225">
          <cell r="A3225" t="str">
            <v>.15</v>
          </cell>
          <cell r="B3225" t="str">
            <v>Sinapi 88266</v>
          </cell>
          <cell r="C3225" t="str">
            <v>Eletrotécnico com encargos complementares</v>
          </cell>
          <cell r="D3225" t="str">
            <v>h</v>
          </cell>
          <cell r="E3225">
            <v>48</v>
          </cell>
          <cell r="F3225">
            <v>21.91</v>
          </cell>
          <cell r="G3225">
            <v>1051.68</v>
          </cell>
        </row>
        <row r="3226">
          <cell r="A3226" t="str">
            <v>.16</v>
          </cell>
          <cell r="B3226" t="str">
            <v>Sinapi 88247</v>
          </cell>
          <cell r="C3226" t="str">
            <v>Auxiliar de eletricista com encargos complementares</v>
          </cell>
          <cell r="D3226" t="str">
            <v>h</v>
          </cell>
          <cell r="E3226">
            <v>96</v>
          </cell>
          <cell r="F3226">
            <v>14.57</v>
          </cell>
          <cell r="G3226">
            <v>1398.72</v>
          </cell>
        </row>
        <row r="3227">
          <cell r="A3227" t="str">
            <v>.17</v>
          </cell>
          <cell r="B3227" t="str">
            <v>Sinapi 88264</v>
          </cell>
          <cell r="C3227" t="str">
            <v>Eletricista com encargos complementares</v>
          </cell>
          <cell r="D3227" t="str">
            <v>h</v>
          </cell>
          <cell r="E3227">
            <v>48</v>
          </cell>
          <cell r="F3227">
            <v>19.11</v>
          </cell>
          <cell r="G3227">
            <v>917.28</v>
          </cell>
        </row>
        <row r="3230">
          <cell r="A3230" t="str">
            <v>Composição 0561</v>
          </cell>
          <cell r="B3230" t="str">
            <v>Comp. Criada a partir do elemento</v>
          </cell>
          <cell r="C3230" t="str">
            <v xml:space="preserve">Aparelho de acesso a rede sem fio (Wireless): Interface Gigabit Ethernet LAN permitindo uplink de alta velocidade para a rede com fio.  Segurança robusta, incluindo WPA2, 802.1X com autenticação segura RADIUS e detecção de ponto de acesso invasor.  Suporte a portal cativo permitindo acesso personalizado e seguro aos convidados com vários direitos e funções.  Antena que aumenta a área de cobertura sem fio otimizando automaticamente o padrão.  Suporte para PoE.  Kit de montagem que permita a instalação no teto ou na parede.  QoS inteligente.  Modo de economia de energia.  Modo Ponte de grupo de trabalho permitindo expandir a rede conectandose sem fio a uma segunda rede Ethernet. Suporte para IPv6.  Ref.: CISCO modelo WIRELESS CISCO AIRAP1562I-
Z-K9 ou superior. </v>
          </cell>
          <cell r="D3230" t="str">
            <v>un</v>
          </cell>
          <cell r="E3230">
            <v>1</v>
          </cell>
          <cell r="G3230">
            <v>10484.380000000001</v>
          </cell>
        </row>
        <row r="3231">
          <cell r="A3231" t="str">
            <v>.1</v>
          </cell>
          <cell r="B3231" t="str">
            <v>Proposta</v>
          </cell>
          <cell r="C3231" t="str">
            <v>Aparelho de acesso a rede sem fio (Wireless):  Ref.: CISCO modelo WIRELESS CISCO AIRAP1562I - Z-K9</v>
          </cell>
          <cell r="D3231" t="str">
            <v>un</v>
          </cell>
          <cell r="E3231">
            <v>1</v>
          </cell>
          <cell r="F3231">
            <v>10382.280000000001</v>
          </cell>
          <cell r="G3231">
            <v>10382.280000000001</v>
          </cell>
        </row>
        <row r="3232">
          <cell r="A3232" t="str">
            <v>.2</v>
          </cell>
          <cell r="B3232" t="str">
            <v>Sinapi 88247</v>
          </cell>
          <cell r="C3232" t="str">
            <v>Auxiliar de eletricista com encargos complementares</v>
          </cell>
          <cell r="D3232" t="str">
            <v>h</v>
          </cell>
          <cell r="E3232">
            <v>4</v>
          </cell>
          <cell r="F3232">
            <v>14.57</v>
          </cell>
          <cell r="G3232">
            <v>58.28</v>
          </cell>
        </row>
        <row r="3233">
          <cell r="A3233" t="str">
            <v>.3</v>
          </cell>
          <cell r="B3233" t="str">
            <v>Sinapi 88266</v>
          </cell>
          <cell r="C3233" t="str">
            <v>Eletrotécnico com encargos complementares</v>
          </cell>
          <cell r="D3233" t="str">
            <v>h</v>
          </cell>
          <cell r="E3233">
            <v>2</v>
          </cell>
          <cell r="F3233">
            <v>21.91</v>
          </cell>
          <cell r="G3233">
            <v>43.82</v>
          </cell>
        </row>
        <row r="3236">
          <cell r="A3236" t="str">
            <v>Composição 0601</v>
          </cell>
          <cell r="B3236" t="str">
            <v>Comp. Criada a partir do elemento</v>
          </cell>
          <cell r="C3236" t="str">
            <v xml:space="preserve">Barra Chata de cobre eletrolítico 3/4"x3/16"x3m (90mm²). Ref.: TERMOTÉCNICA </v>
          </cell>
          <cell r="D3236" t="str">
            <v>m</v>
          </cell>
          <cell r="E3236">
            <v>1</v>
          </cell>
          <cell r="G3236">
            <v>86.91</v>
          </cell>
        </row>
        <row r="3237">
          <cell r="A3237" t="str">
            <v>.1</v>
          </cell>
          <cell r="B3237" t="str">
            <v>Ins 07940/ORSE</v>
          </cell>
          <cell r="C3237" t="str">
            <v xml:space="preserve">Barra Chata de cobre eletrolítico 3/4"x3/16"x3m (90mm²). Ref.: TERMOTÉCNICA </v>
          </cell>
          <cell r="D3237" t="str">
            <v>kg</v>
          </cell>
          <cell r="E3237">
            <v>0.80600000000000005</v>
          </cell>
          <cell r="F3237">
            <v>76.5</v>
          </cell>
          <cell r="G3237">
            <v>61.66</v>
          </cell>
        </row>
        <row r="3238">
          <cell r="A3238" t="str">
            <v>.2</v>
          </cell>
          <cell r="B3238" t="str">
            <v>Sinapi 88264</v>
          </cell>
          <cell r="C3238" t="str">
            <v xml:space="preserve">Eletricista com encargos complementares </v>
          </cell>
          <cell r="D3238" t="str">
            <v>h</v>
          </cell>
          <cell r="E3238">
            <v>0.8</v>
          </cell>
          <cell r="F3238">
            <v>19.11</v>
          </cell>
          <cell r="G3238">
            <v>15.29</v>
          </cell>
        </row>
        <row r="3239">
          <cell r="A3239" t="str">
            <v>.3</v>
          </cell>
          <cell r="B3239" t="str">
            <v>Sinapi 88316</v>
          </cell>
          <cell r="C3239" t="str">
            <v xml:space="preserve">Servente com encargos complementares </v>
          </cell>
          <cell r="D3239" t="str">
            <v>h</v>
          </cell>
          <cell r="E3239">
            <v>0.8</v>
          </cell>
          <cell r="F3239">
            <v>12.45</v>
          </cell>
          <cell r="G3239">
            <v>9.9600000000000009</v>
          </cell>
        </row>
        <row r="3242">
          <cell r="A3242" t="str">
            <v>Composição 0602</v>
          </cell>
          <cell r="B3242" t="str">
            <v>Comp. 09051/ORSEcom mão de obra sinapi</v>
          </cell>
          <cell r="C3242" t="str">
            <v>Caixa de equalização de potencial 200x200x100mm</v>
          </cell>
          <cell r="D3242" t="str">
            <v>un</v>
          </cell>
          <cell r="E3242">
            <v>1</v>
          </cell>
          <cell r="G3242">
            <v>250.19</v>
          </cell>
        </row>
        <row r="3243">
          <cell r="A3243" t="str">
            <v>.1</v>
          </cell>
          <cell r="B3243" t="str">
            <v>Ins 09326/ORSE</v>
          </cell>
          <cell r="C3243" t="str">
            <v>Caixa de equalização p/aterramento 20x20x10cm de sobrepor p/11 terminais de pressão c/barramento (pára-raio)</v>
          </cell>
          <cell r="D3243" t="str">
            <v>un</v>
          </cell>
          <cell r="E3243">
            <v>1</v>
          </cell>
          <cell r="F3243">
            <v>240.72</v>
          </cell>
          <cell r="G3243">
            <v>240.72</v>
          </cell>
        </row>
        <row r="3244">
          <cell r="A3244" t="str">
            <v>.2</v>
          </cell>
          <cell r="B3244" t="str">
            <v>Sinapi 88264</v>
          </cell>
          <cell r="C3244" t="str">
            <v xml:space="preserve">Eletricista com encargos complementares </v>
          </cell>
          <cell r="D3244" t="str">
            <v>h</v>
          </cell>
          <cell r="E3244">
            <v>0.3</v>
          </cell>
          <cell r="F3244">
            <v>19.11</v>
          </cell>
          <cell r="G3244">
            <v>5.73</v>
          </cell>
        </row>
        <row r="3245">
          <cell r="A3245" t="str">
            <v>.3</v>
          </cell>
          <cell r="B3245" t="str">
            <v>Sinapi 88316</v>
          </cell>
          <cell r="C3245" t="str">
            <v xml:space="preserve">Servente com encargos complementares </v>
          </cell>
          <cell r="D3245" t="str">
            <v>h</v>
          </cell>
          <cell r="E3245">
            <v>0.3</v>
          </cell>
          <cell r="F3245">
            <v>12.45</v>
          </cell>
          <cell r="G3245">
            <v>3.74</v>
          </cell>
        </row>
        <row r="3248">
          <cell r="A3248" t="str">
            <v>Composição 0603</v>
          </cell>
          <cell r="B3248" t="str">
            <v>Comp. Criada a partir do elemento</v>
          </cell>
          <cell r="C3248" t="str">
            <v>Poço de aterramento composto por caixa em PEAD com 40x40cm com tampa de alumínio fundido com haste de aterramento Copperweld Ø3/4"x3,00m e conector haste/cabo de bronze para cordoalha de 95mm²</v>
          </cell>
          <cell r="D3248" t="str">
            <v>un</v>
          </cell>
          <cell r="E3248">
            <v>1</v>
          </cell>
          <cell r="G3248">
            <v>238.2</v>
          </cell>
        </row>
        <row r="3249">
          <cell r="A3249" t="str">
            <v>.1</v>
          </cell>
          <cell r="B3249" t="str">
            <v>Sinapi 96522</v>
          </cell>
          <cell r="C3249" t="str">
            <v>Escavação manual de valas a qualquer profundidade, sem previsão de formas</v>
          </cell>
          <cell r="D3249" t="str">
            <v>m3</v>
          </cell>
          <cell r="E3249">
            <v>0.1</v>
          </cell>
          <cell r="F3249">
            <v>92.16</v>
          </cell>
          <cell r="G3249">
            <v>9.2200000000000006</v>
          </cell>
        </row>
        <row r="3250">
          <cell r="A3250" t="str">
            <v>.2</v>
          </cell>
          <cell r="B3250" t="str">
            <v>Ins Sinapi 34641</v>
          </cell>
          <cell r="C3250" t="str">
            <v>Caixa inspecao em concreto para aterramento e para raios diametro = 300 mm</v>
          </cell>
          <cell r="D3250" t="str">
            <v>un</v>
          </cell>
          <cell r="E3250">
            <v>1</v>
          </cell>
          <cell r="F3250">
            <v>41.12</v>
          </cell>
          <cell r="G3250">
            <v>41.12</v>
          </cell>
        </row>
        <row r="3251">
          <cell r="A3251" t="str">
            <v>.2</v>
          </cell>
          <cell r="B3251" t="str">
            <v>Ins 09723 ORSE</v>
          </cell>
          <cell r="C3251" t="str">
            <v>Tampa reforçada em ferro fundido d=300mm, c/escotilha quadrada e articulada, p/cx.aterramento, ref:TEL-536 ou similar (SPDA)</v>
          </cell>
          <cell r="D3251" t="str">
            <v>un</v>
          </cell>
          <cell r="E3251">
            <v>1</v>
          </cell>
          <cell r="F3251">
            <v>92.78</v>
          </cell>
          <cell r="G3251">
            <v>92.78</v>
          </cell>
        </row>
        <row r="3252">
          <cell r="A3252" t="str">
            <v>.3</v>
          </cell>
          <cell r="B3252" t="str">
            <v>Ins ORSE 09329</v>
          </cell>
          <cell r="C3252" t="str">
            <v>Conector de medição em bronze c/4 parafusos p/cabos de cobre 16-70mm² ref.TEL-560 (pára-raio)</v>
          </cell>
          <cell r="D3252" t="str">
            <v>un</v>
          </cell>
          <cell r="E3252">
            <v>1</v>
          </cell>
          <cell r="F3252">
            <v>20</v>
          </cell>
          <cell r="G3252">
            <v>20</v>
          </cell>
        </row>
        <row r="3253">
          <cell r="A3253" t="str">
            <v>.4</v>
          </cell>
          <cell r="B3253" t="str">
            <v>Ins 11848 ORSE</v>
          </cell>
          <cell r="C3253" t="str">
            <v>Conector cabo-haste em bronze natural para 2 cabos cobre de 16mm² a 70mm² com grampo "U" e porcas de aço galv.Ref:TEL-583 ou similar</v>
          </cell>
          <cell r="D3253" t="str">
            <v>un</v>
          </cell>
          <cell r="E3253">
            <v>1</v>
          </cell>
          <cell r="F3253">
            <v>2.89</v>
          </cell>
          <cell r="G3253">
            <v>2.89</v>
          </cell>
        </row>
        <row r="3254">
          <cell r="A3254" t="str">
            <v>.5</v>
          </cell>
          <cell r="B3254" t="str">
            <v>Sinapi 88309</v>
          </cell>
          <cell r="C3254" t="str">
            <v xml:space="preserve">Pedreiro com encargos complementares </v>
          </cell>
          <cell r="D3254" t="str">
            <v>h</v>
          </cell>
          <cell r="E3254">
            <v>0.33</v>
          </cell>
          <cell r="F3254">
            <v>17.170000000000002</v>
          </cell>
          <cell r="G3254">
            <v>5.67</v>
          </cell>
        </row>
        <row r="3255">
          <cell r="A3255" t="str">
            <v>.6</v>
          </cell>
          <cell r="B3255" t="str">
            <v>Sinapi 88264</v>
          </cell>
          <cell r="C3255" t="str">
            <v xml:space="preserve">Eletricista com encargos complementares </v>
          </cell>
          <cell r="D3255" t="str">
            <v>h</v>
          </cell>
          <cell r="E3255">
            <v>0.75</v>
          </cell>
          <cell r="F3255">
            <v>19.11</v>
          </cell>
          <cell r="G3255">
            <v>14.33</v>
          </cell>
        </row>
        <row r="3256">
          <cell r="A3256" t="str">
            <v>.7</v>
          </cell>
          <cell r="B3256" t="str">
            <v>Sinapi 88316</v>
          </cell>
          <cell r="C3256" t="str">
            <v>Servente com encargos complementares</v>
          </cell>
          <cell r="D3256" t="str">
            <v>h</v>
          </cell>
          <cell r="E3256">
            <v>0.33</v>
          </cell>
          <cell r="F3256">
            <v>12.45</v>
          </cell>
          <cell r="G3256">
            <v>4.1100000000000003</v>
          </cell>
        </row>
        <row r="3257">
          <cell r="A3257" t="str">
            <v>.8</v>
          </cell>
          <cell r="B3257" t="str">
            <v>Sinapi 96985</v>
          </cell>
          <cell r="C3257" t="str">
            <v>Haste de aterramento 5/8 para SPDA - fornecimento e instalação</v>
          </cell>
          <cell r="D3257" t="str">
            <v>un</v>
          </cell>
          <cell r="E3257">
            <v>1</v>
          </cell>
          <cell r="F3257">
            <v>48.08</v>
          </cell>
          <cell r="G3257">
            <v>48.08</v>
          </cell>
        </row>
        <row r="3260">
          <cell r="A3260" t="str">
            <v>Composição 0604</v>
          </cell>
          <cell r="B3260" t="str">
            <v>Comp. Criada a partir do elemento</v>
          </cell>
          <cell r="C3260" t="str">
            <v>Mastro galvanizado 1.1/2"x6m com captor Franklin em latão cromado 300mm. Fornecido com estaiamento em cabo de aço (4m) e base p/ mastro</v>
          </cell>
          <cell r="D3260" t="str">
            <v>un</v>
          </cell>
          <cell r="E3260">
            <v>1</v>
          </cell>
          <cell r="G3260">
            <v>662.95</v>
          </cell>
        </row>
        <row r="3261">
          <cell r="A3261" t="str">
            <v>.1</v>
          </cell>
          <cell r="B3261" t="str">
            <v>Ins Sinapi 12357</v>
          </cell>
          <cell r="C3261" t="str">
            <v>Mastro simples galvanizado diametro nominal 1 1/2", comprimento 3 m</v>
          </cell>
          <cell r="D3261" t="str">
            <v>un</v>
          </cell>
          <cell r="E3261">
            <v>2</v>
          </cell>
          <cell r="F3261">
            <v>147.07</v>
          </cell>
          <cell r="G3261">
            <v>294.14</v>
          </cell>
        </row>
        <row r="3262">
          <cell r="A3262" t="str">
            <v>.2</v>
          </cell>
          <cell r="B3262" t="str">
            <v>Ins Sinapi 38060</v>
          </cell>
          <cell r="C3262" t="str">
            <v xml:space="preserve">Base para mastro de para-raios diametro nominal 1 1/2" </v>
          </cell>
          <cell r="D3262" t="str">
            <v>un</v>
          </cell>
          <cell r="E3262">
            <v>2</v>
          </cell>
          <cell r="F3262">
            <v>64.17</v>
          </cell>
          <cell r="G3262">
            <v>128.34</v>
          </cell>
        </row>
        <row r="3263">
          <cell r="A3263" t="str">
            <v>.3</v>
          </cell>
          <cell r="B3263" t="str">
            <v>Ins Sinapi 42655</v>
          </cell>
          <cell r="C3263" t="str">
            <v>Cabo de aco galvanizado, diametro 9,53 mm (3/8"), com alma de fibra 6 x 25 f (coletado caixa)</v>
          </cell>
          <cell r="D3263" t="str">
            <v>kg</v>
          </cell>
          <cell r="E3263">
            <v>1.4</v>
          </cell>
          <cell r="F3263">
            <v>10.08</v>
          </cell>
          <cell r="G3263">
            <v>14.11</v>
          </cell>
        </row>
        <row r="3264">
          <cell r="A3264" t="str">
            <v>.4</v>
          </cell>
          <cell r="B3264" t="str">
            <v>Ins Sinapi 1</v>
          </cell>
          <cell r="C3264" t="str">
            <v>Acetileno, em garrafas de 9Kg</v>
          </cell>
          <cell r="D3264" t="str">
            <v>Kg</v>
          </cell>
          <cell r="E3264">
            <v>0.25</v>
          </cell>
          <cell r="F3264">
            <v>37.5</v>
          </cell>
          <cell r="G3264">
            <v>9.3800000000000008</v>
          </cell>
        </row>
        <row r="3265">
          <cell r="A3265" t="str">
            <v>.5</v>
          </cell>
          <cell r="B3265" t="str">
            <v>Ins Sinapi 10997</v>
          </cell>
          <cell r="C3265" t="str">
            <v>Eletrodo com diâmetro de 5mm (3/16"), E-7418-6 G</v>
          </cell>
          <cell r="D3265" t="str">
            <v>Kg</v>
          </cell>
          <cell r="E3265">
            <v>0.625</v>
          </cell>
          <cell r="F3265">
            <v>19.190000000000001</v>
          </cell>
          <cell r="G3265">
            <v>11.99</v>
          </cell>
        </row>
        <row r="3266">
          <cell r="A3266" t="str">
            <v>.6</v>
          </cell>
          <cell r="B3266" t="str">
            <v>Ins Sinapi 2</v>
          </cell>
          <cell r="C3266" t="str">
            <v>Oxigênio, em garrafas de 9,3m3</v>
          </cell>
          <cell r="D3266" t="str">
            <v>m3</v>
          </cell>
          <cell r="E3266">
            <v>1.25</v>
          </cell>
          <cell r="F3266">
            <v>8.2100000000000009</v>
          </cell>
          <cell r="G3266">
            <v>10.26</v>
          </cell>
        </row>
        <row r="3267">
          <cell r="A3267" t="str">
            <v>.7</v>
          </cell>
          <cell r="B3267" t="str">
            <v>Sinapi 88278</v>
          </cell>
          <cell r="C3267" t="str">
            <v>Montador de estruturas metálicas com encargos complementares</v>
          </cell>
          <cell r="D3267" t="str">
            <v>h</v>
          </cell>
          <cell r="E3267">
            <v>2.5</v>
          </cell>
          <cell r="F3267">
            <v>12.89</v>
          </cell>
          <cell r="G3267">
            <v>32.229999999999997</v>
          </cell>
        </row>
        <row r="3268">
          <cell r="A3268" t="str">
            <v>.8</v>
          </cell>
          <cell r="B3268" t="str">
            <v>Sinapi 88316</v>
          </cell>
          <cell r="C3268" t="str">
            <v>Servente com encargos complementares</v>
          </cell>
          <cell r="D3268" t="str">
            <v>h</v>
          </cell>
          <cell r="E3268">
            <v>5</v>
          </cell>
          <cell r="F3268">
            <v>12.45</v>
          </cell>
          <cell r="G3268">
            <v>62.25</v>
          </cell>
        </row>
        <row r="3269">
          <cell r="A3269" t="str">
            <v>.9</v>
          </cell>
          <cell r="B3269" t="str">
            <v>Sinapi 96989</v>
          </cell>
          <cell r="C3269" t="str">
            <v>Captor tipo franklin para spda - fornecimento e instalação</v>
          </cell>
          <cell r="D3269" t="str">
            <v>un</v>
          </cell>
          <cell r="E3269">
            <v>1</v>
          </cell>
          <cell r="F3269">
            <v>100.25</v>
          </cell>
          <cell r="G3269">
            <v>100.25</v>
          </cell>
        </row>
        <row r="3272">
          <cell r="A3272" t="str">
            <v>Composição 0605</v>
          </cell>
          <cell r="B3272" t="str">
            <v>Comp. Criada a partir do elemento</v>
          </cell>
          <cell r="C3272" t="str">
            <v>Mastro galvanizado 1.1/2"x6m com captor Franklin em latão cromado 300mm. Fornecido com estaiamento em cabo de aço, abraçadeira porta-bandeira e apoio</v>
          </cell>
          <cell r="D3272" t="str">
            <v>un</v>
          </cell>
          <cell r="E3272">
            <v>1</v>
          </cell>
          <cell r="G3272">
            <v>803.17000000000007</v>
          </cell>
        </row>
        <row r="3273">
          <cell r="A3273" t="str">
            <v>.1</v>
          </cell>
          <cell r="B3273" t="str">
            <v>Ins Sinapi 12357</v>
          </cell>
          <cell r="C3273" t="str">
            <v>Mastro simples galvanizado diametro nominal 1 1/2", comprimento 3 m</v>
          </cell>
          <cell r="D3273" t="str">
            <v>un</v>
          </cell>
          <cell r="E3273">
            <v>2</v>
          </cell>
          <cell r="F3273">
            <v>147.07</v>
          </cell>
          <cell r="G3273">
            <v>294.14</v>
          </cell>
        </row>
        <row r="3274">
          <cell r="A3274" t="str">
            <v>.2</v>
          </cell>
          <cell r="B3274" t="str">
            <v>Ins Sinapi 38060</v>
          </cell>
          <cell r="C3274" t="str">
            <v xml:space="preserve">Base para mastro de para-raios diametro nominal 1 1/2" </v>
          </cell>
          <cell r="D3274" t="str">
            <v>un</v>
          </cell>
          <cell r="E3274">
            <v>2</v>
          </cell>
          <cell r="F3274">
            <v>64.17</v>
          </cell>
          <cell r="G3274">
            <v>128.34</v>
          </cell>
        </row>
        <row r="3275">
          <cell r="A3275" t="str">
            <v>.3</v>
          </cell>
          <cell r="B3275" t="str">
            <v>Ins Sinapi 42655</v>
          </cell>
          <cell r="C3275" t="str">
            <v>Cabo de aco galvanizado, diametro 9,53 mm (3/8"), com alma de fibra 6 x 25 f (coletado caixa)</v>
          </cell>
          <cell r="D3275" t="str">
            <v>kg</v>
          </cell>
          <cell r="E3275">
            <v>2.8</v>
          </cell>
          <cell r="F3275">
            <v>10.08</v>
          </cell>
          <cell r="G3275">
            <v>28.22</v>
          </cell>
        </row>
        <row r="3276">
          <cell r="A3276" t="str">
            <v>.4</v>
          </cell>
          <cell r="B3276" t="str">
            <v>Ins Sinapi 1</v>
          </cell>
          <cell r="C3276" t="str">
            <v>Acetileno, em garrafas de 9Kg</v>
          </cell>
          <cell r="D3276" t="str">
            <v>Kg</v>
          </cell>
          <cell r="E3276">
            <v>0.5</v>
          </cell>
          <cell r="F3276">
            <v>37.5</v>
          </cell>
          <cell r="G3276">
            <v>18.75</v>
          </cell>
        </row>
        <row r="3277">
          <cell r="A3277" t="str">
            <v>.5</v>
          </cell>
          <cell r="B3277" t="str">
            <v>Ins Sinapi 10997</v>
          </cell>
          <cell r="C3277" t="str">
            <v>Eletrodo com diâmetro de 5mm (3/16"), E-7418-6 G</v>
          </cell>
          <cell r="D3277" t="str">
            <v>Kg</v>
          </cell>
          <cell r="E3277">
            <v>1.25</v>
          </cell>
          <cell r="F3277">
            <v>19.190000000000001</v>
          </cell>
          <cell r="G3277">
            <v>23.99</v>
          </cell>
        </row>
        <row r="3278">
          <cell r="A3278" t="str">
            <v>.6</v>
          </cell>
          <cell r="B3278" t="str">
            <v>Ins Sinapi 2</v>
          </cell>
          <cell r="C3278" t="str">
            <v>Oxigênio, em garrafas de 9,3m3</v>
          </cell>
          <cell r="D3278" t="str">
            <v>m3</v>
          </cell>
          <cell r="E3278">
            <v>2.5</v>
          </cell>
          <cell r="F3278">
            <v>8.2100000000000009</v>
          </cell>
          <cell r="G3278">
            <v>20.53</v>
          </cell>
        </row>
        <row r="3279">
          <cell r="A3279" t="str">
            <v>.7</v>
          </cell>
          <cell r="B3279" t="str">
            <v>Sinapi 88278</v>
          </cell>
          <cell r="C3279" t="str">
            <v>Montador de estruturas metálicas com encargos complementares</v>
          </cell>
          <cell r="D3279" t="str">
            <v>h</v>
          </cell>
          <cell r="E3279">
            <v>5</v>
          </cell>
          <cell r="F3279">
            <v>12.89</v>
          </cell>
          <cell r="G3279">
            <v>64.45</v>
          </cell>
        </row>
        <row r="3280">
          <cell r="A3280" t="str">
            <v>.8</v>
          </cell>
          <cell r="B3280" t="str">
            <v>Sinapi 88316</v>
          </cell>
          <cell r="C3280" t="str">
            <v>Servente com encargos complementares</v>
          </cell>
          <cell r="D3280" t="str">
            <v>h</v>
          </cell>
          <cell r="E3280">
            <v>10</v>
          </cell>
          <cell r="F3280">
            <v>12.45</v>
          </cell>
          <cell r="G3280">
            <v>124.5</v>
          </cell>
        </row>
        <row r="3281">
          <cell r="A3281" t="str">
            <v>.9</v>
          </cell>
          <cell r="B3281" t="str">
            <v>Sinapi 96989</v>
          </cell>
          <cell r="C3281" t="str">
            <v>Captor tipo franklin para spda - fornecimento e instalação</v>
          </cell>
          <cell r="D3281" t="str">
            <v>un</v>
          </cell>
          <cell r="E3281">
            <v>1</v>
          </cell>
          <cell r="F3281">
            <v>100.25</v>
          </cell>
          <cell r="G3281">
            <v>100.25</v>
          </cell>
        </row>
        <row r="3284">
          <cell r="A3284" t="str">
            <v>Composição 0606</v>
          </cell>
          <cell r="B3284" t="str">
            <v>Comp. 07903/ORSE para a barra re-bar</v>
          </cell>
          <cell r="C3284" t="str">
            <v>RE-BAR em aço galvanizado a fogo Ø3/8"x4,00m</v>
          </cell>
          <cell r="D3284" t="str">
            <v>pç</v>
          </cell>
          <cell r="E3284">
            <v>1</v>
          </cell>
          <cell r="G3284">
            <v>48.04</v>
          </cell>
        </row>
        <row r="3285">
          <cell r="A3285" t="str">
            <v>.1</v>
          </cell>
          <cell r="B3285" t="str">
            <v>Sinapi 88264</v>
          </cell>
          <cell r="C3285" t="str">
            <v xml:space="preserve">Eletricista com encargos complementares </v>
          </cell>
          <cell r="D3285" t="str">
            <v>h</v>
          </cell>
          <cell r="E3285">
            <v>0.7</v>
          </cell>
          <cell r="F3285">
            <v>19.11</v>
          </cell>
          <cell r="G3285">
            <v>13.38</v>
          </cell>
        </row>
        <row r="3286">
          <cell r="A3286" t="str">
            <v>.2</v>
          </cell>
          <cell r="B3286" t="str">
            <v>Sinapi 88316</v>
          </cell>
          <cell r="C3286" t="str">
            <v xml:space="preserve">Servente com encargos complementares </v>
          </cell>
          <cell r="D3286" t="str">
            <v>h</v>
          </cell>
          <cell r="E3286">
            <v>1.1000000000000001</v>
          </cell>
          <cell r="F3286">
            <v>12.45</v>
          </cell>
          <cell r="G3286">
            <v>13.7</v>
          </cell>
        </row>
        <row r="3287">
          <cell r="A3287" t="str">
            <v>.3</v>
          </cell>
          <cell r="B3287" t="str">
            <v>Ins 07863/ORSE</v>
          </cell>
          <cell r="C3287" t="str">
            <v>Haste de aterramento galvanizada a fogo 3/8" x 3,45m (RE-BAR) TEL-760</v>
          </cell>
          <cell r="D3287" t="str">
            <v>un</v>
          </cell>
          <cell r="E3287">
            <v>1</v>
          </cell>
          <cell r="F3287">
            <v>20.96</v>
          </cell>
          <cell r="G3287">
            <v>20.96</v>
          </cell>
        </row>
        <row r="3290">
          <cell r="A3290" t="str">
            <v>Composição 0607</v>
          </cell>
          <cell r="B3290" t="str">
            <v>Comp. Sinapi 72272 para conector 25</v>
          </cell>
          <cell r="C3290" t="str">
            <v>Conector mecânico em bronze para cabo 25mm² incluindo parafuso de fixação</v>
          </cell>
          <cell r="D3290" t="str">
            <v>un</v>
          </cell>
          <cell r="E3290">
            <v>1</v>
          </cell>
          <cell r="G3290">
            <v>12.18</v>
          </cell>
        </row>
        <row r="3291">
          <cell r="A3291" t="str">
            <v>.1</v>
          </cell>
          <cell r="B3291" t="str">
            <v>Ins Sinapi 1550</v>
          </cell>
          <cell r="C3291" t="str">
            <v>Conector metalico tipo parafuso fendido (split bolt), para cabos ate 25 mm2</v>
          </cell>
          <cell r="D3291" t="str">
            <v>un</v>
          </cell>
          <cell r="E3291">
            <v>1</v>
          </cell>
          <cell r="F3291">
            <v>5.45</v>
          </cell>
          <cell r="G3291">
            <v>5.45</v>
          </cell>
        </row>
        <row r="3292">
          <cell r="A3292" t="str">
            <v>.2</v>
          </cell>
          <cell r="B3292" t="str">
            <v>Sinapi 88247</v>
          </cell>
          <cell r="C3292" t="str">
            <v xml:space="preserve">Auxiliar de eletricista com encargos complementares </v>
          </cell>
          <cell r="D3292" t="str">
            <v>h</v>
          </cell>
          <cell r="E3292">
            <v>0.2</v>
          </cell>
          <cell r="F3292">
            <v>14.57</v>
          </cell>
          <cell r="G3292">
            <v>2.91</v>
          </cell>
        </row>
        <row r="3293">
          <cell r="A3293" t="str">
            <v>.3</v>
          </cell>
          <cell r="B3293" t="str">
            <v>Sinapi 88264</v>
          </cell>
          <cell r="C3293" t="str">
            <v xml:space="preserve">Eletricista com encargos complementares </v>
          </cell>
          <cell r="D3293" t="str">
            <v>h</v>
          </cell>
          <cell r="E3293">
            <v>0.2</v>
          </cell>
          <cell r="F3293">
            <v>19.11</v>
          </cell>
          <cell r="G3293">
            <v>3.82</v>
          </cell>
        </row>
        <row r="3296">
          <cell r="A3296" t="str">
            <v>Composição Auxiliar</v>
          </cell>
          <cell r="B3296" t="str">
            <v>SBC 945051 com m.o. Sinapi</v>
          </cell>
          <cell r="C3296" t="str">
            <v xml:space="preserve">Solda exotérmica </v>
          </cell>
          <cell r="D3296" t="str">
            <v>un</v>
          </cell>
          <cell r="E3296">
            <v>1</v>
          </cell>
          <cell r="G3296">
            <v>51.5</v>
          </cell>
        </row>
        <row r="3297">
          <cell r="A3297" t="str">
            <v>.1</v>
          </cell>
          <cell r="B3297" t="str">
            <v>Ins I7378 SEINFRA</v>
          </cell>
          <cell r="C3297" t="str">
            <v>Ignex</v>
          </cell>
          <cell r="D3297" t="str">
            <v>un</v>
          </cell>
          <cell r="E3297">
            <v>1</v>
          </cell>
          <cell r="F3297">
            <v>3.41</v>
          </cell>
          <cell r="G3297">
            <v>3.41</v>
          </cell>
        </row>
        <row r="3298">
          <cell r="A3298" t="str">
            <v>.2</v>
          </cell>
          <cell r="B3298" t="str">
            <v>Ins I7377 SEINFRA</v>
          </cell>
          <cell r="C3298" t="str">
            <v>Cartucho de solda exotérmica n°90 ou equivalente técnico</v>
          </cell>
          <cell r="D3298" t="str">
            <v>un</v>
          </cell>
          <cell r="E3298">
            <v>1</v>
          </cell>
          <cell r="F3298">
            <v>23.85</v>
          </cell>
          <cell r="G3298">
            <v>23.85</v>
          </cell>
        </row>
        <row r="3299">
          <cell r="A3299" t="str">
            <v>.3</v>
          </cell>
          <cell r="B3299" t="str">
            <v>Ins I7379 SEINFRA</v>
          </cell>
          <cell r="C3299" t="str">
            <v>Molde p/solda HTH 5/8" 50-4A  (T #50MM²) ou equivalente técnico</v>
          </cell>
          <cell r="D3299" t="str">
            <v>un</v>
          </cell>
          <cell r="E3299">
            <v>0.04</v>
          </cell>
          <cell r="F3299">
            <v>176.58</v>
          </cell>
          <cell r="G3299">
            <v>7.06</v>
          </cell>
        </row>
        <row r="3300">
          <cell r="A3300" t="str">
            <v>.4</v>
          </cell>
          <cell r="B3300" t="str">
            <v>Proposta</v>
          </cell>
          <cell r="C3300" t="str">
            <v>Alicate Z-201 ou equivalente técnico</v>
          </cell>
          <cell r="D3300" t="str">
            <v>un</v>
          </cell>
          <cell r="E3300">
            <v>3.333E-3</v>
          </cell>
          <cell r="F3300">
            <v>99.3</v>
          </cell>
          <cell r="G3300">
            <v>0.33</v>
          </cell>
        </row>
        <row r="3301">
          <cell r="A3301" t="str">
            <v>.5</v>
          </cell>
          <cell r="B3301" t="str">
            <v>Sinapi 88264</v>
          </cell>
          <cell r="C3301" t="str">
            <v>Eletricista com encargos complementares</v>
          </cell>
          <cell r="D3301" t="str">
            <v>h</v>
          </cell>
          <cell r="E3301">
            <v>0.5</v>
          </cell>
          <cell r="F3301">
            <v>19.11</v>
          </cell>
          <cell r="G3301">
            <v>9.56</v>
          </cell>
        </row>
        <row r="3302">
          <cell r="A3302" t="str">
            <v>.6</v>
          </cell>
          <cell r="B3302" t="str">
            <v>Sinapi 88247</v>
          </cell>
          <cell r="C3302" t="str">
            <v xml:space="preserve">Auxiliar de eletricista com encargos complementares </v>
          </cell>
          <cell r="D3302" t="str">
            <v>h</v>
          </cell>
          <cell r="E3302">
            <v>0.5</v>
          </cell>
          <cell r="F3302">
            <v>14.57</v>
          </cell>
          <cell r="G3302">
            <v>7.29</v>
          </cell>
        </row>
        <row r="3305">
          <cell r="A3305" t="str">
            <v>Composição 0701</v>
          </cell>
          <cell r="B3305" t="str">
            <v>Composições Sinapi para o cj especificado</v>
          </cell>
          <cell r="C3305" t="str">
            <v>Tubo em aço carbono para solda, sem costura, conforme NBR5580 - classe M, 6m, incluindo conexões. ref. TUPER ou similar  -  Ø65mm (2.1/2")</v>
          </cell>
          <cell r="D3305" t="str">
            <v>m</v>
          </cell>
          <cell r="E3305">
            <v>1</v>
          </cell>
          <cell r="G3305">
            <v>213.85</v>
          </cell>
        </row>
        <row r="3306">
          <cell r="B3306" t="str">
            <v>Sinapi 92339</v>
          </cell>
          <cell r="C3306" t="str">
            <v>Tubo Ø 2.1/2" em aço</v>
          </cell>
        </row>
        <row r="3307">
          <cell r="A3307" t="str">
            <v>.1.1</v>
          </cell>
          <cell r="B3307" t="str">
            <v>Ins Sinapi 21147</v>
          </cell>
          <cell r="C3307" t="str">
            <v>Tubo aco carbono sem costura 2 1/2", e = 5,16 mm, schedule 40 (8,62 kg/m)</v>
          </cell>
          <cell r="D3307" t="str">
            <v>m</v>
          </cell>
          <cell r="E3307">
            <v>1.0389999999999999</v>
          </cell>
          <cell r="F3307">
            <v>85.43</v>
          </cell>
          <cell r="G3307">
            <v>88.76</v>
          </cell>
        </row>
        <row r="3308">
          <cell r="A3308" t="str">
            <v>.1.2</v>
          </cell>
          <cell r="B3308" t="str">
            <v>Sinapi 88248</v>
          </cell>
          <cell r="C3308" t="str">
            <v>Auxiliar de encanador ou bombeiro hidráulico com encargos complementares</v>
          </cell>
          <cell r="D3308" t="str">
            <v>h</v>
          </cell>
          <cell r="E3308">
            <v>0.41899999999999998</v>
          </cell>
          <cell r="F3308">
            <v>14.13</v>
          </cell>
          <cell r="G3308">
            <v>5.92</v>
          </cell>
        </row>
        <row r="3309">
          <cell r="A3309" t="str">
            <v>.1.3</v>
          </cell>
          <cell r="B3309" t="str">
            <v>Sinapi 88267</v>
          </cell>
          <cell r="C3309" t="str">
            <v>Encanador ou bombeiro hidráulico com encargos complementares</v>
          </cell>
          <cell r="D3309" t="str">
            <v>h</v>
          </cell>
          <cell r="E3309">
            <v>0.41899999999999998</v>
          </cell>
          <cell r="F3309">
            <v>18.5</v>
          </cell>
          <cell r="G3309">
            <v>7.75</v>
          </cell>
        </row>
        <row r="3310">
          <cell r="A3310" t="str">
            <v>.1.4</v>
          </cell>
          <cell r="B3310" t="str">
            <v>Sinapi 88317</v>
          </cell>
          <cell r="C3310" t="str">
            <v>Soldador com encargos complementares</v>
          </cell>
          <cell r="D3310" t="str">
            <v>h</v>
          </cell>
          <cell r="E3310">
            <v>0.41899999999999998</v>
          </cell>
          <cell r="F3310">
            <v>19.559999999999999</v>
          </cell>
          <cell r="G3310">
            <v>8.1999999999999993</v>
          </cell>
        </row>
        <row r="3311">
          <cell r="C3311" t="str">
            <v>Conexões Ø 2 1/2" em aço</v>
          </cell>
        </row>
        <row r="3312">
          <cell r="A3312" t="str">
            <v>.2.1</v>
          </cell>
          <cell r="B3312" t="str">
            <v>Ins Sinapi 40398</v>
          </cell>
          <cell r="C3312" t="str">
            <v>Te 90 graus em aco carbono, soldavel, pressao 3.000 lbs, dn 2 1/2"</v>
          </cell>
          <cell r="D3312" t="str">
            <v>un</v>
          </cell>
          <cell r="E3312">
            <v>0.33333000000000002</v>
          </cell>
          <cell r="F3312">
            <v>195.97</v>
          </cell>
          <cell r="G3312">
            <v>65.319999999999993</v>
          </cell>
        </row>
        <row r="3313">
          <cell r="A3313" t="str">
            <v>.2.2</v>
          </cell>
          <cell r="B3313" t="str">
            <v>Ins Sinapi 7307</v>
          </cell>
          <cell r="C3313" t="str">
            <v>Fundo anticorrosivo para metais ferrosos (zarcao)</v>
          </cell>
          <cell r="D3313" t="str">
            <v>lt</v>
          </cell>
          <cell r="E3313">
            <v>7.0000000000000001E-3</v>
          </cell>
          <cell r="F3313">
            <v>19.62</v>
          </cell>
          <cell r="G3313">
            <v>0.14000000000000001</v>
          </cell>
        </row>
        <row r="3314">
          <cell r="A3314" t="str">
            <v>.2.3</v>
          </cell>
          <cell r="B3314" t="str">
            <v>Sinapi 88248</v>
          </cell>
          <cell r="C3314" t="str">
            <v>Auxiliar de encanador ou bombeiro hidráulico com encargos complementares</v>
          </cell>
          <cell r="D3314" t="str">
            <v>h</v>
          </cell>
          <cell r="E3314">
            <v>0.35099999999999998</v>
          </cell>
          <cell r="F3314">
            <v>14.13</v>
          </cell>
          <cell r="G3314">
            <v>4.96</v>
          </cell>
        </row>
        <row r="3315">
          <cell r="A3315" t="str">
            <v>.2.4</v>
          </cell>
          <cell r="B3315" t="str">
            <v>Sinapi 88267</v>
          </cell>
          <cell r="C3315" t="str">
            <v>Encanador ou bombeiro hidráulico com encargos complementares</v>
          </cell>
          <cell r="D3315" t="str">
            <v>h</v>
          </cell>
          <cell r="E3315">
            <v>0.35099999999999998</v>
          </cell>
          <cell r="F3315">
            <v>18.5</v>
          </cell>
          <cell r="G3315">
            <v>6.49</v>
          </cell>
        </row>
        <row r="3316">
          <cell r="A3316" t="str">
            <v>.2.5</v>
          </cell>
          <cell r="B3316" t="str">
            <v>Sinapi 88317</v>
          </cell>
          <cell r="C3316" t="str">
            <v>Soldador com encargos complementares</v>
          </cell>
          <cell r="D3316" t="str">
            <v>h</v>
          </cell>
          <cell r="E3316">
            <v>0.35099999999999998</v>
          </cell>
          <cell r="F3316">
            <v>19.559999999999999</v>
          </cell>
          <cell r="G3316">
            <v>6.87</v>
          </cell>
        </row>
        <row r="3318">
          <cell r="A3318" t="str">
            <v>.3</v>
          </cell>
          <cell r="B3318" t="str">
            <v>Estimado</v>
          </cell>
          <cell r="C3318" t="str">
            <v>Apoios, suportes e fixações - 10% do total</v>
          </cell>
          <cell r="D3318" t="str">
            <v>un</v>
          </cell>
          <cell r="E3318">
            <v>0.1</v>
          </cell>
          <cell r="F3318">
            <v>194.41</v>
          </cell>
          <cell r="G3318">
            <v>19.440000000000001</v>
          </cell>
        </row>
        <row r="3321">
          <cell r="A3321" t="str">
            <v>Composição 0702</v>
          </cell>
          <cell r="B3321" t="str">
            <v>Comp. Sinapi 73795/13 para a valvula especificada</v>
          </cell>
          <cell r="C3321" t="str">
            <v>Válvula de retenção vertical, tipo "portinhola", corpo em bronze, conexões rosqueadas: - Ø2.1/2"</v>
          </cell>
          <cell r="D3321" t="str">
            <v>un</v>
          </cell>
          <cell r="E3321">
            <v>1</v>
          </cell>
          <cell r="G3321">
            <v>233.56</v>
          </cell>
        </row>
        <row r="3322">
          <cell r="A3322" t="str">
            <v>.1</v>
          </cell>
          <cell r="B3322" t="str">
            <v>Ins Sinapi 13</v>
          </cell>
          <cell r="C3322" t="str">
            <v>estopa</v>
          </cell>
          <cell r="D3322" t="str">
            <v>kg</v>
          </cell>
          <cell r="E3322">
            <v>0.64</v>
          </cell>
          <cell r="F3322">
            <v>7.69</v>
          </cell>
          <cell r="G3322">
            <v>4.92</v>
          </cell>
        </row>
        <row r="3323">
          <cell r="A3323" t="str">
            <v>.2</v>
          </cell>
          <cell r="B3323" t="str">
            <v>Ins Sinapi 10405</v>
          </cell>
          <cell r="C3323" t="str">
            <v>Valvula de retencao horizontal, de bronze (pn-25), 2 1/2", 400 psi, tampa de porca de uniao, extremidades com rosca</v>
          </cell>
          <cell r="D3323" t="str">
            <v>un</v>
          </cell>
          <cell r="E3323">
            <v>1</v>
          </cell>
          <cell r="F3323">
            <v>203.88</v>
          </cell>
          <cell r="G3323">
            <v>203.88</v>
          </cell>
        </row>
        <row r="3324">
          <cell r="A3324" t="str">
            <v>.3</v>
          </cell>
          <cell r="B3324" t="str">
            <v>Sinapi 88267</v>
          </cell>
          <cell r="C3324" t="str">
            <v>Encanador ou bombeiro hidráulico com encargos complementares</v>
          </cell>
          <cell r="D3324" t="str">
            <v>h</v>
          </cell>
          <cell r="E3324">
            <v>0.8</v>
          </cell>
          <cell r="F3324">
            <v>18.5</v>
          </cell>
          <cell r="G3324">
            <v>14.8</v>
          </cell>
        </row>
        <row r="3325">
          <cell r="A3325" t="str">
            <v>.4</v>
          </cell>
          <cell r="B3325" t="str">
            <v>Sinapi 88316</v>
          </cell>
          <cell r="C3325" t="str">
            <v xml:space="preserve">Servente com encargos complementares </v>
          </cell>
          <cell r="D3325" t="str">
            <v>h</v>
          </cell>
          <cell r="E3325">
            <v>0.8</v>
          </cell>
          <cell r="F3325">
            <v>12.45</v>
          </cell>
          <cell r="G3325">
            <v>9.9600000000000009</v>
          </cell>
        </row>
        <row r="3328">
          <cell r="A3328" t="str">
            <v>Composição 0703</v>
          </cell>
          <cell r="B3328" t="str">
            <v>Comp. Criada a partir do elemento</v>
          </cell>
          <cell r="C3328" t="str">
            <v>Caixa abrigo para hidrante/mangueira de incêndio, 600x900x300mm, fixação interna de embutir dotada de: 2 Mangueiras de nylon revistada com borracha 15,00m x Ø1.1/2" com união engate rápido 1.1/2" nas extremidades; Adaptador Storz rosca fêmea, 2.1/2"; Redução Storz giratória, 2.1/2" x 1.1/2"; Tampão Storz com corrente, 1.1/2"; Válvula angular 45° em bronze Ø2.1/2" (hidrante); Chave para engate rápido (Storz) 1.1/2" e 2.1/2", espessura 6,5mm, em latão fundido NBR 6941; Esguicho de jato regulável (requinte) Ø1.1/2"</v>
          </cell>
          <cell r="D3328" t="str">
            <v>cj</v>
          </cell>
          <cell r="E3328">
            <v>1</v>
          </cell>
          <cell r="G3328">
            <v>1220.33</v>
          </cell>
        </row>
        <row r="3329">
          <cell r="A3329" t="str">
            <v>.1</v>
          </cell>
          <cell r="B3329" t="str">
            <v>Ins Sinapi 10885</v>
          </cell>
          <cell r="C3329" t="str">
            <v>Caixa de incêndio/abrigo para mangueira, de embutir/interna, com 90 x 60 x 17 cm, em chapa de aço, porta com ventilação, visor com a inscrição "incêndio", suporte/cesta interna para a mangueira, pintura eletrostática vermelha</v>
          </cell>
          <cell r="D3329" t="str">
            <v>un</v>
          </cell>
          <cell r="E3329">
            <v>1</v>
          </cell>
          <cell r="F3329">
            <v>241.47</v>
          </cell>
          <cell r="G3329">
            <v>241.47</v>
          </cell>
        </row>
        <row r="3330">
          <cell r="A3330" t="str">
            <v>.2</v>
          </cell>
          <cell r="B3330" t="str">
            <v>Ins Sinapi 10904</v>
          </cell>
          <cell r="C3330" t="str">
            <v>Registro ou válvula globo angular em latão, para hidrantes em instalacao predial de incêndio, 45 graus, diâmetro de 2 1/2", com volante, classe de pressão de ate 200 PSI</v>
          </cell>
          <cell r="D3330" t="str">
            <v>un</v>
          </cell>
          <cell r="E3330">
            <v>1</v>
          </cell>
          <cell r="F3330">
            <v>104.92</v>
          </cell>
          <cell r="G3330">
            <v>104.92</v>
          </cell>
        </row>
        <row r="3331">
          <cell r="A3331" t="str">
            <v>.3</v>
          </cell>
          <cell r="B3331" t="str">
            <v>Ins Sinapi 21029</v>
          </cell>
          <cell r="C3331" t="str">
            <v>Mangueira de incêndio, tipo 1, de 1 1/2", comprimento = 15 m, tecido em fio de poliéster e tubo interno em borracha sintética, com uniões engate rápido</v>
          </cell>
          <cell r="D3331" t="str">
            <v>un</v>
          </cell>
          <cell r="E3331">
            <v>2</v>
          </cell>
          <cell r="F3331">
            <v>235</v>
          </cell>
          <cell r="G3331">
            <v>470</v>
          </cell>
        </row>
        <row r="3332">
          <cell r="A3332" t="str">
            <v>.4</v>
          </cell>
          <cell r="B3332" t="str">
            <v>Ins Sinapi 20973</v>
          </cell>
          <cell r="C3332" t="str">
            <v>União tipo storz, com empatacao interna tipo anel de expansão, engate rápido 1 1/2", para mangueira de combate a incêndio predial</v>
          </cell>
          <cell r="D3332" t="str">
            <v>un</v>
          </cell>
          <cell r="E3332">
            <v>2</v>
          </cell>
          <cell r="F3332">
            <v>64.25</v>
          </cell>
          <cell r="G3332">
            <v>128.5</v>
          </cell>
        </row>
        <row r="3333">
          <cell r="A3333" t="str">
            <v>.5</v>
          </cell>
          <cell r="B3333" t="str">
            <v>Ins Sinapi 20975</v>
          </cell>
          <cell r="C3333" t="str">
            <v>Anel de expansão em cobre, engate rápido 1 1/2", para empatacao mangueira de combate a incêndio predial</v>
          </cell>
          <cell r="D3333" t="str">
            <v>un</v>
          </cell>
          <cell r="E3333">
            <v>2</v>
          </cell>
          <cell r="F3333">
            <v>7.2</v>
          </cell>
          <cell r="G3333">
            <v>14.4</v>
          </cell>
        </row>
        <row r="3334">
          <cell r="A3334" t="str">
            <v>.6</v>
          </cell>
          <cell r="B3334" t="str">
            <v>Sinapi 88248</v>
          </cell>
          <cell r="C3334" t="str">
            <v>Auxiliar de encanador ou bombeiro hidráulico com encargos complementares</v>
          </cell>
          <cell r="D3334" t="str">
            <v>h</v>
          </cell>
          <cell r="E3334">
            <v>8</v>
          </cell>
          <cell r="F3334">
            <v>14.13</v>
          </cell>
          <cell r="G3334">
            <v>113.04</v>
          </cell>
        </row>
        <row r="3335">
          <cell r="A3335" t="str">
            <v>.7</v>
          </cell>
          <cell r="B3335" t="str">
            <v>Sinapi 88267</v>
          </cell>
          <cell r="C3335" t="str">
            <v>Encanador ou bombeiro hidráulico com encargos complementares</v>
          </cell>
          <cell r="D3335" t="str">
            <v>h</v>
          </cell>
          <cell r="E3335">
            <v>8</v>
          </cell>
          <cell r="F3335">
            <v>18.5</v>
          </cell>
          <cell r="G3335">
            <v>148</v>
          </cell>
        </row>
        <row r="3338">
          <cell r="A3338" t="str">
            <v>Composição 0704</v>
          </cell>
          <cell r="B3338" t="str">
            <v>Comp. Sinapi 83635 para o extintor especificado</v>
          </cell>
          <cell r="C3338" t="str">
            <v>Extintor de incêndio tipo "ABC" 6Kg</v>
          </cell>
          <cell r="D3338" t="str">
            <v>un</v>
          </cell>
          <cell r="E3338">
            <v>1</v>
          </cell>
          <cell r="G3338">
            <v>193.82</v>
          </cell>
        </row>
        <row r="3339">
          <cell r="A3339" t="str">
            <v>.1</v>
          </cell>
          <cell r="B3339" t="str">
            <v>Proposta</v>
          </cell>
          <cell r="C3339" t="str">
            <v>Extintor de incêndio tipo "ABC" 6Kg</v>
          </cell>
          <cell r="D3339" t="str">
            <v>un</v>
          </cell>
          <cell r="E3339">
            <v>1</v>
          </cell>
          <cell r="F3339">
            <v>179</v>
          </cell>
          <cell r="G3339">
            <v>179</v>
          </cell>
        </row>
        <row r="3340">
          <cell r="A3340" t="str">
            <v>.2</v>
          </cell>
          <cell r="B3340" t="str">
            <v>Sinapi 88309</v>
          </cell>
          <cell r="C3340" t="str">
            <v>Pedreiro com encargos complementares</v>
          </cell>
          <cell r="D3340" t="str">
            <v>h</v>
          </cell>
          <cell r="E3340">
            <v>0.5</v>
          </cell>
          <cell r="F3340">
            <v>17.170000000000002</v>
          </cell>
          <cell r="G3340">
            <v>8.59</v>
          </cell>
        </row>
        <row r="3341">
          <cell r="A3341" t="str">
            <v>.3</v>
          </cell>
          <cell r="B3341" t="str">
            <v>Sinapi 88316</v>
          </cell>
          <cell r="C3341" t="str">
            <v>Servente com encargos complementares</v>
          </cell>
          <cell r="D3341" t="str">
            <v>h</v>
          </cell>
          <cell r="E3341">
            <v>0.5</v>
          </cell>
          <cell r="F3341">
            <v>12.45</v>
          </cell>
          <cell r="G3341">
            <v>6.23</v>
          </cell>
        </row>
        <row r="3344">
          <cell r="A3344" t="str">
            <v>Composição 0705</v>
          </cell>
          <cell r="B3344" t="str">
            <v>Comp. Sinapi 83635 para o extintor especificado</v>
          </cell>
          <cell r="C3344" t="str">
            <v>Extintor de incêndio sobre-rodas  tipo "ABC" 50Kg</v>
          </cell>
          <cell r="D3344" t="str">
            <v>un</v>
          </cell>
          <cell r="E3344">
            <v>1</v>
          </cell>
          <cell r="G3344">
            <v>5778.99</v>
          </cell>
        </row>
        <row r="3345">
          <cell r="A3345" t="str">
            <v>.1</v>
          </cell>
          <cell r="B3345" t="str">
            <v>Proposta</v>
          </cell>
          <cell r="C3345" t="str">
            <v>Extintor de incêndio sobre-rodas  tipo "ABC" 50Kg</v>
          </cell>
          <cell r="D3345" t="str">
            <v>un</v>
          </cell>
          <cell r="E3345">
            <v>1</v>
          </cell>
          <cell r="F3345">
            <v>5764.17</v>
          </cell>
          <cell r="G3345">
            <v>5764.17</v>
          </cell>
        </row>
        <row r="3346">
          <cell r="A3346" t="str">
            <v>.2</v>
          </cell>
          <cell r="B3346" t="str">
            <v>Sinapi 88309</v>
          </cell>
          <cell r="C3346" t="str">
            <v>Pedreiro com encargos complementares</v>
          </cell>
          <cell r="D3346" t="str">
            <v>h</v>
          </cell>
          <cell r="E3346">
            <v>0.5</v>
          </cell>
          <cell r="F3346">
            <v>17.170000000000002</v>
          </cell>
          <cell r="G3346">
            <v>8.59</v>
          </cell>
        </row>
        <row r="3347">
          <cell r="A3347" t="str">
            <v>.3</v>
          </cell>
          <cell r="B3347" t="str">
            <v>Sinapi 88316</v>
          </cell>
          <cell r="C3347" t="str">
            <v>Servente com encargos complementares</v>
          </cell>
          <cell r="D3347" t="str">
            <v>h</v>
          </cell>
          <cell r="E3347">
            <v>0.5</v>
          </cell>
          <cell r="F3347">
            <v>12.45</v>
          </cell>
          <cell r="G3347">
            <v>6.23</v>
          </cell>
        </row>
        <row r="3350">
          <cell r="A3350" t="str">
            <v>Composição 0706</v>
          </cell>
          <cell r="B3350" t="str">
            <v>Comp. FGV SCO RIO SC 45.10.0050 com insumos Sinapi e mercado</v>
          </cell>
          <cell r="C3350" t="str">
            <v>Placa de sinalização de extintor portátil, fabricada em PVC, indicando o tipo de agente extintor, fixada na parede ou pilar, com dimensões padronizadas, conforme NBR 13434 e projeto.</v>
          </cell>
          <cell r="D3350" t="str">
            <v>un</v>
          </cell>
          <cell r="E3350">
            <v>1</v>
          </cell>
          <cell r="G3350">
            <v>29.75</v>
          </cell>
        </row>
        <row r="3351">
          <cell r="A3351" t="str">
            <v>.1</v>
          </cell>
          <cell r="B3351" t="str">
            <v>Ins Sinapi 37556</v>
          </cell>
          <cell r="C3351" t="str">
            <v>Placa de sinalizacao de seguranca contra incendio, fotoluminescente, quadrada, *20 x 20* cm, em pvc *2* mm anti-chamas (simbolos, cores e pictogramas conforme nbr 13434)</v>
          </cell>
          <cell r="D3351" t="str">
            <v>un</v>
          </cell>
          <cell r="E3351">
            <v>1</v>
          </cell>
          <cell r="F3351">
            <v>18.5</v>
          </cell>
          <cell r="G3351">
            <v>18.5</v>
          </cell>
        </row>
        <row r="3352">
          <cell r="A3352" t="str">
            <v>.2</v>
          </cell>
          <cell r="B3352" t="str">
            <v>Sinapi 88261</v>
          </cell>
          <cell r="C3352" t="str">
            <v>Carpinteiro de esquadrias com encargos complementares</v>
          </cell>
          <cell r="D3352" t="str">
            <v>h</v>
          </cell>
          <cell r="E3352">
            <v>0.66</v>
          </cell>
          <cell r="F3352">
            <v>17.05</v>
          </cell>
          <cell r="G3352">
            <v>11.25</v>
          </cell>
        </row>
        <row r="3355">
          <cell r="A3355" t="str">
            <v>Composição 0707</v>
          </cell>
          <cell r="B3355" t="str">
            <v>Comp. FGV SCO RIO SC 45.10.0050 com insumos Sinapi e mercado</v>
          </cell>
          <cell r="C3355" t="str">
            <v>Placa de sinalização de Hidrante, fabricada em PVC, com dimensões padronizadas, conforme NBR 13434 e projeto.</v>
          </cell>
          <cell r="D3355" t="str">
            <v>un</v>
          </cell>
          <cell r="E3355">
            <v>1</v>
          </cell>
          <cell r="G3355">
            <v>29.75</v>
          </cell>
        </row>
        <row r="3356">
          <cell r="A3356" t="str">
            <v>.1</v>
          </cell>
          <cell r="B3356" t="str">
            <v>Ins Sinapi 37556</v>
          </cell>
          <cell r="C3356" t="str">
            <v>Placa de sinalizacao de seguranca contra incendio, fotoluminescente, quadrada, *20 x 20* cm, em pvc *2* mm anti-chamas (simbolos, cores e pictogramas conforme nbr 13434)</v>
          </cell>
          <cell r="D3356" t="str">
            <v>un</v>
          </cell>
          <cell r="E3356">
            <v>1</v>
          </cell>
          <cell r="F3356">
            <v>18.5</v>
          </cell>
          <cell r="G3356">
            <v>18.5</v>
          </cell>
        </row>
        <row r="3357">
          <cell r="A3357" t="str">
            <v>.2</v>
          </cell>
          <cell r="B3357" t="str">
            <v>Sinapi 88261</v>
          </cell>
          <cell r="C3357" t="str">
            <v>Carpinteiro de esquadrias com encargos complementares</v>
          </cell>
          <cell r="D3357" t="str">
            <v>h</v>
          </cell>
          <cell r="E3357">
            <v>0.66</v>
          </cell>
          <cell r="F3357">
            <v>17.05</v>
          </cell>
          <cell r="G3357">
            <v>11.25</v>
          </cell>
        </row>
        <row r="3360">
          <cell r="A3360" t="str">
            <v>Composição 0708</v>
          </cell>
          <cell r="B3360" t="str">
            <v>Composição Sinapi</v>
          </cell>
          <cell r="C3360" t="str">
            <v>Sinalização de solo para equipamentos de combate a incêndio (hidrantes e extintores).</v>
          </cell>
          <cell r="D3360" t="str">
            <v>un</v>
          </cell>
          <cell r="E3360">
            <v>1</v>
          </cell>
          <cell r="G3360">
            <v>27.17</v>
          </cell>
        </row>
        <row r="3361">
          <cell r="A3361" t="str">
            <v>.1</v>
          </cell>
          <cell r="B3361" t="str">
            <v>Sinapi 79500/2</v>
          </cell>
          <cell r="C3361" t="str">
            <v>Pintura acrilica em piso cimentado, tres demaos</v>
          </cell>
          <cell r="D3361" t="str">
            <v>m2</v>
          </cell>
          <cell r="E3361">
            <v>1.5</v>
          </cell>
          <cell r="F3361">
            <v>18.11</v>
          </cell>
          <cell r="G3361">
            <v>27.17</v>
          </cell>
        </row>
        <row r="3364">
          <cell r="A3364" t="str">
            <v>Composição 0709</v>
          </cell>
          <cell r="B3364" t="str">
            <v>Comp. FGV SCO RIO SC 45.10.0050 com insumos Sinapi e mercado</v>
          </cell>
          <cell r="C3364" t="str">
            <v>Placa de sinalização de quadro elétrico, fabricada em PVC, com dimensões padronizadas, conforme NBR 13434 e projeto.</v>
          </cell>
          <cell r="D3364" t="str">
            <v>un</v>
          </cell>
          <cell r="E3364">
            <v>1</v>
          </cell>
          <cell r="G3364">
            <v>42.739999999999995</v>
          </cell>
        </row>
        <row r="3365">
          <cell r="A3365" t="str">
            <v>.1</v>
          </cell>
          <cell r="B3365" t="str">
            <v>Ins Sinapi 37560</v>
          </cell>
          <cell r="C3365" t="str">
            <v>Placa de sinalizacao de seguranca contra incendio - alerta, triangular, base de *30* cm, em pvc *2* mm anti-chamas (simbolos, cores e pictogramas conforme nbr 13434)</v>
          </cell>
          <cell r="D3365" t="str">
            <v>un</v>
          </cell>
          <cell r="E3365">
            <v>1</v>
          </cell>
          <cell r="F3365">
            <v>31.49</v>
          </cell>
          <cell r="G3365">
            <v>31.49</v>
          </cell>
        </row>
        <row r="3366">
          <cell r="A3366" t="str">
            <v>.2</v>
          </cell>
          <cell r="B3366" t="str">
            <v>Sinapi 88261</v>
          </cell>
          <cell r="C3366" t="str">
            <v>Carpinteiro de esquadrias com encargos complementares</v>
          </cell>
          <cell r="D3366" t="str">
            <v>h</v>
          </cell>
          <cell r="E3366">
            <v>0.66</v>
          </cell>
          <cell r="F3366">
            <v>17.05</v>
          </cell>
          <cell r="G3366">
            <v>11.25</v>
          </cell>
        </row>
        <row r="3369">
          <cell r="A3369" t="str">
            <v>Composição 0710</v>
          </cell>
          <cell r="B3369" t="str">
            <v>Comp. FGV SCO RIO SC 45.10.0050 com insumos Sinapi e mercado</v>
          </cell>
          <cell r="C3369" t="str">
            <v>Placa de sinalização de proibido utilizar elevador em caso de incêndio, fabricada em PVC, com dimensões padronizadas, conforme NBR 13434 e projeto.</v>
          </cell>
          <cell r="D3369" t="str">
            <v>un</v>
          </cell>
          <cell r="E3369">
            <v>1</v>
          </cell>
          <cell r="G3369">
            <v>54.45</v>
          </cell>
        </row>
        <row r="3370">
          <cell r="A3370" t="str">
            <v>.1</v>
          </cell>
          <cell r="B3370" t="str">
            <v>Ins Sinapi 34721</v>
          </cell>
          <cell r="C3370" t="str">
            <v>Placa de sinalizacao em chapa de aluminio com pintura refletiva, e = 2 mm</v>
          </cell>
          <cell r="D3370" t="str">
            <v>m2</v>
          </cell>
          <cell r="E3370">
            <v>0.05</v>
          </cell>
          <cell r="F3370">
            <v>864</v>
          </cell>
          <cell r="G3370">
            <v>43.2</v>
          </cell>
        </row>
        <row r="3371">
          <cell r="A3371" t="str">
            <v>.2</v>
          </cell>
          <cell r="B3371" t="str">
            <v>Sinapi 88261</v>
          </cell>
          <cell r="C3371" t="str">
            <v>Carpinteiro de esquadrias com encargos complementares</v>
          </cell>
          <cell r="D3371" t="str">
            <v>h</v>
          </cell>
          <cell r="E3371">
            <v>0.66</v>
          </cell>
          <cell r="F3371">
            <v>17.05</v>
          </cell>
          <cell r="G3371">
            <v>11.25</v>
          </cell>
        </row>
        <row r="3374">
          <cell r="A3374" t="str">
            <v>Composição 0711</v>
          </cell>
          <cell r="B3374" t="str">
            <v>Comp. FGV SCO RIO SC 45.10.0050 com insumos Sinapi e mercado</v>
          </cell>
          <cell r="C3374" t="str">
            <v>Placa de sinalização para saída de emergência, fabricada em PVC, com dimensões padronizadas, conforme NBR 13434 e projeto.</v>
          </cell>
          <cell r="D3374" t="str">
            <v>un</v>
          </cell>
          <cell r="E3374">
            <v>1</v>
          </cell>
          <cell r="G3374">
            <v>27.25</v>
          </cell>
        </row>
        <row r="3375">
          <cell r="A3375" t="str">
            <v>.1</v>
          </cell>
          <cell r="B3375" t="str">
            <v>Ins Sinapi 37539</v>
          </cell>
          <cell r="C3375" t="str">
            <v>Placa de sinalizacao de seguranca contra incendio, fotoluminescente, retangular, *13 x 26* cm, em pvc *2* mm anti-chamas (simbolos, cores e pictogramas conforme nbr 13434)</v>
          </cell>
          <cell r="D3375" t="str">
            <v>un</v>
          </cell>
          <cell r="E3375">
            <v>1</v>
          </cell>
          <cell r="F3375">
            <v>16</v>
          </cell>
          <cell r="G3375">
            <v>16</v>
          </cell>
        </row>
        <row r="3376">
          <cell r="A3376" t="str">
            <v>.2</v>
          </cell>
          <cell r="B3376" t="str">
            <v>Sinapi 88261</v>
          </cell>
          <cell r="C3376" t="str">
            <v>Carpinteiro de esquadrias com encargos complementares</v>
          </cell>
          <cell r="D3376" t="str">
            <v>h</v>
          </cell>
          <cell r="E3376">
            <v>0.66</v>
          </cell>
          <cell r="F3376">
            <v>17.05</v>
          </cell>
          <cell r="G3376">
            <v>11.25</v>
          </cell>
        </row>
        <row r="3379">
          <cell r="A3379" t="str">
            <v>Composição 0712</v>
          </cell>
          <cell r="B3379" t="str">
            <v>Comp. FGV SCO RIO SC 45.10.0050 com insumos Sinapi e mercado</v>
          </cell>
          <cell r="C3379" t="str">
            <v>Placa de sinalização para escada de emergência, fabricada em PVC com dimensões padronizadas, conforme NBR 13434 e projeto.</v>
          </cell>
          <cell r="D3379" t="str">
            <v>un</v>
          </cell>
          <cell r="E3379">
            <v>1</v>
          </cell>
          <cell r="G3379">
            <v>27.25</v>
          </cell>
        </row>
        <row r="3380">
          <cell r="A3380" t="str">
            <v>.1</v>
          </cell>
          <cell r="B3380" t="str">
            <v>Ins Sinapi 37539</v>
          </cell>
          <cell r="C3380" t="str">
            <v>Placa de sinalizacao de seguranca contra incendio, fotoluminescente, retangular, *13 x 26* cm, em pvc *2* mm anti-chamas (simbolos, cores e pictogramas conforme nbr 13434)</v>
          </cell>
          <cell r="D3380" t="str">
            <v>un</v>
          </cell>
          <cell r="E3380">
            <v>1</v>
          </cell>
          <cell r="F3380">
            <v>16</v>
          </cell>
          <cell r="G3380">
            <v>16</v>
          </cell>
        </row>
        <row r="3381">
          <cell r="A3381" t="str">
            <v>.2</v>
          </cell>
          <cell r="B3381" t="str">
            <v>Sinapi 88261</v>
          </cell>
          <cell r="C3381" t="str">
            <v>Carpinteiro de esquadrias com encargos complementares</v>
          </cell>
          <cell r="D3381" t="str">
            <v>h</v>
          </cell>
          <cell r="E3381">
            <v>0.66</v>
          </cell>
          <cell r="F3381">
            <v>17.05</v>
          </cell>
          <cell r="G3381">
            <v>11.25</v>
          </cell>
        </row>
        <row r="3384">
          <cell r="A3384" t="str">
            <v>Composição 0713</v>
          </cell>
          <cell r="B3384" t="str">
            <v>Comp. FGV SCO RIO SC 45.10.0050 com insumos Sinapi e mercado</v>
          </cell>
          <cell r="C3384" t="str">
            <v>Placa de sinalização de indicação do pavimento, fabricada em PVC com dimensões padronizadas, conforme NBR 13434 e projeto.</v>
          </cell>
          <cell r="D3384" t="str">
            <v>un</v>
          </cell>
          <cell r="E3384">
            <v>1</v>
          </cell>
          <cell r="G3384">
            <v>27.25</v>
          </cell>
        </row>
        <row r="3385">
          <cell r="A3385" t="str">
            <v>.1</v>
          </cell>
          <cell r="B3385" t="str">
            <v>Ins Sinapi 37539</v>
          </cell>
          <cell r="C3385" t="str">
            <v>Placa de sinalizacao de seguranca contra incendio, fotoluminescente, retangular, *13 x 26* cm, em pvc *2* mm anti-chamas (simbolos, cores e pictogramas conforme nbr 13434)</v>
          </cell>
          <cell r="D3385" t="str">
            <v>un</v>
          </cell>
          <cell r="E3385">
            <v>1</v>
          </cell>
          <cell r="F3385">
            <v>16</v>
          </cell>
          <cell r="G3385">
            <v>16</v>
          </cell>
        </row>
        <row r="3386">
          <cell r="A3386" t="str">
            <v>.2</v>
          </cell>
          <cell r="B3386" t="str">
            <v>Sinapi 88261</v>
          </cell>
          <cell r="C3386" t="str">
            <v>Carpinteiro de esquadrias com encargos complementares</v>
          </cell>
          <cell r="D3386" t="str">
            <v>h</v>
          </cell>
          <cell r="E3386">
            <v>0.66</v>
          </cell>
          <cell r="F3386">
            <v>17.05</v>
          </cell>
          <cell r="G3386">
            <v>11.25</v>
          </cell>
        </row>
        <row r="3389">
          <cell r="A3389" t="str">
            <v>Composição 0714</v>
          </cell>
          <cell r="B3389" t="str">
            <v>Comp. FGV SCO RIO SC 45.10.0050 com insumos Sinapi e mercado</v>
          </cell>
          <cell r="C3389" t="str">
            <v>Placa de sinalização ''Instruções para porta corta-fogo'', fabricada em PVC, com dimensões padronizadas, conforme NBR 13434 e projeto.</v>
          </cell>
          <cell r="D3389" t="str">
            <v>un</v>
          </cell>
          <cell r="E3389">
            <v>1</v>
          </cell>
          <cell r="G3389">
            <v>27.25</v>
          </cell>
        </row>
        <row r="3390">
          <cell r="A3390" t="str">
            <v>.1</v>
          </cell>
          <cell r="B3390" t="str">
            <v>Ins Sinapi 37539</v>
          </cell>
          <cell r="C3390" t="str">
            <v>Placa de sinalizacao de seguranca contra incendio, fotoluminescente, retangular, *13 x 26* cm, em pvc *2* mm anti-chamas (simbolos, cores e pictogramas conforme nbr 13434)</v>
          </cell>
          <cell r="D3390" t="str">
            <v>un</v>
          </cell>
          <cell r="E3390">
            <v>1</v>
          </cell>
          <cell r="F3390">
            <v>16</v>
          </cell>
          <cell r="G3390">
            <v>16</v>
          </cell>
        </row>
        <row r="3391">
          <cell r="A3391" t="str">
            <v>.2</v>
          </cell>
          <cell r="B3391" t="str">
            <v>Sinapi 88261</v>
          </cell>
          <cell r="C3391" t="str">
            <v>Carpinteiro de esquadrias com encargos complementares</v>
          </cell>
          <cell r="D3391" t="str">
            <v>h</v>
          </cell>
          <cell r="E3391">
            <v>0.66</v>
          </cell>
          <cell r="F3391">
            <v>17.05</v>
          </cell>
          <cell r="G3391">
            <v>11.25</v>
          </cell>
        </row>
        <row r="3394">
          <cell r="A3394" t="str">
            <v>Composição 0715</v>
          </cell>
          <cell r="B3394" t="str">
            <v>Comp. FGV SCO RIO SC 45.10.0050 com insumos Sinapi e mercado</v>
          </cell>
          <cell r="C3394" t="str">
            <v>Placa de sinalização ''Alarme sonoro'', fabricada em PVC, com dimensões padronizadas, conforme NBR 13434 e projeto.</v>
          </cell>
          <cell r="D3394" t="str">
            <v>un</v>
          </cell>
          <cell r="E3394">
            <v>1</v>
          </cell>
          <cell r="G3394">
            <v>27.25</v>
          </cell>
        </row>
        <row r="3395">
          <cell r="A3395" t="str">
            <v>.1</v>
          </cell>
          <cell r="B3395" t="str">
            <v>Ins Sinapi 37539</v>
          </cell>
          <cell r="C3395" t="str">
            <v>Placa de sinalizacao de seguranca contra incendio, fotoluminescente, retangular, *13 x 26* cm, em pvc *2* mm anti-chamas (simbolos, cores e pictogramas conforme nbr 13434)</v>
          </cell>
          <cell r="D3395" t="str">
            <v>un</v>
          </cell>
          <cell r="E3395">
            <v>1</v>
          </cell>
          <cell r="F3395">
            <v>16</v>
          </cell>
          <cell r="G3395">
            <v>16</v>
          </cell>
        </row>
        <row r="3396">
          <cell r="A3396" t="str">
            <v>.2</v>
          </cell>
          <cell r="B3396" t="str">
            <v>Sinapi 88261</v>
          </cell>
          <cell r="C3396" t="str">
            <v>Carpinteiro de esquadrias com encargos complementares</v>
          </cell>
          <cell r="D3396" t="str">
            <v>h</v>
          </cell>
          <cell r="E3396">
            <v>0.66</v>
          </cell>
          <cell r="F3396">
            <v>17.05</v>
          </cell>
          <cell r="G3396">
            <v>11.25</v>
          </cell>
        </row>
        <row r="3399">
          <cell r="A3399" t="str">
            <v>Composição 0716</v>
          </cell>
          <cell r="B3399" t="str">
            <v>Comp. FGV SCO RIO SC 45.10.0050 com insumos Sinapi e mercado</v>
          </cell>
          <cell r="C3399" t="str">
            <v>Placa de sinalização ''Comando manual de alarme'', fabricada em PVC, com dimensões padronizadas, conforme NBR 13434 e projeto.</v>
          </cell>
          <cell r="D3399" t="str">
            <v>un</v>
          </cell>
          <cell r="E3399">
            <v>1</v>
          </cell>
          <cell r="G3399">
            <v>27.25</v>
          </cell>
        </row>
        <row r="3400">
          <cell r="A3400" t="str">
            <v>.1</v>
          </cell>
          <cell r="B3400" t="str">
            <v>Ins Sinapi 37539</v>
          </cell>
          <cell r="C3400" t="str">
            <v>Placa de sinalizacao de seguranca contra incendio, fotoluminescente, retangular, *13 x 26* cm, em pvc *2* mm anti-chamas (simbolos, cores e pictogramas conforme nbr 13434)</v>
          </cell>
          <cell r="D3400" t="str">
            <v>un</v>
          </cell>
          <cell r="E3400">
            <v>1</v>
          </cell>
          <cell r="F3400">
            <v>16</v>
          </cell>
          <cell r="G3400">
            <v>16</v>
          </cell>
        </row>
        <row r="3401">
          <cell r="A3401" t="str">
            <v>.2</v>
          </cell>
          <cell r="B3401" t="str">
            <v>Sinapi 88261</v>
          </cell>
          <cell r="C3401" t="str">
            <v>Carpinteiro de esquadrias com encargos complementares</v>
          </cell>
          <cell r="D3401" t="str">
            <v>h</v>
          </cell>
          <cell r="E3401">
            <v>0.66</v>
          </cell>
          <cell r="F3401">
            <v>17.05</v>
          </cell>
          <cell r="G3401">
            <v>11.25</v>
          </cell>
        </row>
        <row r="3404">
          <cell r="A3404" t="str">
            <v>Composição 0717</v>
          </cell>
          <cell r="B3404" t="str">
            <v>Comp. FGV SCO RIO SC 45.10.0050 com insumos Sinapi e mercado</v>
          </cell>
          <cell r="C3404" t="str">
            <v>Placa de sinalização de indicação dos sistemas de proteção contra incêndio existente na edificação, fabricada em PVC, com dimensões padronizadas, conforme NBR 13434 e projeto.</v>
          </cell>
          <cell r="D3404" t="str">
            <v>un</v>
          </cell>
          <cell r="E3404">
            <v>1</v>
          </cell>
          <cell r="G3404">
            <v>27.25</v>
          </cell>
        </row>
        <row r="3405">
          <cell r="A3405" t="str">
            <v>.1</v>
          </cell>
          <cell r="B3405" t="str">
            <v>Ins Sinapi 37539</v>
          </cell>
          <cell r="C3405" t="str">
            <v>Placa de sinalizacao de seguranca contra incendio, fotoluminescente, retangular, *13 x 26* cm, em pvc *2* mm anti-chamas (simbolos, cores e pictogramas conforme nbr 13434)</v>
          </cell>
          <cell r="D3405" t="str">
            <v>un</v>
          </cell>
          <cell r="E3405">
            <v>1</v>
          </cell>
          <cell r="F3405">
            <v>16</v>
          </cell>
          <cell r="G3405">
            <v>16</v>
          </cell>
        </row>
        <row r="3406">
          <cell r="A3406" t="str">
            <v>.2</v>
          </cell>
          <cell r="B3406" t="str">
            <v>Sinapi 88261</v>
          </cell>
          <cell r="C3406" t="str">
            <v>Carpinteiro de esquadrias com encargos complementares</v>
          </cell>
          <cell r="D3406" t="str">
            <v>h</v>
          </cell>
          <cell r="E3406">
            <v>0.66</v>
          </cell>
          <cell r="F3406">
            <v>17.05</v>
          </cell>
          <cell r="G3406">
            <v>11.25</v>
          </cell>
        </row>
        <row r="3409">
          <cell r="A3409" t="str">
            <v>Composição 0718</v>
          </cell>
          <cell r="B3409" t="str">
            <v>Comp. FGV SCO RIO SC 45.10.0050 com insumos Sinapi e mercado</v>
          </cell>
          <cell r="C3409" t="str">
            <v>Placa de sinalização ''Comando manual de alarme'' ou bomba de incêndio, fabricada em PVC, com dimensões padronizadas, conforme NBR 13434 e projeto.</v>
          </cell>
          <cell r="D3409" t="str">
            <v>un</v>
          </cell>
          <cell r="E3409">
            <v>1</v>
          </cell>
          <cell r="G3409">
            <v>27.25</v>
          </cell>
        </row>
        <row r="3410">
          <cell r="A3410" t="str">
            <v>.1</v>
          </cell>
          <cell r="B3410" t="str">
            <v>Ins Sinapi 37539</v>
          </cell>
          <cell r="C3410" t="str">
            <v>Placa de sinalizacao de seguranca contra incendio, fotoluminescente, retangular, *13 x 26* cm, em pvc *2* mm anti-chamas (simbolos, cores e pictogramas conforme nbr 13434)</v>
          </cell>
          <cell r="D3410" t="str">
            <v>un</v>
          </cell>
          <cell r="E3410">
            <v>1</v>
          </cell>
          <cell r="F3410">
            <v>16</v>
          </cell>
          <cell r="G3410">
            <v>16</v>
          </cell>
        </row>
        <row r="3411">
          <cell r="A3411" t="str">
            <v>.2</v>
          </cell>
          <cell r="B3411" t="str">
            <v>Sinapi 88261</v>
          </cell>
          <cell r="C3411" t="str">
            <v>Carpinteiro de esquadrias com encargos complementares</v>
          </cell>
          <cell r="D3411" t="str">
            <v>h</v>
          </cell>
          <cell r="E3411">
            <v>0.66</v>
          </cell>
          <cell r="F3411">
            <v>17.05</v>
          </cell>
          <cell r="G3411">
            <v>11.25</v>
          </cell>
        </row>
        <row r="3414">
          <cell r="A3414" t="str">
            <v>Composição 0719</v>
          </cell>
          <cell r="B3414" t="str">
            <v>Composições Sinapi</v>
          </cell>
          <cell r="C3414" t="str">
            <v>Hidrante de Recalque (passeio) com válvula de gaveta angular 45º, Ø2.1/2", em caixa embutida no piso com dimensões úteis de 60X40cm com tampa articulável em FF, conforme projeto.</v>
          </cell>
          <cell r="D3414" t="str">
            <v>un</v>
          </cell>
          <cell r="E3414">
            <v>1</v>
          </cell>
          <cell r="G3414">
            <v>2261.4499999999998</v>
          </cell>
        </row>
        <row r="3415">
          <cell r="A3415" t="str">
            <v>.1</v>
          </cell>
          <cell r="B3415" t="str">
            <v>Sinapi 83633</v>
          </cell>
          <cell r="C3415" t="str">
            <v>Hidrante subterrâneo ferro fundido c/ curva longa e caixa DN=75mm</v>
          </cell>
          <cell r="D3415" t="str">
            <v>un</v>
          </cell>
          <cell r="E3415">
            <v>1</v>
          </cell>
          <cell r="F3415">
            <v>1911.53</v>
          </cell>
          <cell r="G3415">
            <v>1911.53</v>
          </cell>
        </row>
        <row r="3416">
          <cell r="A3416" t="str">
            <v>.2</v>
          </cell>
          <cell r="B3416" t="str">
            <v>Sinapi 74169/1</v>
          </cell>
          <cell r="C3416" t="str">
            <v>Registro/válvula globo angular 45 graus em latão para hidrantes de incêndio predial DN 2.1/2, com volante, classe de pressão de ate 200 PSI - fornecimento e instalacao</v>
          </cell>
          <cell r="D3416" t="str">
            <v>un</v>
          </cell>
          <cell r="E3416">
            <v>1</v>
          </cell>
          <cell r="F3416">
            <v>166.43</v>
          </cell>
          <cell r="G3416">
            <v>166.43</v>
          </cell>
        </row>
        <row r="3417">
          <cell r="A3417" t="str">
            <v>.3</v>
          </cell>
          <cell r="B3417" t="str">
            <v>Ins Sinapi 20974</v>
          </cell>
          <cell r="C3417" t="str">
            <v>União tipo storz, com empatacao interna tipo anel de expansão, engate rápido 2 1/2", para mangueira de combate a incêndio predial</v>
          </cell>
          <cell r="D3417" t="str">
            <v>un</v>
          </cell>
          <cell r="E3417">
            <v>1</v>
          </cell>
          <cell r="F3417">
            <v>91.92</v>
          </cell>
          <cell r="G3417">
            <v>91.92</v>
          </cell>
        </row>
        <row r="3418">
          <cell r="A3418" t="str">
            <v>.4</v>
          </cell>
          <cell r="B3418" t="str">
            <v>Ins Sinapi 20971</v>
          </cell>
          <cell r="C3418" t="str">
            <v>Chave dupla para conexões tipo storz, engate rápido 1 1/2" x 2 1/2", em latão, para instalacao predial combate a incêndio</v>
          </cell>
          <cell r="D3418" t="str">
            <v>un</v>
          </cell>
          <cell r="E3418">
            <v>1</v>
          </cell>
          <cell r="F3418">
            <v>9.99</v>
          </cell>
          <cell r="G3418">
            <v>9.99</v>
          </cell>
        </row>
        <row r="3419">
          <cell r="A3419" t="str">
            <v>.5</v>
          </cell>
          <cell r="B3419" t="str">
            <v>Sinapi 88248</v>
          </cell>
          <cell r="C3419" t="str">
            <v>Auxiliar de encanador ou bombeiro hidráulico com encargos complementares</v>
          </cell>
          <cell r="D3419" t="str">
            <v>h</v>
          </cell>
          <cell r="E3419">
            <v>2.5</v>
          </cell>
          <cell r="F3419">
            <v>14.13</v>
          </cell>
          <cell r="G3419">
            <v>35.33</v>
          </cell>
        </row>
        <row r="3420">
          <cell r="A3420" t="str">
            <v>.6</v>
          </cell>
          <cell r="B3420" t="str">
            <v>Sinapi 88267</v>
          </cell>
          <cell r="C3420" t="str">
            <v>Encanador ou bombeiro hidráulico com encargos complementares</v>
          </cell>
          <cell r="D3420" t="str">
            <v>h</v>
          </cell>
          <cell r="E3420">
            <v>2.5</v>
          </cell>
          <cell r="F3420">
            <v>18.5</v>
          </cell>
          <cell r="G3420">
            <v>46.25</v>
          </cell>
        </row>
        <row r="3423">
          <cell r="A3423" t="str">
            <v>Composição 0720</v>
          </cell>
          <cell r="B3423" t="str">
            <v>Comp. Criada a partir do elemento</v>
          </cell>
          <cell r="C3423" t="str">
            <v xml:space="preserve">Sistema de pressurização para canalização de hidrantes, composto por: 2 eletrobombas centrífugas de 10CV-220/380V, incluindo bases anti-vibráteis, 6 registros de gaveta Ø2.1/2", 2 válvulas de retenção vertical Ø2.1/2", 4 juntas de expansão Ø2.1/2", 3 registro Ø1", 1 manômetro, 1 válvula de alívio, 1 tanque de pressão , 1 pressostato, 9m tubo  1", conexões, fixação para tubulação e demais componentes, conforme projeto (SESC-TO-GURUPI-INST-INC-007-R01) . </v>
          </cell>
          <cell r="D3423" t="str">
            <v>cj</v>
          </cell>
          <cell r="E3423">
            <v>1</v>
          </cell>
          <cell r="G3423">
            <v>16755.830000000002</v>
          </cell>
        </row>
        <row r="3424">
          <cell r="A3424" t="str">
            <v>.1</v>
          </cell>
          <cell r="B3424" t="str">
            <v>Proposta</v>
          </cell>
          <cell r="C3424" t="str">
            <v>Eletrobomba centrífuga de 10CV-220/380V. Vazão: 30m³/h - Hman.: 52mca. Ref.:  DANCOR - MODELO 51-30 TJM FLG</v>
          </cell>
          <cell r="D3424" t="str">
            <v>un</v>
          </cell>
          <cell r="E3424">
            <v>2</v>
          </cell>
          <cell r="F3424">
            <v>4499.63</v>
          </cell>
          <cell r="G3424">
            <v>8999.26</v>
          </cell>
        </row>
        <row r="3425">
          <cell r="A3425" t="str">
            <v>.2</v>
          </cell>
          <cell r="B3425" t="str">
            <v>Sinapi 84153</v>
          </cell>
          <cell r="C3425" t="str">
            <v>Aparelho de apoio neoprene nao fretado (1,4kg/dm3)</v>
          </cell>
          <cell r="D3425" t="str">
            <v>kg</v>
          </cell>
          <cell r="E3425">
            <v>12</v>
          </cell>
          <cell r="F3425">
            <v>67.819999999999993</v>
          </cell>
          <cell r="G3425">
            <v>813.84</v>
          </cell>
        </row>
        <row r="3426">
          <cell r="A3426" t="str">
            <v>.3</v>
          </cell>
          <cell r="B3426" t="str">
            <v>Sinapi 73836/1</v>
          </cell>
          <cell r="C3426" t="str">
            <v>Instalacao de conj.moto bomba horizontal ate 10 cv</v>
          </cell>
          <cell r="D3426" t="str">
            <v>un</v>
          </cell>
          <cell r="E3426">
            <v>2</v>
          </cell>
          <cell r="F3426">
            <v>505</v>
          </cell>
          <cell r="G3426">
            <v>1010</v>
          </cell>
        </row>
        <row r="3427">
          <cell r="A3427" t="str">
            <v>.3</v>
          </cell>
          <cell r="B3427" t="str">
            <v>Sinapi 94499</v>
          </cell>
          <cell r="C3427" t="str">
            <v>Registro de gaveta bruto, latão, roscável, 2 1/2, instalado em reservação de água de edificação que possua reservatório de fibra/fibrocimento fornecimento e instalação</v>
          </cell>
          <cell r="D3427" t="str">
            <v>un</v>
          </cell>
          <cell r="E3427">
            <v>4</v>
          </cell>
          <cell r="F3427">
            <v>171.88</v>
          </cell>
          <cell r="G3427">
            <v>687.52</v>
          </cell>
        </row>
        <row r="3428">
          <cell r="A3428" t="str">
            <v>.4</v>
          </cell>
          <cell r="B3428" t="str">
            <v>Sinapi 99624</v>
          </cell>
          <cell r="C3428" t="str">
            <v>Válvula de retenção horizontal, de bronze, roscável, 2 1/2" - fornecimento e instalação</v>
          </cell>
          <cell r="D3428" t="str">
            <v>un</v>
          </cell>
          <cell r="E3428">
            <v>2</v>
          </cell>
          <cell r="F3428">
            <v>231.05</v>
          </cell>
          <cell r="G3428">
            <v>462.1</v>
          </cell>
        </row>
        <row r="3429">
          <cell r="A3429" t="str">
            <v>.5</v>
          </cell>
          <cell r="B3429" t="str">
            <v>Proposta</v>
          </cell>
          <cell r="C3429" t="str">
            <v>Juntas de expansão Ø2.1/2"</v>
          </cell>
          <cell r="D3429" t="str">
            <v>un</v>
          </cell>
          <cell r="E3429">
            <v>4</v>
          </cell>
          <cell r="F3429">
            <v>295</v>
          </cell>
          <cell r="G3429">
            <v>1180</v>
          </cell>
        </row>
        <row r="3430">
          <cell r="A3430" t="str">
            <v>.5</v>
          </cell>
          <cell r="B3430" t="str">
            <v>Sinapi 94495</v>
          </cell>
          <cell r="C3430" t="str">
            <v>Registro de gaveta bruto, latão, roscável, 1, instalado em reservação de água de edificação que possua reservatório de fibra/fibrocimento fornecimento e instalação</v>
          </cell>
          <cell r="D3430" t="str">
            <v>un</v>
          </cell>
          <cell r="E3430">
            <v>3</v>
          </cell>
          <cell r="F3430">
            <v>54.49</v>
          </cell>
          <cell r="G3430">
            <v>163.47</v>
          </cell>
        </row>
        <row r="3431">
          <cell r="A3431" t="str">
            <v>.6</v>
          </cell>
          <cell r="B3431" t="str">
            <v>Sinapi 97535</v>
          </cell>
          <cell r="C3431" t="str">
            <v>Tubo de aço galvanizado com costura, classe média, conexão rosqueada, dn 25 (1"), instalado em rede de alimentação para sprinkler - fornecimento e instalação</v>
          </cell>
          <cell r="D3431" t="str">
            <v>m</v>
          </cell>
          <cell r="E3431">
            <v>6</v>
          </cell>
          <cell r="F3431">
            <v>29.8</v>
          </cell>
          <cell r="G3431">
            <v>178.8</v>
          </cell>
        </row>
        <row r="3432">
          <cell r="A3432" t="str">
            <v>.7</v>
          </cell>
          <cell r="B3432" t="str">
            <v>Sinapi 92657</v>
          </cell>
          <cell r="C3432" t="str">
            <v>Niple, em ferro galvanizado, conexão rosqueada, dn 25 (1"), instalado em rede de alimentação para sprinkler - fornecimento e instalação</v>
          </cell>
          <cell r="D3432" t="str">
            <v>un</v>
          </cell>
          <cell r="E3432">
            <v>3</v>
          </cell>
          <cell r="F3432">
            <v>16.27</v>
          </cell>
          <cell r="G3432">
            <v>48.81</v>
          </cell>
        </row>
        <row r="3433">
          <cell r="A3433" t="str">
            <v>.8</v>
          </cell>
          <cell r="B3433" t="str">
            <v>Sinapi 92658</v>
          </cell>
          <cell r="C3433" t="str">
            <v>Luva, em ferro galvanizado, conexão rosqueada, dn 25 (1"), instalado em rede de alimentação para sprinkler - fornecimento e instalação</v>
          </cell>
          <cell r="D3433" t="str">
            <v>un</v>
          </cell>
          <cell r="E3433">
            <v>6</v>
          </cell>
          <cell r="F3433">
            <v>17.27</v>
          </cell>
          <cell r="G3433">
            <v>103.62</v>
          </cell>
        </row>
        <row r="3434">
          <cell r="A3434" t="str">
            <v>.9</v>
          </cell>
          <cell r="B3434" t="str">
            <v>Sinapi 92670</v>
          </cell>
          <cell r="C3434" t="str">
            <v>Joelho 90 graus, em ferro galvanizado, conexão rosqueada, dn 25 (1"), instalado em rede de alimentação para sprinkler - fornecimento e instalação</v>
          </cell>
          <cell r="D3434" t="str">
            <v>un</v>
          </cell>
          <cell r="E3434">
            <v>2</v>
          </cell>
          <cell r="F3434">
            <v>23.34</v>
          </cell>
          <cell r="G3434">
            <v>46.68</v>
          </cell>
        </row>
        <row r="3435">
          <cell r="A3435" t="str">
            <v>.10</v>
          </cell>
          <cell r="B3435" t="str">
            <v>Sinapi 97529</v>
          </cell>
          <cell r="C3435" t="str">
            <v>Tê, em aço, conexão soldada, dn 25 (1"), instalado em rede de alimentação para sprinkler - fornecimento e instalação</v>
          </cell>
          <cell r="D3435" t="str">
            <v>un</v>
          </cell>
          <cell r="E3435">
            <v>1</v>
          </cell>
          <cell r="F3435">
            <v>43.1</v>
          </cell>
          <cell r="G3435">
            <v>43.1</v>
          </cell>
        </row>
        <row r="3436">
          <cell r="A3436" t="str">
            <v>.11</v>
          </cell>
          <cell r="B3436" t="str">
            <v>Sinapi 85120</v>
          </cell>
          <cell r="C3436" t="str">
            <v>Manometro 0 a 200 psi (0 a 14 kgf/cm2), d = 50mm - fornecimento e colocacao</v>
          </cell>
          <cell r="D3436" t="str">
            <v>un</v>
          </cell>
          <cell r="E3436">
            <v>1</v>
          </cell>
          <cell r="F3436">
            <v>121.62</v>
          </cell>
          <cell r="G3436">
            <v>121.62</v>
          </cell>
        </row>
        <row r="3437">
          <cell r="A3437" t="str">
            <v>.9</v>
          </cell>
          <cell r="B3437" t="str">
            <v>Proposta</v>
          </cell>
          <cell r="C3437" t="str">
            <v>Válvula de alívio</v>
          </cell>
          <cell r="D3437" t="str">
            <v>un</v>
          </cell>
          <cell r="E3437">
            <v>1</v>
          </cell>
          <cell r="F3437">
            <v>1980</v>
          </cell>
          <cell r="G3437">
            <v>1980</v>
          </cell>
        </row>
        <row r="3438">
          <cell r="A3438" t="str">
            <v>.10</v>
          </cell>
          <cell r="B3438" t="str">
            <v>Proposta</v>
          </cell>
          <cell r="C3438" t="str">
            <v>Tanque de pressão</v>
          </cell>
          <cell r="D3438" t="str">
            <v>un</v>
          </cell>
          <cell r="E3438">
            <v>1</v>
          </cell>
          <cell r="F3438">
            <v>115</v>
          </cell>
          <cell r="G3438">
            <v>115</v>
          </cell>
        </row>
        <row r="3439">
          <cell r="A3439" t="str">
            <v>.11</v>
          </cell>
          <cell r="B3439" t="str">
            <v>Proposta</v>
          </cell>
          <cell r="C3439" t="str">
            <v>Pressostato</v>
          </cell>
          <cell r="D3439" t="str">
            <v>un</v>
          </cell>
          <cell r="E3439">
            <v>1</v>
          </cell>
          <cell r="F3439">
            <v>279.93</v>
          </cell>
          <cell r="G3439">
            <v>279.93</v>
          </cell>
        </row>
        <row r="3440">
          <cell r="A3440" t="str">
            <v>.12</v>
          </cell>
          <cell r="B3440" t="str">
            <v>Sinapi 88248</v>
          </cell>
          <cell r="C3440" t="str">
            <v>Auxiliar de encanador ou bombeiro hidráulico com encargos complementares</v>
          </cell>
          <cell r="D3440" t="str">
            <v>h</v>
          </cell>
          <cell r="E3440">
            <v>16</v>
          </cell>
          <cell r="F3440">
            <v>14.13</v>
          </cell>
          <cell r="G3440">
            <v>226.08</v>
          </cell>
        </row>
        <row r="3441">
          <cell r="A3441" t="str">
            <v>.13</v>
          </cell>
          <cell r="B3441" t="str">
            <v>Sinapi 88267</v>
          </cell>
          <cell r="C3441" t="str">
            <v>Encanador ou bombeiro hidráulico com encargos complementares</v>
          </cell>
          <cell r="D3441" t="str">
            <v>h</v>
          </cell>
          <cell r="E3441">
            <v>16</v>
          </cell>
          <cell r="F3441">
            <v>18.5</v>
          </cell>
          <cell r="G3441">
            <v>296</v>
          </cell>
        </row>
        <row r="3444">
          <cell r="A3444" t="str">
            <v>Composição 0721</v>
          </cell>
          <cell r="B3444" t="str">
            <v>Comp. Sinapi 73795/13 para a valvula especificada</v>
          </cell>
          <cell r="C3444" t="str">
            <v>Válvula com crivo Ø2.1/2"</v>
          </cell>
          <cell r="D3444" t="str">
            <v>un</v>
          </cell>
          <cell r="E3444">
            <v>1</v>
          </cell>
          <cell r="G3444">
            <v>171.65</v>
          </cell>
        </row>
        <row r="3445">
          <cell r="A3445" t="str">
            <v>.1</v>
          </cell>
          <cell r="B3445" t="str">
            <v>Ins Sinapi 13</v>
          </cell>
          <cell r="C3445" t="str">
            <v>Estopa</v>
          </cell>
          <cell r="D3445" t="str">
            <v>kg</v>
          </cell>
          <cell r="E3445">
            <v>0.64</v>
          </cell>
          <cell r="F3445">
            <v>7.69</v>
          </cell>
          <cell r="G3445">
            <v>4.92</v>
          </cell>
        </row>
        <row r="3446">
          <cell r="A3446" t="str">
            <v>.2</v>
          </cell>
          <cell r="B3446" t="str">
            <v>Ins Sinapi 10231</v>
          </cell>
          <cell r="C3446" t="str">
            <v>Valvula de retencao de bronze, pe com crivos, extremidade com rosca, de 21/2", para fundo de poco</v>
          </cell>
          <cell r="D3446" t="str">
            <v>un</v>
          </cell>
          <cell r="E3446">
            <v>1</v>
          </cell>
          <cell r="F3446">
            <v>141.97</v>
          </cell>
          <cell r="G3446">
            <v>141.97</v>
          </cell>
        </row>
        <row r="3447">
          <cell r="A3447" t="str">
            <v>.3</v>
          </cell>
          <cell r="B3447" t="str">
            <v>Sinapi 88267</v>
          </cell>
          <cell r="C3447" t="str">
            <v>Encanador ou bombeiro hidráulico com encargos complementares</v>
          </cell>
          <cell r="D3447" t="str">
            <v>h</v>
          </cell>
          <cell r="E3447">
            <v>0.8</v>
          </cell>
          <cell r="F3447">
            <v>18.5</v>
          </cell>
          <cell r="G3447">
            <v>14.8</v>
          </cell>
        </row>
        <row r="3448">
          <cell r="A3448" t="str">
            <v>.4</v>
          </cell>
          <cell r="B3448" t="str">
            <v>Sinapi 88316</v>
          </cell>
          <cell r="C3448" t="str">
            <v xml:space="preserve">Servente com encargos complementares </v>
          </cell>
          <cell r="D3448" t="str">
            <v>h</v>
          </cell>
          <cell r="E3448">
            <v>0.8</v>
          </cell>
          <cell r="F3448">
            <v>12.45</v>
          </cell>
          <cell r="G3448">
            <v>9.9600000000000009</v>
          </cell>
        </row>
        <row r="3451">
          <cell r="A3451" t="str">
            <v>Composição 0722</v>
          </cell>
          <cell r="B3451" t="str">
            <v xml:space="preserve">Comp. Sinapi </v>
          </cell>
          <cell r="C3451" t="str">
            <v>Blocos de ancoragem (mudança de direção)</v>
          </cell>
          <cell r="D3451" t="str">
            <v>un</v>
          </cell>
          <cell r="E3451">
            <v>1</v>
          </cell>
          <cell r="G3451">
            <v>99.65</v>
          </cell>
        </row>
        <row r="3452">
          <cell r="A3452" t="str">
            <v>.1</v>
          </cell>
          <cell r="B3452" t="str">
            <v>Sinapi 95955</v>
          </cell>
          <cell r="C3452" t="str">
            <v>(Composição representativa) execução de estruturas de concreto armado, fck = 25 Mpa</v>
          </cell>
          <cell r="D3452" t="str">
            <v>m3</v>
          </cell>
          <cell r="E3452">
            <v>0.05</v>
          </cell>
          <cell r="F3452">
            <v>1992.96</v>
          </cell>
          <cell r="G3452">
            <v>99.65</v>
          </cell>
        </row>
        <row r="3455">
          <cell r="A3455" t="str">
            <v>Composição 0801</v>
          </cell>
          <cell r="B3455" t="str">
            <v>Comp. 08750/ORSE para o cabo selecionado</v>
          </cell>
          <cell r="C3455" t="str">
            <v>Cabo próprio para sistema de detecção, blindado, classe 600V, com 3 condutores em cobre eletrolítico, têmpera mole, classe I, isolação em PVC/A – 70°C, antichama, torcidos paralelamente, com fita separadora de poliéster, blindagem com fita de poliéster aluminizada, com condutor “dreno” de cobre estanhado (encordoado), com cobertura de PVC/E classe 105°C antichama</v>
          </cell>
          <cell r="D3455" t="str">
            <v>m</v>
          </cell>
          <cell r="E3455">
            <v>1</v>
          </cell>
          <cell r="G3455">
            <v>8.2100000000000009</v>
          </cell>
        </row>
        <row r="3456">
          <cell r="A3456" t="str">
            <v>.1</v>
          </cell>
          <cell r="B3456" t="str">
            <v>Proposta</v>
          </cell>
          <cell r="C3456" t="str">
            <v>Cabo 3x1,5mm², com cabo terra blindagem eletrostática.  Ref. LIPPERFIL ou equivalente</v>
          </cell>
          <cell r="D3456" t="str">
            <v>m</v>
          </cell>
          <cell r="E3456">
            <v>1.02</v>
          </cell>
          <cell r="F3456">
            <v>3.4</v>
          </cell>
          <cell r="G3456">
            <v>3.47</v>
          </cell>
        </row>
        <row r="3457">
          <cell r="A3457" t="str">
            <v>.2</v>
          </cell>
          <cell r="B3457" t="str">
            <v>Sinapi 88264</v>
          </cell>
          <cell r="C3457" t="str">
            <v xml:space="preserve">Eletricista com encargos complementares </v>
          </cell>
          <cell r="D3457" t="str">
            <v>h</v>
          </cell>
          <cell r="E3457">
            <v>0.15</v>
          </cell>
          <cell r="F3457">
            <v>19.11</v>
          </cell>
          <cell r="G3457">
            <v>2.87</v>
          </cell>
        </row>
        <row r="3458">
          <cell r="A3458" t="str">
            <v>.3</v>
          </cell>
          <cell r="B3458" t="str">
            <v>Sinapi 88316</v>
          </cell>
          <cell r="C3458" t="str">
            <v>Servente com encargos complementares</v>
          </cell>
          <cell r="D3458" t="str">
            <v>h</v>
          </cell>
          <cell r="E3458">
            <v>0.15</v>
          </cell>
          <cell r="F3458">
            <v>12.45</v>
          </cell>
          <cell r="G3458">
            <v>1.87</v>
          </cell>
        </row>
        <row r="3461">
          <cell r="A3461" t="str">
            <v>Composição 0802</v>
          </cell>
          <cell r="B3461" t="str">
            <v>Comp. Criada a partir do elemento</v>
          </cell>
          <cell r="C3461" t="str">
            <v>Central de detecção e alarme, tipo endereçável com número máximo de endereços de 252 x 2. Ref.: SIEMENS-FC722-ZZ/-YZ ou similar</v>
          </cell>
          <cell r="D3461" t="str">
            <v>un</v>
          </cell>
          <cell r="E3461">
            <v>1</v>
          </cell>
          <cell r="G3461">
            <v>7463.4</v>
          </cell>
        </row>
        <row r="3462">
          <cell r="A3462" t="str">
            <v>.1</v>
          </cell>
          <cell r="B3462" t="str">
            <v>Proposta</v>
          </cell>
          <cell r="C3462" t="str">
            <v>Central de detecção e alarme, tipo endereçável com número máximo de endereços de 252 x 2. Ref.: SIEMENS-FC722-ZZ/-YZ ou similar</v>
          </cell>
          <cell r="D3462" t="str">
            <v>un</v>
          </cell>
          <cell r="E3462">
            <v>1</v>
          </cell>
          <cell r="F3462">
            <v>6669</v>
          </cell>
          <cell r="G3462">
            <v>6669</v>
          </cell>
        </row>
        <row r="3463">
          <cell r="A3463" t="str">
            <v>.3</v>
          </cell>
          <cell r="B3463" t="str">
            <v>Sinapi 88266</v>
          </cell>
          <cell r="C3463" t="str">
            <v>Eletrotécnico com encargos complementares</v>
          </cell>
          <cell r="D3463" t="str">
            <v>h</v>
          </cell>
          <cell r="E3463">
            <v>8</v>
          </cell>
          <cell r="F3463">
            <v>21.91</v>
          </cell>
          <cell r="G3463">
            <v>175.28</v>
          </cell>
        </row>
        <row r="3464">
          <cell r="A3464" t="str">
            <v>.4</v>
          </cell>
          <cell r="B3464" t="str">
            <v>Sinapi 88264</v>
          </cell>
          <cell r="C3464" t="str">
            <v>Eletricista com encargos complementares</v>
          </cell>
          <cell r="D3464" t="str">
            <v>h</v>
          </cell>
          <cell r="E3464">
            <v>8</v>
          </cell>
          <cell r="F3464">
            <v>19.11</v>
          </cell>
          <cell r="G3464">
            <v>152.88</v>
          </cell>
        </row>
        <row r="3465">
          <cell r="A3465" t="str">
            <v>.5</v>
          </cell>
          <cell r="B3465" t="str">
            <v>Sinapi 88247</v>
          </cell>
          <cell r="C3465" t="str">
            <v>Auxiliar de eletricista com encargos complementares</v>
          </cell>
          <cell r="D3465" t="str">
            <v>h</v>
          </cell>
          <cell r="E3465">
            <v>32</v>
          </cell>
          <cell r="F3465">
            <v>14.57</v>
          </cell>
          <cell r="G3465">
            <v>466.24</v>
          </cell>
        </row>
        <row r="3468">
          <cell r="A3468" t="str">
            <v>Composição 0803</v>
          </cell>
          <cell r="B3468" t="str">
            <v>Comp. 01507/ORSE para o Detector indicado</v>
          </cell>
          <cell r="C3468" t="str">
            <v>Detector de vazamento de GLP.(ver especificações no memorial descrito)</v>
          </cell>
          <cell r="D3468" t="str">
            <v>un</v>
          </cell>
          <cell r="E3468">
            <v>1</v>
          </cell>
          <cell r="G3468">
            <v>1673.26</v>
          </cell>
        </row>
        <row r="3469">
          <cell r="A3469" t="str">
            <v>.1</v>
          </cell>
          <cell r="B3469" t="str">
            <v>Proposta</v>
          </cell>
          <cell r="C3469" t="str">
            <v>Detector de vazamento de GLP.(ver especificações no memorial descrito)</v>
          </cell>
          <cell r="D3469" t="str">
            <v>un</v>
          </cell>
          <cell r="E3469">
            <v>1</v>
          </cell>
          <cell r="F3469">
            <v>1594.35</v>
          </cell>
          <cell r="G3469">
            <v>1594.35</v>
          </cell>
        </row>
        <row r="3470">
          <cell r="A3470" t="str">
            <v>.2</v>
          </cell>
          <cell r="B3470" t="str">
            <v>Sinapi 88264</v>
          </cell>
          <cell r="C3470" t="str">
            <v xml:space="preserve">Eletricista com encargos complementares </v>
          </cell>
          <cell r="D3470" t="str">
            <v>h</v>
          </cell>
          <cell r="E3470">
            <v>2.5</v>
          </cell>
          <cell r="F3470">
            <v>19.11</v>
          </cell>
          <cell r="G3470">
            <v>47.78</v>
          </cell>
        </row>
        <row r="3471">
          <cell r="A3471" t="str">
            <v>.3</v>
          </cell>
          <cell r="B3471" t="str">
            <v>Sinapi 88316</v>
          </cell>
          <cell r="C3471" t="str">
            <v>Servente com encargos complementares</v>
          </cell>
          <cell r="D3471" t="str">
            <v>h</v>
          </cell>
          <cell r="E3471">
            <v>2.5</v>
          </cell>
          <cell r="F3471">
            <v>12.45</v>
          </cell>
          <cell r="G3471">
            <v>31.13</v>
          </cell>
        </row>
        <row r="3474">
          <cell r="A3474" t="str">
            <v>Composição 0804</v>
          </cell>
          <cell r="B3474" t="str">
            <v>Comp. 07861/ORSE para o Acionador indicado</v>
          </cell>
          <cell r="C3474" t="str">
            <v>Avisador audiovisual endereçável (ver especificações no memorial descrito)</v>
          </cell>
          <cell r="D3474" t="str">
            <v>un</v>
          </cell>
          <cell r="E3474">
            <v>1</v>
          </cell>
          <cell r="G3474">
            <v>413.59000000000003</v>
          </cell>
        </row>
        <row r="3475">
          <cell r="A3475" t="str">
            <v>.1</v>
          </cell>
          <cell r="B3475" t="str">
            <v>Proposta</v>
          </cell>
          <cell r="C3475" t="str">
            <v>Avisador audiovisual endereçável (ver especificações no memorial descrito)</v>
          </cell>
          <cell r="D3475" t="str">
            <v>un</v>
          </cell>
          <cell r="E3475">
            <v>1</v>
          </cell>
          <cell r="F3475">
            <v>397.8</v>
          </cell>
          <cell r="G3475">
            <v>397.8</v>
          </cell>
        </row>
        <row r="3476">
          <cell r="A3476" t="str">
            <v>.2</v>
          </cell>
          <cell r="B3476" t="str">
            <v>Sinapi 88264</v>
          </cell>
          <cell r="C3476" t="str">
            <v xml:space="preserve">Eletricista com encargos complementares </v>
          </cell>
          <cell r="D3476" t="str">
            <v>h</v>
          </cell>
          <cell r="E3476">
            <v>0.5</v>
          </cell>
          <cell r="F3476">
            <v>19.11</v>
          </cell>
          <cell r="G3476">
            <v>9.56</v>
          </cell>
        </row>
        <row r="3477">
          <cell r="A3477" t="str">
            <v>.3</v>
          </cell>
          <cell r="B3477" t="str">
            <v>Sinapi 88316</v>
          </cell>
          <cell r="C3477" t="str">
            <v>Servente com encargos complementares</v>
          </cell>
          <cell r="D3477" t="str">
            <v>h</v>
          </cell>
          <cell r="E3477">
            <v>0.5</v>
          </cell>
          <cell r="F3477">
            <v>12.45</v>
          </cell>
          <cell r="G3477">
            <v>6.23</v>
          </cell>
        </row>
        <row r="3480">
          <cell r="A3480" t="str">
            <v>Composição 0805</v>
          </cell>
          <cell r="B3480" t="str">
            <v>Comp. 07861/ORSE para o Acionador indicado</v>
          </cell>
          <cell r="C3480" t="str">
            <v>Acionador manual endereçável. (ver especificações no memorial descrito)</v>
          </cell>
          <cell r="D3480" t="str">
            <v>un</v>
          </cell>
          <cell r="E3480">
            <v>1</v>
          </cell>
          <cell r="G3480">
            <v>407.74</v>
          </cell>
        </row>
        <row r="3481">
          <cell r="A3481" t="str">
            <v>.1</v>
          </cell>
          <cell r="B3481" t="str">
            <v>Proposta</v>
          </cell>
          <cell r="C3481" t="str">
            <v>Acionador manual endereçável. (ver especificações no memorial descrito)</v>
          </cell>
          <cell r="D3481" t="str">
            <v>un</v>
          </cell>
          <cell r="E3481">
            <v>1</v>
          </cell>
          <cell r="F3481">
            <v>391.95</v>
          </cell>
          <cell r="G3481">
            <v>391.95</v>
          </cell>
        </row>
        <row r="3482">
          <cell r="A3482" t="str">
            <v>.2</v>
          </cell>
          <cell r="B3482" t="str">
            <v>Sinapi 88264</v>
          </cell>
          <cell r="C3482" t="str">
            <v xml:space="preserve">Eletricista com encargos complementares </v>
          </cell>
          <cell r="D3482" t="str">
            <v>h</v>
          </cell>
          <cell r="E3482">
            <v>0.5</v>
          </cell>
          <cell r="F3482">
            <v>19.11</v>
          </cell>
          <cell r="G3482">
            <v>9.56</v>
          </cell>
        </row>
        <row r="3483">
          <cell r="A3483" t="str">
            <v>.3</v>
          </cell>
          <cell r="B3483" t="str">
            <v>Sinapi 88316</v>
          </cell>
          <cell r="C3483" t="str">
            <v>Servente com encargos complementares</v>
          </cell>
          <cell r="D3483" t="str">
            <v>h</v>
          </cell>
          <cell r="E3483">
            <v>0.5</v>
          </cell>
          <cell r="F3483">
            <v>12.45</v>
          </cell>
          <cell r="G3483">
            <v>6.23</v>
          </cell>
        </row>
        <row r="3486">
          <cell r="A3486" t="str">
            <v>Composição 0806</v>
          </cell>
          <cell r="B3486" t="str">
            <v>Comp. Criada a partir do elemento</v>
          </cell>
          <cell r="C3486" t="str">
            <v>Válvula Solenoide</v>
          </cell>
          <cell r="D3486" t="str">
            <v>un</v>
          </cell>
          <cell r="E3486">
            <v>1</v>
          </cell>
          <cell r="G3486">
            <v>364.8</v>
          </cell>
        </row>
        <row r="3487">
          <cell r="A3487" t="str">
            <v>.1</v>
          </cell>
          <cell r="B3487" t="str">
            <v>Proposta</v>
          </cell>
          <cell r="C3487" t="str">
            <v>Válvula Solenoide</v>
          </cell>
          <cell r="D3487" t="str">
            <v>un</v>
          </cell>
          <cell r="E3487">
            <v>1</v>
          </cell>
          <cell r="F3487">
            <v>241</v>
          </cell>
          <cell r="G3487">
            <v>241</v>
          </cell>
        </row>
        <row r="3488">
          <cell r="A3488" t="str">
            <v>.2</v>
          </cell>
          <cell r="B3488" t="str">
            <v>Sinapi 88267</v>
          </cell>
          <cell r="C3488" t="str">
            <v>Encanador ou bombeiro hidráulico com encargos complementares</v>
          </cell>
          <cell r="D3488" t="str">
            <v>h</v>
          </cell>
          <cell r="E3488">
            <v>4</v>
          </cell>
          <cell r="F3488">
            <v>18.5</v>
          </cell>
          <cell r="G3488">
            <v>74</v>
          </cell>
        </row>
        <row r="3489">
          <cell r="A3489" t="str">
            <v>.3</v>
          </cell>
          <cell r="B3489" t="str">
            <v>Sinapi 88316</v>
          </cell>
          <cell r="C3489" t="str">
            <v>servente com encargos complementares</v>
          </cell>
          <cell r="D3489" t="str">
            <v>h</v>
          </cell>
          <cell r="E3489">
            <v>4</v>
          </cell>
          <cell r="F3489">
            <v>12.45</v>
          </cell>
          <cell r="G3489">
            <v>49.8</v>
          </cell>
        </row>
        <row r="3492">
          <cell r="A3492" t="str">
            <v>Composição 0807</v>
          </cell>
          <cell r="B3492" t="str">
            <v>Comp. Criada a partir do elemento</v>
          </cell>
          <cell r="C3492" t="str">
            <v>Caixa de ligação à prova de explosão, com componentes conforme diagrama em projeto</v>
          </cell>
          <cell r="D3492" t="str">
            <v>un</v>
          </cell>
          <cell r="E3492">
            <v>1</v>
          </cell>
          <cell r="G3492">
            <v>986.01</v>
          </cell>
        </row>
        <row r="3493">
          <cell r="A3493" t="str">
            <v>.1</v>
          </cell>
          <cell r="B3493" t="str">
            <v>Proposta</v>
          </cell>
          <cell r="C3493" t="str">
            <v>Caixa de ligação à prova de explosão, com componentes conforme diagrama em projeto</v>
          </cell>
          <cell r="D3493" t="str">
            <v>un</v>
          </cell>
          <cell r="E3493">
            <v>1</v>
          </cell>
          <cell r="F3493">
            <v>911</v>
          </cell>
          <cell r="G3493">
            <v>911</v>
          </cell>
        </row>
        <row r="3494">
          <cell r="A3494" t="str">
            <v>.2</v>
          </cell>
          <cell r="B3494" t="str">
            <v>Sinapi 88264</v>
          </cell>
          <cell r="C3494" t="str">
            <v xml:space="preserve">Eletricista com encargos complementares </v>
          </cell>
          <cell r="D3494" t="str">
            <v>h</v>
          </cell>
          <cell r="E3494">
            <v>1.2</v>
          </cell>
          <cell r="F3494">
            <v>19.11</v>
          </cell>
          <cell r="G3494">
            <v>22.93</v>
          </cell>
        </row>
        <row r="3495">
          <cell r="A3495" t="str">
            <v>.3</v>
          </cell>
          <cell r="B3495" t="str">
            <v>Sinapi 88267</v>
          </cell>
          <cell r="C3495" t="str">
            <v>Encanador ou bombeiro hidráulico com encargos complementares</v>
          </cell>
          <cell r="D3495" t="str">
            <v>h</v>
          </cell>
          <cell r="E3495">
            <v>1.2</v>
          </cell>
          <cell r="F3495">
            <v>18.5</v>
          </cell>
          <cell r="G3495">
            <v>22.2</v>
          </cell>
        </row>
        <row r="3496">
          <cell r="A3496" t="str">
            <v>.4</v>
          </cell>
          <cell r="B3496" t="str">
            <v>Sinapi 88316</v>
          </cell>
          <cell r="C3496" t="str">
            <v>Servente com encargos complementares</v>
          </cell>
          <cell r="D3496" t="str">
            <v>h</v>
          </cell>
          <cell r="E3496">
            <v>2.4</v>
          </cell>
          <cell r="F3496">
            <v>12.45</v>
          </cell>
          <cell r="G3496">
            <v>29.88</v>
          </cell>
        </row>
        <row r="3499">
          <cell r="A3499" t="str">
            <v>Composição 0901</v>
          </cell>
          <cell r="B3499" t="str">
            <v>Composições Sinapi</v>
          </cell>
          <cell r="C3499" t="str">
            <v xml:space="preserve">Tubo galvanizado por imersão a quente, conforme NBR-5590 – Grau A / ASTM A 53, tratado e pintado na cor amarela, conforme NBR6493. Ref. Apolo ou similar, Incluindo conexões em ferro maleável preto, galvanizado, classe 150 (300 lib.), rosca NPT, conforme NBR6925. Ref. Tupy ou similar. Ø1/2" </v>
          </cell>
          <cell r="D3499" t="str">
            <v>m</v>
          </cell>
          <cell r="E3499">
            <v>1</v>
          </cell>
          <cell r="G3499">
            <v>26.52</v>
          </cell>
        </row>
        <row r="3500">
          <cell r="A3500" t="str">
            <v>.1</v>
          </cell>
          <cell r="B3500" t="str">
            <v>Sinapi 92687</v>
          </cell>
          <cell r="C3500" t="str">
            <v>Tubo de aço galvanizado com costura, classe média, conexão rosqueada, dn 15 (1/2"), instalado em ramais e sub-ramais de gás - fornecimento e instalação</v>
          </cell>
          <cell r="D3500" t="str">
            <v>m</v>
          </cell>
          <cell r="E3500">
            <v>1</v>
          </cell>
          <cell r="F3500">
            <v>16.989999999999998</v>
          </cell>
          <cell r="G3500">
            <v>16.989999999999998</v>
          </cell>
        </row>
        <row r="3501">
          <cell r="A3501" t="str">
            <v>.2</v>
          </cell>
          <cell r="B3501" t="str">
            <v>Sinapi 92693</v>
          </cell>
          <cell r="C3501" t="str">
            <v>Luva, em ferro galvanizado, conexão rosqueada, dn 15 (1/2"), instalado em ramais e sub-ramais de gás - fornecimento e instalação</v>
          </cell>
          <cell r="D3501" t="str">
            <v>un</v>
          </cell>
          <cell r="E3501">
            <v>0.33333000000000002</v>
          </cell>
          <cell r="F3501">
            <v>9.0399999999999991</v>
          </cell>
          <cell r="G3501">
            <v>3.01</v>
          </cell>
        </row>
        <row r="3502">
          <cell r="A3502" t="str">
            <v>.3</v>
          </cell>
          <cell r="B3502" t="str">
            <v>Sinapi 92699</v>
          </cell>
          <cell r="C3502" t="str">
            <v>Joelho 90 graus, em ferro galvanizado, conexão rosqueada, dn 15 (1/2"), instalado em ramais e sub-ramais de gás - fornecimento e instalação</v>
          </cell>
          <cell r="D3502" t="str">
            <v>un</v>
          </cell>
          <cell r="E3502">
            <v>0.33333000000000002</v>
          </cell>
          <cell r="F3502">
            <v>12.32</v>
          </cell>
          <cell r="G3502">
            <v>4.1100000000000003</v>
          </cell>
        </row>
        <row r="3503">
          <cell r="A3503" t="str">
            <v>.4</v>
          </cell>
          <cell r="B3503" t="str">
            <v>Estimado</v>
          </cell>
          <cell r="C3503" t="str">
            <v>Apoios, suportes e fixações - 10% do total</v>
          </cell>
          <cell r="D3503" t="str">
            <v>un</v>
          </cell>
          <cell r="E3503">
            <v>0.1</v>
          </cell>
          <cell r="F3503">
            <v>24.11</v>
          </cell>
          <cell r="G3503">
            <v>2.41</v>
          </cell>
        </row>
        <row r="3506">
          <cell r="A3506" t="str">
            <v>Composição 0902</v>
          </cell>
          <cell r="B3506" t="str">
            <v>Composições Sinapi</v>
          </cell>
          <cell r="C3506" t="str">
            <v xml:space="preserve">Tubo galvanizado por imersão a quente, conforme NBR-5590 – Grau A / ASTM A 53, tratado e pintado na cor amarela, conforme NBR6493. Ref. Apolo ou similar, Incluindo conexões em ferro maleável preto, galvanizado, classe 150 (300 lib.), rosca NPT, conforme NBR6925. Ref. Tupy ou similar.Ø3/4" </v>
          </cell>
          <cell r="D3506" t="str">
            <v>m</v>
          </cell>
          <cell r="E3506">
            <v>1</v>
          </cell>
          <cell r="G3506">
            <v>39.14</v>
          </cell>
        </row>
        <row r="3507">
          <cell r="A3507" t="str">
            <v>.1</v>
          </cell>
          <cell r="B3507" t="str">
            <v>Sinapi 92688</v>
          </cell>
          <cell r="C3507" t="str">
            <v>Tubo de aço galvanizado com costura, classe média, conexão rosqueada, dn 20 (3/4"), instalado em ramais e sub-ramais de gás - fornecimento e instalação</v>
          </cell>
          <cell r="D3507" t="str">
            <v>m</v>
          </cell>
          <cell r="E3507">
            <v>1</v>
          </cell>
          <cell r="F3507">
            <v>24.04</v>
          </cell>
          <cell r="G3507">
            <v>24.04</v>
          </cell>
        </row>
        <row r="3508">
          <cell r="A3508" t="str">
            <v>.2</v>
          </cell>
          <cell r="B3508" t="str">
            <v>Sinapi 92695</v>
          </cell>
          <cell r="C3508" t="str">
            <v>Luva, em ferro galvanizado, conexão rosqueada, dn 20 (3/4"), instalado em ramais e sub-ramais de gás - fornecimento e instalação</v>
          </cell>
          <cell r="D3508" t="str">
            <v>un</v>
          </cell>
          <cell r="E3508">
            <v>0.33333000000000002</v>
          </cell>
          <cell r="F3508">
            <v>14.32</v>
          </cell>
          <cell r="G3508">
            <v>4.7699999999999996</v>
          </cell>
        </row>
        <row r="3509">
          <cell r="A3509" t="str">
            <v>.3</v>
          </cell>
          <cell r="B3509" t="str">
            <v>Sinapi 92701</v>
          </cell>
          <cell r="C3509" t="str">
            <v>Joelho 90 graus, em ferro galvanizado, conexão rosqueada, dn 20 (3/4"), instalado em ramais e sub-ramais de gás - fornecimento e instalação</v>
          </cell>
          <cell r="D3509" t="str">
            <v>un</v>
          </cell>
          <cell r="E3509">
            <v>0.33333000000000002</v>
          </cell>
          <cell r="F3509">
            <v>20.309999999999999</v>
          </cell>
          <cell r="G3509">
            <v>6.77</v>
          </cell>
        </row>
        <row r="3510">
          <cell r="A3510" t="str">
            <v>.4</v>
          </cell>
          <cell r="B3510" t="str">
            <v>Estimado</v>
          </cell>
          <cell r="C3510" t="str">
            <v>Apoios, suportes e fixações - 10% do total</v>
          </cell>
          <cell r="D3510" t="str">
            <v>un</v>
          </cell>
          <cell r="E3510">
            <v>0.1</v>
          </cell>
          <cell r="F3510">
            <v>35.58</v>
          </cell>
          <cell r="G3510">
            <v>3.56</v>
          </cell>
        </row>
        <row r="3513">
          <cell r="A3513" t="str">
            <v>Composição 0903</v>
          </cell>
          <cell r="B3513" t="str">
            <v>Comp. Sinapi 99619 para a válvula indicada</v>
          </cell>
          <cell r="C3513" t="str">
            <v>Válvula de bloqueio de fluxo (solenoide) Ø3/4", corpo em alumínio fundido. Ref.: ALARMSEG - Mod. ALMEV12</v>
          </cell>
          <cell r="D3513" t="str">
            <v>un</v>
          </cell>
          <cell r="E3513">
            <v>1</v>
          </cell>
          <cell r="G3513">
            <v>856.7</v>
          </cell>
        </row>
        <row r="3514">
          <cell r="A3514" t="str">
            <v>.1</v>
          </cell>
          <cell r="B3514" t="str">
            <v>Ins Sinapi 3148</v>
          </cell>
          <cell r="C3514" t="str">
            <v>Fita veda rosca em rolos de 18 mm x 50 m (l x c)</v>
          </cell>
          <cell r="D3514" t="str">
            <v>un</v>
          </cell>
          <cell r="E3514">
            <v>1.2999999999999999E-2</v>
          </cell>
          <cell r="F3514">
            <v>12.9</v>
          </cell>
          <cell r="G3514">
            <v>0.17</v>
          </cell>
        </row>
        <row r="3515">
          <cell r="A3515" t="str">
            <v>.2</v>
          </cell>
          <cell r="B3515" t="str">
            <v>Proposta</v>
          </cell>
          <cell r="C3515" t="str">
            <v>Válvula de bloqueio de fluxo (solenoide) Ø3/4", corpo em alumínio fundido. Ref.: ALARMSEG - Mod. ALMEV12</v>
          </cell>
          <cell r="D3515" t="str">
            <v>un</v>
          </cell>
          <cell r="E3515">
            <v>1</v>
          </cell>
          <cell r="F3515">
            <v>850</v>
          </cell>
          <cell r="G3515">
            <v>850</v>
          </cell>
        </row>
        <row r="3516">
          <cell r="A3516" t="str">
            <v>.3</v>
          </cell>
          <cell r="B3516" t="str">
            <v>Sinapi 88248</v>
          </cell>
          <cell r="C3516" t="str">
            <v>Auxiliar de encanador ou bombeiro hidráulico com encargos complementares</v>
          </cell>
          <cell r="D3516" t="str">
            <v>h</v>
          </cell>
          <cell r="E3516">
            <v>0.2</v>
          </cell>
          <cell r="F3516">
            <v>14.13</v>
          </cell>
          <cell r="G3516">
            <v>2.83</v>
          </cell>
        </row>
        <row r="3517">
          <cell r="A3517" t="str">
            <v>.4</v>
          </cell>
          <cell r="B3517" t="str">
            <v>Sinapi 88267</v>
          </cell>
          <cell r="C3517" t="str">
            <v>Encanador ou bombeiro hidráulico com encargos complementares</v>
          </cell>
          <cell r="D3517" t="str">
            <v>h</v>
          </cell>
          <cell r="E3517">
            <v>0.2</v>
          </cell>
          <cell r="F3517">
            <v>18.5</v>
          </cell>
          <cell r="G3517">
            <v>3.7</v>
          </cell>
        </row>
        <row r="3520">
          <cell r="A3520" t="str">
            <v>Composição 0904</v>
          </cell>
          <cell r="B3520" t="str">
            <v>Comp. Sinapi 95248 para a válvula indicada</v>
          </cell>
          <cell r="C3520" t="str">
            <v>Válvula de esfera, Ø1/2", monobloco, corpo em aço inox, ASTM A216, haste a prova de expulsão. Ref.: NIÁGARA ou Similar.</v>
          </cell>
          <cell r="D3520" t="str">
            <v>un</v>
          </cell>
          <cell r="E3520">
            <v>1</v>
          </cell>
          <cell r="G3520">
            <v>109.09</v>
          </cell>
        </row>
        <row r="3521">
          <cell r="A3521" t="str">
            <v>.1</v>
          </cell>
          <cell r="B3521" t="str">
            <v>Ins Sinapi 3148</v>
          </cell>
          <cell r="C3521" t="str">
            <v>Fita veda rosca em rolos de 18 mm x 50 m (l x c)</v>
          </cell>
          <cell r="D3521" t="str">
            <v>un</v>
          </cell>
          <cell r="E3521">
            <v>9.4999999999999998E-3</v>
          </cell>
          <cell r="F3521">
            <v>12.9</v>
          </cell>
          <cell r="G3521">
            <v>0.12</v>
          </cell>
        </row>
        <row r="3522">
          <cell r="A3522" t="str">
            <v>.2</v>
          </cell>
          <cell r="B3522" t="str">
            <v>Proposta</v>
          </cell>
          <cell r="C3522" t="str">
            <v>Válvula de esfera, Ø1/2", monobloco, corpo em aço inox, ASTM A216, haste a prova de expulsão. Ref.: NIÁGARA ou Similar.</v>
          </cell>
          <cell r="D3522" t="str">
            <v>un</v>
          </cell>
          <cell r="E3522">
            <v>1</v>
          </cell>
          <cell r="F3522">
            <v>83.7</v>
          </cell>
          <cell r="G3522">
            <v>83.7</v>
          </cell>
        </row>
        <row r="3523">
          <cell r="A3523" t="str">
            <v>.3</v>
          </cell>
          <cell r="B3523" t="str">
            <v>Sinapi 88248</v>
          </cell>
          <cell r="C3523" t="str">
            <v>Auxiliar de encanador ou bombeiro hidráulico com encargos complementares</v>
          </cell>
          <cell r="D3523" t="str">
            <v>h</v>
          </cell>
          <cell r="E3523">
            <v>0.77449999999999997</v>
          </cell>
          <cell r="F3523">
            <v>14.13</v>
          </cell>
          <cell r="G3523">
            <v>10.94</v>
          </cell>
        </row>
        <row r="3524">
          <cell r="A3524" t="str">
            <v>.4</v>
          </cell>
          <cell r="B3524" t="str">
            <v>Sinapi 88267</v>
          </cell>
          <cell r="C3524" t="str">
            <v>Encanador ou bombeiro hidráulico com encargos complementares</v>
          </cell>
          <cell r="D3524" t="str">
            <v>h</v>
          </cell>
          <cell r="E3524">
            <v>0.77449999999999997</v>
          </cell>
          <cell r="F3524">
            <v>18.5</v>
          </cell>
          <cell r="G3524">
            <v>14.33</v>
          </cell>
        </row>
        <row r="3527">
          <cell r="A3527" t="str">
            <v>Composição 0905</v>
          </cell>
          <cell r="B3527" t="str">
            <v>Comp. Criada a partir do elemento</v>
          </cell>
          <cell r="C3527" t="str">
            <v>Válvula de bloqueio automático sobrepressão, corpo em ferro fundido nodular GGG40, Ø3/4" rosca NPT</v>
          </cell>
          <cell r="D3527" t="str">
            <v>un</v>
          </cell>
          <cell r="E3527">
            <v>1</v>
          </cell>
          <cell r="G3527">
            <v>534.05999999999995</v>
          </cell>
        </row>
        <row r="3528">
          <cell r="A3528" t="str">
            <v>.1</v>
          </cell>
          <cell r="B3528" t="str">
            <v>Ins Sinapi 3148</v>
          </cell>
          <cell r="C3528" t="str">
            <v>Fita veda rosca em rolos de 18 mm x 50 m (l x c)</v>
          </cell>
          <cell r="D3528" t="str">
            <v>un</v>
          </cell>
          <cell r="E3528">
            <v>1.2999999999999999E-2</v>
          </cell>
          <cell r="F3528">
            <v>12.9</v>
          </cell>
          <cell r="G3528">
            <v>0.17</v>
          </cell>
        </row>
        <row r="3529">
          <cell r="A3529" t="str">
            <v>.2</v>
          </cell>
          <cell r="B3529" t="str">
            <v>Proposta</v>
          </cell>
          <cell r="C3529" t="str">
            <v>Válvula de bloqueio automático sobrepressão, corpo em ferro fundido nodular GGG40, Ø3/4" rosca NPT</v>
          </cell>
          <cell r="D3529" t="str">
            <v>un</v>
          </cell>
          <cell r="E3529">
            <v>1</v>
          </cell>
          <cell r="F3529">
            <v>436</v>
          </cell>
          <cell r="G3529">
            <v>436</v>
          </cell>
        </row>
        <row r="3530">
          <cell r="A3530" t="str">
            <v>.3</v>
          </cell>
          <cell r="B3530" t="str">
            <v>Sinapi 88248</v>
          </cell>
          <cell r="C3530" t="str">
            <v>Auxiliar de encanador ou bombeiro hidráulico com encargos complementares</v>
          </cell>
          <cell r="D3530" t="str">
            <v>h</v>
          </cell>
          <cell r="E3530">
            <v>3</v>
          </cell>
          <cell r="F3530">
            <v>14.13</v>
          </cell>
          <cell r="G3530">
            <v>42.39</v>
          </cell>
        </row>
        <row r="3531">
          <cell r="A3531" t="str">
            <v>.4</v>
          </cell>
          <cell r="B3531" t="str">
            <v>Sinapi 88267</v>
          </cell>
          <cell r="C3531" t="str">
            <v>Encanador ou bombeiro hidráulico com encargos complementares</v>
          </cell>
          <cell r="D3531" t="str">
            <v>h</v>
          </cell>
          <cell r="E3531">
            <v>3</v>
          </cell>
          <cell r="F3531">
            <v>18.5</v>
          </cell>
          <cell r="G3531">
            <v>55.5</v>
          </cell>
        </row>
        <row r="3534">
          <cell r="A3534" t="str">
            <v>Composição 0906</v>
          </cell>
          <cell r="B3534" t="str">
            <v>Comp. Sinapi 95248 para a válvula indicada</v>
          </cell>
          <cell r="C3534" t="str">
            <v>Regulador de pressão de 2º estágio, Ø1/2". Ref.: CLESSE - COMAP do Brasil Ltda - Mod. BP2202 (cód. CB57811) ou Similar</v>
          </cell>
          <cell r="D3534" t="str">
            <v>un</v>
          </cell>
          <cell r="E3534">
            <v>1</v>
          </cell>
          <cell r="G3534">
            <v>97.72</v>
          </cell>
        </row>
        <row r="3535">
          <cell r="A3535" t="str">
            <v>.1</v>
          </cell>
          <cell r="B3535" t="str">
            <v>Ins Sinapi 3148</v>
          </cell>
          <cell r="C3535" t="str">
            <v>Fita veda rosca em rolos de 18 mm x 50 m (l x c)</v>
          </cell>
          <cell r="D3535" t="str">
            <v>un</v>
          </cell>
          <cell r="E3535">
            <v>9.4999999999999998E-3</v>
          </cell>
          <cell r="F3535">
            <v>12.9</v>
          </cell>
          <cell r="G3535">
            <v>0.12</v>
          </cell>
        </row>
        <row r="3536">
          <cell r="A3536" t="str">
            <v>.2</v>
          </cell>
          <cell r="B3536" t="str">
            <v>Proposta</v>
          </cell>
          <cell r="C3536" t="str">
            <v>Regulador de pressão de 2º estágio, Ø1/2". Ref.: CLESSE - COMAP do Brasil Ltda - Mod. BP2202 (cód. CB57811) ou Similar</v>
          </cell>
          <cell r="D3536" t="str">
            <v>un</v>
          </cell>
          <cell r="E3536">
            <v>1</v>
          </cell>
          <cell r="F3536">
            <v>72.33</v>
          </cell>
          <cell r="G3536">
            <v>72.33</v>
          </cell>
        </row>
        <row r="3537">
          <cell r="A3537" t="str">
            <v>.3</v>
          </cell>
          <cell r="B3537" t="str">
            <v>Sinapi 88248</v>
          </cell>
          <cell r="C3537" t="str">
            <v>Auxiliar de encanador ou bombeiro hidráulico com encargos complementares</v>
          </cell>
          <cell r="D3537" t="str">
            <v>h</v>
          </cell>
          <cell r="E3537">
            <v>0.77449999999999997</v>
          </cell>
          <cell r="F3537">
            <v>14.13</v>
          </cell>
          <cell r="G3537">
            <v>10.94</v>
          </cell>
        </row>
        <row r="3538">
          <cell r="A3538" t="str">
            <v>.4</v>
          </cell>
          <cell r="B3538" t="str">
            <v>Sinapi 88267</v>
          </cell>
          <cell r="C3538" t="str">
            <v>Encanador ou bombeiro hidráulico com encargos complementares</v>
          </cell>
          <cell r="D3538" t="str">
            <v>h</v>
          </cell>
          <cell r="E3538">
            <v>0.77449999999999997</v>
          </cell>
          <cell r="F3538">
            <v>18.5</v>
          </cell>
          <cell r="G3538">
            <v>14.33</v>
          </cell>
        </row>
        <row r="3541">
          <cell r="A3541" t="str">
            <v>Composição 0907</v>
          </cell>
          <cell r="B3541" t="str">
            <v>Comp. Criada a partir do elemento</v>
          </cell>
          <cell r="C3541" t="str">
            <v>Mangueira (Pig Tail) de borracha sintética resistente a gás GLP, revestida com fios de latão. Ref.: UTILIFLEX ou Similar.</v>
          </cell>
          <cell r="D3541" t="str">
            <v>un</v>
          </cell>
          <cell r="E3541">
            <v>1</v>
          </cell>
          <cell r="G3541">
            <v>24.95</v>
          </cell>
        </row>
        <row r="3542">
          <cell r="A3542" t="str">
            <v>.1</v>
          </cell>
          <cell r="B3542" t="str">
            <v>Ins Sinapi 3148</v>
          </cell>
          <cell r="C3542" t="str">
            <v>Fita veda rosca em rolos de 18 mm x 50 m (l x c)</v>
          </cell>
          <cell r="D3542" t="str">
            <v>un</v>
          </cell>
          <cell r="E3542">
            <v>9.4999999999999998E-3</v>
          </cell>
          <cell r="F3542">
            <v>12.9</v>
          </cell>
          <cell r="G3542">
            <v>0.12</v>
          </cell>
        </row>
        <row r="3543">
          <cell r="A3543" t="str">
            <v>.2</v>
          </cell>
          <cell r="B3543" t="str">
            <v>Proposta</v>
          </cell>
          <cell r="C3543" t="str">
            <v>Mangueira (Pig Tail) de borracha sintética resistente a gás GLP, revestida com fios de latão. Ref.: UTILIFLEX ou Similar.</v>
          </cell>
          <cell r="D3543" t="str">
            <v>un</v>
          </cell>
          <cell r="E3543">
            <v>1</v>
          </cell>
          <cell r="F3543">
            <v>17.55</v>
          </cell>
          <cell r="G3543">
            <v>17.55</v>
          </cell>
        </row>
        <row r="3544">
          <cell r="A3544" t="str">
            <v>.3</v>
          </cell>
          <cell r="B3544" t="str">
            <v>Sinapi 88248</v>
          </cell>
          <cell r="C3544" t="str">
            <v>Auxiliar de encanador ou bombeiro hidráulico com encargos complementares</v>
          </cell>
          <cell r="D3544" t="str">
            <v>h</v>
          </cell>
          <cell r="E3544">
            <v>0.223</v>
          </cell>
          <cell r="F3544">
            <v>14.13</v>
          </cell>
          <cell r="G3544">
            <v>3.15</v>
          </cell>
        </row>
        <row r="3545">
          <cell r="A3545" t="str">
            <v>.4</v>
          </cell>
          <cell r="B3545" t="str">
            <v>Sinapi 88267</v>
          </cell>
          <cell r="C3545" t="str">
            <v>Encanador ou bombeiro hidráulico com encargos complementares</v>
          </cell>
          <cell r="D3545" t="str">
            <v>h</v>
          </cell>
          <cell r="E3545">
            <v>0.223</v>
          </cell>
          <cell r="F3545">
            <v>18.5</v>
          </cell>
          <cell r="G3545">
            <v>4.13</v>
          </cell>
        </row>
        <row r="3548">
          <cell r="A3548" t="str">
            <v>Composição 0908</v>
          </cell>
          <cell r="B3548" t="str">
            <v>Composições Sinapi</v>
          </cell>
          <cell r="C3548" t="str">
            <v>Central de GLP, com capacidade para 8 botijões de 90KG, divididos em duas baterias de 4 botijões. Construída em alvenaria com porta de grade metálica. Incluindo: Válvula reguladora de pressão de 1º estágio, mangueiras (pig tail), manifold, válvulas de esfera, manômetros, conexões e suportes de fixação. Conforme detalhe constante em projeto.</v>
          </cell>
          <cell r="D3548" t="str">
            <v>cj</v>
          </cell>
          <cell r="E3548">
            <v>1</v>
          </cell>
          <cell r="G3548">
            <v>23535.18</v>
          </cell>
        </row>
        <row r="3549">
          <cell r="A3549" t="str">
            <v>.1</v>
          </cell>
          <cell r="B3549" t="str">
            <v>Sinapi 96523</v>
          </cell>
          <cell r="C3549" t="str">
            <v>Escavação manual de valas a qualquer profundidade, segundo Sinapi</v>
          </cell>
          <cell r="D3549" t="str">
            <v>m3</v>
          </cell>
          <cell r="E3549">
            <v>1.6</v>
          </cell>
          <cell r="F3549">
            <v>58.41</v>
          </cell>
          <cell r="G3549">
            <v>93.46</v>
          </cell>
        </row>
        <row r="3550">
          <cell r="A3550" t="str">
            <v>.2</v>
          </cell>
          <cell r="B3550" t="str">
            <v>Sinapi 96995</v>
          </cell>
          <cell r="C3550" t="str">
            <v>Reaterro de vala com compactação manual</v>
          </cell>
          <cell r="D3550" t="str">
            <v>m3</v>
          </cell>
          <cell r="E3550">
            <v>0.44</v>
          </cell>
          <cell r="F3550">
            <v>29.86</v>
          </cell>
          <cell r="G3550">
            <v>13.14</v>
          </cell>
        </row>
        <row r="3551">
          <cell r="A3551" t="str">
            <v>.3</v>
          </cell>
          <cell r="B3551" t="str">
            <v>Sinapi 95955</v>
          </cell>
          <cell r="C3551" t="str">
            <v>(Composição representativa) execução de estruturas de concreto armado, fck = 25 Mpa</v>
          </cell>
          <cell r="D3551" t="str">
            <v>m3</v>
          </cell>
          <cell r="E3551">
            <v>2.5</v>
          </cell>
          <cell r="F3551">
            <v>1992.96</v>
          </cell>
          <cell r="G3551">
            <v>4982.3999999999996</v>
          </cell>
        </row>
        <row r="3552">
          <cell r="A3552" t="str">
            <v>.4</v>
          </cell>
          <cell r="B3552" t="str">
            <v>Sinapi 87460</v>
          </cell>
          <cell r="C3552" t="str">
            <v>Alvenaria de vedação de blocos vazados de concreto de 9x19x39cm (espessura 9cm) de paredes com área líquida maior ou igual a 6m² com vãos e argamassa de assentamento com preparo manual</v>
          </cell>
          <cell r="D3552" t="str">
            <v>m2</v>
          </cell>
          <cell r="E3552">
            <v>29.12</v>
          </cell>
          <cell r="F3552">
            <v>49.98</v>
          </cell>
          <cell r="G3552">
            <v>1455.42</v>
          </cell>
        </row>
        <row r="3553">
          <cell r="A3553" t="str">
            <v>.5</v>
          </cell>
          <cell r="B3553" t="str">
            <v>Sinapi 87899</v>
          </cell>
          <cell r="C3553" t="str">
            <v>Chapisco aplicado em alvenaria (com presença de vãos) e estruturas de concreto de fachada, com rolo para textura acrílica. argamassa traço 1:4 e emulsão polimérica (adesivo) com preparo manual</v>
          </cell>
          <cell r="D3553" t="str">
            <v>m2</v>
          </cell>
          <cell r="E3553">
            <v>58.24</v>
          </cell>
          <cell r="F3553">
            <v>5.63</v>
          </cell>
          <cell r="G3553">
            <v>327.89</v>
          </cell>
        </row>
        <row r="3554">
          <cell r="A3554" t="str">
            <v>.6</v>
          </cell>
          <cell r="B3554" t="str">
            <v>Sinapi 87777</v>
          </cell>
          <cell r="C3554" t="str">
            <v>Emboço ou massa única em argamassa traço 1:2:8, preparo manual, aplicada manualmente em panos de fachada com presença de vãos, espessura de 25 mm. Fornecimento e aplicação</v>
          </cell>
          <cell r="D3554" t="str">
            <v>m2</v>
          </cell>
          <cell r="E3554">
            <v>58.24</v>
          </cell>
          <cell r="F3554">
            <v>38.99</v>
          </cell>
          <cell r="G3554">
            <v>2270.7800000000002</v>
          </cell>
        </row>
        <row r="3555">
          <cell r="A3555" t="str">
            <v>.7</v>
          </cell>
          <cell r="B3555" t="str">
            <v>Sinapi 94990</v>
          </cell>
          <cell r="C3555" t="str">
            <v>Execução de passeio (calçada) ou piso de concreto com concreto moldado in loco, feito em obra, acabamento convencional, não armado</v>
          </cell>
          <cell r="D3555" t="str">
            <v>m3</v>
          </cell>
          <cell r="E3555">
            <v>1.2</v>
          </cell>
          <cell r="F3555">
            <v>547.41999999999996</v>
          </cell>
          <cell r="G3555">
            <v>656.9</v>
          </cell>
        </row>
        <row r="3556">
          <cell r="A3556" t="str">
            <v>.8</v>
          </cell>
          <cell r="B3556" t="str">
            <v>Sinapi 88411</v>
          </cell>
          <cell r="C3556" t="str">
            <v>Fornecimento e aplicação manual de fundo selador acrílico em panos de fachada uma demão</v>
          </cell>
          <cell r="D3556" t="str">
            <v>m2</v>
          </cell>
          <cell r="E3556">
            <v>58.24</v>
          </cell>
          <cell r="F3556">
            <v>1.8</v>
          </cell>
          <cell r="G3556">
            <v>104.83</v>
          </cell>
        </row>
        <row r="3557">
          <cell r="A3557" t="str">
            <v>.9</v>
          </cell>
          <cell r="B3557" t="str">
            <v>Sinapi 96131</v>
          </cell>
          <cell r="C3557" t="str">
            <v>Fornecimento e aplicação manual de massa acrílica em panos de fachada, duas demãos</v>
          </cell>
          <cell r="D3557" t="str">
            <v>m2</v>
          </cell>
          <cell r="E3557">
            <v>58.24</v>
          </cell>
          <cell r="F3557">
            <v>18.55</v>
          </cell>
          <cell r="G3557">
            <v>1080.3499999999999</v>
          </cell>
        </row>
        <row r="3558">
          <cell r="A3558" t="str">
            <v>.10</v>
          </cell>
          <cell r="B3558" t="str">
            <v>Sinapi 88416</v>
          </cell>
          <cell r="C3558" t="str">
            <v>Fornecimento e aplicação de manual de pintura com tinta texturizada acrílica em panos de fachada duas demãos nas cores de projeto</v>
          </cell>
          <cell r="D3558" t="str">
            <v>m2</v>
          </cell>
          <cell r="E3558">
            <v>58.24</v>
          </cell>
          <cell r="F3558">
            <v>17.52</v>
          </cell>
          <cell r="G3558">
            <v>1020.36</v>
          </cell>
        </row>
        <row r="3559">
          <cell r="A3559" t="str">
            <v>.11</v>
          </cell>
          <cell r="B3559" t="str">
            <v>Sinapi 73933/4</v>
          </cell>
          <cell r="C3559" t="str">
            <v>Porta de ferro de abrir tipo barra chata, com requadro e guarnicao completa</v>
          </cell>
          <cell r="D3559" t="str">
            <v>m2</v>
          </cell>
          <cell r="E3559">
            <v>14.4</v>
          </cell>
          <cell r="F3559">
            <v>396.49</v>
          </cell>
          <cell r="G3559">
            <v>5709.46</v>
          </cell>
        </row>
        <row r="3560">
          <cell r="A3560" t="str">
            <v>.12</v>
          </cell>
          <cell r="B3560" t="str">
            <v>Ins Sinapi 7158</v>
          </cell>
          <cell r="C3560" t="str">
            <v>Tela de arame galv quadrangular / losangular, fio 2,77 mm (12 bwg), malha 5 x 5 cm, h = 2 m</v>
          </cell>
          <cell r="D3560" t="str">
            <v>m2</v>
          </cell>
          <cell r="E3560">
            <v>14.4</v>
          </cell>
          <cell r="F3560">
            <v>25</v>
          </cell>
          <cell r="G3560">
            <v>360</v>
          </cell>
        </row>
        <row r="3561">
          <cell r="A3561" t="str">
            <v>.13</v>
          </cell>
          <cell r="B3561" t="str">
            <v>Sinapi 73924/3</v>
          </cell>
          <cell r="C3561" t="str">
            <v>Fornecimento e aplicação de pintura esmalte fosco, duas demaos, sobre superficie metalica</v>
          </cell>
          <cell r="D3561" t="str">
            <v>m2</v>
          </cell>
          <cell r="E3561">
            <v>43.2</v>
          </cell>
          <cell r="F3561">
            <v>21.88</v>
          </cell>
          <cell r="G3561">
            <v>945.22</v>
          </cell>
        </row>
        <row r="3562">
          <cell r="A3562" t="str">
            <v>.14</v>
          </cell>
          <cell r="B3562" t="str">
            <v>Sinapi 74064/1</v>
          </cell>
          <cell r="C3562" t="str">
            <v>Fornecimento e aplicação de fundo anticorrosivo a base de oxido de ferro (zarcao), duas demaos</v>
          </cell>
          <cell r="D3562" t="str">
            <v>m2</v>
          </cell>
          <cell r="E3562">
            <v>43.2</v>
          </cell>
          <cell r="F3562">
            <v>16.440000000000001</v>
          </cell>
          <cell r="G3562">
            <v>710.21</v>
          </cell>
        </row>
        <row r="3563">
          <cell r="A3563" t="str">
            <v>.15</v>
          </cell>
          <cell r="B3563" t="str">
            <v>Sinapi 92543</v>
          </cell>
          <cell r="C3563" t="str">
            <v>Trama de madeira composta por terças para telhados de até 2 águas para telha ondulada de fibrocimento, metálica, plástica ou termoacústica, incluso transporte vertical</v>
          </cell>
          <cell r="D3563" t="str">
            <v>m2</v>
          </cell>
          <cell r="E3563">
            <v>13.2</v>
          </cell>
          <cell r="F3563">
            <v>10.73</v>
          </cell>
          <cell r="G3563">
            <v>141.63999999999999</v>
          </cell>
        </row>
        <row r="3564">
          <cell r="A3564" t="str">
            <v>.16</v>
          </cell>
          <cell r="B3564" t="str">
            <v>Sinapi 94213</v>
          </cell>
          <cell r="C3564" t="str">
            <v>Telhamento com telha de aço/alumínio e = 0,5 mm, com até 2 águas, incluso içamento</v>
          </cell>
          <cell r="D3564" t="str">
            <v>m2</v>
          </cell>
          <cell r="E3564">
            <v>13.2</v>
          </cell>
          <cell r="F3564">
            <v>40.64</v>
          </cell>
          <cell r="G3564">
            <v>536.45000000000005</v>
          </cell>
        </row>
        <row r="3565">
          <cell r="A3565" t="str">
            <v>.17</v>
          </cell>
          <cell r="B3565" t="str">
            <v>Composição 0902</v>
          </cell>
          <cell r="C3565" t="str">
            <v>Tubo de aço carbono sem costura galvanizado a fogo SCH 40  com conexões.</v>
          </cell>
          <cell r="D3565" t="str">
            <v>m</v>
          </cell>
          <cell r="E3565">
            <v>15</v>
          </cell>
          <cell r="F3565">
            <v>39.14</v>
          </cell>
          <cell r="G3565">
            <v>587.1</v>
          </cell>
        </row>
        <row r="3566">
          <cell r="A3566" t="str">
            <v>.18</v>
          </cell>
          <cell r="B3566" t="str">
            <v>Composição 0907</v>
          </cell>
          <cell r="C3566" t="str">
            <v>Pig Tail cobre 7/8"x7/16"</v>
          </cell>
          <cell r="D3566" t="str">
            <v>un</v>
          </cell>
          <cell r="E3566">
            <v>8</v>
          </cell>
          <cell r="F3566">
            <v>24.95</v>
          </cell>
          <cell r="G3566">
            <v>199.6</v>
          </cell>
        </row>
        <row r="3567">
          <cell r="A3567" t="str">
            <v>.19</v>
          </cell>
          <cell r="B3567" t="str">
            <v>Ins Sinapi 10404</v>
          </cell>
          <cell r="C3567" t="str">
            <v>Valvula de retencao horizontal, de bronze (pn-25), 1/2", 400 psi, tampa de porca de uniao, extremidades com rosca</v>
          </cell>
          <cell r="D3567" t="str">
            <v>un</v>
          </cell>
          <cell r="E3567">
            <v>8</v>
          </cell>
          <cell r="F3567">
            <v>36.93</v>
          </cell>
          <cell r="G3567">
            <v>295.44</v>
          </cell>
        </row>
        <row r="3568">
          <cell r="A3568" t="str">
            <v>.20</v>
          </cell>
          <cell r="B3568" t="str">
            <v>Proposta</v>
          </cell>
          <cell r="C3568" t="str">
            <v>Válvula esférica tripartida 3/4" - 300 #NPT</v>
          </cell>
          <cell r="D3568" t="str">
            <v>un</v>
          </cell>
          <cell r="E3568">
            <v>2</v>
          </cell>
          <cell r="F3568">
            <v>69</v>
          </cell>
          <cell r="G3568">
            <v>138</v>
          </cell>
        </row>
        <row r="3569">
          <cell r="A3569" t="str">
            <v>.21</v>
          </cell>
          <cell r="B3569" t="str">
            <v>Composição 1009</v>
          </cell>
          <cell r="C3569" t="str">
            <v>Manômetro 0-30Kgf/cm² - 1/4"</v>
          </cell>
          <cell r="D3569" t="str">
            <v>un</v>
          </cell>
          <cell r="E3569">
            <v>1</v>
          </cell>
          <cell r="F3569">
            <v>661.47</v>
          </cell>
          <cell r="G3569">
            <v>661.47</v>
          </cell>
        </row>
        <row r="3570">
          <cell r="A3570" t="str">
            <v>.22</v>
          </cell>
          <cell r="B3570" t="str">
            <v>Proposta</v>
          </cell>
          <cell r="C3570" t="str">
            <v>Válvula esférica monobloco 1/4" NPT</v>
          </cell>
          <cell r="D3570" t="str">
            <v>un</v>
          </cell>
          <cell r="E3570">
            <v>2</v>
          </cell>
          <cell r="F3570">
            <v>46</v>
          </cell>
          <cell r="G3570">
            <v>92</v>
          </cell>
        </row>
        <row r="3571">
          <cell r="A3571" t="str">
            <v>.23</v>
          </cell>
          <cell r="B3571" t="str">
            <v>Composição 1009</v>
          </cell>
          <cell r="C3571" t="str">
            <v>Manômetro 0-8Kgf/m² - 1/4"</v>
          </cell>
          <cell r="D3571" t="str">
            <v>un</v>
          </cell>
          <cell r="E3571">
            <v>1</v>
          </cell>
          <cell r="F3571">
            <v>661.47</v>
          </cell>
          <cell r="G3571">
            <v>661.47</v>
          </cell>
        </row>
        <row r="3572">
          <cell r="A3572" t="str">
            <v>.24</v>
          </cell>
          <cell r="B3572" t="str">
            <v>Composição 0906</v>
          </cell>
          <cell r="C3572" t="str">
            <v>Regulador de Pressão 1o. Estágio</v>
          </cell>
          <cell r="D3572" t="str">
            <v>un</v>
          </cell>
          <cell r="E3572">
            <v>1</v>
          </cell>
          <cell r="F3572">
            <v>97.72</v>
          </cell>
          <cell r="G3572">
            <v>97.72</v>
          </cell>
        </row>
        <row r="3573">
          <cell r="A3573" t="str">
            <v>.25</v>
          </cell>
          <cell r="B3573" t="str">
            <v>Ins Sinapi 569</v>
          </cell>
          <cell r="C3573" t="str">
            <v>Suporte do Manifold: Cantoneira 2"x2"x1/4" + Grampo "U"  + parafusos</v>
          </cell>
          <cell r="D3573" t="str">
            <v>kg</v>
          </cell>
          <cell r="E3573">
            <v>47.4</v>
          </cell>
          <cell r="F3573">
            <v>6.01</v>
          </cell>
          <cell r="G3573">
            <v>284.87</v>
          </cell>
        </row>
        <row r="3574">
          <cell r="A3574" t="str">
            <v>.26</v>
          </cell>
          <cell r="B3574" t="str">
            <v>Composição 0712</v>
          </cell>
          <cell r="C3574" t="str">
            <v>Placas de Sinalização "PROIBIDO FUMAR"</v>
          </cell>
          <cell r="D3574" t="str">
            <v>un</v>
          </cell>
          <cell r="E3574">
            <v>2</v>
          </cell>
          <cell r="F3574">
            <v>27.25</v>
          </cell>
          <cell r="G3574">
            <v>54.5</v>
          </cell>
        </row>
        <row r="3575">
          <cell r="A3575" t="str">
            <v>.27</v>
          </cell>
          <cell r="B3575" t="str">
            <v>Composição 0712</v>
          </cell>
          <cell r="C3575" t="str">
            <v>Placas de Sinalização "INFLAMÁVEL"</v>
          </cell>
          <cell r="D3575" t="str">
            <v>un</v>
          </cell>
          <cell r="E3575">
            <v>2</v>
          </cell>
          <cell r="F3575">
            <v>27.25</v>
          </cell>
          <cell r="G3575">
            <v>54.5</v>
          </cell>
        </row>
        <row r="3578">
          <cell r="A3578" t="str">
            <v>Composição 0909</v>
          </cell>
          <cell r="B3578" t="str">
            <v>Comp. Criada a partir do elemento</v>
          </cell>
          <cell r="C3578" t="str">
            <v>Caixa subterrânea, em tijolos maciços, 60x60x60cm, com dreno e ventilação permanente, para abrigo de válvula solenoide.</v>
          </cell>
          <cell r="D3578" t="str">
            <v>un</v>
          </cell>
          <cell r="E3578">
            <v>1</v>
          </cell>
          <cell r="G3578">
            <v>427.89</v>
          </cell>
        </row>
        <row r="3579">
          <cell r="A3579" t="str">
            <v>.1</v>
          </cell>
          <cell r="B3579" t="str">
            <v>Sinapi 72131</v>
          </cell>
          <cell r="C3579" t="str">
            <v>Alvenaria em tijolo ceramico macico 5x10x20cm 1 vez (espessura 20cm), assentado com argamassa traco 1:2:8 (cimento, cal e areia)</v>
          </cell>
          <cell r="D3579" t="str">
            <v>m2</v>
          </cell>
          <cell r="E3579">
            <v>1.44</v>
          </cell>
          <cell r="F3579">
            <v>106.53</v>
          </cell>
          <cell r="G3579">
            <v>153.4</v>
          </cell>
        </row>
        <row r="3580">
          <cell r="A3580" t="str">
            <v>.2</v>
          </cell>
          <cell r="B3580" t="str">
            <v>Sinapi 87878</v>
          </cell>
          <cell r="C3580" t="str">
            <v>Chapisco aplicado tanto em pilares e vigas de concreto como em alvenarias de paredes internas, com colher de pedreiro. argamassa traço 1:3 com preparo manual</v>
          </cell>
          <cell r="D3580" t="str">
            <v>m2</v>
          </cell>
          <cell r="E3580">
            <v>1.8</v>
          </cell>
          <cell r="F3580">
            <v>3.14</v>
          </cell>
          <cell r="G3580">
            <v>5.65</v>
          </cell>
        </row>
        <row r="3581">
          <cell r="A3581" t="str">
            <v>.3</v>
          </cell>
          <cell r="B3581" t="str">
            <v>Sinapi 98560</v>
          </cell>
          <cell r="C3581" t="str">
            <v>Impermeabilizacao de superficie com argamassa de cimento e areia, traco 1:3, com aditivo impermeabilizante, e=2 cm</v>
          </cell>
          <cell r="D3581" t="str">
            <v>m2</v>
          </cell>
          <cell r="E3581">
            <v>1.8</v>
          </cell>
          <cell r="F3581">
            <v>33.33</v>
          </cell>
          <cell r="G3581">
            <v>59.99</v>
          </cell>
        </row>
        <row r="3582">
          <cell r="A3582" t="str">
            <v>.4</v>
          </cell>
          <cell r="B3582" t="str">
            <v>Sinapi 83681</v>
          </cell>
          <cell r="C3582" t="str">
            <v>Tubo pvc Ø 4" com material drenante para dreno/barbaca - fornecimento e instalacao</v>
          </cell>
          <cell r="D3582" t="str">
            <v>m</v>
          </cell>
          <cell r="E3582">
            <v>0.4</v>
          </cell>
          <cell r="F3582">
            <v>15.07</v>
          </cell>
          <cell r="G3582">
            <v>6.03</v>
          </cell>
        </row>
        <row r="3583">
          <cell r="A3583" t="str">
            <v>.5</v>
          </cell>
          <cell r="B3583" t="str">
            <v>Sinapi 83534</v>
          </cell>
          <cell r="C3583" t="str">
            <v>Lastro de concreto, preparo mecanico, incluso aditivo impermeabilizante - fundo da caixa</v>
          </cell>
          <cell r="D3583" t="str">
            <v>m3</v>
          </cell>
          <cell r="E3583">
            <v>4.0500000000000001E-2</v>
          </cell>
          <cell r="F3583">
            <v>535.41999999999996</v>
          </cell>
          <cell r="G3583">
            <v>21.68</v>
          </cell>
        </row>
        <row r="3584">
          <cell r="A3584" t="str">
            <v>.6</v>
          </cell>
          <cell r="B3584" t="str">
            <v>Sinapi 94107</v>
          </cell>
          <cell r="C3584" t="str">
            <v>Lastro com preparo de fundo, largura maior ou igual a 1,5 m, com camada de brita, lançamento manual, em local com nível baixo de interferência</v>
          </cell>
          <cell r="D3584" t="str">
            <v>m3</v>
          </cell>
          <cell r="E3584">
            <v>0.16200000000000001</v>
          </cell>
          <cell r="F3584">
            <v>176.52</v>
          </cell>
          <cell r="G3584">
            <v>28.6</v>
          </cell>
        </row>
        <row r="3585">
          <cell r="A3585" t="str">
            <v>.7</v>
          </cell>
          <cell r="B3585" t="str">
            <v>Ins Sinapi 4777</v>
          </cell>
          <cell r="C3585" t="str">
            <v>Cantoneira de aco, com abas iguais,  qualquer bitola</v>
          </cell>
          <cell r="D3585" t="str">
            <v>kg</v>
          </cell>
          <cell r="E3585">
            <v>6.2412999999999998</v>
          </cell>
          <cell r="F3585">
            <v>4.2699999999999996</v>
          </cell>
          <cell r="G3585">
            <v>26.65</v>
          </cell>
        </row>
        <row r="3586">
          <cell r="A3586" t="str">
            <v>.8</v>
          </cell>
          <cell r="B3586" t="str">
            <v>Ins Sinapi 11241</v>
          </cell>
          <cell r="C3586" t="str">
            <v>Tampao fofo articulado p/ registro, classe a15 carga maxima 1,5 t, *400 x 400* mm</v>
          </cell>
          <cell r="D3586" t="str">
            <v>un</v>
          </cell>
          <cell r="E3586">
            <v>1</v>
          </cell>
          <cell r="F3586">
            <v>125.89</v>
          </cell>
          <cell r="G3586">
            <v>125.89</v>
          </cell>
        </row>
        <row r="3589">
          <cell r="A3589" t="str">
            <v>Composição 0910</v>
          </cell>
          <cell r="B3589" t="str">
            <v>Composições Sinapi</v>
          </cell>
          <cell r="C3589" t="str">
            <v>Envelope de concreto, 40x40cm, para tubulações enterradas. Conforme detalhe constante em projeto.</v>
          </cell>
          <cell r="D3589" t="str">
            <v>m</v>
          </cell>
          <cell r="E3589">
            <v>1</v>
          </cell>
          <cell r="G3589">
            <v>64.87</v>
          </cell>
        </row>
        <row r="3590">
          <cell r="A3590" t="str">
            <v>.1</v>
          </cell>
          <cell r="B3590" t="str">
            <v>Sinapi 94962</v>
          </cell>
          <cell r="C3590" t="str">
            <v>Concreto magro para lastro, traço 1:4,5:4,5 (cimento/ areia média/ brita 1) - preparo mecânico com betoneira 400 l</v>
          </cell>
          <cell r="D3590" t="str">
            <v>m3</v>
          </cell>
          <cell r="E3590">
            <v>0.16</v>
          </cell>
          <cell r="F3590">
            <v>271.98</v>
          </cell>
          <cell r="G3590">
            <v>43.52</v>
          </cell>
        </row>
        <row r="3591">
          <cell r="A3591" t="str">
            <v>.2</v>
          </cell>
          <cell r="B3591" t="str">
            <v>Sinapi 92873</v>
          </cell>
          <cell r="C3591" t="str">
            <v>Lançamento com uso de baldes, adensamento e acabamento de concreto em estruturas</v>
          </cell>
          <cell r="D3591" t="str">
            <v>m3</v>
          </cell>
          <cell r="E3591">
            <v>0.16</v>
          </cell>
          <cell r="F3591">
            <v>133.43</v>
          </cell>
          <cell r="G3591">
            <v>21.35</v>
          </cell>
        </row>
        <row r="3594">
          <cell r="A3594" t="str">
            <v>Composição 0911</v>
          </cell>
          <cell r="B3594" t="str">
            <v>Comp. Criada a partir do elemento</v>
          </cell>
          <cell r="C3594" t="str">
            <v>Tratamento anticorrosivo para tubulações enterradas, composto por aplicação de 2 demãos de emulsão betuminosa em toda extensão da rede e envolvimento por fita Scotch rap da 3M.</v>
          </cell>
          <cell r="D3594" t="str">
            <v>m</v>
          </cell>
          <cell r="E3594">
            <v>1</v>
          </cell>
          <cell r="G3594">
            <v>16.54</v>
          </cell>
        </row>
        <row r="3595">
          <cell r="A3595" t="str">
            <v>.1</v>
          </cell>
          <cell r="B3595" t="str">
            <v>Sinapi 74106/1</v>
          </cell>
          <cell r="C3595" t="str">
            <v>Impermeabilizacao de estruturas enterradas, com tinta asfaltica, duas demaos</v>
          </cell>
          <cell r="D3595" t="str">
            <v>m2</v>
          </cell>
          <cell r="E3595">
            <v>0.25</v>
          </cell>
          <cell r="F3595">
            <v>7.87</v>
          </cell>
          <cell r="G3595">
            <v>1.97</v>
          </cell>
        </row>
        <row r="3596">
          <cell r="A3596" t="str">
            <v>.2</v>
          </cell>
          <cell r="B3596" t="str">
            <v>Ins Sinapi 39634</v>
          </cell>
          <cell r="C3596" t="str">
            <v>Fita adesiva anticorrosiva de pvc flexivel, cor preta, para protecao tubulacao, 50 mm x 30 m (l x c), e= *0,25* mm</v>
          </cell>
          <cell r="D3596" t="str">
            <v>m</v>
          </cell>
          <cell r="E3596">
            <v>1.1000000000000001</v>
          </cell>
          <cell r="F3596">
            <v>6.82</v>
          </cell>
          <cell r="G3596">
            <v>7.5</v>
          </cell>
        </row>
        <row r="3597">
          <cell r="A3597" t="str">
            <v>.3</v>
          </cell>
          <cell r="B3597" t="str">
            <v>Sinapi 88248</v>
          </cell>
          <cell r="C3597" t="str">
            <v>Auxiliar de encanador ou bombeiro hidráulico com encargos complementares</v>
          </cell>
          <cell r="D3597" t="str">
            <v>h</v>
          </cell>
          <cell r="E3597">
            <v>0.5</v>
          </cell>
          <cell r="F3597">
            <v>14.13</v>
          </cell>
          <cell r="G3597">
            <v>7.07</v>
          </cell>
        </row>
        <row r="3600">
          <cell r="A3600" t="str">
            <v>Composição 1001</v>
          </cell>
          <cell r="B3600" t="str">
            <v>Composições Sinapi</v>
          </cell>
          <cell r="C3600" t="str">
            <v>Tubos de cobre sem costura, classe A, com conexões em bronze, com soldagem pelo processo de brasagem oxi-acetilênica, fornecido em varas de 5,0m. Ref. ELUMA ou similar. Ø15 mm</v>
          </cell>
          <cell r="D3600" t="str">
            <v>m</v>
          </cell>
          <cell r="E3600">
            <v>1</v>
          </cell>
          <cell r="G3600">
            <v>27.07</v>
          </cell>
        </row>
        <row r="3601">
          <cell r="A3601" t="str">
            <v>.1</v>
          </cell>
          <cell r="B3601" t="str">
            <v>Sinapi 92305</v>
          </cell>
          <cell r="C3601" t="str">
            <v>Tubo em cobre rígido, dn 15 mm, classe e, sem isolamento, instalado em ramal de distribuição fornecimento e instalação</v>
          </cell>
          <cell r="D3601" t="str">
            <v>m</v>
          </cell>
          <cell r="E3601">
            <v>1</v>
          </cell>
          <cell r="F3601">
            <v>21.93</v>
          </cell>
          <cell r="G3601">
            <v>21.93</v>
          </cell>
        </row>
        <row r="3602">
          <cell r="A3602" t="str">
            <v>.2</v>
          </cell>
          <cell r="B3602" t="str">
            <v>Sinapi 92311</v>
          </cell>
          <cell r="C3602" t="str">
            <v>Cotovelo em cobre, dn 15 mm, 90 graus, sem anel de solda, instalado em ramal de distribuição fornecimento e instalação</v>
          </cell>
          <cell r="D3602" t="str">
            <v>un</v>
          </cell>
          <cell r="E3602">
            <v>0.33333000000000002</v>
          </cell>
          <cell r="F3602">
            <v>8.0399999999999991</v>
          </cell>
          <cell r="G3602">
            <v>2.68</v>
          </cell>
        </row>
        <row r="3603">
          <cell r="A3603" t="str">
            <v>.3</v>
          </cell>
          <cell r="B3603" t="str">
            <v>Estimado</v>
          </cell>
          <cell r="C3603" t="str">
            <v>Apoios, suportes e fixações - 10% do conjunto</v>
          </cell>
          <cell r="D3603" t="str">
            <v>un</v>
          </cell>
          <cell r="E3603">
            <v>0.1</v>
          </cell>
          <cell r="F3603">
            <v>24.61</v>
          </cell>
          <cell r="G3603">
            <v>2.46</v>
          </cell>
        </row>
        <row r="3606">
          <cell r="A3606" t="str">
            <v>Composição 1002</v>
          </cell>
          <cell r="B3606" t="str">
            <v>Composições Sinapi</v>
          </cell>
          <cell r="C3606" t="str">
            <v>Tubos de cobre sem costura, classe A, com conexões em bronze, com soldagem pelo processo de brasagem oxi-acetilênica, fornecido em varas de 5,0m. Ref. ELUMA ou similar. Ø22 mm</v>
          </cell>
          <cell r="D3606" t="str">
            <v>m</v>
          </cell>
          <cell r="E3606">
            <v>1</v>
          </cell>
          <cell r="G3606">
            <v>43.67</v>
          </cell>
        </row>
        <row r="3607">
          <cell r="A3607" t="str">
            <v>.1</v>
          </cell>
          <cell r="B3607" t="str">
            <v>Sinapi 92306</v>
          </cell>
          <cell r="C3607" t="str">
            <v>Tubo em cobre rígido, dn 22 mm, classe e, sem isolamento, instalado em ramal de distribuição fornecimento e instalação</v>
          </cell>
          <cell r="D3607" t="str">
            <v>m</v>
          </cell>
          <cell r="E3607">
            <v>1</v>
          </cell>
          <cell r="F3607">
            <v>35.42</v>
          </cell>
          <cell r="G3607">
            <v>35.42</v>
          </cell>
        </row>
        <row r="3608">
          <cell r="A3608" t="str">
            <v>.2</v>
          </cell>
          <cell r="B3608" t="str">
            <v>Sinapi 92312</v>
          </cell>
          <cell r="C3608" t="str">
            <v>Cotovelo em cobre, dn 22 mm, 90 graus, sem anel de solda, instalado em ramal de distribuição fornecimento e instalação</v>
          </cell>
          <cell r="D3608" t="str">
            <v>un</v>
          </cell>
          <cell r="E3608">
            <v>0.33333000000000002</v>
          </cell>
          <cell r="F3608">
            <v>12.85</v>
          </cell>
          <cell r="G3608">
            <v>4.28</v>
          </cell>
        </row>
        <row r="3609">
          <cell r="A3609" t="str">
            <v>.3</v>
          </cell>
          <cell r="B3609" t="str">
            <v>Estimado</v>
          </cell>
          <cell r="C3609" t="str">
            <v>Apoios, suportes e fixações - 10% do conjunto</v>
          </cell>
          <cell r="D3609" t="str">
            <v>un</v>
          </cell>
          <cell r="E3609">
            <v>0.1</v>
          </cell>
          <cell r="F3609">
            <v>39.700000000000003</v>
          </cell>
          <cell r="G3609">
            <v>3.97</v>
          </cell>
        </row>
        <row r="3612">
          <cell r="A3612" t="str">
            <v>Composição 1003</v>
          </cell>
          <cell r="B3612" t="str">
            <v>Comp. Sinapi 95249 para  a valvula indicada</v>
          </cell>
          <cell r="C3612" t="str">
            <v>Válvulas de esfera em aço inox, classe 300 PSI. Ref. NIÁGARA ou similar. Ø3/4"</v>
          </cell>
          <cell r="D3612" t="str">
            <v>un</v>
          </cell>
          <cell r="E3612">
            <v>1</v>
          </cell>
          <cell r="G3612">
            <v>109.09</v>
          </cell>
        </row>
        <row r="3613">
          <cell r="A3613" t="str">
            <v>.1</v>
          </cell>
          <cell r="B3613" t="str">
            <v>Ins Sinapi 3148</v>
          </cell>
          <cell r="C3613" t="str">
            <v>Fita veda rosca em rolos de 18 mm x 50 m (l x c)</v>
          </cell>
          <cell r="D3613" t="str">
            <v>un</v>
          </cell>
          <cell r="E3613">
            <v>9.4999999999999998E-3</v>
          </cell>
          <cell r="F3613">
            <v>12.9</v>
          </cell>
          <cell r="G3613">
            <v>0.12</v>
          </cell>
        </row>
        <row r="3614">
          <cell r="A3614" t="str">
            <v>.2</v>
          </cell>
          <cell r="B3614" t="str">
            <v>Proposta</v>
          </cell>
          <cell r="C3614" t="str">
            <v>Válvulas de esfera em aço inox, classe 300 PSI. Ref. NIÁGARA ou similar. Ø3/4"</v>
          </cell>
          <cell r="D3614" t="str">
            <v>un</v>
          </cell>
          <cell r="E3614">
            <v>1</v>
          </cell>
          <cell r="F3614">
            <v>83.7</v>
          </cell>
          <cell r="G3614">
            <v>83.7</v>
          </cell>
        </row>
        <row r="3615">
          <cell r="A3615" t="str">
            <v>.3</v>
          </cell>
          <cell r="B3615" t="str">
            <v>Sinapi 88248</v>
          </cell>
          <cell r="C3615" t="str">
            <v>Auxiliar de encanador ou bombeiro hidráulico com encargos complementares</v>
          </cell>
          <cell r="D3615" t="str">
            <v>h</v>
          </cell>
          <cell r="E3615">
            <v>0.77449999999999997</v>
          </cell>
          <cell r="F3615">
            <v>14.13</v>
          </cell>
          <cell r="G3615">
            <v>10.94</v>
          </cell>
        </row>
        <row r="3616">
          <cell r="A3616" t="str">
            <v>.4</v>
          </cell>
          <cell r="B3616" t="str">
            <v>Sinapi 88267</v>
          </cell>
          <cell r="C3616" t="str">
            <v>Encanador ou bombeiro hidráulico com encargos complementares</v>
          </cell>
          <cell r="D3616" t="str">
            <v>h</v>
          </cell>
          <cell r="E3616">
            <v>0.77449999999999997</v>
          </cell>
          <cell r="F3616">
            <v>18.5</v>
          </cell>
          <cell r="G3616">
            <v>14.33</v>
          </cell>
        </row>
        <row r="3619">
          <cell r="A3619" t="str">
            <v>Composição 1004</v>
          </cell>
          <cell r="B3619" t="str">
            <v>Comp. Criada a partir do elemento</v>
          </cell>
          <cell r="C3619" t="str">
            <v>Válvula reguladora de pressão em aço inox Ø3/4". Ref. NIÁGARA ou similar.</v>
          </cell>
          <cell r="D3619" t="str">
            <v>un</v>
          </cell>
          <cell r="E3619">
            <v>1</v>
          </cell>
          <cell r="G3619">
            <v>201.15</v>
          </cell>
        </row>
        <row r="3620">
          <cell r="A3620" t="str">
            <v>.1</v>
          </cell>
          <cell r="B3620" t="str">
            <v>Ins Sinapi 3148</v>
          </cell>
          <cell r="C3620" t="str">
            <v>Fita veda rosca em rolos de 18 mm x 50 m (l x c)</v>
          </cell>
          <cell r="D3620" t="str">
            <v>un</v>
          </cell>
          <cell r="E3620">
            <v>9.4999999999999998E-3</v>
          </cell>
          <cell r="F3620">
            <v>12.9</v>
          </cell>
          <cell r="G3620">
            <v>0.12</v>
          </cell>
        </row>
        <row r="3621">
          <cell r="A3621" t="str">
            <v>.2</v>
          </cell>
          <cell r="B3621" t="str">
            <v>Proposta</v>
          </cell>
          <cell r="C3621" t="str">
            <v>Válvula reguladora de pressão em aço inox Ø3/4". Ref. NIÁGARA ou similar.</v>
          </cell>
          <cell r="D3621" t="str">
            <v>un</v>
          </cell>
          <cell r="E3621">
            <v>1</v>
          </cell>
          <cell r="F3621">
            <v>103.14</v>
          </cell>
          <cell r="G3621">
            <v>103.14</v>
          </cell>
        </row>
        <row r="3622">
          <cell r="A3622" t="str">
            <v>.3</v>
          </cell>
          <cell r="B3622" t="str">
            <v>Sinapi 88248</v>
          </cell>
          <cell r="C3622" t="str">
            <v>Auxiliar de encanador ou bombeiro hidráulico com encargos complementares</v>
          </cell>
          <cell r="D3622" t="str">
            <v>h</v>
          </cell>
          <cell r="E3622">
            <v>3</v>
          </cell>
          <cell r="F3622">
            <v>14.13</v>
          </cell>
          <cell r="G3622">
            <v>42.39</v>
          </cell>
        </row>
        <row r="3623">
          <cell r="A3623" t="str">
            <v>.4</v>
          </cell>
          <cell r="B3623" t="str">
            <v>Sinapi 88267</v>
          </cell>
          <cell r="C3623" t="str">
            <v>Encanador ou bombeiro hidráulico com encargos complementares</v>
          </cell>
          <cell r="D3623" t="str">
            <v>h</v>
          </cell>
          <cell r="E3623">
            <v>3</v>
          </cell>
          <cell r="F3623">
            <v>18.5</v>
          </cell>
          <cell r="G3623">
            <v>55.5</v>
          </cell>
        </row>
        <row r="3626">
          <cell r="A3626" t="str">
            <v>Composição 1005</v>
          </cell>
          <cell r="B3626" t="str">
            <v>Comp. Sinapi 95249 para  a valvula indicada</v>
          </cell>
          <cell r="C3626" t="str">
            <v>Válvula de segurança (alívio) em aço inox Ø3/4". Ref. NIÁGARA ou similar.</v>
          </cell>
          <cell r="D3626" t="str">
            <v>un</v>
          </cell>
          <cell r="E3626">
            <v>1</v>
          </cell>
          <cell r="G3626">
            <v>214.65</v>
          </cell>
        </row>
        <row r="3627">
          <cell r="A3627" t="str">
            <v>.1</v>
          </cell>
          <cell r="B3627" t="str">
            <v>Ins Sinapi 3148</v>
          </cell>
          <cell r="C3627" t="str">
            <v>Fita veda rosca em rolos de 18 mm x 50 m (l x c)</v>
          </cell>
          <cell r="D3627" t="str">
            <v>un</v>
          </cell>
          <cell r="E3627">
            <v>9.4999999999999998E-3</v>
          </cell>
          <cell r="F3627">
            <v>12.9</v>
          </cell>
          <cell r="G3627">
            <v>0.12</v>
          </cell>
        </row>
        <row r="3628">
          <cell r="A3628" t="str">
            <v>.2</v>
          </cell>
          <cell r="B3628" t="str">
            <v>Proposta</v>
          </cell>
          <cell r="C3628" t="str">
            <v>Válvula de segurança (alívio) em aço inox Ø3/4". Ref. NIÁGARA ou similar.</v>
          </cell>
          <cell r="D3628" t="str">
            <v>un</v>
          </cell>
          <cell r="E3628">
            <v>1</v>
          </cell>
          <cell r="F3628">
            <v>189.26</v>
          </cell>
          <cell r="G3628">
            <v>189.26</v>
          </cell>
        </row>
        <row r="3629">
          <cell r="A3629" t="str">
            <v>.3</v>
          </cell>
          <cell r="B3629" t="str">
            <v>Sinapi 88248</v>
          </cell>
          <cell r="C3629" t="str">
            <v>Auxiliar de encanador ou bombeiro hidráulico com encargos complementares</v>
          </cell>
          <cell r="D3629" t="str">
            <v>h</v>
          </cell>
          <cell r="E3629">
            <v>0.77449999999999997</v>
          </cell>
          <cell r="F3629">
            <v>14.13</v>
          </cell>
          <cell r="G3629">
            <v>10.94</v>
          </cell>
        </row>
        <row r="3630">
          <cell r="A3630" t="str">
            <v>.4</v>
          </cell>
          <cell r="B3630" t="str">
            <v>Sinapi 88267</v>
          </cell>
          <cell r="C3630" t="str">
            <v>Encanador ou bombeiro hidráulico com encargos complementares</v>
          </cell>
          <cell r="D3630" t="str">
            <v>h</v>
          </cell>
          <cell r="E3630">
            <v>0.77449999999999997</v>
          </cell>
          <cell r="F3630">
            <v>18.5</v>
          </cell>
          <cell r="G3630">
            <v>14.33</v>
          </cell>
        </row>
        <row r="3633">
          <cell r="A3633" t="str">
            <v>Composição 1006</v>
          </cell>
          <cell r="B3633" t="str">
            <v>Comp. Sinapi 99619 para a válvula indicada</v>
          </cell>
          <cell r="C3633" t="str">
            <v>Válvula de retenção em aço inox Ø3/4". Ref. NIÁGARA ou similar.</v>
          </cell>
          <cell r="D3633" t="str">
            <v>un</v>
          </cell>
          <cell r="E3633">
            <v>1</v>
          </cell>
          <cell r="G3633">
            <v>90.4</v>
          </cell>
        </row>
        <row r="3634">
          <cell r="A3634" t="str">
            <v>.1</v>
          </cell>
          <cell r="B3634" t="str">
            <v>Ins Sinapi 3148</v>
          </cell>
          <cell r="C3634" t="str">
            <v>Fita veda rosca em rolos de 18 mm x 50 m (l x c)</v>
          </cell>
          <cell r="D3634" t="str">
            <v>un</v>
          </cell>
          <cell r="E3634">
            <v>1.2999999999999999E-2</v>
          </cell>
          <cell r="F3634">
            <v>12.9</v>
          </cell>
          <cell r="G3634">
            <v>0.17</v>
          </cell>
        </row>
        <row r="3635">
          <cell r="A3635" t="str">
            <v>.2</v>
          </cell>
          <cell r="B3635" t="str">
            <v>Proposta</v>
          </cell>
          <cell r="C3635" t="str">
            <v>Válvula de retenção em aço inox Ø3/4". Ref. NIÁGARA ou similar.</v>
          </cell>
          <cell r="D3635" t="str">
            <v>un</v>
          </cell>
          <cell r="E3635">
            <v>1</v>
          </cell>
          <cell r="F3635">
            <v>83.7</v>
          </cell>
          <cell r="G3635">
            <v>83.7</v>
          </cell>
        </row>
        <row r="3636">
          <cell r="A3636" t="str">
            <v>.3</v>
          </cell>
          <cell r="B3636" t="str">
            <v>Sinapi 88248</v>
          </cell>
          <cell r="C3636" t="str">
            <v>Auxiliar de encanador ou bombeiro hidráulico com encargos complementares</v>
          </cell>
          <cell r="D3636" t="str">
            <v>h</v>
          </cell>
          <cell r="E3636">
            <v>0.2</v>
          </cell>
          <cell r="F3636">
            <v>14.13</v>
          </cell>
          <cell r="G3636">
            <v>2.83</v>
          </cell>
        </row>
        <row r="3637">
          <cell r="A3637" t="str">
            <v>.4</v>
          </cell>
          <cell r="B3637" t="str">
            <v>Sinapi 88267</v>
          </cell>
          <cell r="C3637" t="str">
            <v>Encanador ou bombeiro hidráulico com encargos complementares</v>
          </cell>
          <cell r="D3637" t="str">
            <v>h</v>
          </cell>
          <cell r="E3637">
            <v>0.2</v>
          </cell>
          <cell r="F3637">
            <v>18.5</v>
          </cell>
          <cell r="G3637">
            <v>3.7</v>
          </cell>
        </row>
        <row r="3640">
          <cell r="A3640" t="str">
            <v>Composição 1007</v>
          </cell>
          <cell r="B3640" t="str">
            <v>Comp. Criada a partir do elemento</v>
          </cell>
          <cell r="C3640" t="str">
            <v>Pré-filtro para ar comprimido, Ø3/4", vazão de até 1982 l/min. pressão máxima de 16psi, retenção de 1 mícron, residual máxima de óleo = 0,1 mg/m³, perda de carga = 0,05bar. Ref. SCHULZ ou similar</v>
          </cell>
          <cell r="D3640" t="str">
            <v>un</v>
          </cell>
          <cell r="E3640">
            <v>1</v>
          </cell>
          <cell r="G3640">
            <v>1573.92</v>
          </cell>
        </row>
        <row r="3641">
          <cell r="A3641" t="str">
            <v>.1</v>
          </cell>
          <cell r="B3641" t="str">
            <v>Ins Sinapi 3148</v>
          </cell>
          <cell r="C3641" t="str">
            <v>Fita veda rosca em rolos de 18 mm x 50 m (l x c)</v>
          </cell>
          <cell r="D3641" t="str">
            <v>un</v>
          </cell>
          <cell r="E3641">
            <v>5.5E-2</v>
          </cell>
          <cell r="F3641">
            <v>12.9</v>
          </cell>
          <cell r="G3641">
            <v>0.71</v>
          </cell>
        </row>
        <row r="3642">
          <cell r="A3642" t="str">
            <v>.2</v>
          </cell>
          <cell r="B3642" t="str">
            <v>Proposta</v>
          </cell>
          <cell r="C3642" t="str">
            <v>Pré-filtro para ar comprimido, Ø3/4", vazão de até 1982 l/min. pressão máxima de 16psi, retenção de 1 mícron, residual máxima de óleo = 0,1 mg/m³, perda de carga = 0,05bar. Ref. SCHULZ ou similar</v>
          </cell>
          <cell r="D3642" t="str">
            <v>un</v>
          </cell>
          <cell r="E3642">
            <v>1</v>
          </cell>
          <cell r="F3642">
            <v>1490</v>
          </cell>
          <cell r="G3642">
            <v>1490</v>
          </cell>
        </row>
        <row r="3643">
          <cell r="A3643" t="str">
            <v>.3</v>
          </cell>
          <cell r="B3643" t="str">
            <v>Sinapi 88248</v>
          </cell>
          <cell r="C3643" t="str">
            <v>Auxiliar de encanador ou bombeiro hidráulico com encargos complementares</v>
          </cell>
          <cell r="D3643" t="str">
            <v>h</v>
          </cell>
          <cell r="E3643">
            <v>2.5499999999999998</v>
          </cell>
          <cell r="F3643">
            <v>14.13</v>
          </cell>
          <cell r="G3643">
            <v>36.03</v>
          </cell>
        </row>
        <row r="3644">
          <cell r="A3644" t="str">
            <v>.4</v>
          </cell>
          <cell r="B3644" t="str">
            <v>Sinapi 88267</v>
          </cell>
          <cell r="C3644" t="str">
            <v>Encanador ou bombeiro hidráulico com encargos complementares</v>
          </cell>
          <cell r="D3644" t="str">
            <v>h</v>
          </cell>
          <cell r="E3644">
            <v>2.5499999999999998</v>
          </cell>
          <cell r="F3644">
            <v>18.5</v>
          </cell>
          <cell r="G3644">
            <v>47.18</v>
          </cell>
        </row>
        <row r="3647">
          <cell r="A3647" t="str">
            <v>Composição 1008</v>
          </cell>
          <cell r="B3647" t="str">
            <v>Comp. Criada a partir do elemento</v>
          </cell>
          <cell r="C3647" t="str">
            <v>Pré-filtro para ar comprimido, Ø3/4", vazão de até 1982 l/min. pressão máxima de 16psi, retenção de 0,01 mícron, residual máxima de óleo = 0,01 mg/m³, perda de carga = 0,09bar. Ref. SCHULZ ou similar</v>
          </cell>
          <cell r="D3647" t="str">
            <v>un</v>
          </cell>
          <cell r="E3647">
            <v>1</v>
          </cell>
          <cell r="G3647">
            <v>1573.92</v>
          </cell>
        </row>
        <row r="3648">
          <cell r="A3648" t="str">
            <v>.1</v>
          </cell>
          <cell r="B3648" t="str">
            <v>Ins Sinapi 3148</v>
          </cell>
          <cell r="C3648" t="str">
            <v>Fita veda rosca em rolos de 18 mm x 50 m (l x c)</v>
          </cell>
          <cell r="D3648" t="str">
            <v>un</v>
          </cell>
          <cell r="E3648">
            <v>5.5E-2</v>
          </cell>
          <cell r="F3648">
            <v>12.9</v>
          </cell>
          <cell r="G3648">
            <v>0.71</v>
          </cell>
        </row>
        <row r="3649">
          <cell r="A3649" t="str">
            <v>.2</v>
          </cell>
          <cell r="B3649" t="str">
            <v>Proposta</v>
          </cell>
          <cell r="C3649" t="str">
            <v>Pré-filtro para ar comprimido, Ø3/4", vazão de até 1982 l/min. pressão máxima de 16psi, retenção de 0,01 mícron, residual máxima de óleo = 0,01 mg/m³, perda de carga = 0,09bar. Ref. SCHULZ ou similar</v>
          </cell>
          <cell r="D3649" t="str">
            <v>un</v>
          </cell>
          <cell r="E3649">
            <v>1</v>
          </cell>
          <cell r="F3649">
            <v>1490</v>
          </cell>
          <cell r="G3649">
            <v>1490</v>
          </cell>
        </row>
        <row r="3650">
          <cell r="A3650" t="str">
            <v>.3</v>
          </cell>
          <cell r="B3650" t="str">
            <v>Sinapi 88248</v>
          </cell>
          <cell r="C3650" t="str">
            <v>Auxiliar de encanador ou bombeiro hidráulico com encargos complementares</v>
          </cell>
          <cell r="D3650" t="str">
            <v>h</v>
          </cell>
          <cell r="E3650">
            <v>2.5499999999999998</v>
          </cell>
          <cell r="F3650">
            <v>14.13</v>
          </cell>
          <cell r="G3650">
            <v>36.03</v>
          </cell>
        </row>
        <row r="3651">
          <cell r="A3651" t="str">
            <v>.4</v>
          </cell>
          <cell r="B3651" t="str">
            <v>Sinapi 88267</v>
          </cell>
          <cell r="C3651" t="str">
            <v>Encanador ou bombeiro hidráulico com encargos complementares</v>
          </cell>
          <cell r="D3651" t="str">
            <v>h</v>
          </cell>
          <cell r="E3651">
            <v>2.5499999999999998</v>
          </cell>
          <cell r="F3651">
            <v>18.5</v>
          </cell>
          <cell r="G3651">
            <v>47.18</v>
          </cell>
        </row>
        <row r="3654">
          <cell r="A3654" t="str">
            <v>Composição 1009</v>
          </cell>
          <cell r="B3654" t="str">
            <v>Comp. Sinapi 85120 para o manometro indicado</v>
          </cell>
          <cell r="C3654" t="str">
            <v>Manômetro, diferencial de pressão, escalada 0 a 2 bar. Ref.: SCHULZ código 007.0314-0 ou similar.</v>
          </cell>
          <cell r="D3654" t="str">
            <v>un</v>
          </cell>
          <cell r="E3654">
            <v>1</v>
          </cell>
          <cell r="G3654">
            <v>661.46999999999991</v>
          </cell>
        </row>
        <row r="3655">
          <cell r="A3655" t="str">
            <v>.1</v>
          </cell>
          <cell r="B3655" t="str">
            <v>Ins Sinapi 3148</v>
          </cell>
          <cell r="C3655" t="str">
            <v>Fita veda rosca em rolos de 18 mm x 50 m (l x c)</v>
          </cell>
          <cell r="D3655" t="str">
            <v>un</v>
          </cell>
          <cell r="E3655">
            <v>0.02</v>
          </cell>
          <cell r="F3655">
            <v>12.9</v>
          </cell>
          <cell r="G3655">
            <v>0.26</v>
          </cell>
        </row>
        <row r="3656">
          <cell r="A3656" t="str">
            <v>.2</v>
          </cell>
          <cell r="B3656" t="str">
            <v>Proposta</v>
          </cell>
          <cell r="C3656" t="str">
            <v>Manômetro, diferencial de pressão, escalada 0 a 2 bar. Ref.: SCHULZ código 007.0314-0 ou similar.</v>
          </cell>
          <cell r="D3656" t="str">
            <v>un</v>
          </cell>
          <cell r="E3656">
            <v>1</v>
          </cell>
          <cell r="F3656">
            <v>640</v>
          </cell>
          <cell r="G3656">
            <v>640</v>
          </cell>
        </row>
        <row r="3657">
          <cell r="A3657" t="str">
            <v>.3</v>
          </cell>
          <cell r="B3657" t="str">
            <v>Sinapi 88248</v>
          </cell>
          <cell r="C3657" t="str">
            <v>Auxiliar de encanador ou bombeiro hidráulico com encargos complementares</v>
          </cell>
          <cell r="D3657" t="str">
            <v>h</v>
          </cell>
          <cell r="E3657">
            <v>0.65</v>
          </cell>
          <cell r="F3657">
            <v>14.13</v>
          </cell>
          <cell r="G3657">
            <v>9.18</v>
          </cell>
        </row>
        <row r="3658">
          <cell r="A3658" t="str">
            <v>.4</v>
          </cell>
          <cell r="B3658" t="str">
            <v>Sinapi 88267</v>
          </cell>
          <cell r="C3658" t="str">
            <v>Encanador ou bombeiro hidráulico com encargos complementares</v>
          </cell>
          <cell r="D3658" t="str">
            <v>h</v>
          </cell>
          <cell r="E3658">
            <v>0.65</v>
          </cell>
          <cell r="F3658">
            <v>18.5</v>
          </cell>
          <cell r="G3658">
            <v>12.03</v>
          </cell>
        </row>
        <row r="3661">
          <cell r="A3661" t="str">
            <v>Composição 1010</v>
          </cell>
          <cell r="B3661" t="str">
            <v>Comp. Sinapi 85120 para o purgador indicado</v>
          </cell>
          <cell r="C3661" t="str">
            <v>Purgador, eletrônico, para tensão 110V, diâmetro 3/8”. Ref.: SCHULZ modelo OS 16/EZ1 ou similar.</v>
          </cell>
          <cell r="D3661" t="str">
            <v>un</v>
          </cell>
          <cell r="E3661">
            <v>1</v>
          </cell>
          <cell r="G3661">
            <v>711.46999999999991</v>
          </cell>
        </row>
        <row r="3662">
          <cell r="A3662" t="str">
            <v>.1</v>
          </cell>
          <cell r="B3662" t="str">
            <v>Ins Sinapi 3148</v>
          </cell>
          <cell r="C3662" t="str">
            <v>Fita veda rosca em rolos de 18 mm x 50 m (l x c)</v>
          </cell>
          <cell r="D3662" t="str">
            <v>un</v>
          </cell>
          <cell r="E3662">
            <v>0.02</v>
          </cell>
          <cell r="F3662">
            <v>12.9</v>
          </cell>
          <cell r="G3662">
            <v>0.26</v>
          </cell>
        </row>
        <row r="3663">
          <cell r="A3663" t="str">
            <v>.2</v>
          </cell>
          <cell r="B3663" t="str">
            <v>Proposta</v>
          </cell>
          <cell r="C3663" t="str">
            <v>Purgador, eletrônico, para tensão 110V, diâmetro 3/8”. Ref.: SCHULZ modelo OS 16/EZ1 ou similar.</v>
          </cell>
          <cell r="D3663" t="str">
            <v>un</v>
          </cell>
          <cell r="E3663">
            <v>1</v>
          </cell>
          <cell r="F3663">
            <v>690</v>
          </cell>
          <cell r="G3663">
            <v>690</v>
          </cell>
        </row>
        <row r="3664">
          <cell r="A3664" t="str">
            <v>.3</v>
          </cell>
          <cell r="B3664" t="str">
            <v>Sinapi 88248</v>
          </cell>
          <cell r="C3664" t="str">
            <v>Auxiliar de encanador ou bombeiro hidráulico com encargos complementares</v>
          </cell>
          <cell r="D3664" t="str">
            <v>h</v>
          </cell>
          <cell r="E3664">
            <v>0.65</v>
          </cell>
          <cell r="F3664">
            <v>14.13</v>
          </cell>
          <cell r="G3664">
            <v>9.18</v>
          </cell>
        </row>
        <row r="3665">
          <cell r="A3665" t="str">
            <v>.4</v>
          </cell>
          <cell r="B3665" t="str">
            <v>Sinapi 88267</v>
          </cell>
          <cell r="C3665" t="str">
            <v>Encanador ou bombeiro hidráulico com encargos complementares</v>
          </cell>
          <cell r="D3665" t="str">
            <v>h</v>
          </cell>
          <cell r="E3665">
            <v>0.65</v>
          </cell>
          <cell r="F3665">
            <v>18.5</v>
          </cell>
          <cell r="G3665">
            <v>12.03</v>
          </cell>
        </row>
        <row r="3668">
          <cell r="A3668" t="str">
            <v>Composição 1011</v>
          </cell>
          <cell r="B3668" t="str">
            <v>Comp. Criada a partir do elemento</v>
          </cell>
          <cell r="C3668" t="str">
            <v>Pressostato, faixa de atuação 4 a 12 bar, equipado com chave manual. Grau de proteção IP 43. Propriedades de acordo com EN 60947. Ref. DANFOSS tipo CS ou similar.</v>
          </cell>
          <cell r="D3668" t="str">
            <v>un</v>
          </cell>
          <cell r="E3668">
            <v>1</v>
          </cell>
          <cell r="G3668">
            <v>314.63</v>
          </cell>
        </row>
        <row r="3669">
          <cell r="A3669" t="str">
            <v>.1</v>
          </cell>
          <cell r="B3669" t="str">
            <v>Ins Sinapi 3148</v>
          </cell>
          <cell r="C3669" t="str">
            <v>Fita veda rosca em rolos de 18 mm x 50 m (l x c)</v>
          </cell>
          <cell r="D3669" t="str">
            <v>un</v>
          </cell>
          <cell r="E3669">
            <v>3.3000000000000002E-2</v>
          </cell>
          <cell r="F3669">
            <v>12.9</v>
          </cell>
          <cell r="G3669">
            <v>0.43</v>
          </cell>
        </row>
        <row r="3670">
          <cell r="A3670" t="str">
            <v>.2</v>
          </cell>
          <cell r="B3670" t="str">
            <v>Proposta</v>
          </cell>
          <cell r="C3670" t="str">
            <v>Pressostato, faixa de atuação 4 a 12 bar, equipado com chave manual. Grau de proteção IP 43. Propriedades de acordo com EN 60947. Ref. DANFOSS tipo CS ou similar.</v>
          </cell>
          <cell r="D3670" t="str">
            <v>un</v>
          </cell>
          <cell r="E3670">
            <v>1</v>
          </cell>
          <cell r="F3670">
            <v>279.93</v>
          </cell>
          <cell r="G3670">
            <v>279.93</v>
          </cell>
        </row>
        <row r="3671">
          <cell r="A3671" t="str">
            <v>.3</v>
          </cell>
          <cell r="B3671" t="str">
            <v>Sinapi 88248</v>
          </cell>
          <cell r="C3671" t="str">
            <v>Auxiliar de encanador ou bombeiro hidráulico com encargos complementares</v>
          </cell>
          <cell r="D3671" t="str">
            <v>h</v>
          </cell>
          <cell r="E3671">
            <v>1.05</v>
          </cell>
          <cell r="F3671">
            <v>14.13</v>
          </cell>
          <cell r="G3671">
            <v>14.84</v>
          </cell>
        </row>
        <row r="3672">
          <cell r="A3672" t="str">
            <v>.4</v>
          </cell>
          <cell r="B3672" t="str">
            <v>Sinapi 88267</v>
          </cell>
          <cell r="C3672" t="str">
            <v>Encanador ou bombeiro hidráulico com encargos complementares</v>
          </cell>
          <cell r="D3672" t="str">
            <v>h</v>
          </cell>
          <cell r="E3672">
            <v>1.05</v>
          </cell>
          <cell r="F3672">
            <v>18.5</v>
          </cell>
          <cell r="G3672">
            <v>19.43</v>
          </cell>
        </row>
        <row r="3675">
          <cell r="A3675" t="str">
            <v>Composição 1012</v>
          </cell>
          <cell r="B3675" t="str">
            <v>Comp. FGV SCO RIO ES 14.99.0100 para a veneziana indicada</v>
          </cell>
          <cell r="C3675" t="str">
            <v>Veneziana para tomada de ar externo fabricada em alumínio anodizado com dimensões 400x400mm e possuirá filtro MSP+RG. Ref. TROPICAL - TAE ou similar.</v>
          </cell>
          <cell r="D3675" t="str">
            <v>un</v>
          </cell>
          <cell r="E3675">
            <v>1</v>
          </cell>
          <cell r="G3675">
            <v>131.09</v>
          </cell>
        </row>
        <row r="3676">
          <cell r="A3676" t="str">
            <v>.1</v>
          </cell>
          <cell r="B3676" t="str">
            <v>Proposta</v>
          </cell>
          <cell r="C3676" t="str">
            <v>Veneziana para tomada de ar externo fabricada em alumínio anodizado com dimensões 400x400mm e possuirá filtro MSP+RG. Ref. TROPICAL - TAE ou similar.</v>
          </cell>
          <cell r="D3676" t="str">
            <v>un</v>
          </cell>
          <cell r="E3676">
            <v>1</v>
          </cell>
          <cell r="F3676">
            <v>124</v>
          </cell>
          <cell r="G3676">
            <v>124</v>
          </cell>
        </row>
        <row r="3677">
          <cell r="A3677" t="str">
            <v>.2</v>
          </cell>
          <cell r="B3677" t="str">
            <v>Sinapi 88315</v>
          </cell>
          <cell r="C3677" t="str">
            <v>Serralheiro com encargos complementares</v>
          </cell>
          <cell r="D3677" t="str">
            <v>h</v>
          </cell>
          <cell r="E3677">
            <v>0.24</v>
          </cell>
          <cell r="F3677">
            <v>17.079999999999998</v>
          </cell>
          <cell r="G3677">
            <v>4.0999999999999996</v>
          </cell>
        </row>
        <row r="3678">
          <cell r="A3678" t="str">
            <v>.3</v>
          </cell>
          <cell r="B3678" t="str">
            <v>Sinapi 88316</v>
          </cell>
          <cell r="C3678" t="str">
            <v>Servente com encargos complementares</v>
          </cell>
          <cell r="D3678" t="str">
            <v>h</v>
          </cell>
          <cell r="E3678">
            <v>0.24</v>
          </cell>
          <cell r="F3678">
            <v>12.45</v>
          </cell>
          <cell r="G3678">
            <v>2.99</v>
          </cell>
        </row>
        <row r="3681">
          <cell r="A3681" t="str">
            <v>Composição 1013</v>
          </cell>
          <cell r="B3681" t="str">
            <v>Comp. Criada a partir do elemento</v>
          </cell>
          <cell r="C3681" t="str">
            <v>Posto de utilização para sistema de ar comprimido, corpo usinado em latão cromado, com manômetro de saída com escala 0 a 14bar, pressão máxima de saída 7bar, com válvula agulha. Ref. LINDE ou similar.</v>
          </cell>
          <cell r="D3681" t="str">
            <v>un</v>
          </cell>
          <cell r="E3681">
            <v>1</v>
          </cell>
          <cell r="G3681">
            <v>859.61</v>
          </cell>
        </row>
        <row r="3682">
          <cell r="A3682" t="str">
            <v>.1</v>
          </cell>
          <cell r="B3682" t="str">
            <v>Proposta</v>
          </cell>
          <cell r="C3682" t="str">
            <v>Posto de Utilização</v>
          </cell>
          <cell r="D3682" t="str">
            <v>un</v>
          </cell>
          <cell r="E3682">
            <v>1</v>
          </cell>
          <cell r="F3682">
            <v>69.989999999999995</v>
          </cell>
          <cell r="G3682">
            <v>69.989999999999995</v>
          </cell>
        </row>
        <row r="3683">
          <cell r="A3683" t="str">
            <v>.2</v>
          </cell>
          <cell r="B3683" t="str">
            <v>Sinapi 88248</v>
          </cell>
          <cell r="C3683" t="str">
            <v>Auxiliar de encanador ou bombeiro hidráulico com encargos complementares</v>
          </cell>
          <cell r="D3683" t="str">
            <v>h</v>
          </cell>
          <cell r="E3683">
            <v>3</v>
          </cell>
          <cell r="F3683">
            <v>14.13</v>
          </cell>
          <cell r="G3683">
            <v>42.39</v>
          </cell>
        </row>
        <row r="3684">
          <cell r="A3684" t="str">
            <v>.3</v>
          </cell>
          <cell r="B3684" t="str">
            <v>Sinapi 88267</v>
          </cell>
          <cell r="C3684" t="str">
            <v>Encanador ou bombeiro hidráulico com encargos complementares</v>
          </cell>
          <cell r="D3684" t="str">
            <v>h</v>
          </cell>
          <cell r="E3684">
            <v>1.5</v>
          </cell>
          <cell r="F3684">
            <v>18.5</v>
          </cell>
          <cell r="G3684">
            <v>27.75</v>
          </cell>
        </row>
        <row r="3685">
          <cell r="A3685" t="str">
            <v>.4</v>
          </cell>
          <cell r="B3685" t="str">
            <v>Sinapi 88279</v>
          </cell>
          <cell r="C3685" t="str">
            <v>Montador eletromecânico com encargos complementares</v>
          </cell>
          <cell r="D3685" t="str">
            <v>h</v>
          </cell>
          <cell r="E3685">
            <v>1.5</v>
          </cell>
          <cell r="F3685">
            <v>38.67</v>
          </cell>
          <cell r="G3685">
            <v>58.01</v>
          </cell>
        </row>
        <row r="3686">
          <cell r="A3686" t="str">
            <v>.5</v>
          </cell>
          <cell r="B3686" t="str">
            <v>Composição 1009</v>
          </cell>
          <cell r="C3686" t="str">
            <v>Manômetro, diferencial de pressão, escalada 0 a 2 bar. Ref.: SCHULZ código 007.0314-0 ou similar.</v>
          </cell>
          <cell r="D3686" t="str">
            <v>un</v>
          </cell>
          <cell r="E3686">
            <v>1</v>
          </cell>
          <cell r="F3686">
            <v>661.47</v>
          </cell>
          <cell r="G3686">
            <v>661.47</v>
          </cell>
        </row>
        <row r="3689">
          <cell r="A3689" t="str">
            <v>Composição 1014</v>
          </cell>
          <cell r="B3689" t="str">
            <v>Comp. Criada a partir do elemento</v>
          </cell>
          <cell r="C3689" t="str">
            <v>Instalação de Compressor Odontológico, atendendo as especificações de projeto Referência: SCHULZ - Modelo: MSV 12/100 ou similar</v>
          </cell>
          <cell r="D3689" t="str">
            <v>un</v>
          </cell>
          <cell r="E3689">
            <v>1</v>
          </cell>
          <cell r="G3689">
            <v>2744.28</v>
          </cell>
        </row>
        <row r="3690">
          <cell r="A3690" t="str">
            <v>.1</v>
          </cell>
          <cell r="B3690" t="str">
            <v>Sinapi 88248</v>
          </cell>
          <cell r="C3690" t="str">
            <v>Auxiliar de encanador ou bombeiro hidráulico com encargos complementares</v>
          </cell>
          <cell r="D3690" t="str">
            <v>h</v>
          </cell>
          <cell r="E3690">
            <v>48</v>
          </cell>
          <cell r="F3690">
            <v>14.13</v>
          </cell>
          <cell r="G3690">
            <v>678.24</v>
          </cell>
        </row>
        <row r="3691">
          <cell r="A3691" t="str">
            <v>.2</v>
          </cell>
          <cell r="B3691" t="str">
            <v>Sinapi 88267</v>
          </cell>
          <cell r="C3691" t="str">
            <v>Encanador ou bombeiro hidráulico com encargos complementares</v>
          </cell>
          <cell r="D3691" t="str">
            <v>h</v>
          </cell>
          <cell r="E3691">
            <v>24</v>
          </cell>
          <cell r="F3691">
            <v>18.5</v>
          </cell>
          <cell r="G3691">
            <v>444</v>
          </cell>
        </row>
        <row r="3692">
          <cell r="A3692" t="str">
            <v>.3</v>
          </cell>
          <cell r="B3692" t="str">
            <v>Sinapi 88264</v>
          </cell>
          <cell r="C3692" t="str">
            <v>Eletricista com encargos complementares</v>
          </cell>
          <cell r="D3692" t="str">
            <v>h</v>
          </cell>
          <cell r="E3692">
            <v>24</v>
          </cell>
          <cell r="F3692">
            <v>19.11</v>
          </cell>
          <cell r="G3692">
            <v>458.64</v>
          </cell>
        </row>
        <row r="3693">
          <cell r="A3693" t="str">
            <v>.4</v>
          </cell>
          <cell r="B3693" t="str">
            <v>Sinapi 88247</v>
          </cell>
          <cell r="C3693" t="str">
            <v>Auxiliar de eletricista com encargos complementares</v>
          </cell>
          <cell r="D3693" t="str">
            <v>h</v>
          </cell>
          <cell r="E3693">
            <v>48</v>
          </cell>
          <cell r="F3693">
            <v>14.57</v>
          </cell>
          <cell r="G3693">
            <v>699.36</v>
          </cell>
        </row>
        <row r="3694">
          <cell r="A3694" t="str">
            <v>.5</v>
          </cell>
          <cell r="B3694" t="str">
            <v>Sinapi 88279</v>
          </cell>
          <cell r="C3694" t="str">
            <v>Montador eletromecânico com encargos complementares</v>
          </cell>
          <cell r="D3694" t="str">
            <v>h</v>
          </cell>
          <cell r="E3694">
            <v>12</v>
          </cell>
          <cell r="F3694">
            <v>38.67</v>
          </cell>
          <cell r="G3694">
            <v>464.04</v>
          </cell>
        </row>
      </sheetData>
      <sheetData sheetId="1"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5"/>
  <sheetViews>
    <sheetView workbookViewId="0"/>
  </sheetViews>
  <sheetFormatPr defaultColWidth="11.44140625" defaultRowHeight="13.8" x14ac:dyDescent="0.25"/>
  <cols>
    <col min="1" max="1" width="11.6640625" style="88" customWidth="1"/>
    <col min="2" max="2" width="66.5546875" style="88" customWidth="1"/>
    <col min="3" max="3" width="15.6640625" style="89" customWidth="1"/>
    <col min="4" max="4" width="26.33203125" style="90" customWidth="1"/>
    <col min="5" max="5" width="11.44140625" style="88"/>
    <col min="6" max="6" width="17.5546875" style="88" customWidth="1"/>
    <col min="7" max="7" width="11.44140625" style="91"/>
    <col min="8" max="8" width="19.109375" style="92" customWidth="1"/>
    <col min="9" max="9" width="13.6640625" style="88" customWidth="1"/>
    <col min="10" max="16384" width="11.44140625" style="88"/>
  </cols>
  <sheetData>
    <row r="1" spans="1:9" s="59" customFormat="1" ht="15" customHeight="1" x14ac:dyDescent="0.25">
      <c r="A1" s="8" t="s">
        <v>13</v>
      </c>
      <c r="B1" s="203" t="s">
        <v>383</v>
      </c>
      <c r="C1" s="204"/>
      <c r="D1" s="58"/>
      <c r="G1" s="60"/>
      <c r="H1" s="61"/>
    </row>
    <row r="2" spans="1:9" s="59" customFormat="1" ht="15" customHeight="1" x14ac:dyDescent="0.25">
      <c r="A2" s="184">
        <v>43739</v>
      </c>
      <c r="B2" s="205"/>
      <c r="C2" s="206"/>
      <c r="D2" s="62"/>
      <c r="G2" s="60"/>
      <c r="H2" s="61"/>
    </row>
    <row r="3" spans="1:9" s="64" customFormat="1" ht="15" customHeight="1" thickBot="1" x14ac:dyDescent="0.3">
      <c r="A3" s="185"/>
      <c r="B3" s="207"/>
      <c r="C3" s="208"/>
      <c r="D3" s="63"/>
      <c r="G3" s="65"/>
      <c r="H3" s="66"/>
    </row>
    <row r="4" spans="1:9" s="64" customFormat="1" ht="13.2" x14ac:dyDescent="0.25">
      <c r="A4" s="201" t="s">
        <v>19</v>
      </c>
      <c r="B4" s="201" t="s">
        <v>15</v>
      </c>
      <c r="C4" s="209" t="s">
        <v>1</v>
      </c>
      <c r="D4" s="201" t="s">
        <v>0</v>
      </c>
      <c r="G4" s="65"/>
      <c r="H4" s="66"/>
    </row>
    <row r="5" spans="1:9" s="64" customFormat="1" thickBot="1" x14ac:dyDescent="0.3">
      <c r="A5" s="202"/>
      <c r="B5" s="202"/>
      <c r="C5" s="210"/>
      <c r="D5" s="202"/>
      <c r="G5" s="65"/>
      <c r="H5" s="66"/>
      <c r="I5" s="67"/>
    </row>
    <row r="6" spans="1:9" s="72" customFormat="1" ht="13.2" x14ac:dyDescent="0.25">
      <c r="A6" s="68">
        <v>1</v>
      </c>
      <c r="B6" s="69" t="str">
        <f>'Planilha Preços'!C7</f>
        <v>SERVIÇOS PRELIMINARES E PERIÓDICOS</v>
      </c>
      <c r="C6" s="70">
        <f t="shared" ref="C6:C11" si="0">(D6/$D$14)</f>
        <v>6.944979053994213E-2</v>
      </c>
      <c r="D6" s="71">
        <f>'Planilha Preços'!H7*1.2522</f>
        <v>1977137.8114260007</v>
      </c>
      <c r="F6" s="73"/>
      <c r="G6" s="74"/>
      <c r="H6" s="73"/>
      <c r="I6" s="75"/>
    </row>
    <row r="7" spans="1:9" s="72" customFormat="1" ht="13.2" x14ac:dyDescent="0.25">
      <c r="A7" s="68">
        <v>2</v>
      </c>
      <c r="B7" s="69" t="str">
        <f>'Planilha Preços'!C70</f>
        <v>CONSTRUÇÃO DO PRÉDIO PRINCIPAL</v>
      </c>
      <c r="C7" s="70">
        <f t="shared" si="0"/>
        <v>0.46578291107833203</v>
      </c>
      <c r="D7" s="71">
        <f>'Planilha Preços'!H70*1.2522</f>
        <v>13260184.05886199</v>
      </c>
      <c r="F7" s="73"/>
      <c r="G7" s="74"/>
      <c r="H7" s="73"/>
      <c r="I7" s="75"/>
    </row>
    <row r="8" spans="1:9" s="72" customFormat="1" ht="13.2" x14ac:dyDescent="0.25">
      <c r="A8" s="68">
        <v>3</v>
      </c>
      <c r="B8" s="69" t="str">
        <f>'Planilha Preços'!C297</f>
        <v>CONSTRUÇÃO DE PARQUE AQUÁTICO</v>
      </c>
      <c r="C8" s="70">
        <f t="shared" si="0"/>
        <v>6.9692297851307705E-2</v>
      </c>
      <c r="D8" s="71">
        <f>'Planilha Preços'!H297*1.2522</f>
        <v>1984041.65334</v>
      </c>
      <c r="F8" s="73"/>
      <c r="G8" s="74"/>
      <c r="H8" s="73"/>
      <c r="I8" s="75"/>
    </row>
    <row r="9" spans="1:9" s="72" customFormat="1" ht="13.2" x14ac:dyDescent="0.25">
      <c r="A9" s="68">
        <v>4</v>
      </c>
      <c r="B9" s="69" t="str">
        <f>'Planilha Preços'!C435</f>
        <v>OBRAS EXTERNAS DE URBANIZAÇÃO E PAISAGISMO</v>
      </c>
      <c r="C9" s="70">
        <f t="shared" si="0"/>
        <v>3.3559294782071619E-2</v>
      </c>
      <c r="D9" s="71">
        <f>'Planilha Preços'!H435*1.2522</f>
        <v>955385.89997999975</v>
      </c>
      <c r="F9" s="73"/>
      <c r="G9" s="74"/>
      <c r="H9" s="73"/>
      <c r="I9" s="75"/>
    </row>
    <row r="10" spans="1:9" s="72" customFormat="1" ht="13.2" x14ac:dyDescent="0.25">
      <c r="A10" s="68">
        <v>5</v>
      </c>
      <c r="B10" s="69" t="str">
        <f>'Planilha Preços'!C510</f>
        <v>INSTALAÇÕES PREDIAIS E MECÂNICAS</v>
      </c>
      <c r="C10" s="70">
        <f t="shared" si="0"/>
        <v>0.20196155335231505</v>
      </c>
      <c r="D10" s="71">
        <f>'Planilha Preços'!H510*1.2522</f>
        <v>5749561.2367260046</v>
      </c>
      <c r="F10" s="73"/>
      <c r="G10" s="74"/>
      <c r="H10" s="73"/>
      <c r="I10" s="75"/>
    </row>
    <row r="11" spans="1:9" s="72" customFormat="1" ht="13.2" x14ac:dyDescent="0.25">
      <c r="A11" s="68">
        <v>6</v>
      </c>
      <c r="B11" s="69" t="str">
        <f>'Planilha Preços'!C898</f>
        <v>EQUIPAMENTOS RELEVANTES</v>
      </c>
      <c r="C11" s="70">
        <f t="shared" si="0"/>
        <v>0.15955415239603146</v>
      </c>
      <c r="D11" s="71">
        <f>'Planilha Preços'!H898*1.1632</f>
        <v>4542282.2044480005</v>
      </c>
      <c r="G11" s="74"/>
      <c r="H11" s="73"/>
    </row>
    <row r="12" spans="1:9" s="72" customFormat="1" ht="13.2" x14ac:dyDescent="0.25">
      <c r="A12" s="68"/>
      <c r="B12" s="69"/>
      <c r="C12" s="70"/>
      <c r="D12" s="71"/>
      <c r="G12" s="74"/>
      <c r="H12" s="73"/>
    </row>
    <row r="13" spans="1:9" s="72" customFormat="1" ht="13.2" x14ac:dyDescent="0.25">
      <c r="A13" s="68"/>
      <c r="B13" s="69"/>
      <c r="C13" s="70"/>
      <c r="D13" s="71"/>
      <c r="F13" s="75"/>
      <c r="G13" s="74"/>
      <c r="H13" s="73"/>
    </row>
    <row r="14" spans="1:9" s="72" customFormat="1" ht="26.4" x14ac:dyDescent="0.25">
      <c r="A14" s="76"/>
      <c r="B14" s="77" t="s">
        <v>65</v>
      </c>
      <c r="C14" s="78">
        <f>SUM(C6:C13)</f>
        <v>1</v>
      </c>
      <c r="D14" s="79">
        <f>SUM(D6:D13)</f>
        <v>28468592.864781994</v>
      </c>
      <c r="F14" s="73"/>
      <c r="G14" s="74"/>
      <c r="H14" s="73"/>
      <c r="I14" s="75"/>
    </row>
    <row r="15" spans="1:9" s="72" customFormat="1" ht="13.2" x14ac:dyDescent="0.25">
      <c r="A15" s="68"/>
      <c r="B15" s="69"/>
      <c r="C15" s="70"/>
      <c r="D15" s="154"/>
      <c r="F15" s="73"/>
      <c r="G15" s="74"/>
      <c r="H15" s="73"/>
    </row>
    <row r="16" spans="1:9" s="72" customFormat="1" ht="13.2" x14ac:dyDescent="0.25">
      <c r="A16" s="80"/>
      <c r="B16" s="81"/>
      <c r="C16" s="82"/>
      <c r="D16" s="82"/>
      <c r="G16" s="74"/>
      <c r="H16" s="73"/>
    </row>
    <row r="17" spans="3:8" s="83" customFormat="1" x14ac:dyDescent="0.25">
      <c r="C17" s="84"/>
      <c r="D17" s="85"/>
      <c r="G17" s="86"/>
      <c r="H17" s="87"/>
    </row>
    <row r="18" spans="3:8" s="83" customFormat="1" x14ac:dyDescent="0.25">
      <c r="C18" s="84"/>
      <c r="D18" s="85"/>
      <c r="G18" s="86"/>
      <c r="H18" s="87"/>
    </row>
    <row r="19" spans="3:8" s="83" customFormat="1" x14ac:dyDescent="0.25">
      <c r="C19" s="84"/>
      <c r="D19" s="85"/>
      <c r="G19" s="86"/>
      <c r="H19" s="87"/>
    </row>
    <row r="20" spans="3:8" s="83" customFormat="1" x14ac:dyDescent="0.25">
      <c r="C20" s="84"/>
      <c r="D20" s="85"/>
      <c r="G20" s="86"/>
      <c r="H20" s="87"/>
    </row>
    <row r="21" spans="3:8" s="83" customFormat="1" x14ac:dyDescent="0.25">
      <c r="C21" s="84"/>
      <c r="D21" s="85"/>
      <c r="G21" s="86"/>
      <c r="H21" s="87"/>
    </row>
    <row r="22" spans="3:8" s="83" customFormat="1" x14ac:dyDescent="0.25">
      <c r="C22" s="84"/>
      <c r="D22" s="85"/>
      <c r="G22" s="86"/>
      <c r="H22" s="87"/>
    </row>
    <row r="23" spans="3:8" s="83" customFormat="1" x14ac:dyDescent="0.25">
      <c r="C23" s="84"/>
      <c r="D23" s="85"/>
      <c r="G23" s="86"/>
      <c r="H23" s="87"/>
    </row>
    <row r="24" spans="3:8" s="83" customFormat="1" x14ac:dyDescent="0.25">
      <c r="C24" s="84"/>
      <c r="D24" s="85"/>
      <c r="G24" s="86"/>
      <c r="H24" s="87"/>
    </row>
    <row r="25" spans="3:8" s="83" customFormat="1" x14ac:dyDescent="0.25">
      <c r="C25" s="84"/>
      <c r="D25" s="85"/>
      <c r="G25" s="86"/>
      <c r="H25" s="87"/>
    </row>
    <row r="26" spans="3:8" s="83" customFormat="1" x14ac:dyDescent="0.25">
      <c r="C26" s="84"/>
      <c r="D26" s="85"/>
      <c r="G26" s="86"/>
      <c r="H26" s="87"/>
    </row>
    <row r="27" spans="3:8" s="83" customFormat="1" x14ac:dyDescent="0.25">
      <c r="C27" s="84"/>
      <c r="D27" s="85"/>
      <c r="G27" s="86"/>
      <c r="H27" s="87"/>
    </row>
    <row r="28" spans="3:8" s="83" customFormat="1" x14ac:dyDescent="0.25">
      <c r="C28" s="84"/>
      <c r="D28" s="85"/>
      <c r="G28" s="86"/>
      <c r="H28" s="87"/>
    </row>
    <row r="29" spans="3:8" s="83" customFormat="1" x14ac:dyDescent="0.25">
      <c r="C29" s="84"/>
      <c r="D29" s="85"/>
      <c r="G29" s="86"/>
      <c r="H29" s="87"/>
    </row>
    <row r="30" spans="3:8" s="83" customFormat="1" x14ac:dyDescent="0.25">
      <c r="C30" s="84"/>
      <c r="D30" s="85"/>
      <c r="G30" s="86"/>
      <c r="H30" s="87"/>
    </row>
    <row r="31" spans="3:8" s="83" customFormat="1" x14ac:dyDescent="0.25">
      <c r="C31" s="84"/>
      <c r="D31" s="85"/>
      <c r="G31" s="86"/>
      <c r="H31" s="87"/>
    </row>
    <row r="32" spans="3:8" s="83" customFormat="1" x14ac:dyDescent="0.25">
      <c r="C32" s="84"/>
      <c r="D32" s="85"/>
      <c r="G32" s="86"/>
      <c r="H32" s="87"/>
    </row>
    <row r="33" spans="3:8" s="83" customFormat="1" x14ac:dyDescent="0.25">
      <c r="C33" s="84"/>
      <c r="D33" s="85"/>
      <c r="G33" s="86"/>
      <c r="H33" s="87"/>
    </row>
    <row r="34" spans="3:8" s="83" customFormat="1" x14ac:dyDescent="0.25">
      <c r="C34" s="84"/>
      <c r="D34" s="85"/>
      <c r="G34" s="86"/>
      <c r="H34" s="87"/>
    </row>
    <row r="35" spans="3:8" s="83" customFormat="1" x14ac:dyDescent="0.25">
      <c r="C35" s="84"/>
      <c r="D35" s="85"/>
      <c r="G35" s="86"/>
      <c r="H35" s="87"/>
    </row>
    <row r="36" spans="3:8" s="83" customFormat="1" x14ac:dyDescent="0.25">
      <c r="C36" s="84"/>
      <c r="D36" s="85"/>
      <c r="G36" s="86"/>
      <c r="H36" s="87"/>
    </row>
    <row r="37" spans="3:8" s="83" customFormat="1" x14ac:dyDescent="0.25">
      <c r="C37" s="84"/>
      <c r="D37" s="85"/>
      <c r="G37" s="86"/>
      <c r="H37" s="87"/>
    </row>
    <row r="38" spans="3:8" s="83" customFormat="1" x14ac:dyDescent="0.25">
      <c r="C38" s="84"/>
      <c r="D38" s="85"/>
      <c r="G38" s="86"/>
      <c r="H38" s="87"/>
    </row>
    <row r="39" spans="3:8" s="83" customFormat="1" x14ac:dyDescent="0.25">
      <c r="C39" s="84"/>
      <c r="D39" s="85"/>
      <c r="G39" s="86"/>
      <c r="H39" s="87"/>
    </row>
    <row r="40" spans="3:8" s="83" customFormat="1" x14ac:dyDescent="0.25">
      <c r="C40" s="84"/>
      <c r="D40" s="85"/>
      <c r="G40" s="86"/>
      <c r="H40" s="87"/>
    </row>
    <row r="41" spans="3:8" s="83" customFormat="1" x14ac:dyDescent="0.25">
      <c r="C41" s="84"/>
      <c r="D41" s="85"/>
      <c r="G41" s="86"/>
      <c r="H41" s="87"/>
    </row>
    <row r="42" spans="3:8" s="83" customFormat="1" x14ac:dyDescent="0.25">
      <c r="C42" s="84"/>
      <c r="D42" s="85"/>
      <c r="G42" s="86"/>
      <c r="H42" s="87"/>
    </row>
    <row r="43" spans="3:8" s="83" customFormat="1" x14ac:dyDescent="0.25">
      <c r="C43" s="84"/>
      <c r="D43" s="85"/>
      <c r="G43" s="86"/>
      <c r="H43" s="87"/>
    </row>
    <row r="44" spans="3:8" s="83" customFormat="1" x14ac:dyDescent="0.25">
      <c r="C44" s="84"/>
      <c r="D44" s="85"/>
      <c r="G44" s="86"/>
      <c r="H44" s="87"/>
    </row>
    <row r="45" spans="3:8" s="83" customFormat="1" x14ac:dyDescent="0.25">
      <c r="C45" s="84"/>
      <c r="D45" s="85"/>
      <c r="G45" s="86"/>
      <c r="H45" s="87"/>
    </row>
    <row r="46" spans="3:8" s="83" customFormat="1" x14ac:dyDescent="0.25">
      <c r="C46" s="84"/>
      <c r="D46" s="85"/>
      <c r="G46" s="86"/>
      <c r="H46" s="87"/>
    </row>
    <row r="47" spans="3:8" s="83" customFormat="1" x14ac:dyDescent="0.25">
      <c r="C47" s="84"/>
      <c r="D47" s="85"/>
      <c r="G47" s="86"/>
      <c r="H47" s="87"/>
    </row>
    <row r="48" spans="3:8" s="83" customFormat="1" x14ac:dyDescent="0.25">
      <c r="C48" s="84"/>
      <c r="D48" s="85"/>
      <c r="G48" s="86"/>
      <c r="H48" s="87"/>
    </row>
    <row r="49" spans="3:8" s="83" customFormat="1" x14ac:dyDescent="0.25">
      <c r="C49" s="84"/>
      <c r="D49" s="85"/>
      <c r="G49" s="86"/>
      <c r="H49" s="87"/>
    </row>
    <row r="50" spans="3:8" s="83" customFormat="1" x14ac:dyDescent="0.25">
      <c r="C50" s="84"/>
      <c r="D50" s="85"/>
      <c r="G50" s="86"/>
      <c r="H50" s="87"/>
    </row>
    <row r="51" spans="3:8" s="83" customFormat="1" x14ac:dyDescent="0.25">
      <c r="C51" s="84"/>
      <c r="D51" s="85"/>
      <c r="G51" s="86"/>
      <c r="H51" s="87"/>
    </row>
    <row r="52" spans="3:8" s="83" customFormat="1" x14ac:dyDescent="0.25">
      <c r="C52" s="84"/>
      <c r="D52" s="85"/>
      <c r="G52" s="86"/>
      <c r="H52" s="87"/>
    </row>
    <row r="53" spans="3:8" s="83" customFormat="1" x14ac:dyDescent="0.25">
      <c r="C53" s="84"/>
      <c r="D53" s="85"/>
      <c r="G53" s="86"/>
      <c r="H53" s="87"/>
    </row>
    <row r="54" spans="3:8" s="83" customFormat="1" x14ac:dyDescent="0.25">
      <c r="C54" s="84"/>
      <c r="D54" s="85"/>
      <c r="G54" s="86"/>
      <c r="H54" s="87"/>
    </row>
    <row r="55" spans="3:8" s="83" customFormat="1" x14ac:dyDescent="0.25">
      <c r="C55" s="84"/>
      <c r="D55" s="85"/>
      <c r="G55" s="86"/>
      <c r="H55" s="87"/>
    </row>
    <row r="56" spans="3:8" s="83" customFormat="1" x14ac:dyDescent="0.25">
      <c r="C56" s="84"/>
      <c r="D56" s="85"/>
      <c r="G56" s="86"/>
      <c r="H56" s="87"/>
    </row>
    <row r="57" spans="3:8" s="83" customFormat="1" x14ac:dyDescent="0.25">
      <c r="C57" s="84"/>
      <c r="D57" s="85"/>
      <c r="G57" s="86"/>
      <c r="H57" s="87"/>
    </row>
    <row r="58" spans="3:8" s="83" customFormat="1" x14ac:dyDescent="0.25">
      <c r="C58" s="84"/>
      <c r="D58" s="85"/>
      <c r="G58" s="86"/>
      <c r="H58" s="87"/>
    </row>
    <row r="59" spans="3:8" s="83" customFormat="1" x14ac:dyDescent="0.25">
      <c r="C59" s="84"/>
      <c r="D59" s="85"/>
      <c r="G59" s="86"/>
      <c r="H59" s="87"/>
    </row>
    <row r="60" spans="3:8" s="83" customFormat="1" x14ac:dyDescent="0.25">
      <c r="C60" s="84"/>
      <c r="D60" s="85"/>
      <c r="G60" s="86"/>
      <c r="H60" s="87"/>
    </row>
    <row r="61" spans="3:8" s="83" customFormat="1" x14ac:dyDescent="0.25">
      <c r="C61" s="84"/>
      <c r="D61" s="85"/>
      <c r="G61" s="86"/>
      <c r="H61" s="87"/>
    </row>
    <row r="62" spans="3:8" s="83" customFormat="1" x14ac:dyDescent="0.25">
      <c r="C62" s="84"/>
      <c r="D62" s="85"/>
      <c r="G62" s="86"/>
      <c r="H62" s="87"/>
    </row>
    <row r="63" spans="3:8" s="83" customFormat="1" x14ac:dyDescent="0.25">
      <c r="C63" s="84"/>
      <c r="D63" s="85"/>
      <c r="G63" s="86"/>
      <c r="H63" s="87"/>
    </row>
    <row r="64" spans="3:8" s="83" customFormat="1" x14ac:dyDescent="0.25">
      <c r="C64" s="84"/>
      <c r="D64" s="85"/>
      <c r="G64" s="86"/>
      <c r="H64" s="87"/>
    </row>
    <row r="65" spans="3:8" s="83" customFormat="1" x14ac:dyDescent="0.25">
      <c r="C65" s="84"/>
      <c r="D65" s="85"/>
      <c r="G65" s="86"/>
      <c r="H65" s="87"/>
    </row>
    <row r="66" spans="3:8" s="83" customFormat="1" x14ac:dyDescent="0.25">
      <c r="C66" s="84"/>
      <c r="D66" s="85"/>
      <c r="G66" s="86"/>
      <c r="H66" s="87"/>
    </row>
    <row r="67" spans="3:8" s="83" customFormat="1" x14ac:dyDescent="0.25">
      <c r="C67" s="84"/>
      <c r="D67" s="85"/>
      <c r="G67" s="86"/>
      <c r="H67" s="87"/>
    </row>
    <row r="68" spans="3:8" s="83" customFormat="1" x14ac:dyDescent="0.25">
      <c r="C68" s="84"/>
      <c r="D68" s="85"/>
      <c r="G68" s="86"/>
      <c r="H68" s="87"/>
    </row>
    <row r="69" spans="3:8" s="83" customFormat="1" x14ac:dyDescent="0.25">
      <c r="C69" s="84"/>
      <c r="D69" s="85"/>
      <c r="G69" s="86"/>
      <c r="H69" s="87"/>
    </row>
    <row r="70" spans="3:8" s="83" customFormat="1" x14ac:dyDescent="0.25">
      <c r="C70" s="84"/>
      <c r="D70" s="85"/>
      <c r="G70" s="86"/>
      <c r="H70" s="87"/>
    </row>
    <row r="71" spans="3:8" s="83" customFormat="1" x14ac:dyDescent="0.25">
      <c r="C71" s="84"/>
      <c r="D71" s="85"/>
      <c r="G71" s="86"/>
      <c r="H71" s="87"/>
    </row>
    <row r="72" spans="3:8" s="83" customFormat="1" x14ac:dyDescent="0.25">
      <c r="C72" s="84"/>
      <c r="D72" s="85"/>
      <c r="G72" s="86"/>
      <c r="H72" s="87"/>
    </row>
    <row r="73" spans="3:8" s="83" customFormat="1" x14ac:dyDescent="0.25">
      <c r="C73" s="84"/>
      <c r="D73" s="85"/>
      <c r="G73" s="86"/>
      <c r="H73" s="87"/>
    </row>
    <row r="74" spans="3:8" s="83" customFormat="1" x14ac:dyDescent="0.25">
      <c r="C74" s="84"/>
      <c r="D74" s="85"/>
      <c r="G74" s="86"/>
      <c r="H74" s="87"/>
    </row>
    <row r="75" spans="3:8" s="83" customFormat="1" x14ac:dyDescent="0.25">
      <c r="C75" s="84"/>
      <c r="D75" s="85"/>
      <c r="G75" s="86"/>
      <c r="H75" s="87"/>
    </row>
    <row r="76" spans="3:8" s="83" customFormat="1" x14ac:dyDescent="0.25">
      <c r="C76" s="84"/>
      <c r="D76" s="85"/>
      <c r="G76" s="86"/>
      <c r="H76" s="87"/>
    </row>
    <row r="77" spans="3:8" s="83" customFormat="1" x14ac:dyDescent="0.25">
      <c r="C77" s="84"/>
      <c r="D77" s="85"/>
      <c r="G77" s="86"/>
      <c r="H77" s="87"/>
    </row>
    <row r="78" spans="3:8" s="83" customFormat="1" x14ac:dyDescent="0.25">
      <c r="C78" s="84"/>
      <c r="D78" s="85"/>
      <c r="G78" s="86"/>
      <c r="H78" s="87"/>
    </row>
    <row r="79" spans="3:8" s="83" customFormat="1" x14ac:dyDescent="0.25">
      <c r="C79" s="84"/>
      <c r="D79" s="85"/>
      <c r="G79" s="86"/>
      <c r="H79" s="87"/>
    </row>
    <row r="80" spans="3:8" s="83" customFormat="1" x14ac:dyDescent="0.25">
      <c r="C80" s="84"/>
      <c r="D80" s="85"/>
      <c r="G80" s="86"/>
      <c r="H80" s="87"/>
    </row>
    <row r="81" spans="3:8" s="83" customFormat="1" x14ac:dyDescent="0.25">
      <c r="C81" s="84"/>
      <c r="D81" s="85"/>
      <c r="G81" s="86"/>
      <c r="H81" s="87"/>
    </row>
    <row r="82" spans="3:8" s="83" customFormat="1" x14ac:dyDescent="0.25">
      <c r="C82" s="84"/>
      <c r="D82" s="85"/>
      <c r="G82" s="86"/>
      <c r="H82" s="87"/>
    </row>
    <row r="83" spans="3:8" s="83" customFormat="1" x14ac:dyDescent="0.25">
      <c r="C83" s="84"/>
      <c r="D83" s="85"/>
      <c r="G83" s="86"/>
      <c r="H83" s="87"/>
    </row>
    <row r="84" spans="3:8" s="83" customFormat="1" x14ac:dyDescent="0.25">
      <c r="C84" s="84"/>
      <c r="D84" s="85"/>
      <c r="G84" s="86"/>
      <c r="H84" s="87"/>
    </row>
    <row r="85" spans="3:8" s="83" customFormat="1" x14ac:dyDescent="0.25">
      <c r="C85" s="84"/>
      <c r="D85" s="85"/>
      <c r="G85" s="86"/>
      <c r="H85" s="87"/>
    </row>
    <row r="86" spans="3:8" s="83" customFormat="1" x14ac:dyDescent="0.25">
      <c r="C86" s="84"/>
      <c r="D86" s="85"/>
      <c r="G86" s="86"/>
      <c r="H86" s="87"/>
    </row>
    <row r="87" spans="3:8" s="83" customFormat="1" x14ac:dyDescent="0.25">
      <c r="C87" s="84"/>
      <c r="D87" s="85"/>
      <c r="G87" s="86"/>
      <c r="H87" s="87"/>
    </row>
    <row r="88" spans="3:8" s="83" customFormat="1" x14ac:dyDescent="0.25">
      <c r="C88" s="84"/>
      <c r="D88" s="85"/>
      <c r="G88" s="86"/>
      <c r="H88" s="87"/>
    </row>
    <row r="89" spans="3:8" s="83" customFormat="1" x14ac:dyDescent="0.25">
      <c r="C89" s="84"/>
      <c r="D89" s="85"/>
      <c r="G89" s="86"/>
      <c r="H89" s="87"/>
    </row>
    <row r="90" spans="3:8" s="83" customFormat="1" x14ac:dyDescent="0.25">
      <c r="C90" s="84"/>
      <c r="D90" s="85"/>
      <c r="G90" s="86"/>
      <c r="H90" s="87"/>
    </row>
    <row r="91" spans="3:8" s="83" customFormat="1" x14ac:dyDescent="0.25">
      <c r="C91" s="84"/>
      <c r="D91" s="85"/>
      <c r="G91" s="86"/>
      <c r="H91" s="87"/>
    </row>
    <row r="92" spans="3:8" s="83" customFormat="1" x14ac:dyDescent="0.25">
      <c r="C92" s="84"/>
      <c r="D92" s="85"/>
      <c r="G92" s="86"/>
      <c r="H92" s="87"/>
    </row>
    <row r="93" spans="3:8" s="83" customFormat="1" x14ac:dyDescent="0.25">
      <c r="C93" s="84"/>
      <c r="D93" s="85"/>
      <c r="G93" s="86"/>
      <c r="H93" s="87"/>
    </row>
    <row r="94" spans="3:8" s="83" customFormat="1" x14ac:dyDescent="0.25">
      <c r="C94" s="84"/>
      <c r="D94" s="85"/>
      <c r="G94" s="86"/>
      <c r="H94" s="87"/>
    </row>
    <row r="95" spans="3:8" s="83" customFormat="1" x14ac:dyDescent="0.25">
      <c r="C95" s="84"/>
      <c r="D95" s="85"/>
      <c r="G95" s="86"/>
      <c r="H95" s="87"/>
    </row>
    <row r="96" spans="3:8" s="83" customFormat="1" x14ac:dyDescent="0.25">
      <c r="C96" s="84"/>
      <c r="D96" s="85"/>
      <c r="G96" s="86"/>
      <c r="H96" s="87"/>
    </row>
    <row r="97" spans="3:8" s="83" customFormat="1" x14ac:dyDescent="0.25">
      <c r="C97" s="84"/>
      <c r="D97" s="85"/>
      <c r="G97" s="86"/>
      <c r="H97" s="87"/>
    </row>
    <row r="98" spans="3:8" s="83" customFormat="1" x14ac:dyDescent="0.25">
      <c r="C98" s="84"/>
      <c r="D98" s="85"/>
      <c r="G98" s="86"/>
      <c r="H98" s="87"/>
    </row>
    <row r="99" spans="3:8" s="83" customFormat="1" x14ac:dyDescent="0.25">
      <c r="C99" s="84"/>
      <c r="D99" s="85"/>
      <c r="G99" s="86"/>
      <c r="H99" s="87"/>
    </row>
    <row r="100" spans="3:8" s="83" customFormat="1" x14ac:dyDescent="0.25">
      <c r="C100" s="84"/>
      <c r="D100" s="85"/>
      <c r="G100" s="86"/>
      <c r="H100" s="87"/>
    </row>
    <row r="101" spans="3:8" s="83" customFormat="1" x14ac:dyDescent="0.25">
      <c r="C101" s="84"/>
      <c r="D101" s="85"/>
      <c r="G101" s="86"/>
      <c r="H101" s="87"/>
    </row>
    <row r="102" spans="3:8" s="83" customFormat="1" x14ac:dyDescent="0.25">
      <c r="C102" s="84"/>
      <c r="D102" s="85"/>
      <c r="G102" s="86"/>
      <c r="H102" s="87"/>
    </row>
    <row r="103" spans="3:8" s="83" customFormat="1" x14ac:dyDescent="0.25">
      <c r="C103" s="84"/>
      <c r="D103" s="85"/>
      <c r="G103" s="86"/>
      <c r="H103" s="87"/>
    </row>
    <row r="104" spans="3:8" s="83" customFormat="1" x14ac:dyDescent="0.25">
      <c r="C104" s="84"/>
      <c r="D104" s="85"/>
      <c r="G104" s="86"/>
      <c r="H104" s="87"/>
    </row>
    <row r="105" spans="3:8" s="83" customFormat="1" x14ac:dyDescent="0.25">
      <c r="C105" s="84"/>
      <c r="D105" s="85"/>
      <c r="G105" s="86"/>
      <c r="H105" s="87"/>
    </row>
    <row r="106" spans="3:8" s="83" customFormat="1" x14ac:dyDescent="0.25">
      <c r="C106" s="84"/>
      <c r="D106" s="85"/>
      <c r="G106" s="86"/>
      <c r="H106" s="87"/>
    </row>
    <row r="107" spans="3:8" s="83" customFormat="1" x14ac:dyDescent="0.25">
      <c r="C107" s="84"/>
      <c r="D107" s="85"/>
      <c r="G107" s="86"/>
      <c r="H107" s="87"/>
    </row>
    <row r="108" spans="3:8" s="83" customFormat="1" x14ac:dyDescent="0.25">
      <c r="C108" s="84"/>
      <c r="D108" s="85"/>
      <c r="G108" s="86"/>
      <c r="H108" s="87"/>
    </row>
    <row r="109" spans="3:8" s="83" customFormat="1" x14ac:dyDescent="0.25">
      <c r="C109" s="84"/>
      <c r="D109" s="85"/>
      <c r="G109" s="86"/>
      <c r="H109" s="87"/>
    </row>
    <row r="110" spans="3:8" s="83" customFormat="1" x14ac:dyDescent="0.25">
      <c r="C110" s="84"/>
      <c r="D110" s="85"/>
      <c r="G110" s="86"/>
      <c r="H110" s="87"/>
    </row>
    <row r="111" spans="3:8" s="83" customFormat="1" x14ac:dyDescent="0.25">
      <c r="C111" s="84"/>
      <c r="D111" s="85"/>
      <c r="G111" s="86"/>
      <c r="H111" s="87"/>
    </row>
    <row r="112" spans="3:8" s="83" customFormat="1" x14ac:dyDescent="0.25">
      <c r="C112" s="84"/>
      <c r="D112" s="85"/>
      <c r="G112" s="86"/>
      <c r="H112" s="87"/>
    </row>
    <row r="113" spans="3:8" s="83" customFormat="1" x14ac:dyDescent="0.25">
      <c r="C113" s="84"/>
      <c r="D113" s="85"/>
      <c r="G113" s="86"/>
      <c r="H113" s="87"/>
    </row>
    <row r="114" spans="3:8" s="83" customFormat="1" x14ac:dyDescent="0.25">
      <c r="C114" s="84"/>
      <c r="D114" s="85"/>
      <c r="G114" s="86"/>
      <c r="H114" s="87"/>
    </row>
    <row r="115" spans="3:8" s="83" customFormat="1" x14ac:dyDescent="0.25">
      <c r="C115" s="84"/>
      <c r="D115" s="85"/>
      <c r="G115" s="86"/>
      <c r="H115" s="87"/>
    </row>
    <row r="116" spans="3:8" s="83" customFormat="1" x14ac:dyDescent="0.25">
      <c r="C116" s="84"/>
      <c r="D116" s="85"/>
      <c r="G116" s="86"/>
      <c r="H116" s="87"/>
    </row>
    <row r="117" spans="3:8" s="83" customFormat="1" x14ac:dyDescent="0.25">
      <c r="C117" s="84"/>
      <c r="D117" s="85"/>
      <c r="G117" s="86"/>
      <c r="H117" s="87"/>
    </row>
    <row r="118" spans="3:8" s="83" customFormat="1" x14ac:dyDescent="0.25">
      <c r="C118" s="84"/>
      <c r="D118" s="85"/>
      <c r="G118" s="86"/>
      <c r="H118" s="87"/>
    </row>
    <row r="119" spans="3:8" s="83" customFormat="1" x14ac:dyDescent="0.25">
      <c r="C119" s="84"/>
      <c r="D119" s="85"/>
      <c r="G119" s="86"/>
      <c r="H119" s="87"/>
    </row>
    <row r="120" spans="3:8" s="83" customFormat="1" x14ac:dyDescent="0.25">
      <c r="C120" s="84"/>
      <c r="D120" s="85"/>
      <c r="G120" s="86"/>
      <c r="H120" s="87"/>
    </row>
    <row r="121" spans="3:8" s="83" customFormat="1" x14ac:dyDescent="0.25">
      <c r="C121" s="84"/>
      <c r="D121" s="85"/>
      <c r="G121" s="86"/>
      <c r="H121" s="87"/>
    </row>
    <row r="122" spans="3:8" s="83" customFormat="1" x14ac:dyDescent="0.25">
      <c r="C122" s="84"/>
      <c r="D122" s="85"/>
      <c r="G122" s="86"/>
      <c r="H122" s="87"/>
    </row>
    <row r="123" spans="3:8" s="83" customFormat="1" x14ac:dyDescent="0.25">
      <c r="C123" s="84"/>
      <c r="D123" s="85"/>
      <c r="G123" s="86"/>
      <c r="H123" s="87"/>
    </row>
    <row r="124" spans="3:8" s="83" customFormat="1" x14ac:dyDescent="0.25">
      <c r="C124" s="84"/>
      <c r="D124" s="85"/>
      <c r="G124" s="86"/>
      <c r="H124" s="87"/>
    </row>
    <row r="125" spans="3:8" s="83" customFormat="1" x14ac:dyDescent="0.25">
      <c r="C125" s="84"/>
      <c r="D125" s="85"/>
      <c r="G125" s="86"/>
      <c r="H125" s="87"/>
    </row>
    <row r="126" spans="3:8" s="83" customFormat="1" x14ac:dyDescent="0.25">
      <c r="C126" s="84"/>
      <c r="D126" s="85"/>
      <c r="G126" s="86"/>
      <c r="H126" s="87"/>
    </row>
    <row r="127" spans="3:8" s="83" customFormat="1" x14ac:dyDescent="0.25">
      <c r="C127" s="84"/>
      <c r="D127" s="85"/>
      <c r="G127" s="86"/>
      <c r="H127" s="87"/>
    </row>
    <row r="128" spans="3:8" s="83" customFormat="1" x14ac:dyDescent="0.25">
      <c r="C128" s="84"/>
      <c r="D128" s="85"/>
      <c r="G128" s="86"/>
      <c r="H128" s="87"/>
    </row>
    <row r="129" spans="3:8" s="83" customFormat="1" x14ac:dyDescent="0.25">
      <c r="C129" s="84"/>
      <c r="D129" s="85"/>
      <c r="G129" s="86"/>
      <c r="H129" s="87"/>
    </row>
    <row r="130" spans="3:8" s="83" customFormat="1" x14ac:dyDescent="0.25">
      <c r="C130" s="84"/>
      <c r="D130" s="85"/>
      <c r="G130" s="86"/>
      <c r="H130" s="87"/>
    </row>
    <row r="131" spans="3:8" s="83" customFormat="1" x14ac:dyDescent="0.25">
      <c r="C131" s="84"/>
      <c r="D131" s="85"/>
      <c r="G131" s="86"/>
      <c r="H131" s="87"/>
    </row>
    <row r="132" spans="3:8" s="83" customFormat="1" x14ac:dyDescent="0.25">
      <c r="C132" s="84"/>
      <c r="D132" s="85"/>
      <c r="G132" s="86"/>
      <c r="H132" s="87"/>
    </row>
    <row r="133" spans="3:8" s="83" customFormat="1" x14ac:dyDescent="0.25">
      <c r="C133" s="84"/>
      <c r="D133" s="85"/>
      <c r="G133" s="86"/>
      <c r="H133" s="87"/>
    </row>
    <row r="134" spans="3:8" s="83" customFormat="1" x14ac:dyDescent="0.25">
      <c r="C134" s="84"/>
      <c r="D134" s="85"/>
      <c r="G134" s="86"/>
      <c r="H134" s="87"/>
    </row>
    <row r="135" spans="3:8" s="83" customFormat="1" x14ac:dyDescent="0.25">
      <c r="C135" s="84"/>
      <c r="D135" s="85"/>
      <c r="G135" s="86"/>
      <c r="H135" s="87"/>
    </row>
    <row r="136" spans="3:8" s="83" customFormat="1" x14ac:dyDescent="0.25">
      <c r="C136" s="84"/>
      <c r="D136" s="85"/>
      <c r="G136" s="86"/>
      <c r="H136" s="87"/>
    </row>
    <row r="137" spans="3:8" s="83" customFormat="1" x14ac:dyDescent="0.25">
      <c r="C137" s="84"/>
      <c r="D137" s="85"/>
      <c r="G137" s="86"/>
      <c r="H137" s="87"/>
    </row>
    <row r="138" spans="3:8" s="83" customFormat="1" x14ac:dyDescent="0.25">
      <c r="C138" s="84"/>
      <c r="D138" s="85"/>
      <c r="G138" s="86"/>
      <c r="H138" s="87"/>
    </row>
    <row r="139" spans="3:8" s="83" customFormat="1" x14ac:dyDescent="0.25">
      <c r="C139" s="84"/>
      <c r="D139" s="85"/>
      <c r="G139" s="86"/>
      <c r="H139" s="87"/>
    </row>
    <row r="140" spans="3:8" s="83" customFormat="1" x14ac:dyDescent="0.25">
      <c r="C140" s="84"/>
      <c r="D140" s="85"/>
      <c r="G140" s="86"/>
      <c r="H140" s="87"/>
    </row>
    <row r="141" spans="3:8" s="83" customFormat="1" x14ac:dyDescent="0.25">
      <c r="C141" s="84"/>
      <c r="D141" s="85"/>
      <c r="G141" s="86"/>
      <c r="H141" s="87"/>
    </row>
    <row r="142" spans="3:8" s="83" customFormat="1" x14ac:dyDescent="0.25">
      <c r="C142" s="84"/>
      <c r="D142" s="85"/>
      <c r="G142" s="86"/>
      <c r="H142" s="87"/>
    </row>
    <row r="143" spans="3:8" s="83" customFormat="1" x14ac:dyDescent="0.25">
      <c r="C143" s="84"/>
      <c r="D143" s="85"/>
      <c r="G143" s="86"/>
      <c r="H143" s="87"/>
    </row>
    <row r="144" spans="3:8" s="83" customFormat="1" x14ac:dyDescent="0.25">
      <c r="C144" s="84"/>
      <c r="D144" s="85"/>
      <c r="G144" s="86"/>
      <c r="H144" s="87"/>
    </row>
    <row r="145" spans="3:8" s="83" customFormat="1" x14ac:dyDescent="0.25">
      <c r="C145" s="84"/>
      <c r="D145" s="85"/>
      <c r="G145" s="86"/>
      <c r="H145" s="87"/>
    </row>
    <row r="146" spans="3:8" s="83" customFormat="1" x14ac:dyDescent="0.25">
      <c r="C146" s="84"/>
      <c r="D146" s="85"/>
      <c r="G146" s="86"/>
      <c r="H146" s="87"/>
    </row>
    <row r="147" spans="3:8" s="83" customFormat="1" x14ac:dyDescent="0.25">
      <c r="C147" s="84"/>
      <c r="D147" s="85"/>
      <c r="G147" s="86"/>
      <c r="H147" s="87"/>
    </row>
    <row r="148" spans="3:8" s="83" customFormat="1" x14ac:dyDescent="0.25">
      <c r="C148" s="84"/>
      <c r="D148" s="85"/>
      <c r="G148" s="86"/>
      <c r="H148" s="87"/>
    </row>
    <row r="149" spans="3:8" s="83" customFormat="1" x14ac:dyDescent="0.25">
      <c r="C149" s="84"/>
      <c r="D149" s="85"/>
      <c r="G149" s="86"/>
      <c r="H149" s="87"/>
    </row>
    <row r="150" spans="3:8" s="83" customFormat="1" x14ac:dyDescent="0.25">
      <c r="C150" s="84"/>
      <c r="D150" s="85"/>
      <c r="G150" s="86"/>
      <c r="H150" s="87"/>
    </row>
    <row r="151" spans="3:8" s="83" customFormat="1" x14ac:dyDescent="0.25">
      <c r="C151" s="84"/>
      <c r="D151" s="85"/>
      <c r="G151" s="86"/>
      <c r="H151" s="87"/>
    </row>
    <row r="152" spans="3:8" s="83" customFormat="1" x14ac:dyDescent="0.25">
      <c r="C152" s="84"/>
      <c r="D152" s="85"/>
      <c r="G152" s="86"/>
      <c r="H152" s="87"/>
    </row>
    <row r="153" spans="3:8" s="83" customFormat="1" x14ac:dyDescent="0.25">
      <c r="C153" s="84"/>
      <c r="D153" s="85"/>
      <c r="G153" s="86"/>
      <c r="H153" s="87"/>
    </row>
    <row r="154" spans="3:8" s="83" customFormat="1" x14ac:dyDescent="0.25">
      <c r="C154" s="84"/>
      <c r="D154" s="85"/>
      <c r="G154" s="86"/>
      <c r="H154" s="87"/>
    </row>
    <row r="155" spans="3:8" s="83" customFormat="1" x14ac:dyDescent="0.25">
      <c r="C155" s="84"/>
      <c r="D155" s="85"/>
      <c r="G155" s="86"/>
      <c r="H155" s="87"/>
    </row>
    <row r="156" spans="3:8" s="83" customFormat="1" x14ac:dyDescent="0.25">
      <c r="C156" s="84"/>
      <c r="D156" s="85"/>
      <c r="G156" s="86"/>
      <c r="H156" s="87"/>
    </row>
    <row r="157" spans="3:8" s="83" customFormat="1" x14ac:dyDescent="0.25">
      <c r="C157" s="84"/>
      <c r="D157" s="85"/>
      <c r="G157" s="86"/>
      <c r="H157" s="87"/>
    </row>
    <row r="158" spans="3:8" s="83" customFormat="1" x14ac:dyDescent="0.25">
      <c r="C158" s="84"/>
      <c r="D158" s="85"/>
      <c r="G158" s="86"/>
      <c r="H158" s="87"/>
    </row>
    <row r="159" spans="3:8" s="83" customFormat="1" x14ac:dyDescent="0.25">
      <c r="C159" s="84"/>
      <c r="D159" s="85"/>
      <c r="G159" s="86"/>
      <c r="H159" s="87"/>
    </row>
    <row r="160" spans="3:8" s="83" customFormat="1" x14ac:dyDescent="0.25">
      <c r="C160" s="84"/>
      <c r="D160" s="85"/>
      <c r="G160" s="86"/>
      <c r="H160" s="87"/>
    </row>
    <row r="161" spans="3:8" s="83" customFormat="1" x14ac:dyDescent="0.25">
      <c r="C161" s="84"/>
      <c r="D161" s="85"/>
      <c r="G161" s="86"/>
      <c r="H161" s="87"/>
    </row>
    <row r="162" spans="3:8" s="83" customFormat="1" x14ac:dyDescent="0.25">
      <c r="C162" s="84"/>
      <c r="D162" s="85"/>
      <c r="G162" s="86"/>
      <c r="H162" s="87"/>
    </row>
    <row r="163" spans="3:8" s="83" customFormat="1" x14ac:dyDescent="0.25">
      <c r="C163" s="84"/>
      <c r="D163" s="85"/>
      <c r="G163" s="86"/>
      <c r="H163" s="87"/>
    </row>
    <row r="164" spans="3:8" s="83" customFormat="1" x14ac:dyDescent="0.25">
      <c r="C164" s="84"/>
      <c r="D164" s="85"/>
      <c r="G164" s="86"/>
      <c r="H164" s="87"/>
    </row>
    <row r="165" spans="3:8" s="83" customFormat="1" x14ac:dyDescent="0.25">
      <c r="C165" s="84"/>
      <c r="D165" s="85"/>
      <c r="G165" s="86"/>
      <c r="H165" s="87"/>
    </row>
    <row r="166" spans="3:8" s="83" customFormat="1" x14ac:dyDescent="0.25">
      <c r="C166" s="84"/>
      <c r="D166" s="85"/>
      <c r="G166" s="86"/>
      <c r="H166" s="87"/>
    </row>
    <row r="167" spans="3:8" s="83" customFormat="1" x14ac:dyDescent="0.25">
      <c r="C167" s="84"/>
      <c r="D167" s="85"/>
      <c r="G167" s="86"/>
      <c r="H167" s="87"/>
    </row>
    <row r="168" spans="3:8" s="83" customFormat="1" x14ac:dyDescent="0.25">
      <c r="C168" s="84"/>
      <c r="D168" s="85"/>
      <c r="G168" s="86"/>
      <c r="H168" s="87"/>
    </row>
    <row r="169" spans="3:8" s="83" customFormat="1" x14ac:dyDescent="0.25">
      <c r="C169" s="84"/>
      <c r="D169" s="85"/>
      <c r="G169" s="86"/>
      <c r="H169" s="87"/>
    </row>
    <row r="170" spans="3:8" s="83" customFormat="1" x14ac:dyDescent="0.25">
      <c r="C170" s="84"/>
      <c r="D170" s="85"/>
      <c r="G170" s="86"/>
      <c r="H170" s="87"/>
    </row>
    <row r="171" spans="3:8" s="83" customFormat="1" x14ac:dyDescent="0.25">
      <c r="C171" s="84"/>
      <c r="D171" s="85"/>
      <c r="G171" s="86"/>
      <c r="H171" s="87"/>
    </row>
    <row r="172" spans="3:8" s="83" customFormat="1" x14ac:dyDescent="0.25">
      <c r="C172" s="84"/>
      <c r="D172" s="85"/>
      <c r="G172" s="86"/>
      <c r="H172" s="87"/>
    </row>
    <row r="173" spans="3:8" s="83" customFormat="1" x14ac:dyDescent="0.25">
      <c r="C173" s="84"/>
      <c r="D173" s="85"/>
      <c r="G173" s="86"/>
      <c r="H173" s="87"/>
    </row>
    <row r="174" spans="3:8" s="83" customFormat="1" x14ac:dyDescent="0.25">
      <c r="C174" s="84"/>
      <c r="D174" s="85"/>
      <c r="G174" s="86"/>
      <c r="H174" s="87"/>
    </row>
    <row r="175" spans="3:8" s="83" customFormat="1" x14ac:dyDescent="0.25">
      <c r="C175" s="84"/>
      <c r="D175" s="85"/>
      <c r="G175" s="86"/>
      <c r="H175" s="87"/>
    </row>
    <row r="176" spans="3:8" s="83" customFormat="1" x14ac:dyDescent="0.25">
      <c r="C176" s="84"/>
      <c r="D176" s="85"/>
      <c r="G176" s="86"/>
      <c r="H176" s="87"/>
    </row>
    <row r="177" spans="3:8" s="83" customFormat="1" x14ac:dyDescent="0.25">
      <c r="C177" s="84"/>
      <c r="D177" s="85"/>
      <c r="G177" s="86"/>
      <c r="H177" s="87"/>
    </row>
    <row r="178" spans="3:8" s="83" customFormat="1" x14ac:dyDescent="0.25">
      <c r="C178" s="84"/>
      <c r="D178" s="85"/>
      <c r="G178" s="86"/>
      <c r="H178" s="87"/>
    </row>
    <row r="179" spans="3:8" s="83" customFormat="1" x14ac:dyDescent="0.25">
      <c r="C179" s="84"/>
      <c r="D179" s="85"/>
      <c r="G179" s="86"/>
      <c r="H179" s="87"/>
    </row>
    <row r="180" spans="3:8" s="83" customFormat="1" x14ac:dyDescent="0.25">
      <c r="C180" s="84"/>
      <c r="D180" s="85"/>
      <c r="G180" s="86"/>
      <c r="H180" s="87"/>
    </row>
    <row r="181" spans="3:8" s="83" customFormat="1" x14ac:dyDescent="0.25">
      <c r="C181" s="84"/>
      <c r="D181" s="85"/>
      <c r="G181" s="86"/>
      <c r="H181" s="87"/>
    </row>
    <row r="182" spans="3:8" s="83" customFormat="1" x14ac:dyDescent="0.25">
      <c r="C182" s="84"/>
      <c r="D182" s="85"/>
      <c r="G182" s="86"/>
      <c r="H182" s="87"/>
    </row>
    <row r="183" spans="3:8" s="83" customFormat="1" x14ac:dyDescent="0.25">
      <c r="C183" s="84"/>
      <c r="D183" s="85"/>
      <c r="G183" s="86"/>
      <c r="H183" s="87"/>
    </row>
    <row r="184" spans="3:8" s="83" customFormat="1" x14ac:dyDescent="0.25">
      <c r="C184" s="84"/>
      <c r="D184" s="85"/>
      <c r="G184" s="86"/>
      <c r="H184" s="87"/>
    </row>
    <row r="185" spans="3:8" s="83" customFormat="1" x14ac:dyDescent="0.25">
      <c r="C185" s="84"/>
      <c r="D185" s="85"/>
      <c r="G185" s="86"/>
      <c r="H185" s="87"/>
    </row>
    <row r="186" spans="3:8" s="83" customFormat="1" x14ac:dyDescent="0.25">
      <c r="C186" s="84"/>
      <c r="D186" s="85"/>
      <c r="G186" s="86"/>
      <c r="H186" s="87"/>
    </row>
    <row r="187" spans="3:8" s="83" customFormat="1" x14ac:dyDescent="0.25">
      <c r="C187" s="84"/>
      <c r="D187" s="85"/>
      <c r="G187" s="86"/>
      <c r="H187" s="87"/>
    </row>
    <row r="188" spans="3:8" s="83" customFormat="1" x14ac:dyDescent="0.25">
      <c r="C188" s="84"/>
      <c r="D188" s="85"/>
      <c r="G188" s="86"/>
      <c r="H188" s="87"/>
    </row>
    <row r="189" spans="3:8" s="83" customFormat="1" x14ac:dyDescent="0.25">
      <c r="C189" s="84"/>
      <c r="D189" s="85"/>
      <c r="G189" s="86"/>
      <c r="H189" s="87"/>
    </row>
    <row r="190" spans="3:8" s="83" customFormat="1" x14ac:dyDescent="0.25">
      <c r="C190" s="84"/>
      <c r="D190" s="85"/>
      <c r="G190" s="86"/>
      <c r="H190" s="87"/>
    </row>
    <row r="191" spans="3:8" s="83" customFormat="1" x14ac:dyDescent="0.25">
      <c r="C191" s="84"/>
      <c r="D191" s="85"/>
      <c r="G191" s="86"/>
      <c r="H191" s="87"/>
    </row>
    <row r="192" spans="3:8" s="83" customFormat="1" x14ac:dyDescent="0.25">
      <c r="C192" s="84"/>
      <c r="D192" s="85"/>
      <c r="G192" s="86"/>
      <c r="H192" s="87"/>
    </row>
    <row r="193" spans="3:8" s="83" customFormat="1" x14ac:dyDescent="0.25">
      <c r="C193" s="84"/>
      <c r="D193" s="85"/>
      <c r="G193" s="86"/>
      <c r="H193" s="87"/>
    </row>
    <row r="194" spans="3:8" s="83" customFormat="1" x14ac:dyDescent="0.25">
      <c r="C194" s="84"/>
      <c r="D194" s="85"/>
      <c r="G194" s="86"/>
      <c r="H194" s="87"/>
    </row>
    <row r="195" spans="3:8" s="83" customFormat="1" x14ac:dyDescent="0.25">
      <c r="C195" s="84"/>
      <c r="D195" s="85"/>
      <c r="G195" s="86"/>
      <c r="H195" s="87"/>
    </row>
    <row r="196" spans="3:8" s="83" customFormat="1" x14ac:dyDescent="0.25">
      <c r="C196" s="84"/>
      <c r="D196" s="85"/>
      <c r="G196" s="86"/>
      <c r="H196" s="87"/>
    </row>
    <row r="197" spans="3:8" s="83" customFormat="1" x14ac:dyDescent="0.25">
      <c r="C197" s="84"/>
      <c r="D197" s="85"/>
      <c r="G197" s="86"/>
      <c r="H197" s="87"/>
    </row>
    <row r="198" spans="3:8" s="83" customFormat="1" x14ac:dyDescent="0.25">
      <c r="C198" s="84"/>
      <c r="D198" s="85"/>
      <c r="G198" s="86"/>
      <c r="H198" s="87"/>
    </row>
    <row r="199" spans="3:8" s="83" customFormat="1" x14ac:dyDescent="0.25">
      <c r="C199" s="84"/>
      <c r="D199" s="85"/>
      <c r="G199" s="86"/>
      <c r="H199" s="87"/>
    </row>
    <row r="200" spans="3:8" s="83" customFormat="1" x14ac:dyDescent="0.25">
      <c r="C200" s="84"/>
      <c r="D200" s="85"/>
      <c r="G200" s="86"/>
      <c r="H200" s="87"/>
    </row>
    <row r="201" spans="3:8" s="83" customFormat="1" x14ac:dyDescent="0.25">
      <c r="C201" s="84"/>
      <c r="D201" s="85"/>
      <c r="G201" s="86"/>
      <c r="H201" s="87"/>
    </row>
    <row r="202" spans="3:8" s="83" customFormat="1" x14ac:dyDescent="0.25">
      <c r="C202" s="84"/>
      <c r="D202" s="85"/>
      <c r="G202" s="86"/>
      <c r="H202" s="87"/>
    </row>
    <row r="203" spans="3:8" s="83" customFormat="1" x14ac:dyDescent="0.25">
      <c r="C203" s="84"/>
      <c r="D203" s="85"/>
      <c r="G203" s="86"/>
      <c r="H203" s="87"/>
    </row>
    <row r="204" spans="3:8" s="83" customFormat="1" x14ac:dyDescent="0.25">
      <c r="C204" s="84"/>
      <c r="D204" s="85"/>
      <c r="G204" s="86"/>
      <c r="H204" s="87"/>
    </row>
    <row r="205" spans="3:8" s="83" customFormat="1" x14ac:dyDescent="0.25">
      <c r="C205" s="84"/>
      <c r="D205" s="85"/>
      <c r="G205" s="86"/>
      <c r="H205" s="87"/>
    </row>
  </sheetData>
  <sheetProtection selectLockedCells="1" selectUnlockedCells="1"/>
  <mergeCells count="5">
    <mergeCell ref="D4:D5"/>
    <mergeCell ref="B1:C3"/>
    <mergeCell ref="A4:A5"/>
    <mergeCell ref="B4:B5"/>
    <mergeCell ref="C4:C5"/>
  </mergeCells>
  <phoneticPr fontId="0" type="noConversion"/>
  <printOptions gridLines="1"/>
  <pageMargins left="0.78740157480314965" right="0.78740157480314965" top="0.98425196850393704" bottom="0.98425196850393704" header="0.51181102362204722" footer="0.31496062992125984"/>
  <pageSetup paperSize="9" orientation="landscape" horizontalDpi="4294967295" verticalDpi="300" r:id="rId1"/>
  <headerFooter alignWithMargins="0">
    <oddFooter xml:space="preserve">&amp;L&amp;8Página &amp;P&amp;C&amp;8Construção CA SESC Gurupi - TO
</oddFooter>
  </headerFooter>
  <drawing r:id="rId2"/>
  <legacyDrawing r:id="rId3"/>
  <oleObjects>
    <mc:AlternateContent xmlns:mc="http://schemas.openxmlformats.org/markup-compatibility/2006">
      <mc:Choice Requires="x14">
        <oleObject progId="AutoCAD.Drawing.16" shapeId="4097" r:id="rId4">
          <objectPr defaultSize="0" autoPict="0" r:id="rId5">
            <anchor moveWithCells="1">
              <from>
                <xdr:col>3</xdr:col>
                <xdr:colOff>220980</xdr:colOff>
                <xdr:row>0</xdr:row>
                <xdr:rowOff>76200</xdr:rowOff>
              </from>
              <to>
                <xdr:col>3</xdr:col>
                <xdr:colOff>1546860</xdr:colOff>
                <xdr:row>2</xdr:row>
                <xdr:rowOff>121920</xdr:rowOff>
              </to>
            </anchor>
          </objectPr>
        </oleObject>
      </mc:Choice>
      <mc:Fallback>
        <oleObject progId="AutoCAD.Drawing.16" shapeId="4097"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34"/>
  <sheetViews>
    <sheetView tabSelected="1" zoomScaleNormal="100" workbookViewId="0"/>
  </sheetViews>
  <sheetFormatPr defaultColWidth="11.44140625" defaultRowHeight="11.4" x14ac:dyDescent="0.2"/>
  <cols>
    <col min="1" max="1" width="11.6640625" style="16" customWidth="1"/>
    <col min="2" max="2" width="13.6640625" style="180" customWidth="1"/>
    <col min="3" max="3" width="47.6640625" style="16" customWidth="1"/>
    <col min="4" max="4" width="8.33203125" style="16" customWidth="1"/>
    <col min="5" max="5" width="11.6640625" style="57" customWidth="1"/>
    <col min="6" max="6" width="13.6640625" style="57" customWidth="1"/>
    <col min="7" max="7" width="13.6640625" style="16" customWidth="1"/>
    <col min="8" max="8" width="15.88671875" style="16" customWidth="1"/>
    <col min="9" max="9" width="11.44140625" style="194"/>
    <col min="10" max="16384" width="11.44140625" style="16"/>
  </cols>
  <sheetData>
    <row r="1" spans="1:9" s="11" customFormat="1" ht="16.5" customHeight="1" x14ac:dyDescent="0.25">
      <c r="A1" s="8" t="s">
        <v>13</v>
      </c>
      <c r="B1" s="217" t="s">
        <v>111</v>
      </c>
      <c r="C1" s="203" t="s">
        <v>383</v>
      </c>
      <c r="D1" s="214"/>
      <c r="E1" s="214"/>
      <c r="F1" s="204"/>
      <c r="G1" s="9"/>
      <c r="H1" s="10"/>
      <c r="I1" s="193"/>
    </row>
    <row r="2" spans="1:9" s="11" customFormat="1" ht="16.5" customHeight="1" x14ac:dyDescent="0.25">
      <c r="A2" s="184">
        <v>43739</v>
      </c>
      <c r="B2" s="218"/>
      <c r="C2" s="205"/>
      <c r="D2" s="215"/>
      <c r="E2" s="215"/>
      <c r="F2" s="206"/>
      <c r="G2" s="12"/>
      <c r="H2" s="151"/>
      <c r="I2" s="193"/>
    </row>
    <row r="3" spans="1:9" ht="16.5" customHeight="1" thickBot="1" x14ac:dyDescent="0.25">
      <c r="A3" s="13"/>
      <c r="B3" s="219"/>
      <c r="C3" s="207"/>
      <c r="D3" s="216"/>
      <c r="E3" s="216"/>
      <c r="F3" s="208"/>
      <c r="G3" s="14"/>
      <c r="H3" s="15"/>
    </row>
    <row r="4" spans="1:9" ht="16.5" customHeight="1" x14ac:dyDescent="0.2">
      <c r="A4" s="220" t="s">
        <v>19</v>
      </c>
      <c r="B4" s="181"/>
      <c r="C4" s="220" t="s">
        <v>20</v>
      </c>
      <c r="D4" s="220" t="s">
        <v>21</v>
      </c>
      <c r="E4" s="222" t="s">
        <v>22</v>
      </c>
      <c r="F4" s="224" t="s">
        <v>331</v>
      </c>
      <c r="G4" s="224" t="s">
        <v>0</v>
      </c>
      <c r="H4" s="224" t="s">
        <v>332</v>
      </c>
    </row>
    <row r="5" spans="1:9" ht="16.5" customHeight="1" thickBot="1" x14ac:dyDescent="0.25">
      <c r="A5" s="221"/>
      <c r="B5" s="182"/>
      <c r="C5" s="221"/>
      <c r="D5" s="221"/>
      <c r="E5" s="223"/>
      <c r="F5" s="225"/>
      <c r="G5" s="225" t="s">
        <v>23</v>
      </c>
      <c r="H5" s="225" t="s">
        <v>19</v>
      </c>
    </row>
    <row r="6" spans="1:9" ht="12" x14ac:dyDescent="0.25">
      <c r="A6" s="17"/>
      <c r="B6" s="170"/>
      <c r="C6" s="18"/>
      <c r="D6" s="19"/>
      <c r="E6" s="20"/>
      <c r="F6" s="20"/>
      <c r="G6" s="21"/>
      <c r="H6" s="22"/>
    </row>
    <row r="7" spans="1:9" ht="12" x14ac:dyDescent="0.25">
      <c r="A7" s="23">
        <v>1</v>
      </c>
      <c r="B7" s="171"/>
      <c r="C7" s="24" t="s">
        <v>38</v>
      </c>
      <c r="D7" s="25"/>
      <c r="E7" s="26"/>
      <c r="F7" s="26"/>
      <c r="G7" s="27"/>
      <c r="H7" s="28">
        <f>SUM(G8:G69)</f>
        <v>1578931.3300000005</v>
      </c>
    </row>
    <row r="8" spans="1:9" ht="12" x14ac:dyDescent="0.25">
      <c r="A8" s="17" t="s">
        <v>24</v>
      </c>
      <c r="B8" s="172"/>
      <c r="C8" s="30" t="s">
        <v>30</v>
      </c>
      <c r="D8" s="19"/>
      <c r="E8" s="20"/>
      <c r="F8" s="20"/>
      <c r="G8" s="21"/>
      <c r="H8" s="22"/>
    </row>
    <row r="9" spans="1:9" ht="34.200000000000003" x14ac:dyDescent="0.25">
      <c r="A9" s="35" t="s">
        <v>31</v>
      </c>
      <c r="B9" s="173" t="s">
        <v>1264</v>
      </c>
      <c r="C9" s="36" t="s">
        <v>2124</v>
      </c>
      <c r="D9" s="19" t="s">
        <v>12</v>
      </c>
      <c r="E9" s="20">
        <v>440</v>
      </c>
      <c r="F9" s="21">
        <v>17.41</v>
      </c>
      <c r="G9" s="21">
        <f t="shared" ref="G9:G67" si="0">ROUND(E9*F9,2)</f>
        <v>7660.4</v>
      </c>
      <c r="H9" s="22"/>
    </row>
    <row r="10" spans="1:9" ht="45.6" x14ac:dyDescent="0.25">
      <c r="A10" s="35" t="s">
        <v>32</v>
      </c>
      <c r="B10" s="173" t="s">
        <v>525</v>
      </c>
      <c r="C10" s="36" t="s">
        <v>546</v>
      </c>
      <c r="D10" s="19" t="s">
        <v>67</v>
      </c>
      <c r="E10" s="20">
        <v>96</v>
      </c>
      <c r="F10" s="21">
        <v>680.81</v>
      </c>
      <c r="G10" s="21">
        <f t="shared" si="0"/>
        <v>65357.760000000002</v>
      </c>
      <c r="H10" s="22"/>
    </row>
    <row r="11" spans="1:9" ht="22.8" x14ac:dyDescent="0.25">
      <c r="A11" s="35" t="s">
        <v>77</v>
      </c>
      <c r="B11" s="173" t="s">
        <v>526</v>
      </c>
      <c r="C11" s="36" t="s">
        <v>542</v>
      </c>
      <c r="D11" s="19" t="s">
        <v>67</v>
      </c>
      <c r="E11" s="20">
        <v>40</v>
      </c>
      <c r="F11" s="21">
        <v>342.48</v>
      </c>
      <c r="G11" s="21">
        <f t="shared" si="0"/>
        <v>13699.2</v>
      </c>
      <c r="H11" s="22"/>
    </row>
    <row r="12" spans="1:9" ht="22.8" x14ac:dyDescent="0.25">
      <c r="A12" s="35" t="s">
        <v>35</v>
      </c>
      <c r="B12" s="173" t="s">
        <v>544</v>
      </c>
      <c r="C12" s="36" t="s">
        <v>543</v>
      </c>
      <c r="D12" s="19" t="s">
        <v>67</v>
      </c>
      <c r="E12" s="20">
        <v>80</v>
      </c>
      <c r="F12" s="21">
        <v>606.17999999999995</v>
      </c>
      <c r="G12" s="21">
        <f t="shared" si="0"/>
        <v>48494.400000000001</v>
      </c>
      <c r="H12" s="22"/>
    </row>
    <row r="13" spans="1:9" ht="22.8" x14ac:dyDescent="0.25">
      <c r="A13" s="35" t="s">
        <v>36</v>
      </c>
      <c r="B13" s="173" t="s">
        <v>527</v>
      </c>
      <c r="C13" s="36" t="s">
        <v>535</v>
      </c>
      <c r="D13" s="19" t="s">
        <v>28</v>
      </c>
      <c r="E13" s="20">
        <v>1</v>
      </c>
      <c r="F13" s="21">
        <v>5364.16</v>
      </c>
      <c r="G13" s="21">
        <f t="shared" si="0"/>
        <v>5364.16</v>
      </c>
      <c r="H13" s="22"/>
    </row>
    <row r="14" spans="1:9" ht="22.8" x14ac:dyDescent="0.25">
      <c r="A14" s="35" t="s">
        <v>107</v>
      </c>
      <c r="B14" s="173" t="s">
        <v>112</v>
      </c>
      <c r="C14" s="36" t="s">
        <v>106</v>
      </c>
      <c r="D14" s="19" t="s">
        <v>67</v>
      </c>
      <c r="E14" s="20">
        <v>25</v>
      </c>
      <c r="F14" s="21">
        <v>168.19</v>
      </c>
      <c r="G14" s="21">
        <f t="shared" si="0"/>
        <v>4204.75</v>
      </c>
      <c r="H14" s="22"/>
    </row>
    <row r="15" spans="1:9" ht="34.200000000000003" x14ac:dyDescent="0.25">
      <c r="A15" s="35" t="s">
        <v>339</v>
      </c>
      <c r="B15" s="173" t="s">
        <v>113</v>
      </c>
      <c r="C15" s="36" t="s">
        <v>1406</v>
      </c>
      <c r="D15" s="19" t="s">
        <v>67</v>
      </c>
      <c r="E15" s="20">
        <v>40</v>
      </c>
      <c r="F15" s="21">
        <v>282.05</v>
      </c>
      <c r="G15" s="21">
        <f t="shared" si="0"/>
        <v>11282</v>
      </c>
      <c r="H15" s="22"/>
    </row>
    <row r="16" spans="1:9" ht="22.8" x14ac:dyDescent="0.25">
      <c r="A16" s="35" t="s">
        <v>528</v>
      </c>
      <c r="B16" s="173" t="s">
        <v>1479</v>
      </c>
      <c r="C16" s="36" t="s">
        <v>108</v>
      </c>
      <c r="D16" s="19" t="s">
        <v>28</v>
      </c>
      <c r="E16" s="20">
        <v>1</v>
      </c>
      <c r="F16" s="21">
        <f>VLOOKUP(B16,[1]Plan1!$A$6:$G$3696,7,0)</f>
        <v>1985.6599999999999</v>
      </c>
      <c r="G16" s="21">
        <f t="shared" si="0"/>
        <v>1985.66</v>
      </c>
      <c r="H16" s="22"/>
    </row>
    <row r="17" spans="1:8" ht="22.8" x14ac:dyDescent="0.25">
      <c r="A17" s="35" t="s">
        <v>529</v>
      </c>
      <c r="B17" s="173" t="s">
        <v>1480</v>
      </c>
      <c r="C17" s="36" t="s">
        <v>378</v>
      </c>
      <c r="D17" s="19" t="s">
        <v>28</v>
      </c>
      <c r="E17" s="20">
        <v>1</v>
      </c>
      <c r="F17" s="21">
        <f>VLOOKUP(B17,[1]Plan1!$A$6:$G$3696,7,0)</f>
        <v>1063.42</v>
      </c>
      <c r="G17" s="21">
        <f t="shared" si="0"/>
        <v>1063.42</v>
      </c>
      <c r="H17" s="22"/>
    </row>
    <row r="18" spans="1:8" ht="34.200000000000003" x14ac:dyDescent="0.25">
      <c r="A18" s="35" t="s">
        <v>530</v>
      </c>
      <c r="B18" s="173" t="s">
        <v>114</v>
      </c>
      <c r="C18" s="36" t="s">
        <v>82</v>
      </c>
      <c r="D18" s="19" t="s">
        <v>67</v>
      </c>
      <c r="E18" s="20">
        <v>4</v>
      </c>
      <c r="F18" s="21">
        <v>370.55</v>
      </c>
      <c r="G18" s="21">
        <f t="shared" si="0"/>
        <v>1482.2</v>
      </c>
      <c r="H18" s="22"/>
    </row>
    <row r="19" spans="1:8" ht="22.8" x14ac:dyDescent="0.25">
      <c r="A19" s="35" t="s">
        <v>531</v>
      </c>
      <c r="B19" s="173" t="s">
        <v>548</v>
      </c>
      <c r="C19" s="36" t="s">
        <v>381</v>
      </c>
      <c r="D19" s="19" t="s">
        <v>67</v>
      </c>
      <c r="E19" s="20">
        <v>280</v>
      </c>
      <c r="F19" s="21">
        <f>VLOOKUP(B19,[1]Plan1!$A$6:$G$3696,7,0)</f>
        <v>44.599999999999994</v>
      </c>
      <c r="G19" s="21">
        <f t="shared" si="0"/>
        <v>12488</v>
      </c>
      <c r="H19" s="22"/>
    </row>
    <row r="20" spans="1:8" ht="12" x14ac:dyDescent="0.25">
      <c r="A20" s="35"/>
      <c r="B20" s="173"/>
      <c r="C20" s="36"/>
      <c r="D20" s="19"/>
      <c r="E20" s="20"/>
      <c r="F20" s="21"/>
      <c r="G20" s="21"/>
      <c r="H20" s="22"/>
    </row>
    <row r="21" spans="1:8" ht="12" x14ac:dyDescent="0.25">
      <c r="A21" s="29" t="s">
        <v>26</v>
      </c>
      <c r="B21" s="173"/>
      <c r="C21" s="30" t="s">
        <v>7</v>
      </c>
      <c r="D21" s="31"/>
      <c r="E21" s="32"/>
      <c r="F21" s="33"/>
      <c r="G21" s="21"/>
      <c r="H21" s="22"/>
    </row>
    <row r="22" spans="1:8" ht="34.200000000000003" x14ac:dyDescent="0.25">
      <c r="A22" s="35" t="s">
        <v>532</v>
      </c>
      <c r="B22" s="173" t="s">
        <v>549</v>
      </c>
      <c r="C22" s="36" t="s">
        <v>379</v>
      </c>
      <c r="D22" s="19" t="s">
        <v>28</v>
      </c>
      <c r="E22" s="20">
        <v>1</v>
      </c>
      <c r="F22" s="21">
        <f>VLOOKUP(B22,[1]Plan1!$A$6:$G$3696,7,0)</f>
        <v>4144.8</v>
      </c>
      <c r="G22" s="21">
        <f t="shared" si="0"/>
        <v>4144.8</v>
      </c>
      <c r="H22" s="22"/>
    </row>
    <row r="23" spans="1:8" ht="12" x14ac:dyDescent="0.25">
      <c r="A23" s="35" t="s">
        <v>78</v>
      </c>
      <c r="B23" s="173" t="s">
        <v>1530</v>
      </c>
      <c r="C23" s="36" t="s">
        <v>1531</v>
      </c>
      <c r="D23" s="19" t="s">
        <v>25</v>
      </c>
      <c r="E23" s="20">
        <v>2.5</v>
      </c>
      <c r="F23" s="21">
        <v>16589</v>
      </c>
      <c r="G23" s="21">
        <f t="shared" si="0"/>
        <v>41472.5</v>
      </c>
      <c r="H23" s="22"/>
    </row>
    <row r="24" spans="1:8" ht="12" x14ac:dyDescent="0.25">
      <c r="A24" s="35" t="s">
        <v>533</v>
      </c>
      <c r="B24" s="173" t="s">
        <v>1532</v>
      </c>
      <c r="C24" s="36" t="s">
        <v>2125</v>
      </c>
      <c r="D24" s="19" t="s">
        <v>25</v>
      </c>
      <c r="E24" s="20">
        <v>10</v>
      </c>
      <c r="F24" s="21">
        <v>14597.59</v>
      </c>
      <c r="G24" s="21">
        <f t="shared" si="0"/>
        <v>145975.9</v>
      </c>
      <c r="H24" s="22"/>
    </row>
    <row r="25" spans="1:8" ht="22.8" x14ac:dyDescent="0.25">
      <c r="A25" s="35" t="s">
        <v>1521</v>
      </c>
      <c r="B25" s="173" t="s">
        <v>1533</v>
      </c>
      <c r="C25" s="36" t="s">
        <v>1534</v>
      </c>
      <c r="D25" s="19" t="s">
        <v>1535</v>
      </c>
      <c r="E25" s="20">
        <v>2200</v>
      </c>
      <c r="F25" s="21">
        <v>45.82</v>
      </c>
      <c r="G25" s="21">
        <f t="shared" si="0"/>
        <v>100804</v>
      </c>
      <c r="H25" s="22"/>
    </row>
    <row r="26" spans="1:8" ht="12" x14ac:dyDescent="0.25">
      <c r="A26" s="35" t="s">
        <v>79</v>
      </c>
      <c r="B26" s="173" t="s">
        <v>1536</v>
      </c>
      <c r="C26" s="36" t="s">
        <v>1537</v>
      </c>
      <c r="D26" s="19" t="s">
        <v>25</v>
      </c>
      <c r="E26" s="20">
        <v>10</v>
      </c>
      <c r="F26" s="21">
        <v>5004.88</v>
      </c>
      <c r="G26" s="21">
        <f t="shared" si="0"/>
        <v>50048.800000000003</v>
      </c>
      <c r="H26" s="22"/>
    </row>
    <row r="27" spans="1:8" ht="12" x14ac:dyDescent="0.25">
      <c r="A27" s="35" t="s">
        <v>80</v>
      </c>
      <c r="B27" s="173" t="s">
        <v>1538</v>
      </c>
      <c r="C27" s="36" t="s">
        <v>1539</v>
      </c>
      <c r="D27" s="19" t="s">
        <v>25</v>
      </c>
      <c r="E27" s="20">
        <v>40</v>
      </c>
      <c r="F27" s="21">
        <v>3390.6</v>
      </c>
      <c r="G27" s="21">
        <f t="shared" si="0"/>
        <v>135624</v>
      </c>
      <c r="H27" s="22"/>
    </row>
    <row r="28" spans="1:8" ht="12" x14ac:dyDescent="0.25">
      <c r="A28" s="35" t="s">
        <v>1522</v>
      </c>
      <c r="B28" s="173" t="s">
        <v>1540</v>
      </c>
      <c r="C28" s="36" t="s">
        <v>1541</v>
      </c>
      <c r="D28" s="19" t="s">
        <v>25</v>
      </c>
      <c r="E28" s="20">
        <v>20</v>
      </c>
      <c r="F28" s="21">
        <v>2538.08</v>
      </c>
      <c r="G28" s="21">
        <f t="shared" si="0"/>
        <v>50761.599999999999</v>
      </c>
      <c r="H28" s="22"/>
    </row>
    <row r="29" spans="1:8" ht="12" x14ac:dyDescent="0.25">
      <c r="A29" s="35" t="s">
        <v>1523</v>
      </c>
      <c r="B29" s="173" t="s">
        <v>1542</v>
      </c>
      <c r="C29" s="36" t="s">
        <v>1543</v>
      </c>
      <c r="D29" s="19" t="s">
        <v>25</v>
      </c>
      <c r="E29" s="20">
        <v>10</v>
      </c>
      <c r="F29" s="21">
        <v>2518.4299999999998</v>
      </c>
      <c r="G29" s="21">
        <f t="shared" si="0"/>
        <v>25184.3</v>
      </c>
      <c r="H29" s="22"/>
    </row>
    <row r="30" spans="1:8" ht="12" x14ac:dyDescent="0.25">
      <c r="A30" s="35" t="s">
        <v>1524</v>
      </c>
      <c r="B30" s="173" t="s">
        <v>1544</v>
      </c>
      <c r="C30" s="36" t="s">
        <v>1545</v>
      </c>
      <c r="D30" s="19" t="s">
        <v>1535</v>
      </c>
      <c r="E30" s="20">
        <v>5080</v>
      </c>
      <c r="F30" s="21">
        <v>16.02</v>
      </c>
      <c r="G30" s="21">
        <f t="shared" si="0"/>
        <v>81381.600000000006</v>
      </c>
      <c r="H30" s="22"/>
    </row>
    <row r="31" spans="1:8" ht="12" x14ac:dyDescent="0.25">
      <c r="A31" s="35" t="s">
        <v>1525</v>
      </c>
      <c r="B31" s="173" t="s">
        <v>1546</v>
      </c>
      <c r="C31" s="36" t="s">
        <v>1547</v>
      </c>
      <c r="D31" s="19" t="s">
        <v>25</v>
      </c>
      <c r="E31" s="20">
        <v>2.5</v>
      </c>
      <c r="F31" s="21">
        <v>3088.25</v>
      </c>
      <c r="G31" s="21">
        <f t="shared" si="0"/>
        <v>7720.63</v>
      </c>
      <c r="H31" s="22"/>
    </row>
    <row r="32" spans="1:8" ht="12" x14ac:dyDescent="0.25">
      <c r="A32" s="35" t="s">
        <v>1526</v>
      </c>
      <c r="B32" s="173" t="s">
        <v>1548</v>
      </c>
      <c r="C32" s="36" t="s">
        <v>1549</v>
      </c>
      <c r="D32" s="19" t="s">
        <v>1535</v>
      </c>
      <c r="E32" s="20">
        <v>550</v>
      </c>
      <c r="F32" s="21">
        <v>8.56</v>
      </c>
      <c r="G32" s="21">
        <f t="shared" si="0"/>
        <v>4708</v>
      </c>
      <c r="H32" s="22"/>
    </row>
    <row r="33" spans="1:8" ht="22.8" x14ac:dyDescent="0.25">
      <c r="A33" s="35" t="s">
        <v>1527</v>
      </c>
      <c r="B33" s="173" t="s">
        <v>550</v>
      </c>
      <c r="C33" s="36" t="s">
        <v>2126</v>
      </c>
      <c r="D33" s="19" t="s">
        <v>25</v>
      </c>
      <c r="E33" s="20">
        <v>10</v>
      </c>
      <c r="F33" s="21">
        <f>VLOOKUP(B33,[1]Plan1!$A$6:$G$3696,7,0)</f>
        <v>5478</v>
      </c>
      <c r="G33" s="21">
        <f t="shared" si="0"/>
        <v>54780</v>
      </c>
      <c r="H33" s="22"/>
    </row>
    <row r="34" spans="1:8" ht="45.6" x14ac:dyDescent="0.25">
      <c r="A34" s="35" t="s">
        <v>1528</v>
      </c>
      <c r="B34" s="173" t="s">
        <v>551</v>
      </c>
      <c r="C34" s="36" t="s">
        <v>10</v>
      </c>
      <c r="D34" s="19" t="s">
        <v>25</v>
      </c>
      <c r="E34" s="20">
        <v>7</v>
      </c>
      <c r="F34" s="21">
        <f>VLOOKUP(B34,[1]Plan1!$A$6:$G$3696,7,0)</f>
        <v>11211.359999999999</v>
      </c>
      <c r="G34" s="21">
        <f t="shared" si="0"/>
        <v>78479.520000000004</v>
      </c>
      <c r="H34" s="22"/>
    </row>
    <row r="35" spans="1:8" ht="22.8" x14ac:dyDescent="0.25">
      <c r="A35" s="35" t="s">
        <v>1529</v>
      </c>
      <c r="B35" s="173" t="s">
        <v>552</v>
      </c>
      <c r="C35" s="36" t="s">
        <v>9</v>
      </c>
      <c r="D35" s="19" t="s">
        <v>68</v>
      </c>
      <c r="E35" s="20">
        <v>372</v>
      </c>
      <c r="F35" s="21">
        <f>VLOOKUP(B35,[1]Plan1!$A$6:$G$3696,7,0)</f>
        <v>100.13</v>
      </c>
      <c r="G35" s="21">
        <f t="shared" si="0"/>
        <v>37248.36</v>
      </c>
      <c r="H35" s="22"/>
    </row>
    <row r="36" spans="1:8" ht="12" x14ac:dyDescent="0.25">
      <c r="A36" s="35"/>
      <c r="B36" s="173"/>
      <c r="C36" s="36"/>
      <c r="D36" s="19"/>
      <c r="E36" s="20"/>
      <c r="F36" s="21"/>
      <c r="G36" s="21"/>
      <c r="H36" s="22"/>
    </row>
    <row r="37" spans="1:8" ht="12" x14ac:dyDescent="0.25">
      <c r="A37" s="166" t="s">
        <v>27</v>
      </c>
      <c r="B37" s="172"/>
      <c r="C37" s="30" t="s">
        <v>83</v>
      </c>
      <c r="D37" s="19"/>
      <c r="E37" s="20"/>
      <c r="F37" s="21"/>
      <c r="G37" s="21"/>
      <c r="H37" s="22"/>
    </row>
    <row r="38" spans="1:8" ht="22.8" x14ac:dyDescent="0.25">
      <c r="A38" s="167" t="s">
        <v>8</v>
      </c>
      <c r="B38" s="173" t="s">
        <v>375</v>
      </c>
      <c r="C38" s="36" t="s">
        <v>382</v>
      </c>
      <c r="D38" s="19" t="s">
        <v>28</v>
      </c>
      <c r="E38" s="20">
        <v>1</v>
      </c>
      <c r="F38" s="21">
        <v>37268.061282563955</v>
      </c>
      <c r="G38" s="21">
        <f t="shared" si="0"/>
        <v>37268.06</v>
      </c>
      <c r="H38" s="22"/>
    </row>
    <row r="39" spans="1:8" ht="22.8" x14ac:dyDescent="0.25">
      <c r="A39" s="167" t="s">
        <v>39</v>
      </c>
      <c r="B39" s="173" t="s">
        <v>109</v>
      </c>
      <c r="C39" s="36" t="s">
        <v>534</v>
      </c>
      <c r="D39" s="19" t="s">
        <v>28</v>
      </c>
      <c r="E39" s="20">
        <v>1</v>
      </c>
      <c r="F39" s="21">
        <v>226.5</v>
      </c>
      <c r="G39" s="21">
        <f t="shared" si="0"/>
        <v>226.5</v>
      </c>
      <c r="H39" s="22"/>
    </row>
    <row r="40" spans="1:8" ht="34.200000000000003" x14ac:dyDescent="0.25">
      <c r="A40" s="167" t="s">
        <v>40</v>
      </c>
      <c r="B40" s="173" t="s">
        <v>553</v>
      </c>
      <c r="C40" s="36" t="s">
        <v>44</v>
      </c>
      <c r="D40" s="19" t="s">
        <v>28</v>
      </c>
      <c r="E40" s="20">
        <v>1</v>
      </c>
      <c r="F40" s="21">
        <f>VLOOKUP(B40,[1]Plan1!$A$6:$G$3696,7,0)</f>
        <v>3560</v>
      </c>
      <c r="G40" s="21">
        <f t="shared" si="0"/>
        <v>3560</v>
      </c>
      <c r="H40" s="22"/>
    </row>
    <row r="41" spans="1:8" ht="34.200000000000003" x14ac:dyDescent="0.25">
      <c r="A41" s="167" t="s">
        <v>43</v>
      </c>
      <c r="B41" s="173" t="s">
        <v>554</v>
      </c>
      <c r="C41" s="36" t="s">
        <v>104</v>
      </c>
      <c r="D41" s="19" t="s">
        <v>105</v>
      </c>
      <c r="E41" s="20">
        <v>2</v>
      </c>
      <c r="F41" s="21">
        <f>VLOOKUP(B41,[1]Plan1!$A$6:$G$3696,7,0)</f>
        <v>1250</v>
      </c>
      <c r="G41" s="21">
        <f t="shared" si="0"/>
        <v>2500</v>
      </c>
      <c r="H41" s="22"/>
    </row>
    <row r="42" spans="1:8" ht="68.400000000000006" x14ac:dyDescent="0.25">
      <c r="A42" s="167" t="s">
        <v>69</v>
      </c>
      <c r="B42" s="173" t="s">
        <v>555</v>
      </c>
      <c r="C42" s="36" t="s">
        <v>2127</v>
      </c>
      <c r="D42" s="19" t="s">
        <v>68</v>
      </c>
      <c r="E42" s="20">
        <v>2776.6</v>
      </c>
      <c r="F42" s="21">
        <f>VLOOKUP(B42,[1]Plan1!$A$6:$G$3696,7,0)</f>
        <v>66.320000000000007</v>
      </c>
      <c r="G42" s="21">
        <f t="shared" si="0"/>
        <v>184144.11</v>
      </c>
      <c r="H42" s="22"/>
    </row>
    <row r="43" spans="1:8" x14ac:dyDescent="0.2">
      <c r="A43" s="168"/>
      <c r="B43" s="173"/>
      <c r="C43" s="36"/>
      <c r="D43" s="19"/>
      <c r="E43" s="20"/>
      <c r="F43" s="20"/>
      <c r="G43" s="21"/>
      <c r="H43" s="34"/>
    </row>
    <row r="44" spans="1:8" x14ac:dyDescent="0.2">
      <c r="A44" s="169" t="s">
        <v>91</v>
      </c>
      <c r="B44" s="172"/>
      <c r="C44" s="30" t="s">
        <v>92</v>
      </c>
      <c r="D44" s="155"/>
      <c r="E44" s="156"/>
      <c r="F44" s="156"/>
      <c r="G44" s="21"/>
      <c r="H44" s="34"/>
    </row>
    <row r="45" spans="1:8" ht="22.8" x14ac:dyDescent="0.2">
      <c r="A45" s="168" t="s">
        <v>93</v>
      </c>
      <c r="B45" s="173" t="s">
        <v>371</v>
      </c>
      <c r="C45" s="36" t="s">
        <v>247</v>
      </c>
      <c r="D45" s="19" t="s">
        <v>74</v>
      </c>
      <c r="E45" s="20">
        <v>196350</v>
      </c>
      <c r="F45" s="20">
        <v>0.78</v>
      </c>
      <c r="G45" s="21">
        <f t="shared" si="0"/>
        <v>153153</v>
      </c>
      <c r="H45" s="34"/>
    </row>
    <row r="46" spans="1:8" ht="22.8" x14ac:dyDescent="0.2">
      <c r="A46" s="168" t="s">
        <v>94</v>
      </c>
      <c r="B46" s="173" t="s">
        <v>116</v>
      </c>
      <c r="C46" s="36" t="s">
        <v>248</v>
      </c>
      <c r="D46" s="19" t="s">
        <v>73</v>
      </c>
      <c r="E46" s="20">
        <v>9825</v>
      </c>
      <c r="F46" s="20">
        <v>0.56000000000000005</v>
      </c>
      <c r="G46" s="21">
        <f t="shared" si="0"/>
        <v>5502</v>
      </c>
      <c r="H46" s="34"/>
    </row>
    <row r="47" spans="1:8" ht="34.200000000000003" x14ac:dyDescent="0.2">
      <c r="A47" s="168" t="s">
        <v>95</v>
      </c>
      <c r="B47" s="173" t="s">
        <v>1490</v>
      </c>
      <c r="C47" s="36" t="s">
        <v>1504</v>
      </c>
      <c r="D47" s="19" t="s">
        <v>1485</v>
      </c>
      <c r="E47" s="20">
        <v>5046</v>
      </c>
      <c r="F47" s="20">
        <v>4.41</v>
      </c>
      <c r="G47" s="21">
        <f t="shared" si="0"/>
        <v>22252.86</v>
      </c>
      <c r="H47" s="34"/>
    </row>
    <row r="48" spans="1:8" ht="22.8" x14ac:dyDescent="0.2">
      <c r="A48" s="168" t="s">
        <v>96</v>
      </c>
      <c r="B48" s="173" t="s">
        <v>1493</v>
      </c>
      <c r="C48" s="36" t="s">
        <v>1505</v>
      </c>
      <c r="D48" s="19" t="s">
        <v>1486</v>
      </c>
      <c r="E48" s="20">
        <v>567</v>
      </c>
      <c r="F48" s="20">
        <v>16.16</v>
      </c>
      <c r="G48" s="21">
        <f t="shared" si="0"/>
        <v>9162.7199999999993</v>
      </c>
      <c r="H48" s="34"/>
    </row>
    <row r="49" spans="1:8" ht="22.8" x14ac:dyDescent="0.2">
      <c r="A49" s="168" t="s">
        <v>97</v>
      </c>
      <c r="B49" s="173" t="s">
        <v>1494</v>
      </c>
      <c r="C49" s="36" t="s">
        <v>1506</v>
      </c>
      <c r="D49" s="19" t="s">
        <v>1489</v>
      </c>
      <c r="E49" s="20">
        <v>177</v>
      </c>
      <c r="F49" s="20">
        <v>1.26</v>
      </c>
      <c r="G49" s="21">
        <f t="shared" si="0"/>
        <v>223.02</v>
      </c>
      <c r="H49" s="34"/>
    </row>
    <row r="50" spans="1:8" ht="22.8" x14ac:dyDescent="0.2">
      <c r="A50" s="168" t="s">
        <v>98</v>
      </c>
      <c r="B50" s="173" t="s">
        <v>1495</v>
      </c>
      <c r="C50" s="36" t="s">
        <v>1507</v>
      </c>
      <c r="D50" s="19" t="s">
        <v>1487</v>
      </c>
      <c r="E50" s="20">
        <v>149</v>
      </c>
      <c r="F50" s="20">
        <v>850.41</v>
      </c>
      <c r="G50" s="21">
        <f t="shared" si="0"/>
        <v>126711.09</v>
      </c>
      <c r="H50" s="34"/>
    </row>
    <row r="51" spans="1:8" ht="22.8" x14ac:dyDescent="0.2">
      <c r="A51" s="168" t="s">
        <v>99</v>
      </c>
      <c r="B51" s="173" t="s">
        <v>1496</v>
      </c>
      <c r="C51" s="36" t="s">
        <v>1508</v>
      </c>
      <c r="D51" s="19" t="s">
        <v>1488</v>
      </c>
      <c r="E51" s="20">
        <v>2730</v>
      </c>
      <c r="F51" s="20">
        <v>0.45</v>
      </c>
      <c r="G51" s="21">
        <f t="shared" si="0"/>
        <v>1228.5</v>
      </c>
      <c r="H51" s="34"/>
    </row>
    <row r="52" spans="1:8" ht="22.8" x14ac:dyDescent="0.2">
      <c r="A52" s="168"/>
      <c r="B52" s="176" t="s">
        <v>1618</v>
      </c>
      <c r="C52" s="196" t="s">
        <v>1619</v>
      </c>
      <c r="D52" s="19" t="s">
        <v>1620</v>
      </c>
      <c r="E52" s="20">
        <v>388.5</v>
      </c>
      <c r="F52" s="20">
        <v>1.61</v>
      </c>
      <c r="G52" s="21">
        <f t="shared" si="0"/>
        <v>625.49</v>
      </c>
      <c r="H52" s="34"/>
    </row>
    <row r="53" spans="1:8" ht="34.200000000000003" x14ac:dyDescent="0.2">
      <c r="A53" s="168" t="s">
        <v>100</v>
      </c>
      <c r="B53" s="176" t="s">
        <v>1597</v>
      </c>
      <c r="C53" s="196" t="s">
        <v>1598</v>
      </c>
      <c r="D53" s="45" t="s">
        <v>1620</v>
      </c>
      <c r="E53" s="20">
        <v>388.5</v>
      </c>
      <c r="F53" s="20">
        <v>1.93</v>
      </c>
      <c r="G53" s="21">
        <f t="shared" si="0"/>
        <v>749.81</v>
      </c>
      <c r="H53" s="34"/>
    </row>
    <row r="54" spans="1:8" ht="45.6" x14ac:dyDescent="0.2">
      <c r="A54" s="168" t="s">
        <v>101</v>
      </c>
      <c r="B54" s="176" t="s">
        <v>1599</v>
      </c>
      <c r="C54" s="196" t="s">
        <v>1600</v>
      </c>
      <c r="D54" s="45" t="s">
        <v>1620</v>
      </c>
      <c r="E54" s="20">
        <v>15.6</v>
      </c>
      <c r="F54" s="20">
        <v>1.54</v>
      </c>
      <c r="G54" s="21">
        <f t="shared" si="0"/>
        <v>24.02</v>
      </c>
      <c r="H54" s="34"/>
    </row>
    <row r="55" spans="1:8" ht="45.6" x14ac:dyDescent="0.2">
      <c r="A55" s="168" t="s">
        <v>102</v>
      </c>
      <c r="B55" s="176" t="s">
        <v>1601</v>
      </c>
      <c r="C55" s="196" t="s">
        <v>1602</v>
      </c>
      <c r="D55" s="45" t="s">
        <v>1620</v>
      </c>
      <c r="E55" s="20">
        <v>145.6</v>
      </c>
      <c r="F55" s="20">
        <v>1.93</v>
      </c>
      <c r="G55" s="21">
        <f t="shared" si="0"/>
        <v>281.01</v>
      </c>
      <c r="H55" s="34"/>
    </row>
    <row r="56" spans="1:8" ht="45.6" x14ac:dyDescent="0.2">
      <c r="A56" s="168" t="s">
        <v>103</v>
      </c>
      <c r="B56" s="176" t="s">
        <v>1603</v>
      </c>
      <c r="C56" s="196" t="s">
        <v>1604</v>
      </c>
      <c r="D56" s="45" t="s">
        <v>1620</v>
      </c>
      <c r="E56" s="20">
        <v>277.7</v>
      </c>
      <c r="F56" s="20">
        <v>7.61</v>
      </c>
      <c r="G56" s="21">
        <f t="shared" si="0"/>
        <v>2113.3000000000002</v>
      </c>
      <c r="H56" s="34"/>
    </row>
    <row r="57" spans="1:8" ht="34.200000000000003" x14ac:dyDescent="0.2">
      <c r="A57" s="168" t="s">
        <v>1517</v>
      </c>
      <c r="B57" s="176" t="s">
        <v>1605</v>
      </c>
      <c r="C57" s="196" t="s">
        <v>1606</v>
      </c>
      <c r="D57" s="45" t="s">
        <v>1620</v>
      </c>
      <c r="E57" s="20">
        <v>156</v>
      </c>
      <c r="F57" s="20">
        <v>2.57</v>
      </c>
      <c r="G57" s="21">
        <f t="shared" si="0"/>
        <v>400.92</v>
      </c>
      <c r="H57" s="34"/>
    </row>
    <row r="58" spans="1:8" ht="34.200000000000003" x14ac:dyDescent="0.2">
      <c r="A58" s="168" t="s">
        <v>1518</v>
      </c>
      <c r="B58" s="176" t="s">
        <v>1607</v>
      </c>
      <c r="C58" s="196" t="s">
        <v>1608</v>
      </c>
      <c r="D58" s="45" t="s">
        <v>1620</v>
      </c>
      <c r="E58" s="20">
        <v>30.3</v>
      </c>
      <c r="F58" s="20">
        <v>7.61</v>
      </c>
      <c r="G58" s="21">
        <f t="shared" si="0"/>
        <v>230.58</v>
      </c>
      <c r="H58" s="34"/>
    </row>
    <row r="59" spans="1:8" ht="34.200000000000003" x14ac:dyDescent="0.2">
      <c r="A59" s="168" t="s">
        <v>1519</v>
      </c>
      <c r="B59" s="176" t="s">
        <v>1609</v>
      </c>
      <c r="C59" s="196" t="s">
        <v>1610</v>
      </c>
      <c r="D59" s="45" t="s">
        <v>1620</v>
      </c>
      <c r="E59" s="20">
        <v>148.5</v>
      </c>
      <c r="F59" s="20">
        <v>11.52</v>
      </c>
      <c r="G59" s="21">
        <f t="shared" si="0"/>
        <v>1710.72</v>
      </c>
      <c r="H59" s="34"/>
    </row>
    <row r="60" spans="1:8" ht="22.8" x14ac:dyDescent="0.2">
      <c r="A60" s="168" t="s">
        <v>1520</v>
      </c>
      <c r="B60" s="173" t="s">
        <v>1497</v>
      </c>
      <c r="C60" s="36" t="s">
        <v>1509</v>
      </c>
      <c r="D60" s="19" t="s">
        <v>1488</v>
      </c>
      <c r="E60" s="20">
        <v>676</v>
      </c>
      <c r="F60" s="20">
        <v>5.0199999999999996</v>
      </c>
      <c r="G60" s="21">
        <f t="shared" si="0"/>
        <v>3393.52</v>
      </c>
      <c r="H60" s="34"/>
    </row>
    <row r="61" spans="1:8" ht="22.8" x14ac:dyDescent="0.2">
      <c r="A61" s="168" t="s">
        <v>1611</v>
      </c>
      <c r="B61" s="173" t="s">
        <v>1491</v>
      </c>
      <c r="C61" s="36" t="s">
        <v>1510</v>
      </c>
      <c r="D61" s="19" t="s">
        <v>1488</v>
      </c>
      <c r="E61" s="20">
        <v>2236</v>
      </c>
      <c r="F61" s="20">
        <v>3.15</v>
      </c>
      <c r="G61" s="21">
        <f t="shared" si="0"/>
        <v>7043.4</v>
      </c>
      <c r="H61" s="34"/>
    </row>
    <row r="62" spans="1:8" ht="22.8" x14ac:dyDescent="0.2">
      <c r="A62" s="168" t="s">
        <v>1612</v>
      </c>
      <c r="B62" s="173" t="s">
        <v>1492</v>
      </c>
      <c r="C62" s="36" t="s">
        <v>1511</v>
      </c>
      <c r="D62" s="19" t="s">
        <v>1488</v>
      </c>
      <c r="E62" s="20">
        <v>4948</v>
      </c>
      <c r="F62" s="20">
        <v>1.95</v>
      </c>
      <c r="G62" s="21">
        <f t="shared" si="0"/>
        <v>9648.6</v>
      </c>
      <c r="H62" s="34"/>
    </row>
    <row r="63" spans="1:8" ht="34.200000000000003" x14ac:dyDescent="0.2">
      <c r="A63" s="168" t="s">
        <v>1613</v>
      </c>
      <c r="B63" s="173" t="s">
        <v>1502</v>
      </c>
      <c r="C63" s="36" t="s">
        <v>1516</v>
      </c>
      <c r="D63" s="19" t="s">
        <v>1488</v>
      </c>
      <c r="E63" s="20">
        <v>8196</v>
      </c>
      <c r="F63" s="20">
        <v>1.25</v>
      </c>
      <c r="G63" s="21">
        <f t="shared" si="0"/>
        <v>10245</v>
      </c>
      <c r="H63" s="34"/>
    </row>
    <row r="64" spans="1:8" ht="22.8" x14ac:dyDescent="0.2">
      <c r="A64" s="168" t="s">
        <v>1614</v>
      </c>
      <c r="B64" s="173" t="s">
        <v>1498</v>
      </c>
      <c r="C64" s="36" t="s">
        <v>1512</v>
      </c>
      <c r="D64" s="19" t="s">
        <v>1486</v>
      </c>
      <c r="E64" s="20">
        <v>138</v>
      </c>
      <c r="F64" s="20">
        <v>10.45</v>
      </c>
      <c r="G64" s="21">
        <f t="shared" si="0"/>
        <v>1442.1</v>
      </c>
      <c r="H64" s="34"/>
    </row>
    <row r="65" spans="1:8" ht="13.2" x14ac:dyDescent="0.2">
      <c r="A65" s="168" t="s">
        <v>1615</v>
      </c>
      <c r="B65" s="173" t="s">
        <v>1499</v>
      </c>
      <c r="C65" s="36" t="s">
        <v>1513</v>
      </c>
      <c r="D65" s="19" t="s">
        <v>1486</v>
      </c>
      <c r="E65" s="20">
        <v>76</v>
      </c>
      <c r="F65" s="20">
        <v>22.81</v>
      </c>
      <c r="G65" s="21">
        <f t="shared" si="0"/>
        <v>1733.56</v>
      </c>
      <c r="H65" s="34"/>
    </row>
    <row r="66" spans="1:8" x14ac:dyDescent="0.2">
      <c r="A66" s="168" t="s">
        <v>1616</v>
      </c>
      <c r="B66" s="173" t="s">
        <v>1500</v>
      </c>
      <c r="C66" s="36" t="s">
        <v>1514</v>
      </c>
      <c r="D66" s="19" t="s">
        <v>1485</v>
      </c>
      <c r="E66" s="20">
        <v>19</v>
      </c>
      <c r="F66" s="20">
        <v>48.48</v>
      </c>
      <c r="G66" s="21">
        <f t="shared" si="0"/>
        <v>921.12</v>
      </c>
      <c r="H66" s="34"/>
    </row>
    <row r="67" spans="1:8" ht="22.8" x14ac:dyDescent="0.2">
      <c r="A67" s="168" t="s">
        <v>1617</v>
      </c>
      <c r="B67" s="173" t="s">
        <v>1501</v>
      </c>
      <c r="C67" s="36" t="s">
        <v>1515</v>
      </c>
      <c r="D67" s="19" t="s">
        <v>1485</v>
      </c>
      <c r="E67" s="20">
        <v>44</v>
      </c>
      <c r="F67" s="20">
        <v>23.19</v>
      </c>
      <c r="G67" s="21">
        <f t="shared" si="0"/>
        <v>1020.36</v>
      </c>
      <c r="H67" s="34"/>
    </row>
    <row r="68" spans="1:8" ht="12" x14ac:dyDescent="0.25">
      <c r="A68" s="35"/>
      <c r="B68" s="173"/>
      <c r="C68" s="36"/>
      <c r="D68" s="19"/>
      <c r="E68" s="20"/>
      <c r="F68" s="20"/>
      <c r="G68" s="21"/>
      <c r="H68" s="22"/>
    </row>
    <row r="69" spans="1:8" ht="12" x14ac:dyDescent="0.25">
      <c r="A69" s="35"/>
      <c r="B69" s="173"/>
      <c r="C69" s="36"/>
      <c r="D69" s="19"/>
      <c r="E69" s="20"/>
      <c r="F69" s="20"/>
      <c r="G69" s="21"/>
      <c r="H69" s="22"/>
    </row>
    <row r="70" spans="1:8" ht="12" x14ac:dyDescent="0.25">
      <c r="A70" s="23">
        <v>2</v>
      </c>
      <c r="B70" s="171"/>
      <c r="C70" s="24" t="s">
        <v>385</v>
      </c>
      <c r="D70" s="160"/>
      <c r="E70" s="161"/>
      <c r="F70" s="161"/>
      <c r="G70" s="162"/>
      <c r="H70" s="28">
        <f>SUM(G71:G296)</f>
        <v>10589509.709999992</v>
      </c>
    </row>
    <row r="71" spans="1:8" x14ac:dyDescent="0.2">
      <c r="A71" s="29" t="s">
        <v>11</v>
      </c>
      <c r="B71" s="172"/>
      <c r="C71" s="30" t="s">
        <v>126</v>
      </c>
      <c r="D71" s="155"/>
      <c r="E71" s="156"/>
      <c r="F71" s="156"/>
      <c r="G71" s="157"/>
      <c r="H71" s="34"/>
    </row>
    <row r="72" spans="1:8" ht="22.8" x14ac:dyDescent="0.25">
      <c r="A72" s="35" t="s">
        <v>37</v>
      </c>
      <c r="B72" s="173" t="s">
        <v>372</v>
      </c>
      <c r="C72" s="36" t="s">
        <v>376</v>
      </c>
      <c r="D72" s="19" t="s">
        <v>12</v>
      </c>
      <c r="E72" s="20">
        <v>260</v>
      </c>
      <c r="F72" s="21">
        <v>32.17</v>
      </c>
      <c r="G72" s="21">
        <f t="shared" ref="G72:G82" si="1">ROUND(E72*F72,2)</f>
        <v>8364.2000000000007</v>
      </c>
      <c r="H72" s="22"/>
    </row>
    <row r="73" spans="1:8" ht="22.8" x14ac:dyDescent="0.25">
      <c r="A73" s="35" t="s">
        <v>1235</v>
      </c>
      <c r="B73" s="173" t="s">
        <v>329</v>
      </c>
      <c r="C73" s="36" t="s">
        <v>89</v>
      </c>
      <c r="D73" s="19" t="s">
        <v>68</v>
      </c>
      <c r="E73" s="20">
        <v>851</v>
      </c>
      <c r="F73" s="21">
        <v>58.41</v>
      </c>
      <c r="G73" s="21">
        <f t="shared" si="1"/>
        <v>49706.91</v>
      </c>
      <c r="H73" s="22"/>
    </row>
    <row r="74" spans="1:8" ht="45.6" x14ac:dyDescent="0.25">
      <c r="A74" s="35" t="s">
        <v>1236</v>
      </c>
      <c r="B74" s="173" t="s">
        <v>242</v>
      </c>
      <c r="C74" s="36" t="s">
        <v>251</v>
      </c>
      <c r="D74" s="19" t="s">
        <v>68</v>
      </c>
      <c r="E74" s="20">
        <v>8290</v>
      </c>
      <c r="F74" s="21">
        <v>6.88</v>
      </c>
      <c r="G74" s="21">
        <f t="shared" si="1"/>
        <v>57035.199999999997</v>
      </c>
      <c r="H74" s="22"/>
    </row>
    <row r="75" spans="1:8" ht="13.8" x14ac:dyDescent="0.25">
      <c r="A75" s="35" t="s">
        <v>1237</v>
      </c>
      <c r="B75" s="173" t="s">
        <v>254</v>
      </c>
      <c r="C75" s="36" t="s">
        <v>88</v>
      </c>
      <c r="D75" s="19" t="s">
        <v>68</v>
      </c>
      <c r="E75" s="20">
        <v>616</v>
      </c>
      <c r="F75" s="21">
        <v>29.86</v>
      </c>
      <c r="G75" s="21">
        <f t="shared" si="1"/>
        <v>18393.759999999998</v>
      </c>
      <c r="H75" s="22"/>
    </row>
    <row r="76" spans="1:8" ht="57" x14ac:dyDescent="0.25">
      <c r="A76" s="35" t="s">
        <v>1238</v>
      </c>
      <c r="B76" s="173" t="s">
        <v>243</v>
      </c>
      <c r="C76" s="36" t="s">
        <v>244</v>
      </c>
      <c r="D76" s="19" t="s">
        <v>68</v>
      </c>
      <c r="E76" s="20">
        <v>912</v>
      </c>
      <c r="F76" s="21">
        <v>11.64</v>
      </c>
      <c r="G76" s="21">
        <f t="shared" si="1"/>
        <v>10615.68</v>
      </c>
      <c r="H76" s="22"/>
    </row>
    <row r="77" spans="1:8" ht="22.8" x14ac:dyDescent="0.25">
      <c r="A77" s="35" t="s">
        <v>1239</v>
      </c>
      <c r="B77" s="173" t="s">
        <v>115</v>
      </c>
      <c r="C77" s="36" t="s">
        <v>90</v>
      </c>
      <c r="D77" s="19" t="s">
        <v>67</v>
      </c>
      <c r="E77" s="20">
        <v>897</v>
      </c>
      <c r="F77" s="21">
        <v>1.91</v>
      </c>
      <c r="G77" s="21">
        <f t="shared" si="1"/>
        <v>1713.27</v>
      </c>
      <c r="H77" s="22"/>
    </row>
    <row r="78" spans="1:8" ht="13.8" x14ac:dyDescent="0.25">
      <c r="A78" s="35" t="s">
        <v>1240</v>
      </c>
      <c r="B78" s="173" t="s">
        <v>523</v>
      </c>
      <c r="C78" s="36" t="s">
        <v>524</v>
      </c>
      <c r="D78" s="19" t="s">
        <v>67</v>
      </c>
      <c r="E78" s="20">
        <v>1012</v>
      </c>
      <c r="F78" s="21">
        <v>121.89</v>
      </c>
      <c r="G78" s="21">
        <f t="shared" si="1"/>
        <v>123352.68</v>
      </c>
      <c r="H78" s="22"/>
    </row>
    <row r="79" spans="1:8" ht="45.6" x14ac:dyDescent="0.25">
      <c r="A79" s="35" t="s">
        <v>1241</v>
      </c>
      <c r="B79" s="173" t="s">
        <v>556</v>
      </c>
      <c r="C79" s="36" t="s">
        <v>252</v>
      </c>
      <c r="D79" s="19" t="s">
        <v>28</v>
      </c>
      <c r="E79" s="20">
        <v>4</v>
      </c>
      <c r="F79" s="21">
        <f>VLOOKUP(B79,[1]Plan1!$A$6:$G$3696,7,0)</f>
        <v>741.49</v>
      </c>
      <c r="G79" s="21">
        <f t="shared" si="1"/>
        <v>2965.96</v>
      </c>
      <c r="H79" s="22"/>
    </row>
    <row r="80" spans="1:8" ht="22.8" x14ac:dyDescent="0.25">
      <c r="A80" s="35" t="s">
        <v>1242</v>
      </c>
      <c r="B80" s="173" t="s">
        <v>557</v>
      </c>
      <c r="C80" s="36" t="s">
        <v>255</v>
      </c>
      <c r="D80" s="19" t="s">
        <v>68</v>
      </c>
      <c r="E80" s="20">
        <v>1037</v>
      </c>
      <c r="F80" s="21">
        <f>VLOOKUP(B80,[1]Plan1!$A$6:$G$3696,7,0)</f>
        <v>56.03</v>
      </c>
      <c r="G80" s="21">
        <f t="shared" si="1"/>
        <v>58103.11</v>
      </c>
      <c r="H80" s="22"/>
    </row>
    <row r="81" spans="1:8" ht="36" x14ac:dyDescent="0.25">
      <c r="A81" s="35" t="s">
        <v>1243</v>
      </c>
      <c r="B81" s="173" t="s">
        <v>116</v>
      </c>
      <c r="C81" s="36" t="s">
        <v>72</v>
      </c>
      <c r="D81" s="19" t="s">
        <v>73</v>
      </c>
      <c r="E81" s="20">
        <v>9864</v>
      </c>
      <c r="F81" s="20">
        <v>0.56000000000000005</v>
      </c>
      <c r="G81" s="21">
        <f t="shared" si="1"/>
        <v>5523.84</v>
      </c>
      <c r="H81" s="22"/>
    </row>
    <row r="82" spans="1:8" ht="34.200000000000003" x14ac:dyDescent="0.25">
      <c r="A82" s="35" t="s">
        <v>1244</v>
      </c>
      <c r="B82" s="173" t="s">
        <v>371</v>
      </c>
      <c r="C82" s="36" t="s">
        <v>330</v>
      </c>
      <c r="D82" s="19" t="s">
        <v>74</v>
      </c>
      <c r="E82" s="20">
        <v>98640</v>
      </c>
      <c r="F82" s="21">
        <v>0.78</v>
      </c>
      <c r="G82" s="21">
        <f t="shared" si="1"/>
        <v>76939.199999999997</v>
      </c>
      <c r="H82" s="22"/>
    </row>
    <row r="83" spans="1:8" ht="12" x14ac:dyDescent="0.25">
      <c r="A83" s="35"/>
      <c r="B83" s="173"/>
      <c r="C83" s="36"/>
      <c r="D83" s="19"/>
      <c r="E83" s="20"/>
      <c r="F83" s="20"/>
      <c r="G83" s="21"/>
      <c r="H83" s="22"/>
    </row>
    <row r="84" spans="1:8" ht="12" x14ac:dyDescent="0.25">
      <c r="A84" s="35"/>
      <c r="B84" s="173"/>
      <c r="C84" s="36"/>
      <c r="D84" s="19"/>
      <c r="E84" s="20"/>
      <c r="F84" s="20"/>
      <c r="G84" s="21"/>
      <c r="H84" s="22"/>
    </row>
    <row r="85" spans="1:8" x14ac:dyDescent="0.2">
      <c r="A85" s="29" t="s">
        <v>71</v>
      </c>
      <c r="B85" s="172"/>
      <c r="C85" s="30" t="s">
        <v>127</v>
      </c>
      <c r="D85" s="155"/>
      <c r="E85" s="156"/>
      <c r="F85" s="156"/>
      <c r="G85" s="157"/>
      <c r="H85" s="34"/>
    </row>
    <row r="86" spans="1:8" ht="22.8" x14ac:dyDescent="0.25">
      <c r="A86" s="35" t="s">
        <v>211</v>
      </c>
      <c r="B86" s="173" t="s">
        <v>207</v>
      </c>
      <c r="C86" s="36" t="s">
        <v>1405</v>
      </c>
      <c r="D86" s="19" t="s">
        <v>68</v>
      </c>
      <c r="E86" s="20">
        <v>31</v>
      </c>
      <c r="F86" s="21">
        <v>433.52</v>
      </c>
      <c r="G86" s="21">
        <f t="shared" ref="G86:G134" si="2">ROUND(E86*F86,2)</f>
        <v>13439.12</v>
      </c>
      <c r="H86" s="22"/>
    </row>
    <row r="87" spans="1:8" ht="34.200000000000003" x14ac:dyDescent="0.25">
      <c r="A87" s="35" t="s">
        <v>213</v>
      </c>
      <c r="B87" s="173" t="s">
        <v>117</v>
      </c>
      <c r="C87" s="36" t="s">
        <v>256</v>
      </c>
      <c r="D87" s="19" t="s">
        <v>68</v>
      </c>
      <c r="E87" s="20">
        <v>61</v>
      </c>
      <c r="F87" s="21">
        <v>271.98</v>
      </c>
      <c r="G87" s="21">
        <f t="shared" si="2"/>
        <v>16590.78</v>
      </c>
      <c r="H87" s="22"/>
    </row>
    <row r="88" spans="1:8" ht="22.8" x14ac:dyDescent="0.25">
      <c r="A88" s="35" t="s">
        <v>216</v>
      </c>
      <c r="B88" s="173" t="s">
        <v>208</v>
      </c>
      <c r="C88" s="36" t="s">
        <v>257</v>
      </c>
      <c r="D88" s="19" t="s">
        <v>68</v>
      </c>
      <c r="E88" s="20">
        <v>61</v>
      </c>
      <c r="F88" s="21">
        <v>133.43</v>
      </c>
      <c r="G88" s="21">
        <f t="shared" si="2"/>
        <v>8139.23</v>
      </c>
      <c r="H88" s="22"/>
    </row>
    <row r="89" spans="1:8" ht="45.6" x14ac:dyDescent="0.25">
      <c r="A89" s="35" t="s">
        <v>215</v>
      </c>
      <c r="B89" s="173" t="s">
        <v>558</v>
      </c>
      <c r="C89" s="36" t="s">
        <v>1272</v>
      </c>
      <c r="D89" s="19" t="s">
        <v>12</v>
      </c>
      <c r="E89" s="20">
        <v>3053</v>
      </c>
      <c r="F89" s="21">
        <f>VLOOKUP(B89,[1]Plan1!$A$6:$G$3696,7,0)</f>
        <v>129.71</v>
      </c>
      <c r="G89" s="21">
        <f t="shared" si="2"/>
        <v>396004.63</v>
      </c>
      <c r="H89" s="22"/>
    </row>
    <row r="90" spans="1:8" ht="22.8" x14ac:dyDescent="0.25">
      <c r="A90" s="35" t="s">
        <v>212</v>
      </c>
      <c r="B90" s="173" t="s">
        <v>559</v>
      </c>
      <c r="C90" s="36" t="s">
        <v>380</v>
      </c>
      <c r="D90" s="19" t="s">
        <v>28</v>
      </c>
      <c r="E90" s="20">
        <v>1</v>
      </c>
      <c r="F90" s="21">
        <f>VLOOKUP(B90,[1]Plan1!$A$6:$G$3696,7,0)</f>
        <v>20083.199999999997</v>
      </c>
      <c r="G90" s="21">
        <f t="shared" si="2"/>
        <v>20083.2</v>
      </c>
      <c r="H90" s="22"/>
    </row>
    <row r="91" spans="1:8" ht="22.8" x14ac:dyDescent="0.25">
      <c r="A91" s="35" t="s">
        <v>214</v>
      </c>
      <c r="B91" s="173" t="s">
        <v>258</v>
      </c>
      <c r="C91" s="36" t="s">
        <v>259</v>
      </c>
      <c r="D91" s="19" t="s">
        <v>67</v>
      </c>
      <c r="E91" s="20">
        <v>734</v>
      </c>
      <c r="F91" s="21">
        <v>48.57</v>
      </c>
      <c r="G91" s="21">
        <f t="shared" si="2"/>
        <v>35650.379999999997</v>
      </c>
      <c r="H91" s="22"/>
    </row>
    <row r="92" spans="1:8" ht="22.8" x14ac:dyDescent="0.25">
      <c r="A92" s="35" t="s">
        <v>217</v>
      </c>
      <c r="B92" s="173" t="s">
        <v>1275</v>
      </c>
      <c r="C92" s="36" t="s">
        <v>1287</v>
      </c>
      <c r="D92" s="19" t="s">
        <v>29</v>
      </c>
      <c r="E92" s="20">
        <v>9562</v>
      </c>
      <c r="F92" s="21">
        <v>7.66</v>
      </c>
      <c r="G92" s="21">
        <f t="shared" si="2"/>
        <v>73244.92</v>
      </c>
      <c r="H92" s="22"/>
    </row>
    <row r="93" spans="1:8" ht="22.8" x14ac:dyDescent="0.25">
      <c r="A93" s="35" t="s">
        <v>218</v>
      </c>
      <c r="B93" s="173" t="s">
        <v>1276</v>
      </c>
      <c r="C93" s="36" t="s">
        <v>1288</v>
      </c>
      <c r="D93" s="19" t="s">
        <v>29</v>
      </c>
      <c r="E93" s="20">
        <v>316</v>
      </c>
      <c r="F93" s="21">
        <v>6.82</v>
      </c>
      <c r="G93" s="21">
        <f t="shared" si="2"/>
        <v>2155.12</v>
      </c>
      <c r="H93" s="22"/>
    </row>
    <row r="94" spans="1:8" ht="22.8" x14ac:dyDescent="0.25">
      <c r="A94" s="35" t="s">
        <v>219</v>
      </c>
      <c r="B94" s="173" t="s">
        <v>1277</v>
      </c>
      <c r="C94" s="36" t="s">
        <v>1289</v>
      </c>
      <c r="D94" s="19" t="s">
        <v>29</v>
      </c>
      <c r="E94" s="20">
        <v>391</v>
      </c>
      <c r="F94" s="21">
        <v>6.34</v>
      </c>
      <c r="G94" s="21">
        <f t="shared" si="2"/>
        <v>2478.94</v>
      </c>
      <c r="H94" s="22"/>
    </row>
    <row r="95" spans="1:8" ht="22.8" x14ac:dyDescent="0.25">
      <c r="A95" s="35" t="s">
        <v>220</v>
      </c>
      <c r="B95" s="173" t="s">
        <v>1278</v>
      </c>
      <c r="C95" s="36" t="s">
        <v>1290</v>
      </c>
      <c r="D95" s="19" t="s">
        <v>29</v>
      </c>
      <c r="E95" s="20">
        <v>1872</v>
      </c>
      <c r="F95" s="21">
        <v>5.83</v>
      </c>
      <c r="G95" s="21">
        <f t="shared" si="2"/>
        <v>10913.76</v>
      </c>
      <c r="H95" s="22"/>
    </row>
    <row r="96" spans="1:8" ht="34.200000000000003" x14ac:dyDescent="0.25">
      <c r="A96" s="35" t="s">
        <v>221</v>
      </c>
      <c r="B96" s="173" t="s">
        <v>1273</v>
      </c>
      <c r="C96" s="36" t="s">
        <v>1274</v>
      </c>
      <c r="D96" s="19" t="s">
        <v>68</v>
      </c>
      <c r="E96" s="20">
        <v>235</v>
      </c>
      <c r="F96" s="21">
        <v>484.49</v>
      </c>
      <c r="G96" s="21">
        <f t="shared" si="2"/>
        <v>113855.15</v>
      </c>
      <c r="H96" s="22"/>
    </row>
    <row r="97" spans="1:8" ht="22.8" x14ac:dyDescent="0.25">
      <c r="A97" s="35" t="s">
        <v>222</v>
      </c>
      <c r="B97" s="173" t="s">
        <v>118</v>
      </c>
      <c r="C97" s="36" t="s">
        <v>250</v>
      </c>
      <c r="D97" s="19" t="s">
        <v>67</v>
      </c>
      <c r="E97" s="20">
        <v>734</v>
      </c>
      <c r="F97" s="21">
        <v>7.87</v>
      </c>
      <c r="G97" s="21">
        <f t="shared" si="2"/>
        <v>5776.58</v>
      </c>
      <c r="H97" s="22"/>
    </row>
    <row r="98" spans="1:8" ht="45.6" x14ac:dyDescent="0.25">
      <c r="A98" s="35" t="s">
        <v>223</v>
      </c>
      <c r="B98" s="173" t="s">
        <v>241</v>
      </c>
      <c r="C98" s="36" t="s">
        <v>340</v>
      </c>
      <c r="D98" s="19" t="s">
        <v>67</v>
      </c>
      <c r="E98" s="20">
        <v>2713</v>
      </c>
      <c r="F98" s="21">
        <v>53.88</v>
      </c>
      <c r="G98" s="21">
        <f t="shared" si="2"/>
        <v>146176.44</v>
      </c>
      <c r="H98" s="22"/>
    </row>
    <row r="99" spans="1:8" ht="34.200000000000003" x14ac:dyDescent="0.25">
      <c r="A99" s="35" t="s">
        <v>224</v>
      </c>
      <c r="B99" s="173" t="s">
        <v>209</v>
      </c>
      <c r="C99" s="36" t="s">
        <v>210</v>
      </c>
      <c r="D99" s="19" t="s">
        <v>67</v>
      </c>
      <c r="E99" s="20">
        <v>5688</v>
      </c>
      <c r="F99" s="21">
        <v>85.19</v>
      </c>
      <c r="G99" s="21">
        <f t="shared" si="2"/>
        <v>484560.72</v>
      </c>
      <c r="H99" s="22"/>
    </row>
    <row r="100" spans="1:8" ht="34.200000000000003" x14ac:dyDescent="0.25">
      <c r="A100" s="35" t="s">
        <v>225</v>
      </c>
      <c r="B100" s="173" t="s">
        <v>260</v>
      </c>
      <c r="C100" s="36" t="s">
        <v>261</v>
      </c>
      <c r="D100" s="19" t="s">
        <v>67</v>
      </c>
      <c r="E100" s="20">
        <v>962</v>
      </c>
      <c r="F100" s="21">
        <v>37.61</v>
      </c>
      <c r="G100" s="21">
        <f t="shared" si="2"/>
        <v>36180.82</v>
      </c>
      <c r="H100" s="22"/>
    </row>
    <row r="101" spans="1:8" ht="45.6" x14ac:dyDescent="0.25">
      <c r="A101" s="35" t="s">
        <v>226</v>
      </c>
      <c r="B101" s="173" t="s">
        <v>2150</v>
      </c>
      <c r="C101" s="36" t="s">
        <v>2151</v>
      </c>
      <c r="D101" s="19" t="s">
        <v>67</v>
      </c>
      <c r="E101" s="20">
        <v>5817</v>
      </c>
      <c r="F101" s="21">
        <f>VLOOKUP(B101,[1]Plan1!$A$6:$G$3696,7,0)</f>
        <v>73.5</v>
      </c>
      <c r="G101" s="21">
        <f t="shared" si="2"/>
        <v>427549.5</v>
      </c>
      <c r="H101" s="22"/>
    </row>
    <row r="102" spans="1:8" ht="34.200000000000003" x14ac:dyDescent="0.25">
      <c r="A102" s="35" t="s">
        <v>262</v>
      </c>
      <c r="B102" s="173" t="s">
        <v>1279</v>
      </c>
      <c r="C102" s="36" t="s">
        <v>1407</v>
      </c>
      <c r="D102" s="19" t="s">
        <v>67</v>
      </c>
      <c r="E102" s="20">
        <v>63</v>
      </c>
      <c r="F102" s="21">
        <v>153.38999999999999</v>
      </c>
      <c r="G102" s="21">
        <f t="shared" si="2"/>
        <v>9663.57</v>
      </c>
      <c r="H102" s="22"/>
    </row>
    <row r="103" spans="1:8" ht="22.8" x14ac:dyDescent="0.25">
      <c r="A103" s="35" t="s">
        <v>263</v>
      </c>
      <c r="B103" s="173" t="s">
        <v>1283</v>
      </c>
      <c r="C103" s="36" t="s">
        <v>1284</v>
      </c>
      <c r="D103" s="19" t="s">
        <v>67</v>
      </c>
      <c r="E103" s="20">
        <v>38.4</v>
      </c>
      <c r="F103" s="21">
        <v>11.25</v>
      </c>
      <c r="G103" s="21">
        <f t="shared" si="2"/>
        <v>432</v>
      </c>
      <c r="H103" s="22"/>
    </row>
    <row r="104" spans="1:8" ht="22.8" x14ac:dyDescent="0.25">
      <c r="A104" s="35" t="s">
        <v>264</v>
      </c>
      <c r="B104" s="173" t="s">
        <v>1285</v>
      </c>
      <c r="C104" s="36" t="s">
        <v>1286</v>
      </c>
      <c r="D104" s="19" t="s">
        <v>12</v>
      </c>
      <c r="E104" s="20">
        <v>384</v>
      </c>
      <c r="F104" s="21">
        <v>16.43</v>
      </c>
      <c r="G104" s="21">
        <f t="shared" si="2"/>
        <v>6309.12</v>
      </c>
      <c r="H104" s="22"/>
    </row>
    <row r="105" spans="1:8" ht="34.200000000000003" x14ac:dyDescent="0.25">
      <c r="A105" s="35" t="s">
        <v>265</v>
      </c>
      <c r="B105" s="173" t="s">
        <v>1291</v>
      </c>
      <c r="C105" s="36" t="s">
        <v>1316</v>
      </c>
      <c r="D105" s="19" t="s">
        <v>29</v>
      </c>
      <c r="E105" s="20">
        <v>4560</v>
      </c>
      <c r="F105" s="21">
        <v>11.16</v>
      </c>
      <c r="G105" s="21">
        <f t="shared" si="2"/>
        <v>50889.599999999999</v>
      </c>
      <c r="H105" s="22"/>
    </row>
    <row r="106" spans="1:8" ht="34.200000000000003" x14ac:dyDescent="0.25">
      <c r="A106" s="35" t="s">
        <v>266</v>
      </c>
      <c r="B106" s="173" t="s">
        <v>1292</v>
      </c>
      <c r="C106" s="36" t="s">
        <v>1317</v>
      </c>
      <c r="D106" s="19" t="s">
        <v>29</v>
      </c>
      <c r="E106" s="20">
        <v>4215</v>
      </c>
      <c r="F106" s="21">
        <v>9.7100000000000009</v>
      </c>
      <c r="G106" s="21">
        <f t="shared" si="2"/>
        <v>40927.65</v>
      </c>
      <c r="H106" s="22"/>
    </row>
    <row r="107" spans="1:8" ht="34.200000000000003" x14ac:dyDescent="0.25">
      <c r="A107" s="35" t="s">
        <v>267</v>
      </c>
      <c r="B107" s="173" t="s">
        <v>1293</v>
      </c>
      <c r="C107" s="36" t="s">
        <v>1318</v>
      </c>
      <c r="D107" s="19" t="s">
        <v>29</v>
      </c>
      <c r="E107" s="20">
        <v>12264</v>
      </c>
      <c r="F107" s="21">
        <v>9.35</v>
      </c>
      <c r="G107" s="21">
        <f t="shared" si="2"/>
        <v>114668.4</v>
      </c>
      <c r="H107" s="22"/>
    </row>
    <row r="108" spans="1:8" ht="34.200000000000003" x14ac:dyDescent="0.25">
      <c r="A108" s="35" t="s">
        <v>268</v>
      </c>
      <c r="B108" s="173" t="s">
        <v>1294</v>
      </c>
      <c r="C108" s="36" t="s">
        <v>1319</v>
      </c>
      <c r="D108" s="19" t="s">
        <v>29</v>
      </c>
      <c r="E108" s="20">
        <v>6712</v>
      </c>
      <c r="F108" s="21">
        <v>7.61</v>
      </c>
      <c r="G108" s="21">
        <f t="shared" si="2"/>
        <v>51078.32</v>
      </c>
      <c r="H108" s="22"/>
    </row>
    <row r="109" spans="1:8" ht="34.200000000000003" x14ac:dyDescent="0.25">
      <c r="A109" s="35" t="s">
        <v>269</v>
      </c>
      <c r="B109" s="173" t="s">
        <v>1295</v>
      </c>
      <c r="C109" s="36" t="s">
        <v>1320</v>
      </c>
      <c r="D109" s="19" t="s">
        <v>29</v>
      </c>
      <c r="E109" s="20">
        <v>7618</v>
      </c>
      <c r="F109" s="21">
        <v>6.72</v>
      </c>
      <c r="G109" s="21">
        <f t="shared" si="2"/>
        <v>51192.959999999999</v>
      </c>
      <c r="H109" s="22"/>
    </row>
    <row r="110" spans="1:8" ht="34.200000000000003" x14ac:dyDescent="0.25">
      <c r="A110" s="35" t="s">
        <v>270</v>
      </c>
      <c r="B110" s="173" t="s">
        <v>1296</v>
      </c>
      <c r="C110" s="36" t="s">
        <v>1321</v>
      </c>
      <c r="D110" s="19" t="s">
        <v>29</v>
      </c>
      <c r="E110" s="20">
        <v>12190</v>
      </c>
      <c r="F110" s="21">
        <v>6.2</v>
      </c>
      <c r="G110" s="21">
        <f t="shared" si="2"/>
        <v>75578</v>
      </c>
      <c r="H110" s="22"/>
    </row>
    <row r="111" spans="1:8" ht="34.200000000000003" x14ac:dyDescent="0.25">
      <c r="A111" s="35" t="s">
        <v>547</v>
      </c>
      <c r="B111" s="173" t="s">
        <v>1297</v>
      </c>
      <c r="C111" s="36" t="s">
        <v>1322</v>
      </c>
      <c r="D111" s="19" t="s">
        <v>29</v>
      </c>
      <c r="E111" s="20">
        <v>10792</v>
      </c>
      <c r="F111" s="21">
        <v>5.65</v>
      </c>
      <c r="G111" s="21">
        <f t="shared" si="2"/>
        <v>60974.8</v>
      </c>
      <c r="H111" s="22"/>
    </row>
    <row r="112" spans="1:8" ht="34.200000000000003" x14ac:dyDescent="0.25">
      <c r="A112" s="35" t="s">
        <v>1234</v>
      </c>
      <c r="B112" s="173" t="s">
        <v>1298</v>
      </c>
      <c r="C112" s="36" t="s">
        <v>1323</v>
      </c>
      <c r="D112" s="19" t="s">
        <v>29</v>
      </c>
      <c r="E112" s="20">
        <v>1474</v>
      </c>
      <c r="F112" s="21">
        <v>6.12</v>
      </c>
      <c r="G112" s="21">
        <f t="shared" si="2"/>
        <v>9020.8799999999992</v>
      </c>
      <c r="H112" s="22"/>
    </row>
    <row r="113" spans="1:8" ht="34.200000000000003" x14ac:dyDescent="0.25">
      <c r="A113" s="35" t="s">
        <v>1342</v>
      </c>
      <c r="B113" s="173" t="s">
        <v>1299</v>
      </c>
      <c r="C113" s="36" t="s">
        <v>1324</v>
      </c>
      <c r="D113" s="19" t="s">
        <v>29</v>
      </c>
      <c r="E113" s="20">
        <v>798</v>
      </c>
      <c r="F113" s="21">
        <v>9.6</v>
      </c>
      <c r="G113" s="21">
        <f t="shared" si="2"/>
        <v>7660.8</v>
      </c>
      <c r="H113" s="22"/>
    </row>
    <row r="114" spans="1:8" ht="34.200000000000003" x14ac:dyDescent="0.25">
      <c r="A114" s="35" t="s">
        <v>1343</v>
      </c>
      <c r="B114" s="173" t="s">
        <v>1300</v>
      </c>
      <c r="C114" s="36" t="s">
        <v>1325</v>
      </c>
      <c r="D114" s="19" t="s">
        <v>29</v>
      </c>
      <c r="E114" s="20">
        <v>5785</v>
      </c>
      <c r="F114" s="21">
        <v>8.5</v>
      </c>
      <c r="G114" s="21">
        <f t="shared" si="2"/>
        <v>49172.5</v>
      </c>
      <c r="H114" s="22"/>
    </row>
    <row r="115" spans="1:8" ht="34.200000000000003" x14ac:dyDescent="0.25">
      <c r="A115" s="35" t="s">
        <v>1344</v>
      </c>
      <c r="B115" s="173" t="s">
        <v>1301</v>
      </c>
      <c r="C115" s="36" t="s">
        <v>1326</v>
      </c>
      <c r="D115" s="19" t="s">
        <v>29</v>
      </c>
      <c r="E115" s="20">
        <v>22718</v>
      </c>
      <c r="F115" s="21">
        <v>8.42</v>
      </c>
      <c r="G115" s="21">
        <f t="shared" si="2"/>
        <v>191285.56</v>
      </c>
      <c r="H115" s="22"/>
    </row>
    <row r="116" spans="1:8" ht="34.200000000000003" x14ac:dyDescent="0.25">
      <c r="A116" s="35" t="s">
        <v>1345</v>
      </c>
      <c r="B116" s="173" t="s">
        <v>1302</v>
      </c>
      <c r="C116" s="36" t="s">
        <v>1327</v>
      </c>
      <c r="D116" s="19" t="s">
        <v>29</v>
      </c>
      <c r="E116" s="20">
        <v>5770</v>
      </c>
      <c r="F116" s="21">
        <v>6.88</v>
      </c>
      <c r="G116" s="21">
        <f t="shared" si="2"/>
        <v>39697.599999999999</v>
      </c>
      <c r="H116" s="22"/>
    </row>
    <row r="117" spans="1:8" ht="34.200000000000003" x14ac:dyDescent="0.25">
      <c r="A117" s="35" t="s">
        <v>1346</v>
      </c>
      <c r="B117" s="173" t="s">
        <v>1303</v>
      </c>
      <c r="C117" s="36" t="s">
        <v>1328</v>
      </c>
      <c r="D117" s="19" t="s">
        <v>29</v>
      </c>
      <c r="E117" s="20">
        <v>5998</v>
      </c>
      <c r="F117" s="21">
        <v>6.17</v>
      </c>
      <c r="G117" s="21">
        <f t="shared" si="2"/>
        <v>37007.660000000003</v>
      </c>
      <c r="H117" s="22"/>
    </row>
    <row r="118" spans="1:8" ht="34.200000000000003" x14ac:dyDescent="0.25">
      <c r="A118" s="35" t="s">
        <v>1347</v>
      </c>
      <c r="B118" s="173" t="s">
        <v>1304</v>
      </c>
      <c r="C118" s="36" t="s">
        <v>1329</v>
      </c>
      <c r="D118" s="19" t="s">
        <v>29</v>
      </c>
      <c r="E118" s="20">
        <v>592</v>
      </c>
      <c r="F118" s="21">
        <v>5.8</v>
      </c>
      <c r="G118" s="21">
        <f t="shared" si="2"/>
        <v>3433.6</v>
      </c>
      <c r="H118" s="22"/>
    </row>
    <row r="119" spans="1:8" ht="34.200000000000003" x14ac:dyDescent="0.25">
      <c r="A119" s="35" t="s">
        <v>1348</v>
      </c>
      <c r="B119" s="173" t="s">
        <v>1305</v>
      </c>
      <c r="C119" s="36" t="s">
        <v>1330</v>
      </c>
      <c r="D119" s="19" t="s">
        <v>29</v>
      </c>
      <c r="E119" s="20">
        <v>889</v>
      </c>
      <c r="F119" s="21">
        <v>5.36</v>
      </c>
      <c r="G119" s="21">
        <f t="shared" si="2"/>
        <v>4765.04</v>
      </c>
      <c r="H119" s="22"/>
    </row>
    <row r="120" spans="1:8" ht="34.200000000000003" x14ac:dyDescent="0.25">
      <c r="A120" s="35" t="s">
        <v>1349</v>
      </c>
      <c r="B120" s="173" t="s">
        <v>1306</v>
      </c>
      <c r="C120" s="36" t="s">
        <v>1331</v>
      </c>
      <c r="D120" s="19" t="s">
        <v>29</v>
      </c>
      <c r="E120" s="20">
        <v>223</v>
      </c>
      <c r="F120" s="21">
        <v>10.199999999999999</v>
      </c>
      <c r="G120" s="21">
        <f t="shared" si="2"/>
        <v>2274.6</v>
      </c>
      <c r="H120" s="22"/>
    </row>
    <row r="121" spans="1:8" ht="34.200000000000003" x14ac:dyDescent="0.25">
      <c r="A121" s="35" t="s">
        <v>1350</v>
      </c>
      <c r="B121" s="173" t="s">
        <v>1307</v>
      </c>
      <c r="C121" s="36" t="s">
        <v>1332</v>
      </c>
      <c r="D121" s="19" t="s">
        <v>29</v>
      </c>
      <c r="E121" s="20">
        <v>1490</v>
      </c>
      <c r="F121" s="21">
        <v>8.98</v>
      </c>
      <c r="G121" s="21">
        <f t="shared" si="2"/>
        <v>13380.2</v>
      </c>
      <c r="H121" s="22"/>
    </row>
    <row r="122" spans="1:8" ht="34.200000000000003" x14ac:dyDescent="0.25">
      <c r="A122" s="35" t="s">
        <v>1351</v>
      </c>
      <c r="B122" s="173" t="s">
        <v>1308</v>
      </c>
      <c r="C122" s="36" t="s">
        <v>1333</v>
      </c>
      <c r="D122" s="19" t="s">
        <v>29</v>
      </c>
      <c r="E122" s="20">
        <v>12222</v>
      </c>
      <c r="F122" s="21">
        <v>8.8000000000000007</v>
      </c>
      <c r="G122" s="21">
        <f t="shared" si="2"/>
        <v>107553.60000000001</v>
      </c>
      <c r="H122" s="22"/>
    </row>
    <row r="123" spans="1:8" ht="34.200000000000003" x14ac:dyDescent="0.25">
      <c r="A123" s="35" t="s">
        <v>1352</v>
      </c>
      <c r="B123" s="173" t="s">
        <v>1310</v>
      </c>
      <c r="C123" s="36" t="s">
        <v>1334</v>
      </c>
      <c r="D123" s="19" t="s">
        <v>29</v>
      </c>
      <c r="E123" s="20">
        <v>6501</v>
      </c>
      <c r="F123" s="21">
        <v>23.35</v>
      </c>
      <c r="G123" s="21">
        <f t="shared" si="2"/>
        <v>151798.35</v>
      </c>
      <c r="H123" s="22"/>
    </row>
    <row r="124" spans="1:8" ht="34.200000000000003" x14ac:dyDescent="0.25">
      <c r="A124" s="35" t="s">
        <v>1353</v>
      </c>
      <c r="B124" s="173" t="s">
        <v>1309</v>
      </c>
      <c r="C124" s="36" t="s">
        <v>1335</v>
      </c>
      <c r="D124" s="19" t="s">
        <v>29</v>
      </c>
      <c r="E124" s="20">
        <v>967</v>
      </c>
      <c r="F124" s="21">
        <v>7.19</v>
      </c>
      <c r="G124" s="21">
        <f t="shared" si="2"/>
        <v>6952.73</v>
      </c>
      <c r="H124" s="22"/>
    </row>
    <row r="125" spans="1:8" ht="34.200000000000003" x14ac:dyDescent="0.25">
      <c r="A125" s="35" t="s">
        <v>1354</v>
      </c>
      <c r="B125" s="173" t="s">
        <v>1311</v>
      </c>
      <c r="C125" s="36" t="s">
        <v>1336</v>
      </c>
      <c r="D125" s="19" t="s">
        <v>29</v>
      </c>
      <c r="E125" s="20">
        <v>119</v>
      </c>
      <c r="F125" s="21">
        <v>23.49</v>
      </c>
      <c r="G125" s="21">
        <f t="shared" si="2"/>
        <v>2795.31</v>
      </c>
      <c r="H125" s="22"/>
    </row>
    <row r="126" spans="1:8" ht="34.200000000000003" x14ac:dyDescent="0.25">
      <c r="A126" s="35" t="s">
        <v>1355</v>
      </c>
      <c r="B126" s="173" t="s">
        <v>1312</v>
      </c>
      <c r="C126" s="36" t="s">
        <v>1337</v>
      </c>
      <c r="D126" s="19" t="s">
        <v>29</v>
      </c>
      <c r="E126" s="20">
        <v>3</v>
      </c>
      <c r="F126" s="21">
        <v>13.48</v>
      </c>
      <c r="G126" s="21">
        <f t="shared" si="2"/>
        <v>40.44</v>
      </c>
      <c r="H126" s="22"/>
    </row>
    <row r="127" spans="1:8" ht="34.200000000000003" x14ac:dyDescent="0.25">
      <c r="A127" s="35" t="s">
        <v>1356</v>
      </c>
      <c r="B127" s="173" t="s">
        <v>1313</v>
      </c>
      <c r="C127" s="36" t="s">
        <v>1338</v>
      </c>
      <c r="D127" s="19" t="s">
        <v>29</v>
      </c>
      <c r="E127" s="20">
        <v>24</v>
      </c>
      <c r="F127" s="21">
        <v>11.88</v>
      </c>
      <c r="G127" s="21">
        <f t="shared" si="2"/>
        <v>285.12</v>
      </c>
      <c r="H127" s="22"/>
    </row>
    <row r="128" spans="1:8" ht="34.200000000000003" x14ac:dyDescent="0.25">
      <c r="A128" s="35" t="s">
        <v>1357</v>
      </c>
      <c r="B128" s="173" t="s">
        <v>1314</v>
      </c>
      <c r="C128" s="36" t="s">
        <v>1339</v>
      </c>
      <c r="D128" s="19" t="s">
        <v>29</v>
      </c>
      <c r="E128" s="20">
        <v>447</v>
      </c>
      <c r="F128" s="21">
        <v>7.49</v>
      </c>
      <c r="G128" s="21">
        <f t="shared" si="2"/>
        <v>3348.03</v>
      </c>
      <c r="H128" s="22"/>
    </row>
    <row r="129" spans="1:8" ht="34.200000000000003" x14ac:dyDescent="0.25">
      <c r="A129" s="35" t="s">
        <v>1358</v>
      </c>
      <c r="B129" s="173" t="s">
        <v>1315</v>
      </c>
      <c r="C129" s="36" t="s">
        <v>1340</v>
      </c>
      <c r="D129" s="19" t="s">
        <v>29</v>
      </c>
      <c r="E129" s="20">
        <v>858</v>
      </c>
      <c r="F129" s="21">
        <v>6.13</v>
      </c>
      <c r="G129" s="21">
        <f t="shared" si="2"/>
        <v>5259.54</v>
      </c>
      <c r="H129" s="22"/>
    </row>
    <row r="130" spans="1:8" ht="34.200000000000003" x14ac:dyDescent="0.25">
      <c r="A130" s="35" t="s">
        <v>1359</v>
      </c>
      <c r="B130" s="173" t="s">
        <v>2148</v>
      </c>
      <c r="C130" s="36" t="s">
        <v>2149</v>
      </c>
      <c r="D130" s="19" t="s">
        <v>29</v>
      </c>
      <c r="E130" s="20">
        <v>12798</v>
      </c>
      <c r="F130" s="21">
        <f>VLOOKUP(B130,[1]Plan1!$A$6:$G$3696,7,0)</f>
        <v>9.84</v>
      </c>
      <c r="G130" s="21">
        <f t="shared" si="2"/>
        <v>125932.32</v>
      </c>
      <c r="H130" s="22"/>
    </row>
    <row r="131" spans="1:8" ht="34.200000000000003" x14ac:dyDescent="0.25">
      <c r="A131" s="35" t="s">
        <v>1360</v>
      </c>
      <c r="B131" s="173" t="s">
        <v>1341</v>
      </c>
      <c r="C131" s="36" t="s">
        <v>2152</v>
      </c>
      <c r="D131" s="19" t="s">
        <v>68</v>
      </c>
      <c r="E131" s="20">
        <v>2613</v>
      </c>
      <c r="F131" s="21">
        <v>17.64</v>
      </c>
      <c r="G131" s="21">
        <f t="shared" si="2"/>
        <v>46093.32</v>
      </c>
      <c r="H131" s="22"/>
    </row>
    <row r="132" spans="1:8" ht="34.200000000000003" x14ac:dyDescent="0.25">
      <c r="A132" s="35" t="s">
        <v>1361</v>
      </c>
      <c r="B132" s="173" t="s">
        <v>560</v>
      </c>
      <c r="C132" s="36" t="s">
        <v>1280</v>
      </c>
      <c r="D132" s="19" t="s">
        <v>68</v>
      </c>
      <c r="E132" s="20">
        <v>889</v>
      </c>
      <c r="F132" s="21">
        <f>VLOOKUP(B132,[1]Plan1!$A$6:$G$3696,7,0)</f>
        <v>430.06</v>
      </c>
      <c r="G132" s="21">
        <f t="shared" si="2"/>
        <v>382323.34</v>
      </c>
      <c r="H132" s="22"/>
    </row>
    <row r="133" spans="1:8" ht="34.200000000000003" x14ac:dyDescent="0.25">
      <c r="A133" s="35" t="s">
        <v>1362</v>
      </c>
      <c r="B133" s="173" t="s">
        <v>561</v>
      </c>
      <c r="C133" s="36" t="s">
        <v>1281</v>
      </c>
      <c r="D133" s="19" t="s">
        <v>68</v>
      </c>
      <c r="E133" s="20">
        <v>1331</v>
      </c>
      <c r="F133" s="21">
        <f>VLOOKUP(B133,[1]Plan1!$A$6:$G$3696,7,0)</f>
        <v>571.01</v>
      </c>
      <c r="G133" s="21">
        <f t="shared" si="2"/>
        <v>760014.31</v>
      </c>
      <c r="H133" s="22"/>
    </row>
    <row r="134" spans="1:8" ht="79.8" x14ac:dyDescent="0.25">
      <c r="A134" s="35" t="s">
        <v>2147</v>
      </c>
      <c r="B134" s="173" t="s">
        <v>562</v>
      </c>
      <c r="C134" s="36" t="s">
        <v>1282</v>
      </c>
      <c r="D134" s="19" t="s">
        <v>29</v>
      </c>
      <c r="E134" s="20">
        <v>40040</v>
      </c>
      <c r="F134" s="21">
        <f>VLOOKUP(B134,[1]Plan1!$A$6:$G$3696,7,0)</f>
        <v>15.95</v>
      </c>
      <c r="G134" s="21">
        <f t="shared" si="2"/>
        <v>638638</v>
      </c>
      <c r="H134" s="22"/>
    </row>
    <row r="135" spans="1:8" ht="12" x14ac:dyDescent="0.25">
      <c r="A135" s="35"/>
      <c r="B135" s="173"/>
      <c r="C135" s="36"/>
      <c r="D135" s="19"/>
      <c r="E135" s="20"/>
      <c r="F135" s="20"/>
      <c r="G135" s="21"/>
      <c r="H135" s="22"/>
    </row>
    <row r="136" spans="1:8" ht="12" x14ac:dyDescent="0.25">
      <c r="A136" s="35"/>
      <c r="B136" s="173"/>
      <c r="C136" s="36"/>
      <c r="D136" s="19"/>
      <c r="E136" s="20"/>
      <c r="F136" s="20"/>
      <c r="G136" s="21"/>
      <c r="H136" s="22"/>
    </row>
    <row r="137" spans="1:8" x14ac:dyDescent="0.2">
      <c r="A137" s="29" t="s">
        <v>129</v>
      </c>
      <c r="B137" s="172"/>
      <c r="C137" s="30" t="s">
        <v>130</v>
      </c>
      <c r="D137" s="155"/>
      <c r="E137" s="156"/>
      <c r="F137" s="156"/>
      <c r="G137" s="157"/>
      <c r="H137" s="34"/>
    </row>
    <row r="138" spans="1:8" ht="45.6" x14ac:dyDescent="0.25">
      <c r="A138" s="35" t="s">
        <v>131</v>
      </c>
      <c r="B138" s="173" t="s">
        <v>388</v>
      </c>
      <c r="C138" s="36" t="s">
        <v>389</v>
      </c>
      <c r="D138" s="19" t="s">
        <v>67</v>
      </c>
      <c r="E138" s="20">
        <v>6938</v>
      </c>
      <c r="F138" s="21">
        <v>35.85</v>
      </c>
      <c r="G138" s="21">
        <f>ROUND(E138*F138,2)</f>
        <v>248727.3</v>
      </c>
      <c r="H138" s="22"/>
    </row>
    <row r="139" spans="1:8" ht="34.200000000000003" x14ac:dyDescent="0.25">
      <c r="A139" s="35" t="s">
        <v>391</v>
      </c>
      <c r="B139" s="173" t="s">
        <v>563</v>
      </c>
      <c r="C139" s="36" t="s">
        <v>1482</v>
      </c>
      <c r="D139" s="19" t="s">
        <v>67</v>
      </c>
      <c r="E139" s="20">
        <v>96.2</v>
      </c>
      <c r="F139" s="21">
        <f>VLOOKUP(B139,[1]Plan1!$A$6:$G$3696,7,0)</f>
        <v>554.75</v>
      </c>
      <c r="G139" s="21">
        <f t="shared" ref="G139:G141" si="3">ROUND(E139*F139,2)</f>
        <v>53366.95</v>
      </c>
      <c r="H139" s="22"/>
    </row>
    <row r="140" spans="1:8" ht="45.6" x14ac:dyDescent="0.25">
      <c r="A140" s="35" t="s">
        <v>392</v>
      </c>
      <c r="B140" s="173" t="s">
        <v>564</v>
      </c>
      <c r="C140" s="36" t="s">
        <v>390</v>
      </c>
      <c r="D140" s="19" t="s">
        <v>67</v>
      </c>
      <c r="E140" s="20">
        <v>7</v>
      </c>
      <c r="F140" s="21">
        <f>VLOOKUP(B140,[1]Plan1!$A$6:$G$3696,7,0)</f>
        <v>180.62</v>
      </c>
      <c r="G140" s="21">
        <f t="shared" si="3"/>
        <v>1264.3399999999999</v>
      </c>
      <c r="H140" s="22"/>
    </row>
    <row r="141" spans="1:8" ht="34.200000000000003" x14ac:dyDescent="0.25">
      <c r="A141" s="35" t="s">
        <v>393</v>
      </c>
      <c r="B141" s="173" t="s">
        <v>1439</v>
      </c>
      <c r="C141" s="36" t="s">
        <v>2128</v>
      </c>
      <c r="D141" s="19" t="s">
        <v>67</v>
      </c>
      <c r="E141" s="20">
        <v>53.9</v>
      </c>
      <c r="F141" s="21">
        <f>VLOOKUP(B141,[1]Plan1!$A$6:$G$3696,7,0)</f>
        <v>127.57</v>
      </c>
      <c r="G141" s="21">
        <f t="shared" si="3"/>
        <v>6876.02</v>
      </c>
      <c r="H141" s="22"/>
    </row>
    <row r="142" spans="1:8" ht="12" x14ac:dyDescent="0.25">
      <c r="A142" s="35"/>
      <c r="B142" s="173"/>
      <c r="C142" s="36"/>
      <c r="D142" s="19"/>
      <c r="E142" s="20"/>
      <c r="F142" s="20"/>
      <c r="G142" s="21"/>
      <c r="H142" s="22"/>
    </row>
    <row r="143" spans="1:8" ht="12" x14ac:dyDescent="0.25">
      <c r="A143" s="35"/>
      <c r="B143" s="173"/>
      <c r="C143" s="36"/>
      <c r="D143" s="19"/>
      <c r="E143" s="20"/>
      <c r="F143" s="20"/>
      <c r="G143" s="21"/>
      <c r="H143" s="22"/>
    </row>
    <row r="144" spans="1:8" x14ac:dyDescent="0.2">
      <c r="A144" s="29" t="s">
        <v>128</v>
      </c>
      <c r="B144" s="172"/>
      <c r="C144" s="30" t="s">
        <v>394</v>
      </c>
      <c r="D144" s="155"/>
      <c r="E144" s="156"/>
      <c r="F144" s="156"/>
      <c r="G144" s="157"/>
      <c r="H144" s="34"/>
    </row>
    <row r="145" spans="1:8" ht="22.8" x14ac:dyDescent="0.25">
      <c r="A145" s="35" t="s">
        <v>132</v>
      </c>
      <c r="B145" s="173" t="s">
        <v>1363</v>
      </c>
      <c r="C145" s="36" t="s">
        <v>1364</v>
      </c>
      <c r="D145" s="19" t="s">
        <v>67</v>
      </c>
      <c r="E145" s="20">
        <v>2659</v>
      </c>
      <c r="F145" s="21">
        <v>40.64</v>
      </c>
      <c r="G145" s="21">
        <f t="shared" ref="G145:G158" si="4">ROUND(E145*F145,2)</f>
        <v>108061.75999999999</v>
      </c>
      <c r="H145" s="22"/>
    </row>
    <row r="146" spans="1:8" ht="22.8" x14ac:dyDescent="0.25">
      <c r="A146" s="35" t="s">
        <v>396</v>
      </c>
      <c r="B146" s="173" t="s">
        <v>1440</v>
      </c>
      <c r="C146" s="36" t="s">
        <v>2065</v>
      </c>
      <c r="D146" s="19" t="s">
        <v>12</v>
      </c>
      <c r="E146" s="20">
        <v>76.400000000000006</v>
      </c>
      <c r="F146" s="21">
        <f>VLOOKUP(B146,[1]Plan1!$A$6:$G$3696,7,0)</f>
        <v>61.83</v>
      </c>
      <c r="G146" s="21">
        <f t="shared" si="4"/>
        <v>4723.8100000000004</v>
      </c>
      <c r="H146" s="22"/>
    </row>
    <row r="147" spans="1:8" ht="34.200000000000003" x14ac:dyDescent="0.25">
      <c r="A147" s="35" t="s">
        <v>133</v>
      </c>
      <c r="B147" s="173" t="s">
        <v>1503</v>
      </c>
      <c r="C147" s="36" t="s">
        <v>1365</v>
      </c>
      <c r="D147" s="19" t="s">
        <v>12</v>
      </c>
      <c r="E147" s="20">
        <v>170.7</v>
      </c>
      <c r="F147" s="21">
        <v>43.07</v>
      </c>
      <c r="G147" s="21">
        <f t="shared" si="4"/>
        <v>7352.05</v>
      </c>
      <c r="H147" s="22"/>
    </row>
    <row r="148" spans="1:8" ht="34.200000000000003" x14ac:dyDescent="0.25">
      <c r="A148" s="35" t="s">
        <v>134</v>
      </c>
      <c r="B148" s="173" t="s">
        <v>565</v>
      </c>
      <c r="C148" s="36" t="s">
        <v>1366</v>
      </c>
      <c r="D148" s="19" t="s">
        <v>12</v>
      </c>
      <c r="E148" s="20">
        <v>193.3</v>
      </c>
      <c r="F148" s="21">
        <f>VLOOKUP(B148,[1]Plan1!$A$6:$G$3696,7,0)</f>
        <v>96.339999999999989</v>
      </c>
      <c r="G148" s="21">
        <f t="shared" si="4"/>
        <v>18622.52</v>
      </c>
      <c r="H148" s="22"/>
    </row>
    <row r="149" spans="1:8" ht="22.8" x14ac:dyDescent="0.25">
      <c r="A149" s="35" t="s">
        <v>397</v>
      </c>
      <c r="B149" s="173" t="s">
        <v>566</v>
      </c>
      <c r="C149" s="36" t="s">
        <v>2066</v>
      </c>
      <c r="D149" s="19" t="s">
        <v>67</v>
      </c>
      <c r="E149" s="20">
        <v>348</v>
      </c>
      <c r="F149" s="21">
        <f>VLOOKUP(B149,[1]Plan1!$A$6:$G$3696,7,0)</f>
        <v>327.11</v>
      </c>
      <c r="G149" s="21">
        <f t="shared" si="4"/>
        <v>113834.28</v>
      </c>
      <c r="H149" s="22"/>
    </row>
    <row r="150" spans="1:8" ht="22.8" x14ac:dyDescent="0.25">
      <c r="A150" s="35" t="s">
        <v>398</v>
      </c>
      <c r="B150" s="173" t="s">
        <v>1441</v>
      </c>
      <c r="C150" s="36" t="s">
        <v>395</v>
      </c>
      <c r="D150" s="19" t="s">
        <v>67</v>
      </c>
      <c r="E150" s="20">
        <v>667</v>
      </c>
      <c r="F150" s="21">
        <f>VLOOKUP(B150,[1]Plan1!$A$6:$G$3696,7,0)</f>
        <v>361.34</v>
      </c>
      <c r="G150" s="21">
        <f t="shared" si="4"/>
        <v>241013.78</v>
      </c>
      <c r="H150" s="22"/>
    </row>
    <row r="151" spans="1:8" ht="22.8" x14ac:dyDescent="0.25">
      <c r="A151" s="35" t="s">
        <v>399</v>
      </c>
      <c r="B151" s="173" t="s">
        <v>373</v>
      </c>
      <c r="C151" s="36" t="s">
        <v>205</v>
      </c>
      <c r="D151" s="19" t="s">
        <v>67</v>
      </c>
      <c r="E151" s="20">
        <v>864</v>
      </c>
      <c r="F151" s="21">
        <v>25.54</v>
      </c>
      <c r="G151" s="21">
        <f t="shared" si="4"/>
        <v>22066.560000000001</v>
      </c>
      <c r="H151" s="22"/>
    </row>
    <row r="152" spans="1:8" ht="34.200000000000003" x14ac:dyDescent="0.25">
      <c r="A152" s="35" t="s">
        <v>400</v>
      </c>
      <c r="B152" s="173" t="s">
        <v>404</v>
      </c>
      <c r="C152" s="36" t="s">
        <v>2067</v>
      </c>
      <c r="D152" s="19" t="s">
        <v>67</v>
      </c>
      <c r="E152" s="20">
        <v>905</v>
      </c>
      <c r="F152" s="20">
        <v>129.87</v>
      </c>
      <c r="G152" s="21">
        <f t="shared" si="4"/>
        <v>117532.35</v>
      </c>
      <c r="H152" s="22"/>
    </row>
    <row r="153" spans="1:8" ht="22.8" x14ac:dyDescent="0.25">
      <c r="A153" s="35" t="s">
        <v>401</v>
      </c>
      <c r="B153" s="173" t="s">
        <v>2136</v>
      </c>
      <c r="C153" s="36" t="s">
        <v>2137</v>
      </c>
      <c r="D153" s="19" t="s">
        <v>67</v>
      </c>
      <c r="E153" s="20">
        <v>679</v>
      </c>
      <c r="F153" s="20">
        <v>33.950000000000003</v>
      </c>
      <c r="G153" s="21">
        <f t="shared" si="4"/>
        <v>23052.05</v>
      </c>
      <c r="H153" s="22"/>
    </row>
    <row r="154" spans="1:8" ht="22.8" x14ac:dyDescent="0.25">
      <c r="A154" s="35" t="s">
        <v>402</v>
      </c>
      <c r="B154" s="173" t="s">
        <v>406</v>
      </c>
      <c r="C154" s="36" t="s">
        <v>408</v>
      </c>
      <c r="D154" s="19" t="s">
        <v>67</v>
      </c>
      <c r="E154" s="20">
        <v>226</v>
      </c>
      <c r="F154" s="20">
        <v>44.94</v>
      </c>
      <c r="G154" s="21">
        <f t="shared" si="4"/>
        <v>10156.44</v>
      </c>
      <c r="H154" s="22"/>
    </row>
    <row r="155" spans="1:8" ht="34.200000000000003" x14ac:dyDescent="0.25">
      <c r="A155" s="35" t="s">
        <v>403</v>
      </c>
      <c r="B155" s="173" t="s">
        <v>407</v>
      </c>
      <c r="C155" s="36" t="s">
        <v>2134</v>
      </c>
      <c r="D155" s="19" t="s">
        <v>67</v>
      </c>
      <c r="E155" s="20">
        <v>695</v>
      </c>
      <c r="F155" s="21">
        <v>91.59</v>
      </c>
      <c r="G155" s="21">
        <f t="shared" si="4"/>
        <v>63655.05</v>
      </c>
      <c r="H155" s="22"/>
    </row>
    <row r="156" spans="1:8" ht="34.200000000000003" x14ac:dyDescent="0.25">
      <c r="A156" s="35" t="s">
        <v>2135</v>
      </c>
      <c r="B156" s="173" t="s">
        <v>2145</v>
      </c>
      <c r="C156" s="36" t="s">
        <v>2146</v>
      </c>
      <c r="D156" s="19" t="s">
        <v>67</v>
      </c>
      <c r="E156" s="20">
        <v>2850</v>
      </c>
      <c r="F156" s="20">
        <v>139.99</v>
      </c>
      <c r="G156" s="21">
        <f t="shared" si="4"/>
        <v>398971.5</v>
      </c>
      <c r="H156" s="22"/>
    </row>
    <row r="157" spans="1:8" ht="34.200000000000003" x14ac:dyDescent="0.25">
      <c r="A157" s="35" t="s">
        <v>2143</v>
      </c>
      <c r="B157" s="173" t="s">
        <v>405</v>
      </c>
      <c r="C157" s="36" t="s">
        <v>2141</v>
      </c>
      <c r="D157" s="19" t="s">
        <v>67</v>
      </c>
      <c r="E157" s="20">
        <v>2067</v>
      </c>
      <c r="F157" s="20">
        <v>43.67</v>
      </c>
      <c r="G157" s="21">
        <f t="shared" si="4"/>
        <v>90265.89</v>
      </c>
      <c r="H157" s="22"/>
    </row>
    <row r="158" spans="1:8" ht="34.200000000000003" x14ac:dyDescent="0.25">
      <c r="A158" s="35" t="s">
        <v>2144</v>
      </c>
      <c r="B158" s="173" t="s">
        <v>2140</v>
      </c>
      <c r="C158" s="36" t="s">
        <v>2142</v>
      </c>
      <c r="D158" s="19" t="s">
        <v>67</v>
      </c>
      <c r="E158" s="20">
        <v>783</v>
      </c>
      <c r="F158" s="20">
        <v>54.64</v>
      </c>
      <c r="G158" s="21">
        <f t="shared" si="4"/>
        <v>42783.12</v>
      </c>
      <c r="H158" s="22"/>
    </row>
    <row r="159" spans="1:8" ht="12" x14ac:dyDescent="0.25">
      <c r="A159" s="35"/>
      <c r="B159" s="173"/>
      <c r="C159" s="36"/>
      <c r="D159" s="19"/>
      <c r="E159" s="20"/>
      <c r="F159" s="20"/>
      <c r="G159" s="21"/>
      <c r="H159" s="22"/>
    </row>
    <row r="160" spans="1:8" ht="12" x14ac:dyDescent="0.25">
      <c r="A160" s="35"/>
      <c r="B160" s="173"/>
      <c r="C160" s="36"/>
      <c r="D160" s="19"/>
      <c r="E160" s="20"/>
      <c r="F160" s="20"/>
      <c r="G160" s="21"/>
      <c r="H160" s="22"/>
    </row>
    <row r="161" spans="1:8" x14ac:dyDescent="0.2">
      <c r="A161" s="29" t="s">
        <v>135</v>
      </c>
      <c r="B161" s="172"/>
      <c r="C161" s="30" t="s">
        <v>136</v>
      </c>
      <c r="D161" s="155"/>
      <c r="E161" s="156"/>
      <c r="F161" s="156"/>
      <c r="G161" s="157"/>
      <c r="H161" s="34"/>
    </row>
    <row r="162" spans="1:8" x14ac:dyDescent="0.2">
      <c r="A162" s="158" t="s">
        <v>137</v>
      </c>
      <c r="B162" s="173"/>
      <c r="C162" s="159" t="s">
        <v>140</v>
      </c>
      <c r="D162" s="31"/>
      <c r="E162" s="32"/>
      <c r="F162" s="32"/>
      <c r="G162" s="33"/>
      <c r="H162" s="183"/>
    </row>
    <row r="163" spans="1:8" ht="45.6" x14ac:dyDescent="0.25">
      <c r="A163" s="35" t="s">
        <v>141</v>
      </c>
      <c r="B163" s="173" t="s">
        <v>271</v>
      </c>
      <c r="C163" s="196" t="s">
        <v>2138</v>
      </c>
      <c r="D163" s="45" t="s">
        <v>67</v>
      </c>
      <c r="E163" s="197">
        <v>4642.2</v>
      </c>
      <c r="F163" s="21">
        <v>33.229999999999997</v>
      </c>
      <c r="G163" s="21">
        <f t="shared" ref="G163:G170" si="5">ROUND(E163*F163,2)</f>
        <v>154260.31</v>
      </c>
      <c r="H163" s="22"/>
    </row>
    <row r="164" spans="1:8" ht="45.6" x14ac:dyDescent="0.25">
      <c r="A164" s="35" t="s">
        <v>142</v>
      </c>
      <c r="B164" s="173" t="s">
        <v>1442</v>
      </c>
      <c r="C164" s="36" t="s">
        <v>411</v>
      </c>
      <c r="D164" s="19" t="s">
        <v>67</v>
      </c>
      <c r="E164" s="20">
        <v>25</v>
      </c>
      <c r="F164" s="21">
        <f>VLOOKUP(B164,[1]Plan1!$A$6:$G$3696,7,0)</f>
        <v>94.460000000000008</v>
      </c>
      <c r="G164" s="21">
        <f t="shared" si="5"/>
        <v>2361.5</v>
      </c>
      <c r="H164" s="22"/>
    </row>
    <row r="165" spans="1:8" ht="34.200000000000003" x14ac:dyDescent="0.25">
      <c r="A165" s="35" t="s">
        <v>143</v>
      </c>
      <c r="B165" s="173" t="s">
        <v>1443</v>
      </c>
      <c r="C165" s="36" t="s">
        <v>409</v>
      </c>
      <c r="D165" s="19" t="s">
        <v>67</v>
      </c>
      <c r="E165" s="20">
        <v>4031</v>
      </c>
      <c r="F165" s="21">
        <f>VLOOKUP(B165,[1]Plan1!$A$6:$G$3696,7,0)</f>
        <v>110.28</v>
      </c>
      <c r="G165" s="21">
        <f t="shared" si="5"/>
        <v>444538.68</v>
      </c>
      <c r="H165" s="22"/>
    </row>
    <row r="166" spans="1:8" ht="34.200000000000003" x14ac:dyDescent="0.25">
      <c r="A166" s="35" t="s">
        <v>144</v>
      </c>
      <c r="B166" s="173" t="s">
        <v>567</v>
      </c>
      <c r="C166" s="36" t="s">
        <v>410</v>
      </c>
      <c r="D166" s="19" t="s">
        <v>67</v>
      </c>
      <c r="E166" s="20">
        <v>112.2</v>
      </c>
      <c r="F166" s="21">
        <f>VLOOKUP(B166,[1]Plan1!$A$6:$G$3696,7,0)</f>
        <v>243.42</v>
      </c>
      <c r="G166" s="21">
        <f t="shared" si="5"/>
        <v>27311.72</v>
      </c>
      <c r="H166" s="22"/>
    </row>
    <row r="167" spans="1:8" ht="34.200000000000003" x14ac:dyDescent="0.25">
      <c r="A167" s="35" t="s">
        <v>145</v>
      </c>
      <c r="B167" s="173" t="s">
        <v>568</v>
      </c>
      <c r="C167" s="36" t="s">
        <v>461</v>
      </c>
      <c r="D167" s="19" t="s">
        <v>67</v>
      </c>
      <c r="E167" s="20">
        <v>771</v>
      </c>
      <c r="F167" s="21">
        <f>VLOOKUP(B167,[1]Plan1!$A$6:$G$3696,7,0)</f>
        <v>222.22</v>
      </c>
      <c r="G167" s="21">
        <f t="shared" si="5"/>
        <v>171331.62</v>
      </c>
      <c r="H167" s="22"/>
    </row>
    <row r="168" spans="1:8" ht="45.6" x14ac:dyDescent="0.25">
      <c r="A168" s="35" t="s">
        <v>146</v>
      </c>
      <c r="B168" s="173" t="s">
        <v>569</v>
      </c>
      <c r="C168" s="36" t="s">
        <v>412</v>
      </c>
      <c r="D168" s="19" t="s">
        <v>67</v>
      </c>
      <c r="E168" s="20">
        <v>148</v>
      </c>
      <c r="F168" s="21">
        <f>VLOOKUP(B168,[1]Plan1!$A$6:$G$3696,7,0)</f>
        <v>174.81999999999996</v>
      </c>
      <c r="G168" s="21">
        <f t="shared" si="5"/>
        <v>25873.360000000001</v>
      </c>
      <c r="H168" s="22"/>
    </row>
    <row r="169" spans="1:8" ht="45.6" x14ac:dyDescent="0.25">
      <c r="A169" s="35" t="s">
        <v>227</v>
      </c>
      <c r="B169" s="173" t="s">
        <v>584</v>
      </c>
      <c r="C169" s="196" t="s">
        <v>2139</v>
      </c>
      <c r="D169" s="45" t="s">
        <v>67</v>
      </c>
      <c r="E169" s="197">
        <v>554.6</v>
      </c>
      <c r="F169" s="20">
        <v>31.5</v>
      </c>
      <c r="G169" s="21">
        <f t="shared" si="5"/>
        <v>17469.900000000001</v>
      </c>
      <c r="H169" s="22"/>
    </row>
    <row r="170" spans="1:8" ht="34.200000000000003" x14ac:dyDescent="0.25">
      <c r="A170" s="35" t="s">
        <v>1444</v>
      </c>
      <c r="B170" s="173" t="s">
        <v>570</v>
      </c>
      <c r="C170" s="36" t="s">
        <v>414</v>
      </c>
      <c r="D170" s="19" t="s">
        <v>67</v>
      </c>
      <c r="E170" s="20">
        <v>62</v>
      </c>
      <c r="F170" s="21">
        <f>VLOOKUP(B170,[1]Plan1!$A$6:$G$3696,7,0)</f>
        <v>152.54999999999998</v>
      </c>
      <c r="G170" s="21">
        <f t="shared" si="5"/>
        <v>9458.1</v>
      </c>
      <c r="H170" s="22"/>
    </row>
    <row r="171" spans="1:8" ht="12" x14ac:dyDescent="0.25">
      <c r="A171" s="35"/>
      <c r="B171" s="173"/>
      <c r="C171" s="36"/>
      <c r="D171" s="19"/>
      <c r="E171" s="20"/>
      <c r="F171" s="20"/>
      <c r="G171" s="21"/>
      <c r="H171" s="22"/>
    </row>
    <row r="172" spans="1:8" ht="12" x14ac:dyDescent="0.25">
      <c r="A172" s="158" t="s">
        <v>138</v>
      </c>
      <c r="B172" s="173"/>
      <c r="C172" s="159" t="s">
        <v>147</v>
      </c>
      <c r="D172" s="19"/>
      <c r="E172" s="20"/>
      <c r="F172" s="20"/>
      <c r="G172" s="21"/>
      <c r="H172" s="22"/>
    </row>
    <row r="173" spans="1:8" ht="34.200000000000003" x14ac:dyDescent="0.25">
      <c r="A173" s="35" t="s">
        <v>148</v>
      </c>
      <c r="B173" s="173" t="s">
        <v>119</v>
      </c>
      <c r="C173" s="36" t="s">
        <v>76</v>
      </c>
      <c r="D173" s="19" t="s">
        <v>67</v>
      </c>
      <c r="E173" s="20">
        <v>7049</v>
      </c>
      <c r="F173" s="20">
        <v>3.14</v>
      </c>
      <c r="G173" s="21">
        <f t="shared" ref="G173:G181" si="6">ROUND(E173*F173,2)</f>
        <v>22133.86</v>
      </c>
      <c r="H173" s="22"/>
    </row>
    <row r="174" spans="1:8" ht="45.6" x14ac:dyDescent="0.25">
      <c r="A174" s="35" t="s">
        <v>149</v>
      </c>
      <c r="B174" s="173" t="s">
        <v>536</v>
      </c>
      <c r="C174" s="36" t="s">
        <v>538</v>
      </c>
      <c r="D174" s="19" t="s">
        <v>67</v>
      </c>
      <c r="E174" s="20">
        <v>2625</v>
      </c>
      <c r="F174" s="20">
        <v>5.63</v>
      </c>
      <c r="G174" s="21">
        <f t="shared" si="6"/>
        <v>14778.75</v>
      </c>
      <c r="H174" s="22"/>
    </row>
    <row r="175" spans="1:8" ht="45.6" x14ac:dyDescent="0.25">
      <c r="A175" s="35" t="s">
        <v>150</v>
      </c>
      <c r="B175" s="173" t="s">
        <v>120</v>
      </c>
      <c r="C175" s="36" t="s">
        <v>86</v>
      </c>
      <c r="D175" s="19" t="s">
        <v>67</v>
      </c>
      <c r="E175" s="20">
        <v>6893</v>
      </c>
      <c r="F175" s="20">
        <v>27.34</v>
      </c>
      <c r="G175" s="21">
        <f t="shared" si="6"/>
        <v>188454.62</v>
      </c>
      <c r="H175" s="22"/>
    </row>
    <row r="176" spans="1:8" ht="57" x14ac:dyDescent="0.25">
      <c r="A176" s="35" t="s">
        <v>151</v>
      </c>
      <c r="B176" s="173" t="s">
        <v>121</v>
      </c>
      <c r="C176" s="36" t="s">
        <v>110</v>
      </c>
      <c r="D176" s="19" t="s">
        <v>67</v>
      </c>
      <c r="E176" s="20">
        <v>2732</v>
      </c>
      <c r="F176" s="20">
        <v>24.11</v>
      </c>
      <c r="G176" s="21">
        <f t="shared" si="6"/>
        <v>65868.52</v>
      </c>
      <c r="H176" s="22"/>
    </row>
    <row r="177" spans="1:8" ht="34.200000000000003" x14ac:dyDescent="0.25">
      <c r="A177" s="35" t="s">
        <v>152</v>
      </c>
      <c r="B177" s="173" t="s">
        <v>1367</v>
      </c>
      <c r="C177" s="36" t="s">
        <v>1368</v>
      </c>
      <c r="D177" s="19" t="s">
        <v>67</v>
      </c>
      <c r="E177" s="20">
        <v>2625</v>
      </c>
      <c r="F177" s="20">
        <v>6.13</v>
      </c>
      <c r="G177" s="21">
        <f t="shared" si="6"/>
        <v>16091.25</v>
      </c>
      <c r="H177" s="22"/>
    </row>
    <row r="178" spans="1:8" ht="45.6" x14ac:dyDescent="0.25">
      <c r="A178" s="35" t="s">
        <v>228</v>
      </c>
      <c r="B178" s="173" t="s">
        <v>418</v>
      </c>
      <c r="C178" s="36" t="s">
        <v>419</v>
      </c>
      <c r="D178" s="19" t="s">
        <v>67</v>
      </c>
      <c r="E178" s="20">
        <v>2625</v>
      </c>
      <c r="F178" s="20">
        <v>38.99</v>
      </c>
      <c r="G178" s="21">
        <f t="shared" si="6"/>
        <v>102348.75</v>
      </c>
      <c r="H178" s="22"/>
    </row>
    <row r="179" spans="1:8" ht="34.200000000000003" x14ac:dyDescent="0.25">
      <c r="A179" s="35" t="s">
        <v>229</v>
      </c>
      <c r="B179" s="173" t="s">
        <v>571</v>
      </c>
      <c r="C179" s="36" t="s">
        <v>415</v>
      </c>
      <c r="D179" s="19" t="s">
        <v>67</v>
      </c>
      <c r="E179" s="20">
        <v>49</v>
      </c>
      <c r="F179" s="21">
        <f>VLOOKUP(B179,[1]Plan1!$A$6:$G$3696,7,0)</f>
        <v>80.97</v>
      </c>
      <c r="G179" s="21">
        <f t="shared" si="6"/>
        <v>3967.53</v>
      </c>
      <c r="H179" s="22"/>
    </row>
    <row r="180" spans="1:8" ht="34.200000000000003" x14ac:dyDescent="0.25">
      <c r="A180" s="35" t="s">
        <v>537</v>
      </c>
      <c r="B180" s="173" t="s">
        <v>572</v>
      </c>
      <c r="C180" s="36" t="s">
        <v>416</v>
      </c>
      <c r="D180" s="19" t="s">
        <v>67</v>
      </c>
      <c r="E180" s="20">
        <v>1806</v>
      </c>
      <c r="F180" s="21">
        <f>VLOOKUP(B180,[1]Plan1!$A$6:$G$3696,7,0)</f>
        <v>59.070000000000007</v>
      </c>
      <c r="G180" s="21">
        <f t="shared" si="6"/>
        <v>106680.42</v>
      </c>
      <c r="H180" s="22"/>
    </row>
    <row r="181" spans="1:8" ht="34.200000000000003" x14ac:dyDescent="0.25">
      <c r="A181" s="35" t="s">
        <v>1369</v>
      </c>
      <c r="B181" s="173" t="s">
        <v>1445</v>
      </c>
      <c r="C181" s="36" t="s">
        <v>417</v>
      </c>
      <c r="D181" s="19" t="s">
        <v>67</v>
      </c>
      <c r="E181" s="20">
        <v>926</v>
      </c>
      <c r="F181" s="21">
        <f>VLOOKUP(B181,[1]Plan1!$A$6:$G$3696,7,0)</f>
        <v>84.690000000000012</v>
      </c>
      <c r="G181" s="21">
        <f t="shared" si="6"/>
        <v>78422.94</v>
      </c>
      <c r="H181" s="22"/>
    </row>
    <row r="182" spans="1:8" ht="12" x14ac:dyDescent="0.25">
      <c r="A182" s="35"/>
      <c r="B182" s="173"/>
      <c r="C182" s="36"/>
      <c r="D182" s="19"/>
      <c r="E182" s="20"/>
      <c r="F182" s="20"/>
      <c r="G182" s="21"/>
      <c r="H182" s="22"/>
    </row>
    <row r="183" spans="1:8" ht="12" x14ac:dyDescent="0.25">
      <c r="A183" s="158" t="s">
        <v>139</v>
      </c>
      <c r="B183" s="173"/>
      <c r="C183" s="159" t="s">
        <v>153</v>
      </c>
      <c r="D183" s="19"/>
      <c r="E183" s="20"/>
      <c r="F183" s="20"/>
      <c r="G183" s="21"/>
      <c r="H183" s="22"/>
    </row>
    <row r="184" spans="1:8" ht="34.200000000000003" x14ac:dyDescent="0.25">
      <c r="A184" s="35" t="s">
        <v>154</v>
      </c>
      <c r="B184" s="173" t="s">
        <v>420</v>
      </c>
      <c r="C184" s="36" t="s">
        <v>422</v>
      </c>
      <c r="D184" s="19" t="s">
        <v>67</v>
      </c>
      <c r="E184" s="20">
        <v>4202</v>
      </c>
      <c r="F184" s="21">
        <v>41.58</v>
      </c>
      <c r="G184" s="21">
        <f t="shared" ref="G184:G185" si="7">ROUND(E184*F184,2)</f>
        <v>174719.16</v>
      </c>
      <c r="H184" s="22"/>
    </row>
    <row r="185" spans="1:8" ht="22.8" x14ac:dyDescent="0.25">
      <c r="A185" s="35" t="s">
        <v>273</v>
      </c>
      <c r="B185" s="173" t="s">
        <v>421</v>
      </c>
      <c r="C185" s="36" t="s">
        <v>423</v>
      </c>
      <c r="D185" s="19" t="s">
        <v>67</v>
      </c>
      <c r="E185" s="20">
        <v>2372</v>
      </c>
      <c r="F185" s="21">
        <v>18.440000000000001</v>
      </c>
      <c r="G185" s="21">
        <f t="shared" si="7"/>
        <v>43739.68</v>
      </c>
      <c r="H185" s="22"/>
    </row>
    <row r="186" spans="1:8" ht="12" x14ac:dyDescent="0.25">
      <c r="A186" s="35"/>
      <c r="B186" s="173"/>
      <c r="C186" s="36"/>
      <c r="D186" s="19"/>
      <c r="E186" s="20"/>
      <c r="F186" s="20"/>
      <c r="G186" s="21"/>
      <c r="H186" s="22"/>
    </row>
    <row r="187" spans="1:8" ht="12" x14ac:dyDescent="0.25">
      <c r="A187" s="35"/>
      <c r="B187" s="173"/>
      <c r="C187" s="36"/>
      <c r="D187" s="19"/>
      <c r="E187" s="20"/>
      <c r="F187" s="20"/>
      <c r="G187" s="21"/>
      <c r="H187" s="22"/>
    </row>
    <row r="188" spans="1:8" x14ac:dyDescent="0.2">
      <c r="A188" s="29" t="s">
        <v>155</v>
      </c>
      <c r="B188" s="172"/>
      <c r="C188" s="30" t="s">
        <v>156</v>
      </c>
      <c r="D188" s="155"/>
      <c r="E188" s="156"/>
      <c r="F188" s="156"/>
      <c r="G188" s="157"/>
      <c r="H188" s="34"/>
    </row>
    <row r="189" spans="1:8" ht="22.8" x14ac:dyDescent="0.2">
      <c r="A189" s="158" t="s">
        <v>157</v>
      </c>
      <c r="B189" s="173"/>
      <c r="C189" s="159" t="s">
        <v>274</v>
      </c>
      <c r="D189" s="31"/>
      <c r="E189" s="32"/>
      <c r="F189" s="32"/>
      <c r="G189" s="33"/>
      <c r="H189" s="34"/>
    </row>
    <row r="190" spans="1:8" ht="57" x14ac:dyDescent="0.25">
      <c r="A190" s="35" t="s">
        <v>158</v>
      </c>
      <c r="B190" s="173" t="s">
        <v>573</v>
      </c>
      <c r="C190" s="36" t="s">
        <v>1581</v>
      </c>
      <c r="D190" s="19" t="s">
        <v>28</v>
      </c>
      <c r="E190" s="20">
        <v>32</v>
      </c>
      <c r="F190" s="21">
        <f>VLOOKUP(B190,[1]Plan1!$A$6:$G$3696,7,0)</f>
        <v>1333.4000000000003</v>
      </c>
      <c r="G190" s="21">
        <f t="shared" ref="G190:G195" si="8">ROUND(E190*F190,2)</f>
        <v>42668.800000000003</v>
      </c>
      <c r="H190" s="22"/>
    </row>
    <row r="191" spans="1:8" ht="57" x14ac:dyDescent="0.25">
      <c r="A191" s="35" t="s">
        <v>159</v>
      </c>
      <c r="B191" s="173" t="s">
        <v>1446</v>
      </c>
      <c r="C191" s="36" t="s">
        <v>1582</v>
      </c>
      <c r="D191" s="19" t="s">
        <v>28</v>
      </c>
      <c r="E191" s="20">
        <v>6</v>
      </c>
      <c r="F191" s="21">
        <f>VLOOKUP(B191,[1]Plan1!$A$6:$G$3696,7,0)</f>
        <v>972.52000000000021</v>
      </c>
      <c r="G191" s="21">
        <f t="shared" si="8"/>
        <v>5835.12</v>
      </c>
      <c r="H191" s="22"/>
    </row>
    <row r="192" spans="1:8" ht="57" x14ac:dyDescent="0.25">
      <c r="A192" s="35" t="s">
        <v>160</v>
      </c>
      <c r="B192" s="173" t="s">
        <v>574</v>
      </c>
      <c r="C192" s="36" t="s">
        <v>1583</v>
      </c>
      <c r="D192" s="19" t="s">
        <v>28</v>
      </c>
      <c r="E192" s="20">
        <v>43</v>
      </c>
      <c r="F192" s="21">
        <f>VLOOKUP(B192,[1]Plan1!$A$6:$G$3696,7,0)</f>
        <v>1369.9800000000002</v>
      </c>
      <c r="G192" s="21">
        <f t="shared" si="8"/>
        <v>58909.14</v>
      </c>
      <c r="H192" s="22"/>
    </row>
    <row r="193" spans="1:8" ht="57" x14ac:dyDescent="0.25">
      <c r="A193" s="35" t="s">
        <v>161</v>
      </c>
      <c r="B193" s="173" t="s">
        <v>575</v>
      </c>
      <c r="C193" s="36" t="s">
        <v>1584</v>
      </c>
      <c r="D193" s="19" t="s">
        <v>28</v>
      </c>
      <c r="E193" s="20">
        <v>1</v>
      </c>
      <c r="F193" s="21">
        <f>VLOOKUP(B193,[1]Plan1!$A$6:$G$3696,7,0)</f>
        <v>1333.4000000000003</v>
      </c>
      <c r="G193" s="21">
        <f t="shared" si="8"/>
        <v>1333.4</v>
      </c>
      <c r="H193" s="22"/>
    </row>
    <row r="194" spans="1:8" ht="45.6" x14ac:dyDescent="0.25">
      <c r="A194" s="35" t="s">
        <v>162</v>
      </c>
      <c r="B194" s="173" t="s">
        <v>576</v>
      </c>
      <c r="C194" s="36" t="s">
        <v>1585</v>
      </c>
      <c r="D194" s="19" t="s">
        <v>28</v>
      </c>
      <c r="E194" s="20">
        <v>1</v>
      </c>
      <c r="F194" s="21">
        <f>VLOOKUP(B194,[1]Plan1!$A$6:$G$3696,7,0)</f>
        <v>1419.43</v>
      </c>
      <c r="G194" s="21">
        <f t="shared" si="8"/>
        <v>1419.43</v>
      </c>
      <c r="H194" s="22"/>
    </row>
    <row r="195" spans="1:8" ht="45.6" x14ac:dyDescent="0.25">
      <c r="A195" s="35" t="s">
        <v>163</v>
      </c>
      <c r="B195" s="173" t="s">
        <v>577</v>
      </c>
      <c r="C195" s="36" t="s">
        <v>1586</v>
      </c>
      <c r="D195" s="19" t="s">
        <v>28</v>
      </c>
      <c r="E195" s="20">
        <v>2</v>
      </c>
      <c r="F195" s="21">
        <f>VLOOKUP(B195,[1]Plan1!$A$6:$G$3696,7,0)</f>
        <v>1456.01</v>
      </c>
      <c r="G195" s="21">
        <f t="shared" si="8"/>
        <v>2912.02</v>
      </c>
      <c r="H195" s="22"/>
    </row>
    <row r="196" spans="1:8" ht="12" x14ac:dyDescent="0.25">
      <c r="A196" s="35" t="s">
        <v>1450</v>
      </c>
      <c r="B196" s="173"/>
      <c r="C196" s="36"/>
      <c r="D196" s="19"/>
      <c r="E196" s="20"/>
      <c r="F196" s="21"/>
      <c r="G196" s="21"/>
      <c r="H196" s="22"/>
    </row>
    <row r="197" spans="1:8" ht="22.8" x14ac:dyDescent="0.25">
      <c r="A197" s="35" t="s">
        <v>1451</v>
      </c>
      <c r="B197" s="173"/>
      <c r="C197" s="159" t="s">
        <v>424</v>
      </c>
      <c r="D197" s="19"/>
      <c r="E197" s="20"/>
      <c r="F197" s="20"/>
      <c r="G197" s="21"/>
      <c r="H197" s="22"/>
    </row>
    <row r="198" spans="1:8" ht="34.200000000000003" x14ac:dyDescent="0.25">
      <c r="A198" s="35" t="s">
        <v>1452</v>
      </c>
      <c r="B198" s="173" t="s">
        <v>578</v>
      </c>
      <c r="C198" s="36" t="s">
        <v>1265</v>
      </c>
      <c r="D198" s="19" t="s">
        <v>28</v>
      </c>
      <c r="E198" s="20">
        <v>16</v>
      </c>
      <c r="F198" s="21">
        <f>VLOOKUP(B198,[1]Plan1!$A$6:$G$3696,7,0)</f>
        <v>5479.98</v>
      </c>
      <c r="G198" s="21">
        <f t="shared" ref="G198:G224" si="9">ROUND(E198*F198,2)</f>
        <v>87679.679999999993</v>
      </c>
      <c r="H198" s="22"/>
    </row>
    <row r="199" spans="1:8" ht="34.200000000000003" x14ac:dyDescent="0.25">
      <c r="A199" s="35" t="s">
        <v>1453</v>
      </c>
      <c r="B199" s="173" t="s">
        <v>579</v>
      </c>
      <c r="C199" s="36" t="s">
        <v>1266</v>
      </c>
      <c r="D199" s="19" t="s">
        <v>28</v>
      </c>
      <c r="E199" s="20">
        <v>2</v>
      </c>
      <c r="F199" s="21">
        <f>VLOOKUP(B199,[1]Plan1!$A$6:$G$3696,7,0)</f>
        <v>3702.04</v>
      </c>
      <c r="G199" s="21">
        <f t="shared" si="9"/>
        <v>7404.08</v>
      </c>
      <c r="H199" s="22"/>
    </row>
    <row r="200" spans="1:8" ht="34.200000000000003" x14ac:dyDescent="0.25">
      <c r="A200" s="35" t="s">
        <v>1454</v>
      </c>
      <c r="B200" s="173" t="s">
        <v>580</v>
      </c>
      <c r="C200" s="36" t="s">
        <v>1267</v>
      </c>
      <c r="D200" s="19" t="s">
        <v>28</v>
      </c>
      <c r="E200" s="20">
        <v>78</v>
      </c>
      <c r="F200" s="21">
        <f>VLOOKUP(B200,[1]Plan1!$A$6:$G$3696,7,0)</f>
        <v>565.67999999999995</v>
      </c>
      <c r="G200" s="21">
        <f t="shared" si="9"/>
        <v>44123.040000000001</v>
      </c>
      <c r="H200" s="22"/>
    </row>
    <row r="201" spans="1:8" ht="22.8" x14ac:dyDescent="0.25">
      <c r="A201" s="35" t="s">
        <v>1455</v>
      </c>
      <c r="B201" s="173" t="s">
        <v>581</v>
      </c>
      <c r="C201" s="36" t="s">
        <v>1268</v>
      </c>
      <c r="D201" s="19" t="s">
        <v>28</v>
      </c>
      <c r="E201" s="20">
        <v>3</v>
      </c>
      <c r="F201" s="21">
        <f>VLOOKUP(B201,[1]Plan1!$A$6:$G$3696,7,0)</f>
        <v>2456.1800000000003</v>
      </c>
      <c r="G201" s="21">
        <f t="shared" si="9"/>
        <v>7368.54</v>
      </c>
      <c r="H201" s="22"/>
    </row>
    <row r="202" spans="1:8" ht="22.8" x14ac:dyDescent="0.25">
      <c r="A202" s="35" t="s">
        <v>1456</v>
      </c>
      <c r="B202" s="173" t="s">
        <v>582</v>
      </c>
      <c r="C202" s="36" t="s">
        <v>1269</v>
      </c>
      <c r="D202" s="19" t="s">
        <v>28</v>
      </c>
      <c r="E202" s="20">
        <v>1</v>
      </c>
      <c r="F202" s="21">
        <f>VLOOKUP(B202,[1]Plan1!$A$6:$G$3696,7,0)</f>
        <v>2071.1800000000003</v>
      </c>
      <c r="G202" s="21">
        <f t="shared" si="9"/>
        <v>2071.1799999999998</v>
      </c>
      <c r="H202" s="22"/>
    </row>
    <row r="203" spans="1:8" ht="22.8" x14ac:dyDescent="0.25">
      <c r="A203" s="35" t="s">
        <v>1457</v>
      </c>
      <c r="B203" s="173" t="s">
        <v>583</v>
      </c>
      <c r="C203" s="36" t="s">
        <v>2069</v>
      </c>
      <c r="D203" s="19" t="s">
        <v>28</v>
      </c>
      <c r="E203" s="20">
        <v>3</v>
      </c>
      <c r="F203" s="21">
        <f>VLOOKUP(B203,[1]Plan1!$A$6:$G$3696,7,0)</f>
        <v>1052.49</v>
      </c>
      <c r="G203" s="21">
        <f t="shared" si="9"/>
        <v>3157.47</v>
      </c>
      <c r="H203" s="22"/>
    </row>
    <row r="204" spans="1:8" ht="22.8" x14ac:dyDescent="0.25">
      <c r="A204" s="35" t="s">
        <v>1458</v>
      </c>
      <c r="B204" s="173" t="s">
        <v>585</v>
      </c>
      <c r="C204" s="36" t="s">
        <v>2070</v>
      </c>
      <c r="D204" s="19" t="s">
        <v>28</v>
      </c>
      <c r="E204" s="20">
        <v>1</v>
      </c>
      <c r="F204" s="21">
        <f>VLOOKUP(B204,[1]Plan1!$A$6:$G$3696,7,0)</f>
        <v>665.59</v>
      </c>
      <c r="G204" s="21">
        <f t="shared" si="9"/>
        <v>665.59</v>
      </c>
      <c r="H204" s="22"/>
    </row>
    <row r="205" spans="1:8" ht="22.8" x14ac:dyDescent="0.25">
      <c r="A205" s="35" t="s">
        <v>1459</v>
      </c>
      <c r="B205" s="173" t="s">
        <v>586</v>
      </c>
      <c r="C205" s="36" t="s">
        <v>427</v>
      </c>
      <c r="D205" s="19" t="s">
        <v>28</v>
      </c>
      <c r="E205" s="20">
        <v>10</v>
      </c>
      <c r="F205" s="21">
        <f>VLOOKUP(B205,[1]Plan1!$A$6:$G$3696,7,0)</f>
        <v>1829.34</v>
      </c>
      <c r="G205" s="21">
        <f t="shared" si="9"/>
        <v>18293.400000000001</v>
      </c>
      <c r="H205" s="22"/>
    </row>
    <row r="206" spans="1:8" ht="34.200000000000003" x14ac:dyDescent="0.25">
      <c r="A206" s="35" t="s">
        <v>1460</v>
      </c>
      <c r="B206" s="173" t="s">
        <v>587</v>
      </c>
      <c r="C206" s="36" t="s">
        <v>428</v>
      </c>
      <c r="D206" s="19" t="s">
        <v>28</v>
      </c>
      <c r="E206" s="20">
        <v>20</v>
      </c>
      <c r="F206" s="21">
        <f>VLOOKUP(B206,[1]Plan1!$A$6:$G$3696,7,0)</f>
        <v>1531.43</v>
      </c>
      <c r="G206" s="21">
        <f t="shared" si="9"/>
        <v>30628.6</v>
      </c>
      <c r="H206" s="22"/>
    </row>
    <row r="207" spans="1:8" ht="34.200000000000003" x14ac:dyDescent="0.25">
      <c r="A207" s="35" t="s">
        <v>1461</v>
      </c>
      <c r="B207" s="173" t="s">
        <v>588</v>
      </c>
      <c r="C207" s="36" t="s">
        <v>429</v>
      </c>
      <c r="D207" s="19" t="s">
        <v>28</v>
      </c>
      <c r="E207" s="20">
        <v>3</v>
      </c>
      <c r="F207" s="21">
        <f>VLOOKUP(B207,[1]Plan1!$A$6:$G$3696,7,0)</f>
        <v>1644.93</v>
      </c>
      <c r="G207" s="21">
        <f t="shared" si="9"/>
        <v>4934.79</v>
      </c>
      <c r="H207" s="22"/>
    </row>
    <row r="208" spans="1:8" ht="22.8" x14ac:dyDescent="0.25">
      <c r="A208" s="35" t="s">
        <v>1462</v>
      </c>
      <c r="B208" s="173" t="s">
        <v>589</v>
      </c>
      <c r="C208" s="36" t="s">
        <v>430</v>
      </c>
      <c r="D208" s="19" t="s">
        <v>28</v>
      </c>
      <c r="E208" s="20">
        <v>6</v>
      </c>
      <c r="F208" s="21">
        <f>VLOOKUP(B208,[1]Plan1!$A$6:$G$3696,7,0)</f>
        <v>1169.81</v>
      </c>
      <c r="G208" s="21">
        <f t="shared" si="9"/>
        <v>7018.86</v>
      </c>
      <c r="H208" s="22"/>
    </row>
    <row r="209" spans="1:8" ht="34.200000000000003" x14ac:dyDescent="0.25">
      <c r="A209" s="35" t="s">
        <v>1463</v>
      </c>
      <c r="B209" s="173" t="s">
        <v>590</v>
      </c>
      <c r="C209" s="36" t="s">
        <v>431</v>
      </c>
      <c r="D209" s="19" t="s">
        <v>28</v>
      </c>
      <c r="E209" s="20">
        <v>3</v>
      </c>
      <c r="F209" s="21">
        <f>VLOOKUP(B209,[1]Plan1!$A$6:$G$3696,7,0)</f>
        <v>8606.5600000000013</v>
      </c>
      <c r="G209" s="21">
        <f t="shared" si="9"/>
        <v>25819.68</v>
      </c>
      <c r="H209" s="22"/>
    </row>
    <row r="210" spans="1:8" ht="22.8" x14ac:dyDescent="0.25">
      <c r="A210" s="35" t="s">
        <v>1464</v>
      </c>
      <c r="B210" s="173" t="s">
        <v>591</v>
      </c>
      <c r="C210" s="36" t="s">
        <v>1270</v>
      </c>
      <c r="D210" s="19" t="s">
        <v>28</v>
      </c>
      <c r="E210" s="20">
        <v>25</v>
      </c>
      <c r="F210" s="21">
        <f>VLOOKUP(B210,[1]Plan1!$A$6:$G$3696,7,0)</f>
        <v>909.78</v>
      </c>
      <c r="G210" s="21">
        <f t="shared" si="9"/>
        <v>22744.5</v>
      </c>
      <c r="H210" s="22"/>
    </row>
    <row r="211" spans="1:8" ht="22.8" x14ac:dyDescent="0.25">
      <c r="A211" s="35" t="s">
        <v>1465</v>
      </c>
      <c r="B211" s="173" t="s">
        <v>592</v>
      </c>
      <c r="C211" s="36" t="s">
        <v>1271</v>
      </c>
      <c r="D211" s="19" t="s">
        <v>28</v>
      </c>
      <c r="E211" s="20">
        <v>2</v>
      </c>
      <c r="F211" s="21">
        <f>VLOOKUP(B211,[1]Plan1!$A$6:$G$3696,7,0)</f>
        <v>978.76</v>
      </c>
      <c r="G211" s="21">
        <f t="shared" si="9"/>
        <v>1957.52</v>
      </c>
      <c r="H211" s="22"/>
    </row>
    <row r="212" spans="1:8" ht="22.8" x14ac:dyDescent="0.25">
      <c r="A212" s="35" t="s">
        <v>1466</v>
      </c>
      <c r="B212" s="173" t="s">
        <v>593</v>
      </c>
      <c r="C212" s="36" t="s">
        <v>2071</v>
      </c>
      <c r="D212" s="19" t="s">
        <v>28</v>
      </c>
      <c r="E212" s="20">
        <v>4</v>
      </c>
      <c r="F212" s="21">
        <f>VLOOKUP(B212,[1]Plan1!$A$6:$G$3696,7,0)</f>
        <v>1033.8700000000001</v>
      </c>
      <c r="G212" s="21">
        <f t="shared" si="9"/>
        <v>4135.4799999999996</v>
      </c>
      <c r="H212" s="22"/>
    </row>
    <row r="213" spans="1:8" ht="22.8" x14ac:dyDescent="0.25">
      <c r="A213" s="35" t="s">
        <v>1467</v>
      </c>
      <c r="B213" s="173" t="s">
        <v>594</v>
      </c>
      <c r="C213" s="36" t="s">
        <v>2072</v>
      </c>
      <c r="D213" s="19" t="s">
        <v>28</v>
      </c>
      <c r="E213" s="20">
        <v>1</v>
      </c>
      <c r="F213" s="21">
        <f>VLOOKUP(B213,[1]Plan1!$A$6:$G$3696,7,0)</f>
        <v>6091.6100000000006</v>
      </c>
      <c r="G213" s="21">
        <f t="shared" si="9"/>
        <v>6091.61</v>
      </c>
      <c r="H213" s="22"/>
    </row>
    <row r="214" spans="1:8" ht="22.8" x14ac:dyDescent="0.25">
      <c r="A214" s="35" t="s">
        <v>1468</v>
      </c>
      <c r="B214" s="173" t="s">
        <v>595</v>
      </c>
      <c r="C214" s="36" t="s">
        <v>2073</v>
      </c>
      <c r="D214" s="19" t="s">
        <v>28</v>
      </c>
      <c r="E214" s="20">
        <v>6</v>
      </c>
      <c r="F214" s="21">
        <f>VLOOKUP(B214,[1]Plan1!$A$6:$G$3696,7,0)</f>
        <v>1300.07</v>
      </c>
      <c r="G214" s="21">
        <f t="shared" si="9"/>
        <v>7800.42</v>
      </c>
      <c r="H214" s="22"/>
    </row>
    <row r="215" spans="1:8" ht="22.8" x14ac:dyDescent="0.25">
      <c r="A215" s="35" t="s">
        <v>1469</v>
      </c>
      <c r="B215" s="173" t="s">
        <v>596</v>
      </c>
      <c r="C215" s="36" t="s">
        <v>2074</v>
      </c>
      <c r="D215" s="19" t="s">
        <v>28</v>
      </c>
      <c r="E215" s="20">
        <v>1</v>
      </c>
      <c r="F215" s="21">
        <f>VLOOKUP(B215,[1]Plan1!$A$6:$G$3696,7,0)</f>
        <v>2652.87</v>
      </c>
      <c r="G215" s="21">
        <f t="shared" si="9"/>
        <v>2652.87</v>
      </c>
      <c r="H215" s="22"/>
    </row>
    <row r="216" spans="1:8" ht="22.8" x14ac:dyDescent="0.25">
      <c r="A216" s="35" t="s">
        <v>1470</v>
      </c>
      <c r="B216" s="173" t="s">
        <v>597</v>
      </c>
      <c r="C216" s="36" t="s">
        <v>2075</v>
      </c>
      <c r="D216" s="19" t="s">
        <v>28</v>
      </c>
      <c r="E216" s="20">
        <v>3</v>
      </c>
      <c r="F216" s="21">
        <f>VLOOKUP(B216,[1]Plan1!$A$6:$G$3696,7,0)</f>
        <v>2497.96</v>
      </c>
      <c r="G216" s="21">
        <f t="shared" si="9"/>
        <v>7493.88</v>
      </c>
      <c r="H216" s="22"/>
    </row>
    <row r="217" spans="1:8" ht="22.8" x14ac:dyDescent="0.25">
      <c r="A217" s="35" t="s">
        <v>1471</v>
      </c>
      <c r="B217" s="173" t="s">
        <v>1447</v>
      </c>
      <c r="C217" s="36" t="s">
        <v>2076</v>
      </c>
      <c r="D217" s="19" t="s">
        <v>28</v>
      </c>
      <c r="E217" s="20">
        <v>1</v>
      </c>
      <c r="F217" s="21">
        <f>VLOOKUP(B217,[1]Plan1!$A$6:$G$3696,7,0)</f>
        <v>3695.84</v>
      </c>
      <c r="G217" s="21">
        <f t="shared" si="9"/>
        <v>3695.84</v>
      </c>
      <c r="H217" s="22"/>
    </row>
    <row r="218" spans="1:8" ht="22.8" x14ac:dyDescent="0.25">
      <c r="A218" s="35" t="s">
        <v>1472</v>
      </c>
      <c r="B218" s="173" t="s">
        <v>1448</v>
      </c>
      <c r="C218" s="36" t="s">
        <v>2077</v>
      </c>
      <c r="D218" s="19" t="s">
        <v>28</v>
      </c>
      <c r="E218" s="20">
        <v>1</v>
      </c>
      <c r="F218" s="21">
        <f>VLOOKUP(B218,[1]Plan1!$A$6:$G$3696,7,0)</f>
        <v>342.92</v>
      </c>
      <c r="G218" s="21">
        <f t="shared" si="9"/>
        <v>342.92</v>
      </c>
      <c r="H218" s="22"/>
    </row>
    <row r="219" spans="1:8" ht="22.8" x14ac:dyDescent="0.25">
      <c r="A219" s="35" t="s">
        <v>1473</v>
      </c>
      <c r="B219" s="173" t="s">
        <v>1449</v>
      </c>
      <c r="C219" s="36" t="s">
        <v>2078</v>
      </c>
      <c r="D219" s="19" t="s">
        <v>28</v>
      </c>
      <c r="E219" s="20">
        <v>1</v>
      </c>
      <c r="F219" s="21">
        <f>VLOOKUP(B219,[1]Plan1!$A$6:$G$3696,7,0)</f>
        <v>11993.45</v>
      </c>
      <c r="G219" s="21">
        <f t="shared" si="9"/>
        <v>11993.45</v>
      </c>
      <c r="H219" s="22"/>
    </row>
    <row r="220" spans="1:8" ht="22.8" x14ac:dyDescent="0.25">
      <c r="A220" s="35" t="s">
        <v>1474</v>
      </c>
      <c r="B220" s="173" t="s">
        <v>598</v>
      </c>
      <c r="C220" s="36" t="s">
        <v>2079</v>
      </c>
      <c r="D220" s="19" t="s">
        <v>28</v>
      </c>
      <c r="E220" s="20">
        <v>1</v>
      </c>
      <c r="F220" s="21">
        <f>VLOOKUP(B220,[1]Plan1!$A$6:$G$3696,7,0)</f>
        <v>236.71999999999997</v>
      </c>
      <c r="G220" s="21">
        <f t="shared" si="9"/>
        <v>236.72</v>
      </c>
      <c r="H220" s="22"/>
    </row>
    <row r="221" spans="1:8" ht="22.8" x14ac:dyDescent="0.25">
      <c r="A221" s="35" t="s">
        <v>1475</v>
      </c>
      <c r="B221" s="173" t="s">
        <v>599</v>
      </c>
      <c r="C221" s="36" t="s">
        <v>2080</v>
      </c>
      <c r="D221" s="19" t="s">
        <v>28</v>
      </c>
      <c r="E221" s="20">
        <v>1</v>
      </c>
      <c r="F221" s="21">
        <f>VLOOKUP(B221,[1]Plan1!$A$6:$G$3696,7,0)</f>
        <v>5503.4299999999994</v>
      </c>
      <c r="G221" s="21">
        <f t="shared" si="9"/>
        <v>5503.43</v>
      </c>
      <c r="H221" s="22"/>
    </row>
    <row r="222" spans="1:8" ht="22.8" x14ac:dyDescent="0.25">
      <c r="A222" s="35" t="s">
        <v>1476</v>
      </c>
      <c r="B222" s="173" t="s">
        <v>600</v>
      </c>
      <c r="C222" s="36" t="s">
        <v>2081</v>
      </c>
      <c r="D222" s="19" t="s">
        <v>28</v>
      </c>
      <c r="E222" s="20">
        <v>1</v>
      </c>
      <c r="F222" s="21">
        <f>VLOOKUP(B222,[1]Plan1!$A$6:$G$3696,7,0)</f>
        <v>4893.7400000000007</v>
      </c>
      <c r="G222" s="21">
        <f t="shared" si="9"/>
        <v>4893.74</v>
      </c>
      <c r="H222" s="22"/>
    </row>
    <row r="223" spans="1:8" ht="22.8" x14ac:dyDescent="0.25">
      <c r="A223" s="35" t="s">
        <v>1477</v>
      </c>
      <c r="B223" s="173" t="s">
        <v>601</v>
      </c>
      <c r="C223" s="36" t="s">
        <v>2082</v>
      </c>
      <c r="D223" s="19" t="s">
        <v>28</v>
      </c>
      <c r="E223" s="20">
        <v>1</v>
      </c>
      <c r="F223" s="21">
        <f>VLOOKUP(B223,[1]Plan1!$A$6:$G$3696,7,0)</f>
        <v>2364.86</v>
      </c>
      <c r="G223" s="21">
        <f t="shared" si="9"/>
        <v>2364.86</v>
      </c>
      <c r="H223" s="22"/>
    </row>
    <row r="224" spans="1:8" ht="22.8" x14ac:dyDescent="0.25">
      <c r="A224" s="35" t="s">
        <v>1478</v>
      </c>
      <c r="B224" s="173" t="s">
        <v>602</v>
      </c>
      <c r="C224" s="36" t="s">
        <v>2083</v>
      </c>
      <c r="D224" s="19" t="s">
        <v>28</v>
      </c>
      <c r="E224" s="20">
        <v>1</v>
      </c>
      <c r="F224" s="21">
        <f>VLOOKUP(B224,[1]Plan1!$A$6:$G$3696,7,0)</f>
        <v>3530.9799999999996</v>
      </c>
      <c r="G224" s="21">
        <f t="shared" si="9"/>
        <v>3530.98</v>
      </c>
      <c r="H224" s="22"/>
    </row>
    <row r="225" spans="1:8" ht="12" x14ac:dyDescent="0.25">
      <c r="A225" s="35"/>
      <c r="B225" s="173"/>
      <c r="C225" s="36"/>
      <c r="D225" s="19"/>
      <c r="E225" s="20"/>
      <c r="F225" s="20"/>
      <c r="G225" s="21"/>
      <c r="H225" s="22"/>
    </row>
    <row r="226" spans="1:8" ht="22.8" x14ac:dyDescent="0.2">
      <c r="A226" s="158" t="s">
        <v>164</v>
      </c>
      <c r="B226" s="173"/>
      <c r="C226" s="159" t="s">
        <v>425</v>
      </c>
      <c r="D226" s="31"/>
      <c r="E226" s="32"/>
      <c r="F226" s="32"/>
      <c r="G226" s="33"/>
      <c r="H226" s="34"/>
    </row>
    <row r="227" spans="1:8" ht="22.8" x14ac:dyDescent="0.25">
      <c r="A227" s="35" t="s">
        <v>165</v>
      </c>
      <c r="B227" s="173" t="s">
        <v>603</v>
      </c>
      <c r="C227" s="36" t="s">
        <v>432</v>
      </c>
      <c r="D227" s="19" t="s">
        <v>28</v>
      </c>
      <c r="E227" s="20">
        <v>1</v>
      </c>
      <c r="F227" s="21">
        <f>VLOOKUP(B227,[1]Plan1!$A$6:$G$3696,7,0)</f>
        <v>1521.1499999999999</v>
      </c>
      <c r="G227" s="21">
        <f t="shared" ref="G227:G236" si="10">ROUND(E227*F227,2)</f>
        <v>1521.15</v>
      </c>
      <c r="H227" s="22"/>
    </row>
    <row r="228" spans="1:8" ht="34.200000000000003" x14ac:dyDescent="0.25">
      <c r="A228" s="35" t="s">
        <v>230</v>
      </c>
      <c r="B228" s="173" t="s">
        <v>604</v>
      </c>
      <c r="C228" s="36" t="s">
        <v>433</v>
      </c>
      <c r="D228" s="19" t="s">
        <v>12</v>
      </c>
      <c r="E228" s="20">
        <v>168</v>
      </c>
      <c r="F228" s="21">
        <f>VLOOKUP(B228,[1]Plan1!$A$6:$G$3696,7,0)</f>
        <v>498.58</v>
      </c>
      <c r="G228" s="21">
        <f t="shared" si="10"/>
        <v>83761.440000000002</v>
      </c>
      <c r="H228" s="22"/>
    </row>
    <row r="229" spans="1:8" ht="34.200000000000003" x14ac:dyDescent="0.25">
      <c r="A229" s="35" t="s">
        <v>231</v>
      </c>
      <c r="B229" s="173" t="s">
        <v>605</v>
      </c>
      <c r="C229" s="36" t="s">
        <v>434</v>
      </c>
      <c r="D229" s="19" t="s">
        <v>12</v>
      </c>
      <c r="E229" s="20">
        <v>169</v>
      </c>
      <c r="F229" s="21">
        <f>VLOOKUP(B229,[1]Plan1!$A$6:$G$3696,7,0)</f>
        <v>249.29999999999998</v>
      </c>
      <c r="G229" s="21">
        <f t="shared" si="10"/>
        <v>42131.7</v>
      </c>
      <c r="H229" s="22"/>
    </row>
    <row r="230" spans="1:8" ht="22.8" x14ac:dyDescent="0.25">
      <c r="A230" s="35" t="s">
        <v>232</v>
      </c>
      <c r="B230" s="173" t="s">
        <v>606</v>
      </c>
      <c r="C230" s="36" t="s">
        <v>2084</v>
      </c>
      <c r="D230" s="19" t="s">
        <v>28</v>
      </c>
      <c r="E230" s="20">
        <v>2</v>
      </c>
      <c r="F230" s="21">
        <f>VLOOKUP(B230,[1]Plan1!$A$6:$G$3696,7,0)</f>
        <v>589.88000000000011</v>
      </c>
      <c r="G230" s="21">
        <f t="shared" si="10"/>
        <v>1179.76</v>
      </c>
      <c r="H230" s="22"/>
    </row>
    <row r="231" spans="1:8" ht="22.8" x14ac:dyDescent="0.25">
      <c r="A231" s="35" t="s">
        <v>233</v>
      </c>
      <c r="B231" s="173" t="s">
        <v>607</v>
      </c>
      <c r="C231" s="36" t="s">
        <v>435</v>
      </c>
      <c r="D231" s="19" t="s">
        <v>28</v>
      </c>
      <c r="E231" s="20">
        <v>6</v>
      </c>
      <c r="F231" s="21">
        <f>VLOOKUP(B231,[1]Plan1!$A$6:$G$3696,7,0)</f>
        <v>335.69</v>
      </c>
      <c r="G231" s="21">
        <f t="shared" si="10"/>
        <v>2014.14</v>
      </c>
      <c r="H231" s="22"/>
    </row>
    <row r="232" spans="1:8" ht="34.200000000000003" x14ac:dyDescent="0.25">
      <c r="A232" s="35" t="s">
        <v>234</v>
      </c>
      <c r="B232" s="173" t="s">
        <v>608</v>
      </c>
      <c r="C232" s="36" t="s">
        <v>436</v>
      </c>
      <c r="D232" s="19" t="s">
        <v>12</v>
      </c>
      <c r="E232" s="20">
        <v>23.2</v>
      </c>
      <c r="F232" s="21">
        <f>VLOOKUP(B232,[1]Plan1!$A$6:$G$3696,7,0)</f>
        <v>744.23000000000013</v>
      </c>
      <c r="G232" s="21">
        <f t="shared" si="10"/>
        <v>17266.14</v>
      </c>
      <c r="H232" s="22"/>
    </row>
    <row r="233" spans="1:8" ht="34.200000000000003" x14ac:dyDescent="0.25">
      <c r="A233" s="35" t="s">
        <v>235</v>
      </c>
      <c r="B233" s="173" t="s">
        <v>609</v>
      </c>
      <c r="C233" s="36" t="s">
        <v>437</v>
      </c>
      <c r="D233" s="19" t="s">
        <v>28</v>
      </c>
      <c r="E233" s="20">
        <v>1</v>
      </c>
      <c r="F233" s="21">
        <f>VLOOKUP(B233,[1]Plan1!$A$6:$G$3696,7,0)</f>
        <v>5884.2500000000009</v>
      </c>
      <c r="G233" s="21">
        <f t="shared" si="10"/>
        <v>5884.25</v>
      </c>
      <c r="H233" s="22"/>
    </row>
    <row r="234" spans="1:8" ht="34.200000000000003" x14ac:dyDescent="0.25">
      <c r="A234" s="35" t="s">
        <v>236</v>
      </c>
      <c r="B234" s="173" t="s">
        <v>610</v>
      </c>
      <c r="C234" s="36" t="s">
        <v>438</v>
      </c>
      <c r="D234" s="19" t="s">
        <v>67</v>
      </c>
      <c r="E234" s="20">
        <v>11.2</v>
      </c>
      <c r="F234" s="21">
        <f>VLOOKUP(B234,[1]Plan1!$A$6:$G$3696,7,0)</f>
        <v>314.42</v>
      </c>
      <c r="G234" s="21">
        <f t="shared" si="10"/>
        <v>3521.5</v>
      </c>
      <c r="H234" s="22"/>
    </row>
    <row r="235" spans="1:8" ht="22.8" x14ac:dyDescent="0.25">
      <c r="A235" s="35" t="s">
        <v>361</v>
      </c>
      <c r="B235" s="173" t="s">
        <v>611</v>
      </c>
      <c r="C235" s="36" t="s">
        <v>439</v>
      </c>
      <c r="D235" s="19" t="s">
        <v>28</v>
      </c>
      <c r="E235" s="20">
        <v>1</v>
      </c>
      <c r="F235" s="21">
        <f>VLOOKUP(B235,[1]Plan1!$A$6:$G$3696,7,0)</f>
        <v>862.28</v>
      </c>
      <c r="G235" s="21">
        <f t="shared" si="10"/>
        <v>862.28</v>
      </c>
      <c r="H235" s="22"/>
    </row>
    <row r="236" spans="1:8" ht="45.6" x14ac:dyDescent="0.25">
      <c r="A236" s="35" t="s">
        <v>362</v>
      </c>
      <c r="B236" s="173" t="s">
        <v>612</v>
      </c>
      <c r="C236" s="36" t="s">
        <v>440</v>
      </c>
      <c r="D236" s="19" t="s">
        <v>12</v>
      </c>
      <c r="E236" s="20">
        <v>219</v>
      </c>
      <c r="F236" s="21">
        <f>VLOOKUP(B236,[1]Plan1!$A$6:$G$3696,7,0)</f>
        <v>750.43000000000018</v>
      </c>
      <c r="G236" s="21">
        <f t="shared" si="10"/>
        <v>164344.17000000001</v>
      </c>
      <c r="H236" s="22"/>
    </row>
    <row r="237" spans="1:8" ht="12" x14ac:dyDescent="0.25">
      <c r="A237" s="35"/>
      <c r="B237" s="173"/>
      <c r="C237" s="36"/>
      <c r="D237" s="19"/>
      <c r="E237" s="20"/>
      <c r="F237" s="21"/>
      <c r="G237" s="21"/>
      <c r="H237" s="22"/>
    </row>
    <row r="238" spans="1:8" ht="22.8" x14ac:dyDescent="0.2">
      <c r="A238" s="158" t="s">
        <v>426</v>
      </c>
      <c r="B238" s="173"/>
      <c r="C238" s="159" t="s">
        <v>2085</v>
      </c>
      <c r="D238" s="31"/>
      <c r="E238" s="32"/>
      <c r="F238" s="33"/>
      <c r="G238" s="33"/>
      <c r="H238" s="183"/>
    </row>
    <row r="239" spans="1:8" ht="22.8" x14ac:dyDescent="0.25">
      <c r="A239" s="35" t="s">
        <v>451</v>
      </c>
      <c r="B239" s="173" t="s">
        <v>613</v>
      </c>
      <c r="C239" s="36" t="s">
        <v>441</v>
      </c>
      <c r="D239" s="19" t="s">
        <v>28</v>
      </c>
      <c r="E239" s="20">
        <v>1</v>
      </c>
      <c r="F239" s="21">
        <f>VLOOKUP(B239,[1]Plan1!$A$6:$G$3696,7,0)</f>
        <v>22397.64</v>
      </c>
      <c r="G239" s="21">
        <f t="shared" ref="G239:G248" si="11">ROUND(E239*F239,2)</f>
        <v>22397.64</v>
      </c>
      <c r="H239" s="22"/>
    </row>
    <row r="240" spans="1:8" ht="22.8" x14ac:dyDescent="0.25">
      <c r="A240" s="35" t="s">
        <v>452</v>
      </c>
      <c r="B240" s="173" t="s">
        <v>614</v>
      </c>
      <c r="C240" s="36" t="s">
        <v>442</v>
      </c>
      <c r="D240" s="19" t="s">
        <v>28</v>
      </c>
      <c r="E240" s="20">
        <v>1</v>
      </c>
      <c r="F240" s="21">
        <f>VLOOKUP(B240,[1]Plan1!$A$6:$G$3696,7,0)</f>
        <v>15651.13</v>
      </c>
      <c r="G240" s="21">
        <f t="shared" si="11"/>
        <v>15651.13</v>
      </c>
      <c r="H240" s="22"/>
    </row>
    <row r="241" spans="1:8" ht="22.8" x14ac:dyDescent="0.25">
      <c r="A241" s="35" t="s">
        <v>453</v>
      </c>
      <c r="B241" s="173" t="s">
        <v>615</v>
      </c>
      <c r="C241" s="36" t="s">
        <v>443</v>
      </c>
      <c r="D241" s="19" t="s">
        <v>28</v>
      </c>
      <c r="E241" s="20">
        <v>1</v>
      </c>
      <c r="F241" s="21">
        <f>VLOOKUP(B241,[1]Plan1!$A$6:$G$3696,7,0)</f>
        <v>28277.03</v>
      </c>
      <c r="G241" s="21">
        <f t="shared" si="11"/>
        <v>28277.03</v>
      </c>
      <c r="H241" s="22"/>
    </row>
    <row r="242" spans="1:8" ht="22.8" x14ac:dyDescent="0.25">
      <c r="A242" s="35" t="s">
        <v>454</v>
      </c>
      <c r="B242" s="173" t="s">
        <v>616</v>
      </c>
      <c r="C242" s="36" t="s">
        <v>444</v>
      </c>
      <c r="D242" s="19" t="s">
        <v>28</v>
      </c>
      <c r="E242" s="20">
        <v>1</v>
      </c>
      <c r="F242" s="21">
        <f>VLOOKUP(B242,[1]Plan1!$A$6:$G$3696,7,0)</f>
        <v>73597.259999999995</v>
      </c>
      <c r="G242" s="21">
        <f t="shared" si="11"/>
        <v>73597.259999999995</v>
      </c>
      <c r="H242" s="22"/>
    </row>
    <row r="243" spans="1:8" ht="22.8" x14ac:dyDescent="0.25">
      <c r="A243" s="35" t="s">
        <v>455</v>
      </c>
      <c r="B243" s="173" t="s">
        <v>617</v>
      </c>
      <c r="C243" s="36" t="s">
        <v>445</v>
      </c>
      <c r="D243" s="19" t="s">
        <v>28</v>
      </c>
      <c r="E243" s="20">
        <v>1</v>
      </c>
      <c r="F243" s="21">
        <f>VLOOKUP(B243,[1]Plan1!$A$6:$G$3696,7,0)</f>
        <v>16098.31</v>
      </c>
      <c r="G243" s="21">
        <f t="shared" si="11"/>
        <v>16098.31</v>
      </c>
      <c r="H243" s="22"/>
    </row>
    <row r="244" spans="1:8" ht="22.8" x14ac:dyDescent="0.25">
      <c r="A244" s="35" t="s">
        <v>456</v>
      </c>
      <c r="B244" s="173" t="s">
        <v>618</v>
      </c>
      <c r="C244" s="36" t="s">
        <v>446</v>
      </c>
      <c r="D244" s="19" t="s">
        <v>28</v>
      </c>
      <c r="E244" s="20">
        <v>1</v>
      </c>
      <c r="F244" s="21">
        <f>VLOOKUP(B244,[1]Plan1!$A$6:$G$3696,7,0)</f>
        <v>21464.41</v>
      </c>
      <c r="G244" s="21">
        <f t="shared" si="11"/>
        <v>21464.41</v>
      </c>
      <c r="H244" s="22"/>
    </row>
    <row r="245" spans="1:8" ht="22.8" x14ac:dyDescent="0.25">
      <c r="A245" s="35" t="s">
        <v>457</v>
      </c>
      <c r="B245" s="173" t="s">
        <v>619</v>
      </c>
      <c r="C245" s="36" t="s">
        <v>447</v>
      </c>
      <c r="D245" s="19" t="s">
        <v>28</v>
      </c>
      <c r="E245" s="20">
        <v>1</v>
      </c>
      <c r="F245" s="21">
        <f>VLOOKUP(B245,[1]Plan1!$A$6:$G$3696,7,0)</f>
        <v>69927.02</v>
      </c>
      <c r="G245" s="21">
        <f t="shared" si="11"/>
        <v>69927.02</v>
      </c>
      <c r="H245" s="22"/>
    </row>
    <row r="246" spans="1:8" ht="22.8" x14ac:dyDescent="0.25">
      <c r="A246" s="35" t="s">
        <v>458</v>
      </c>
      <c r="B246" s="173" t="s">
        <v>620</v>
      </c>
      <c r="C246" s="36" t="s">
        <v>448</v>
      </c>
      <c r="D246" s="19" t="s">
        <v>28</v>
      </c>
      <c r="E246" s="20">
        <v>1</v>
      </c>
      <c r="F246" s="21">
        <f>VLOOKUP(B246,[1]Plan1!$A$6:$G$3696,7,0)</f>
        <v>27098.82</v>
      </c>
      <c r="G246" s="21">
        <f t="shared" si="11"/>
        <v>27098.82</v>
      </c>
      <c r="H246" s="22"/>
    </row>
    <row r="247" spans="1:8" ht="22.8" x14ac:dyDescent="0.25">
      <c r="A247" s="35" t="s">
        <v>459</v>
      </c>
      <c r="B247" s="173" t="s">
        <v>621</v>
      </c>
      <c r="C247" s="36" t="s">
        <v>449</v>
      </c>
      <c r="D247" s="19" t="s">
        <v>28</v>
      </c>
      <c r="E247" s="20">
        <v>1</v>
      </c>
      <c r="F247" s="21">
        <f>VLOOKUP(B247,[1]Plan1!$A$6:$G$3696,7,0)</f>
        <v>70530.710000000006</v>
      </c>
      <c r="G247" s="21">
        <f t="shared" si="11"/>
        <v>70530.710000000006</v>
      </c>
      <c r="H247" s="22"/>
    </row>
    <row r="248" spans="1:8" ht="22.8" x14ac:dyDescent="0.25">
      <c r="A248" s="35" t="s">
        <v>460</v>
      </c>
      <c r="B248" s="173" t="s">
        <v>622</v>
      </c>
      <c r="C248" s="36" t="s">
        <v>450</v>
      </c>
      <c r="D248" s="19" t="s">
        <v>28</v>
      </c>
      <c r="E248" s="20">
        <v>1</v>
      </c>
      <c r="F248" s="21">
        <f>VLOOKUP(B248,[1]Plan1!$A$6:$G$3696,7,0)</f>
        <v>53417.99</v>
      </c>
      <c r="G248" s="21">
        <f t="shared" si="11"/>
        <v>53417.99</v>
      </c>
      <c r="H248" s="22"/>
    </row>
    <row r="249" spans="1:8" ht="12" x14ac:dyDescent="0.25">
      <c r="A249" s="35"/>
      <c r="B249" s="173"/>
      <c r="C249" s="36"/>
      <c r="D249" s="19"/>
      <c r="E249" s="20"/>
      <c r="F249" s="20"/>
      <c r="G249" s="21"/>
      <c r="H249" s="22"/>
    </row>
    <row r="250" spans="1:8" ht="12" x14ac:dyDescent="0.25">
      <c r="A250" s="35"/>
      <c r="B250" s="173"/>
      <c r="C250" s="36"/>
      <c r="D250" s="19"/>
      <c r="E250" s="20"/>
      <c r="F250" s="20"/>
      <c r="G250" s="21"/>
      <c r="H250" s="22"/>
    </row>
    <row r="251" spans="1:8" x14ac:dyDescent="0.2">
      <c r="A251" s="29" t="s">
        <v>166</v>
      </c>
      <c r="B251" s="172"/>
      <c r="C251" s="30" t="s">
        <v>167</v>
      </c>
      <c r="D251" s="155"/>
      <c r="E251" s="156"/>
      <c r="F251" s="156"/>
      <c r="G251" s="157"/>
      <c r="H251" s="34"/>
    </row>
    <row r="252" spans="1:8" ht="34.200000000000003" x14ac:dyDescent="0.25">
      <c r="A252" s="35" t="s">
        <v>168</v>
      </c>
      <c r="B252" s="173" t="s">
        <v>623</v>
      </c>
      <c r="C252" s="36" t="s">
        <v>1554</v>
      </c>
      <c r="D252" s="19" t="s">
        <v>12</v>
      </c>
      <c r="E252" s="20">
        <v>1336</v>
      </c>
      <c r="F252" s="21">
        <f>VLOOKUP(B252,[1]Plan1!$A$6:$G$3696,7,0)</f>
        <v>31.560000000000002</v>
      </c>
      <c r="G252" s="21">
        <f t="shared" ref="G252:G255" si="12">ROUND(E252*F252,2)</f>
        <v>42164.160000000003</v>
      </c>
      <c r="H252" s="22"/>
    </row>
    <row r="253" spans="1:8" ht="34.200000000000003" x14ac:dyDescent="0.25">
      <c r="A253" s="35" t="s">
        <v>169</v>
      </c>
      <c r="B253" s="173" t="s">
        <v>624</v>
      </c>
      <c r="C253" s="36" t="s">
        <v>1555</v>
      </c>
      <c r="D253" s="19" t="s">
        <v>12</v>
      </c>
      <c r="E253" s="20">
        <v>140</v>
      </c>
      <c r="F253" s="21">
        <f>VLOOKUP(B253,[1]Plan1!$A$6:$G$3696,7,0)</f>
        <v>63.24</v>
      </c>
      <c r="G253" s="21">
        <f t="shared" si="12"/>
        <v>8853.6</v>
      </c>
      <c r="H253" s="22"/>
    </row>
    <row r="254" spans="1:8" ht="34.200000000000003" x14ac:dyDescent="0.25">
      <c r="A254" s="35" t="s">
        <v>170</v>
      </c>
      <c r="B254" s="173" t="s">
        <v>625</v>
      </c>
      <c r="C254" s="36" t="s">
        <v>1483</v>
      </c>
      <c r="D254" s="19" t="s">
        <v>12</v>
      </c>
      <c r="E254" s="20">
        <v>62.4</v>
      </c>
      <c r="F254" s="21">
        <f>VLOOKUP(B254,[1]Plan1!$A$6:$G$3696,7,0)</f>
        <v>70.17</v>
      </c>
      <c r="G254" s="21">
        <f t="shared" si="12"/>
        <v>4378.6099999999997</v>
      </c>
      <c r="H254" s="22"/>
    </row>
    <row r="255" spans="1:8" ht="34.200000000000003" x14ac:dyDescent="0.25">
      <c r="A255" s="35" t="s">
        <v>363</v>
      </c>
      <c r="B255" s="173" t="s">
        <v>626</v>
      </c>
      <c r="C255" s="36" t="s">
        <v>1484</v>
      </c>
      <c r="D255" s="19" t="s">
        <v>12</v>
      </c>
      <c r="E255" s="20">
        <v>189.9</v>
      </c>
      <c r="F255" s="21">
        <f>VLOOKUP(B255,[1]Plan1!$A$6:$G$3696,7,0)</f>
        <v>84.460000000000008</v>
      </c>
      <c r="G255" s="21">
        <f t="shared" si="12"/>
        <v>16038.95</v>
      </c>
      <c r="H255" s="22"/>
    </row>
    <row r="256" spans="1:8" ht="12" x14ac:dyDescent="0.25">
      <c r="A256" s="35"/>
      <c r="B256" s="173"/>
      <c r="C256" s="36"/>
      <c r="D256" s="19"/>
      <c r="E256" s="20"/>
      <c r="F256" s="20"/>
      <c r="G256" s="21"/>
      <c r="H256" s="22"/>
    </row>
    <row r="257" spans="1:8" ht="12" x14ac:dyDescent="0.25">
      <c r="A257" s="35"/>
      <c r="B257" s="173"/>
      <c r="C257" s="36"/>
      <c r="D257" s="19"/>
      <c r="E257" s="20"/>
      <c r="F257" s="20"/>
      <c r="G257" s="21"/>
      <c r="H257" s="22"/>
    </row>
    <row r="258" spans="1:8" x14ac:dyDescent="0.2">
      <c r="A258" s="29" t="s">
        <v>171</v>
      </c>
      <c r="B258" s="172"/>
      <c r="C258" s="30" t="s">
        <v>172</v>
      </c>
      <c r="D258" s="155"/>
      <c r="E258" s="156"/>
      <c r="F258" s="156"/>
      <c r="G258" s="157"/>
      <c r="H258" s="34"/>
    </row>
    <row r="259" spans="1:8" ht="22.8" x14ac:dyDescent="0.25">
      <c r="A259" s="35" t="s">
        <v>173</v>
      </c>
      <c r="B259" s="173" t="s">
        <v>198</v>
      </c>
      <c r="C259" s="36" t="s">
        <v>2086</v>
      </c>
      <c r="D259" s="19" t="s">
        <v>67</v>
      </c>
      <c r="E259" s="20">
        <v>895</v>
      </c>
      <c r="F259" s="20">
        <v>38.380000000000003</v>
      </c>
      <c r="G259" s="21">
        <f t="shared" ref="G259:G271" si="13">ROUND(E259*F259,2)</f>
        <v>34350.1</v>
      </c>
      <c r="H259" s="22"/>
    </row>
    <row r="260" spans="1:8" ht="22.8" x14ac:dyDescent="0.25">
      <c r="A260" s="35" t="s">
        <v>174</v>
      </c>
      <c r="B260" s="173" t="s">
        <v>462</v>
      </c>
      <c r="C260" s="36" t="s">
        <v>2087</v>
      </c>
      <c r="D260" s="19" t="s">
        <v>12</v>
      </c>
      <c r="E260" s="20">
        <v>380</v>
      </c>
      <c r="F260" s="20">
        <v>8.83</v>
      </c>
      <c r="G260" s="21">
        <f t="shared" si="13"/>
        <v>3355.4</v>
      </c>
      <c r="H260" s="22"/>
    </row>
    <row r="261" spans="1:8" ht="22.8" x14ac:dyDescent="0.25">
      <c r="A261" s="35" t="s">
        <v>175</v>
      </c>
      <c r="B261" s="173" t="s">
        <v>122</v>
      </c>
      <c r="C261" s="36" t="s">
        <v>75</v>
      </c>
      <c r="D261" s="19" t="s">
        <v>67</v>
      </c>
      <c r="E261" s="20">
        <v>7492</v>
      </c>
      <c r="F261" s="20">
        <v>1.67</v>
      </c>
      <c r="G261" s="21">
        <f t="shared" si="13"/>
        <v>12511.64</v>
      </c>
      <c r="H261" s="22"/>
    </row>
    <row r="262" spans="1:8" ht="34.200000000000003" x14ac:dyDescent="0.25">
      <c r="A262" s="35" t="s">
        <v>176</v>
      </c>
      <c r="B262" s="173" t="s">
        <v>123</v>
      </c>
      <c r="C262" s="36" t="s">
        <v>366</v>
      </c>
      <c r="D262" s="19" t="s">
        <v>67</v>
      </c>
      <c r="E262" s="20">
        <v>7492</v>
      </c>
      <c r="F262" s="20">
        <v>11.01</v>
      </c>
      <c r="G262" s="21">
        <f t="shared" si="13"/>
        <v>82486.92</v>
      </c>
      <c r="H262" s="22"/>
    </row>
    <row r="263" spans="1:8" ht="22.8" x14ac:dyDescent="0.25">
      <c r="A263" s="35" t="s">
        <v>177</v>
      </c>
      <c r="B263" s="173" t="s">
        <v>318</v>
      </c>
      <c r="C263" s="36" t="s">
        <v>319</v>
      </c>
      <c r="D263" s="19" t="s">
        <v>67</v>
      </c>
      <c r="E263" s="20">
        <v>7492</v>
      </c>
      <c r="F263" s="20">
        <v>12.35</v>
      </c>
      <c r="G263" s="21">
        <f t="shared" si="13"/>
        <v>92526.2</v>
      </c>
      <c r="H263" s="22"/>
    </row>
    <row r="264" spans="1:8" ht="22.8" x14ac:dyDescent="0.25">
      <c r="A264" s="35" t="s">
        <v>178</v>
      </c>
      <c r="B264" s="173" t="s">
        <v>315</v>
      </c>
      <c r="C264" s="36" t="s">
        <v>314</v>
      </c>
      <c r="D264" s="19" t="s">
        <v>67</v>
      </c>
      <c r="E264" s="20">
        <v>6986</v>
      </c>
      <c r="F264" s="20">
        <v>1.97</v>
      </c>
      <c r="G264" s="21">
        <f t="shared" si="13"/>
        <v>13762.42</v>
      </c>
      <c r="H264" s="22"/>
    </row>
    <row r="265" spans="1:8" ht="34.200000000000003" x14ac:dyDescent="0.25">
      <c r="A265" s="35" t="s">
        <v>179</v>
      </c>
      <c r="B265" s="173" t="s">
        <v>316</v>
      </c>
      <c r="C265" s="36" t="s">
        <v>367</v>
      </c>
      <c r="D265" s="19" t="s">
        <v>67</v>
      </c>
      <c r="E265" s="20">
        <v>6986</v>
      </c>
      <c r="F265" s="20">
        <v>19.89</v>
      </c>
      <c r="G265" s="21">
        <f t="shared" si="13"/>
        <v>138951.54</v>
      </c>
      <c r="H265" s="22"/>
    </row>
    <row r="266" spans="1:8" ht="22.8" x14ac:dyDescent="0.25">
      <c r="A266" s="35" t="s">
        <v>364</v>
      </c>
      <c r="B266" s="173" t="s">
        <v>317</v>
      </c>
      <c r="C266" s="36" t="s">
        <v>320</v>
      </c>
      <c r="D266" s="19" t="s">
        <v>67</v>
      </c>
      <c r="E266" s="20">
        <v>6986</v>
      </c>
      <c r="F266" s="20">
        <v>13.74</v>
      </c>
      <c r="G266" s="21">
        <f t="shared" si="13"/>
        <v>95987.64</v>
      </c>
      <c r="H266" s="22"/>
    </row>
    <row r="267" spans="1:8" ht="22.8" x14ac:dyDescent="0.25">
      <c r="A267" s="35" t="s">
        <v>365</v>
      </c>
      <c r="B267" s="173" t="s">
        <v>124</v>
      </c>
      <c r="C267" s="36" t="s">
        <v>2088</v>
      </c>
      <c r="D267" s="19" t="s">
        <v>67</v>
      </c>
      <c r="E267" s="20">
        <v>52</v>
      </c>
      <c r="F267" s="20">
        <v>21.88</v>
      </c>
      <c r="G267" s="21">
        <f t="shared" si="13"/>
        <v>1137.76</v>
      </c>
      <c r="H267" s="22"/>
    </row>
    <row r="268" spans="1:8" ht="22.8" x14ac:dyDescent="0.25">
      <c r="A268" s="35" t="s">
        <v>465</v>
      </c>
      <c r="B268" s="173" t="s">
        <v>125</v>
      </c>
      <c r="C268" s="36" t="s">
        <v>2089</v>
      </c>
      <c r="D268" s="19" t="s">
        <v>67</v>
      </c>
      <c r="E268" s="20">
        <v>52</v>
      </c>
      <c r="F268" s="20">
        <v>16.440000000000001</v>
      </c>
      <c r="G268" s="21">
        <f t="shared" si="13"/>
        <v>854.88</v>
      </c>
      <c r="H268" s="22"/>
    </row>
    <row r="269" spans="1:8" ht="22.8" x14ac:dyDescent="0.25">
      <c r="A269" s="35" t="s">
        <v>466</v>
      </c>
      <c r="B269" s="173" t="s">
        <v>463</v>
      </c>
      <c r="C269" s="36" t="s">
        <v>469</v>
      </c>
      <c r="D269" s="19" t="s">
        <v>67</v>
      </c>
      <c r="E269" s="20">
        <v>2625</v>
      </c>
      <c r="F269" s="20">
        <v>1.8</v>
      </c>
      <c r="G269" s="21">
        <f t="shared" si="13"/>
        <v>4725</v>
      </c>
      <c r="H269" s="22"/>
    </row>
    <row r="270" spans="1:8" ht="22.8" x14ac:dyDescent="0.25">
      <c r="A270" s="35" t="s">
        <v>467</v>
      </c>
      <c r="B270" s="173" t="s">
        <v>464</v>
      </c>
      <c r="C270" s="36" t="s">
        <v>470</v>
      </c>
      <c r="D270" s="19" t="s">
        <v>67</v>
      </c>
      <c r="E270" s="20">
        <v>2625</v>
      </c>
      <c r="F270" s="20">
        <v>18.55</v>
      </c>
      <c r="G270" s="21">
        <f t="shared" si="13"/>
        <v>48693.75</v>
      </c>
      <c r="H270" s="22"/>
    </row>
    <row r="271" spans="1:8" ht="34.200000000000003" x14ac:dyDescent="0.25">
      <c r="A271" s="35" t="s">
        <v>468</v>
      </c>
      <c r="B271" s="173" t="s">
        <v>472</v>
      </c>
      <c r="C271" s="36" t="s">
        <v>471</v>
      </c>
      <c r="D271" s="19" t="s">
        <v>67</v>
      </c>
      <c r="E271" s="20">
        <v>2625</v>
      </c>
      <c r="F271" s="20">
        <v>17.52</v>
      </c>
      <c r="G271" s="21">
        <f t="shared" si="13"/>
        <v>45990</v>
      </c>
      <c r="H271" s="22"/>
    </row>
    <row r="272" spans="1:8" ht="12" x14ac:dyDescent="0.25">
      <c r="A272" s="35"/>
      <c r="B272" s="173"/>
      <c r="C272" s="36"/>
      <c r="D272" s="19"/>
      <c r="E272" s="20"/>
      <c r="F272" s="20"/>
      <c r="G272" s="21"/>
      <c r="H272" s="22"/>
    </row>
    <row r="273" spans="1:8" ht="12" x14ac:dyDescent="0.25">
      <c r="A273" s="35"/>
      <c r="B273" s="173"/>
      <c r="C273" s="36"/>
      <c r="D273" s="19"/>
      <c r="E273" s="20"/>
      <c r="F273" s="20"/>
      <c r="G273" s="21"/>
      <c r="H273" s="22"/>
    </row>
    <row r="274" spans="1:8" ht="12" x14ac:dyDescent="0.25">
      <c r="A274" s="29" t="s">
        <v>180</v>
      </c>
      <c r="B274" s="172"/>
      <c r="C274" s="30" t="s">
        <v>182</v>
      </c>
      <c r="D274" s="19"/>
      <c r="E274" s="20"/>
      <c r="F274" s="20"/>
      <c r="G274" s="21"/>
      <c r="H274" s="22"/>
    </row>
    <row r="275" spans="1:8" x14ac:dyDescent="0.2">
      <c r="A275" s="158" t="s">
        <v>181</v>
      </c>
      <c r="B275" s="173"/>
      <c r="C275" s="159" t="s">
        <v>184</v>
      </c>
      <c r="D275" s="31"/>
      <c r="E275" s="32"/>
      <c r="F275" s="32"/>
      <c r="G275" s="33"/>
      <c r="H275" s="34"/>
    </row>
    <row r="276" spans="1:8" ht="22.8" x14ac:dyDescent="0.25">
      <c r="A276" s="35" t="s">
        <v>183</v>
      </c>
      <c r="B276" s="173" t="s">
        <v>627</v>
      </c>
      <c r="C276" s="36" t="s">
        <v>1481</v>
      </c>
      <c r="D276" s="19" t="s">
        <v>67</v>
      </c>
      <c r="E276" s="20">
        <v>42.5</v>
      </c>
      <c r="F276" s="21">
        <f>VLOOKUP(B276,[1]Plan1!$A$6:$G$3696,7,0)</f>
        <v>1239.5700000000002</v>
      </c>
      <c r="G276" s="21">
        <f t="shared" ref="G276:G290" si="14">ROUND(E276*F276,2)</f>
        <v>52681.73</v>
      </c>
      <c r="H276" s="22"/>
    </row>
    <row r="277" spans="1:8" ht="22.8" x14ac:dyDescent="0.25">
      <c r="A277" s="35" t="s">
        <v>185</v>
      </c>
      <c r="B277" s="173" t="s">
        <v>628</v>
      </c>
      <c r="C277" s="36" t="s">
        <v>485</v>
      </c>
      <c r="D277" s="19" t="s">
        <v>28</v>
      </c>
      <c r="E277" s="20">
        <v>64</v>
      </c>
      <c r="F277" s="21">
        <f>VLOOKUP(B277,[1]Plan1!$A$6:$G$3696,7,0)</f>
        <v>440.57</v>
      </c>
      <c r="G277" s="21">
        <f t="shared" si="14"/>
        <v>28196.48</v>
      </c>
      <c r="H277" s="22"/>
    </row>
    <row r="278" spans="1:8" ht="22.8" x14ac:dyDescent="0.25">
      <c r="A278" s="35" t="s">
        <v>186</v>
      </c>
      <c r="B278" s="173" t="s">
        <v>629</v>
      </c>
      <c r="C278" s="36" t="s">
        <v>474</v>
      </c>
      <c r="D278" s="19" t="s">
        <v>28</v>
      </c>
      <c r="E278" s="20">
        <v>8</v>
      </c>
      <c r="F278" s="21">
        <f>VLOOKUP(B278,[1]Plan1!$A$6:$G$3696,7,0)</f>
        <v>363.66</v>
      </c>
      <c r="G278" s="21">
        <f t="shared" si="14"/>
        <v>2909.28</v>
      </c>
      <c r="H278" s="22"/>
    </row>
    <row r="279" spans="1:8" ht="22.8" x14ac:dyDescent="0.25">
      <c r="A279" s="35" t="s">
        <v>187</v>
      </c>
      <c r="B279" s="173" t="s">
        <v>630</v>
      </c>
      <c r="C279" s="36" t="s">
        <v>480</v>
      </c>
      <c r="D279" s="19" t="s">
        <v>28</v>
      </c>
      <c r="E279" s="20">
        <v>57</v>
      </c>
      <c r="F279" s="21">
        <f>VLOOKUP(B279,[1]Plan1!$A$6:$G$3696,7,0)</f>
        <v>327.19</v>
      </c>
      <c r="G279" s="21">
        <f t="shared" si="14"/>
        <v>18649.830000000002</v>
      </c>
      <c r="H279" s="22"/>
    </row>
    <row r="280" spans="1:8" ht="22.8" x14ac:dyDescent="0.25">
      <c r="A280" s="35" t="s">
        <v>188</v>
      </c>
      <c r="B280" s="173" t="s">
        <v>631</v>
      </c>
      <c r="C280" s="36" t="s">
        <v>475</v>
      </c>
      <c r="D280" s="19" t="s">
        <v>28</v>
      </c>
      <c r="E280" s="20">
        <v>11</v>
      </c>
      <c r="F280" s="21">
        <f>VLOOKUP(B280,[1]Plan1!$A$6:$G$3696,7,0)</f>
        <v>1174.81</v>
      </c>
      <c r="G280" s="21">
        <f t="shared" si="14"/>
        <v>12922.91</v>
      </c>
      <c r="H280" s="22"/>
    </row>
    <row r="281" spans="1:8" ht="22.8" x14ac:dyDescent="0.25">
      <c r="A281" s="35" t="s">
        <v>189</v>
      </c>
      <c r="B281" s="173" t="s">
        <v>632</v>
      </c>
      <c r="C281" s="36" t="s">
        <v>476</v>
      </c>
      <c r="D281" s="19" t="s">
        <v>28</v>
      </c>
      <c r="E281" s="20">
        <v>8</v>
      </c>
      <c r="F281" s="21">
        <f>VLOOKUP(B281,[1]Plan1!$A$6:$G$3696,7,0)</f>
        <v>445.84</v>
      </c>
      <c r="G281" s="21">
        <f t="shared" si="14"/>
        <v>3566.72</v>
      </c>
      <c r="H281" s="22"/>
    </row>
    <row r="282" spans="1:8" ht="22.8" x14ac:dyDescent="0.25">
      <c r="A282" s="35" t="s">
        <v>190</v>
      </c>
      <c r="B282" s="173" t="s">
        <v>633</v>
      </c>
      <c r="C282" s="36" t="s">
        <v>481</v>
      </c>
      <c r="D282" s="19" t="s">
        <v>28</v>
      </c>
      <c r="E282" s="20">
        <v>36</v>
      </c>
      <c r="F282" s="21">
        <f>VLOOKUP(B282,[1]Plan1!$A$6:$G$3696,7,0)</f>
        <v>361.21</v>
      </c>
      <c r="G282" s="21">
        <f t="shared" si="14"/>
        <v>13003.56</v>
      </c>
      <c r="H282" s="22"/>
    </row>
    <row r="283" spans="1:8" ht="34.200000000000003" x14ac:dyDescent="0.25">
      <c r="A283" s="35" t="s">
        <v>191</v>
      </c>
      <c r="B283" s="173" t="s">
        <v>634</v>
      </c>
      <c r="C283" s="36" t="s">
        <v>2090</v>
      </c>
      <c r="D283" s="19" t="s">
        <v>28</v>
      </c>
      <c r="E283" s="20">
        <v>36</v>
      </c>
      <c r="F283" s="21">
        <f>VLOOKUP(B283,[1]Plan1!$A$6:$G$3696,7,0)</f>
        <v>1054.7200000000003</v>
      </c>
      <c r="G283" s="21">
        <f t="shared" si="14"/>
        <v>37969.919999999998</v>
      </c>
      <c r="H283" s="22"/>
    </row>
    <row r="284" spans="1:8" ht="34.200000000000003" x14ac:dyDescent="0.25">
      <c r="A284" s="35" t="s">
        <v>192</v>
      </c>
      <c r="B284" s="173" t="s">
        <v>635</v>
      </c>
      <c r="C284" s="36" t="s">
        <v>482</v>
      </c>
      <c r="D284" s="19" t="s">
        <v>28</v>
      </c>
      <c r="E284" s="20">
        <v>9</v>
      </c>
      <c r="F284" s="21">
        <f>VLOOKUP(B284,[1]Plan1!$A$6:$G$3696,7,0)</f>
        <v>1381.5</v>
      </c>
      <c r="G284" s="21">
        <f t="shared" si="14"/>
        <v>12433.5</v>
      </c>
      <c r="H284" s="22"/>
    </row>
    <row r="285" spans="1:8" ht="22.8" x14ac:dyDescent="0.25">
      <c r="A285" s="35" t="s">
        <v>193</v>
      </c>
      <c r="B285" s="173" t="s">
        <v>636</v>
      </c>
      <c r="C285" s="36" t="s">
        <v>477</v>
      </c>
      <c r="D285" s="19" t="s">
        <v>28</v>
      </c>
      <c r="E285" s="20">
        <v>12</v>
      </c>
      <c r="F285" s="21">
        <f>VLOOKUP(B285,[1]Plan1!$A$6:$G$3696,7,0)</f>
        <v>381.01</v>
      </c>
      <c r="G285" s="21">
        <f t="shared" si="14"/>
        <v>4572.12</v>
      </c>
      <c r="H285" s="22"/>
    </row>
    <row r="286" spans="1:8" ht="22.8" x14ac:dyDescent="0.25">
      <c r="A286" s="35" t="s">
        <v>194</v>
      </c>
      <c r="B286" s="173" t="s">
        <v>637</v>
      </c>
      <c r="C286" s="36" t="s">
        <v>483</v>
      </c>
      <c r="D286" s="19" t="s">
        <v>28</v>
      </c>
      <c r="E286" s="20">
        <v>8</v>
      </c>
      <c r="F286" s="21">
        <f>VLOOKUP(B286,[1]Plan1!$A$6:$G$3696,7,0)</f>
        <v>511.62999999999994</v>
      </c>
      <c r="G286" s="21">
        <f t="shared" si="14"/>
        <v>4093.04</v>
      </c>
      <c r="H286" s="22"/>
    </row>
    <row r="287" spans="1:8" ht="22.8" x14ac:dyDescent="0.25">
      <c r="A287" s="35" t="s">
        <v>237</v>
      </c>
      <c r="B287" s="173" t="s">
        <v>638</v>
      </c>
      <c r="C287" s="36" t="s">
        <v>478</v>
      </c>
      <c r="D287" s="19" t="s">
        <v>28</v>
      </c>
      <c r="E287" s="20">
        <v>8</v>
      </c>
      <c r="F287" s="21">
        <f>VLOOKUP(B287,[1]Plan1!$A$6:$G$3696,7,0)</f>
        <v>525.75</v>
      </c>
      <c r="G287" s="21">
        <f t="shared" si="14"/>
        <v>4206</v>
      </c>
      <c r="H287" s="22"/>
    </row>
    <row r="288" spans="1:8" ht="22.8" x14ac:dyDescent="0.25">
      <c r="A288" s="35" t="s">
        <v>238</v>
      </c>
      <c r="B288" s="173" t="s">
        <v>639</v>
      </c>
      <c r="C288" s="36" t="s">
        <v>484</v>
      </c>
      <c r="D288" s="19" t="s">
        <v>28</v>
      </c>
      <c r="E288" s="20">
        <v>2</v>
      </c>
      <c r="F288" s="21">
        <f>VLOOKUP(B288,[1]Plan1!$A$6:$G$3696,7,0)</f>
        <v>427.35</v>
      </c>
      <c r="G288" s="21">
        <f t="shared" si="14"/>
        <v>854.7</v>
      </c>
      <c r="H288" s="22"/>
    </row>
    <row r="289" spans="1:8" ht="22.8" x14ac:dyDescent="0.25">
      <c r="A289" s="35" t="s">
        <v>239</v>
      </c>
      <c r="B289" s="173" t="s">
        <v>640</v>
      </c>
      <c r="C289" s="36" t="s">
        <v>2091</v>
      </c>
      <c r="D289" s="19" t="s">
        <v>28</v>
      </c>
      <c r="E289" s="20">
        <v>2</v>
      </c>
      <c r="F289" s="21">
        <f>VLOOKUP(B289,[1]Plan1!$A$6:$G$3696,7,0)</f>
        <v>217.62</v>
      </c>
      <c r="G289" s="21">
        <f t="shared" si="14"/>
        <v>435.24</v>
      </c>
      <c r="H289" s="22"/>
    </row>
    <row r="290" spans="1:8" ht="22.8" x14ac:dyDescent="0.25">
      <c r="A290" s="35" t="s">
        <v>240</v>
      </c>
      <c r="B290" s="173" t="s">
        <v>479</v>
      </c>
      <c r="C290" s="36" t="s">
        <v>2092</v>
      </c>
      <c r="D290" s="19" t="s">
        <v>67</v>
      </c>
      <c r="E290" s="20">
        <v>49</v>
      </c>
      <c r="F290" s="21">
        <v>421.09</v>
      </c>
      <c r="G290" s="21">
        <f t="shared" si="14"/>
        <v>20633.41</v>
      </c>
      <c r="H290" s="22"/>
    </row>
    <row r="291" spans="1:8" ht="12" x14ac:dyDescent="0.25">
      <c r="A291" s="35"/>
      <c r="B291" s="173"/>
      <c r="C291" s="36"/>
      <c r="D291" s="19"/>
      <c r="E291" s="20"/>
      <c r="F291" s="20"/>
      <c r="G291" s="21"/>
      <c r="H291" s="22"/>
    </row>
    <row r="292" spans="1:8" ht="12" x14ac:dyDescent="0.25">
      <c r="A292" s="35"/>
      <c r="B292" s="173"/>
      <c r="C292" s="36"/>
      <c r="D292" s="19"/>
      <c r="E292" s="20"/>
      <c r="F292" s="20"/>
      <c r="G292" s="21"/>
      <c r="H292" s="22"/>
    </row>
    <row r="293" spans="1:8" ht="12" x14ac:dyDescent="0.25">
      <c r="A293" s="29" t="s">
        <v>195</v>
      </c>
      <c r="B293" s="172"/>
      <c r="C293" s="30" t="s">
        <v>196</v>
      </c>
      <c r="D293" s="19"/>
      <c r="E293" s="20"/>
      <c r="F293" s="20"/>
      <c r="G293" s="21"/>
      <c r="H293" s="22"/>
    </row>
    <row r="294" spans="1:8" ht="45.6" x14ac:dyDescent="0.25">
      <c r="A294" s="35" t="s">
        <v>197</v>
      </c>
      <c r="B294" s="173" t="s">
        <v>641</v>
      </c>
      <c r="C294" s="36" t="s">
        <v>14</v>
      </c>
      <c r="D294" s="19" t="s">
        <v>67</v>
      </c>
      <c r="E294" s="20">
        <v>7900</v>
      </c>
      <c r="F294" s="21">
        <f>VLOOKUP(B294,[1]Plan1!$A$6:$G$3696,7,0)</f>
        <v>8.7200000000000006</v>
      </c>
      <c r="G294" s="21">
        <f t="shared" ref="G294" si="15">ROUND(E294*F294,2)</f>
        <v>68888</v>
      </c>
      <c r="H294" s="22"/>
    </row>
    <row r="295" spans="1:8" ht="12" x14ac:dyDescent="0.25">
      <c r="A295" s="35"/>
      <c r="B295" s="173"/>
      <c r="C295" s="36"/>
      <c r="D295" s="19"/>
      <c r="E295" s="20"/>
      <c r="F295" s="20"/>
      <c r="G295" s="21"/>
      <c r="H295" s="22"/>
    </row>
    <row r="296" spans="1:8" ht="12" x14ac:dyDescent="0.25">
      <c r="A296" s="35"/>
      <c r="B296" s="173"/>
      <c r="C296" s="36"/>
      <c r="D296" s="19"/>
      <c r="E296" s="20"/>
      <c r="F296" s="21"/>
      <c r="G296" s="21"/>
      <c r="H296" s="22"/>
    </row>
    <row r="297" spans="1:8" ht="12" x14ac:dyDescent="0.25">
      <c r="A297" s="23">
        <v>3</v>
      </c>
      <c r="B297" s="171"/>
      <c r="C297" s="24" t="s">
        <v>386</v>
      </c>
      <c r="D297" s="160"/>
      <c r="E297" s="161"/>
      <c r="F297" s="161"/>
      <c r="G297" s="162"/>
      <c r="H297" s="28">
        <f>SUM(G298:G434)</f>
        <v>1584444.7</v>
      </c>
    </row>
    <row r="298" spans="1:8" x14ac:dyDescent="0.2">
      <c r="A298" s="29" t="s">
        <v>1621</v>
      </c>
      <c r="B298" s="172"/>
      <c r="C298" s="30" t="s">
        <v>126</v>
      </c>
      <c r="D298" s="155"/>
      <c r="E298" s="156"/>
      <c r="F298" s="156"/>
      <c r="G298" s="157"/>
      <c r="H298" s="34"/>
    </row>
    <row r="299" spans="1:8" ht="22.8" x14ac:dyDescent="0.25">
      <c r="A299" s="35" t="s">
        <v>1622</v>
      </c>
      <c r="B299" s="173" t="s">
        <v>372</v>
      </c>
      <c r="C299" s="36" t="s">
        <v>376</v>
      </c>
      <c r="D299" s="19" t="s">
        <v>12</v>
      </c>
      <c r="E299" s="20">
        <v>239</v>
      </c>
      <c r="F299" s="21">
        <v>32.17</v>
      </c>
      <c r="G299" s="21">
        <f t="shared" ref="G299:G307" si="16">ROUND(E299*F299,2)</f>
        <v>7688.63</v>
      </c>
      <c r="H299" s="22"/>
    </row>
    <row r="300" spans="1:8" ht="22.8" x14ac:dyDescent="0.25">
      <c r="A300" s="35" t="s">
        <v>1623</v>
      </c>
      <c r="B300" s="173" t="s">
        <v>329</v>
      </c>
      <c r="C300" s="36" t="s">
        <v>89</v>
      </c>
      <c r="D300" s="19" t="s">
        <v>68</v>
      </c>
      <c r="E300" s="20">
        <v>135</v>
      </c>
      <c r="F300" s="21">
        <v>58.41</v>
      </c>
      <c r="G300" s="21">
        <f t="shared" si="16"/>
        <v>7885.35</v>
      </c>
      <c r="H300" s="22"/>
    </row>
    <row r="301" spans="1:8" ht="45.6" x14ac:dyDescent="0.25">
      <c r="A301" s="35" t="s">
        <v>1624</v>
      </c>
      <c r="B301" s="173" t="s">
        <v>242</v>
      </c>
      <c r="C301" s="36" t="s">
        <v>251</v>
      </c>
      <c r="D301" s="19" t="s">
        <v>68</v>
      </c>
      <c r="E301" s="20">
        <v>1035</v>
      </c>
      <c r="F301" s="21">
        <v>6.88</v>
      </c>
      <c r="G301" s="21">
        <f t="shared" si="16"/>
        <v>7120.8</v>
      </c>
      <c r="H301" s="22"/>
    </row>
    <row r="302" spans="1:8" ht="13.8" x14ac:dyDescent="0.25">
      <c r="A302" s="35" t="s">
        <v>1625</v>
      </c>
      <c r="B302" s="173" t="s">
        <v>254</v>
      </c>
      <c r="C302" s="36" t="s">
        <v>88</v>
      </c>
      <c r="D302" s="19" t="s">
        <v>68</v>
      </c>
      <c r="E302" s="20">
        <v>58</v>
      </c>
      <c r="F302" s="21">
        <v>29.86</v>
      </c>
      <c r="G302" s="21">
        <f t="shared" si="16"/>
        <v>1731.88</v>
      </c>
      <c r="H302" s="22"/>
    </row>
    <row r="303" spans="1:8" ht="57" x14ac:dyDescent="0.25">
      <c r="A303" s="35" t="s">
        <v>1626</v>
      </c>
      <c r="B303" s="173" t="s">
        <v>243</v>
      </c>
      <c r="C303" s="36" t="s">
        <v>244</v>
      </c>
      <c r="D303" s="19" t="s">
        <v>68</v>
      </c>
      <c r="E303" s="20">
        <v>363.5</v>
      </c>
      <c r="F303" s="21">
        <v>11.64</v>
      </c>
      <c r="G303" s="21">
        <f t="shared" si="16"/>
        <v>4231.1400000000003</v>
      </c>
      <c r="H303" s="22"/>
    </row>
    <row r="304" spans="1:8" ht="22.8" x14ac:dyDescent="0.25">
      <c r="A304" s="35" t="s">
        <v>1627</v>
      </c>
      <c r="B304" s="173" t="s">
        <v>115</v>
      </c>
      <c r="C304" s="36" t="s">
        <v>90</v>
      </c>
      <c r="D304" s="19" t="s">
        <v>67</v>
      </c>
      <c r="E304" s="20">
        <v>926</v>
      </c>
      <c r="F304" s="21">
        <v>1.91</v>
      </c>
      <c r="G304" s="21">
        <f t="shared" si="16"/>
        <v>1768.66</v>
      </c>
      <c r="H304" s="22"/>
    </row>
    <row r="305" spans="1:8" ht="45.6" x14ac:dyDescent="0.25">
      <c r="A305" s="35" t="s">
        <v>1628</v>
      </c>
      <c r="B305" s="173" t="s">
        <v>556</v>
      </c>
      <c r="C305" s="36" t="s">
        <v>252</v>
      </c>
      <c r="D305" s="19" t="s">
        <v>28</v>
      </c>
      <c r="E305" s="20">
        <v>2</v>
      </c>
      <c r="F305" s="21">
        <f>VLOOKUP(B305,[1]Plan1!$A$6:$G$3696,7,0)</f>
        <v>741.49</v>
      </c>
      <c r="G305" s="21">
        <f t="shared" si="16"/>
        <v>1482.98</v>
      </c>
      <c r="H305" s="22"/>
    </row>
    <row r="306" spans="1:8" ht="36" x14ac:dyDescent="0.25">
      <c r="A306" s="35" t="s">
        <v>1629</v>
      </c>
      <c r="B306" s="173" t="s">
        <v>116</v>
      </c>
      <c r="C306" s="36" t="s">
        <v>72</v>
      </c>
      <c r="D306" s="19" t="s">
        <v>73</v>
      </c>
      <c r="E306" s="20">
        <v>1460</v>
      </c>
      <c r="F306" s="21">
        <v>0.56000000000000005</v>
      </c>
      <c r="G306" s="21">
        <f t="shared" si="16"/>
        <v>817.6</v>
      </c>
      <c r="H306" s="22"/>
    </row>
    <row r="307" spans="1:8" ht="34.200000000000003" x14ac:dyDescent="0.25">
      <c r="A307" s="35" t="s">
        <v>1630</v>
      </c>
      <c r="B307" s="173" t="s">
        <v>371</v>
      </c>
      <c r="C307" s="36" t="s">
        <v>330</v>
      </c>
      <c r="D307" s="19" t="s">
        <v>74</v>
      </c>
      <c r="E307" s="20">
        <v>14600</v>
      </c>
      <c r="F307" s="21">
        <v>0.78</v>
      </c>
      <c r="G307" s="21">
        <f t="shared" si="16"/>
        <v>11388</v>
      </c>
      <c r="H307" s="22"/>
    </row>
    <row r="308" spans="1:8" ht="12" x14ac:dyDescent="0.25">
      <c r="A308" s="35"/>
      <c r="B308" s="173"/>
      <c r="C308" s="36"/>
      <c r="D308" s="19"/>
      <c r="E308" s="20"/>
      <c r="F308" s="20"/>
      <c r="G308" s="21"/>
      <c r="H308" s="22"/>
    </row>
    <row r="309" spans="1:8" ht="12" x14ac:dyDescent="0.25">
      <c r="A309" s="35"/>
      <c r="B309" s="173"/>
      <c r="C309" s="36"/>
      <c r="D309" s="19"/>
      <c r="E309" s="20"/>
      <c r="F309" s="20"/>
      <c r="G309" s="21"/>
      <c r="H309" s="22"/>
    </row>
    <row r="310" spans="1:8" ht="12" x14ac:dyDescent="0.25">
      <c r="A310" s="29" t="s">
        <v>1631</v>
      </c>
      <c r="B310" s="172"/>
      <c r="C310" s="30" t="s">
        <v>127</v>
      </c>
      <c r="D310" s="155"/>
      <c r="E310" s="156"/>
      <c r="F310" s="156"/>
      <c r="G310" s="157"/>
      <c r="H310" s="22"/>
    </row>
    <row r="311" spans="1:8" ht="22.8" x14ac:dyDescent="0.25">
      <c r="A311" s="35" t="s">
        <v>1632</v>
      </c>
      <c r="B311" s="173" t="s">
        <v>207</v>
      </c>
      <c r="C311" s="36" t="s">
        <v>1405</v>
      </c>
      <c r="D311" s="19" t="s">
        <v>68</v>
      </c>
      <c r="E311" s="20">
        <v>0.8</v>
      </c>
      <c r="F311" s="21">
        <v>433.52</v>
      </c>
      <c r="G311" s="21">
        <f t="shared" ref="G311:G343" si="17">ROUND(E311*F311,2)</f>
        <v>346.82</v>
      </c>
      <c r="H311" s="22"/>
    </row>
    <row r="312" spans="1:8" ht="34.200000000000003" x14ac:dyDescent="0.25">
      <c r="A312" s="35" t="s">
        <v>1633</v>
      </c>
      <c r="B312" s="173" t="s">
        <v>117</v>
      </c>
      <c r="C312" s="36" t="s">
        <v>256</v>
      </c>
      <c r="D312" s="19" t="s">
        <v>68</v>
      </c>
      <c r="E312" s="20">
        <v>46</v>
      </c>
      <c r="F312" s="21">
        <v>271.98</v>
      </c>
      <c r="G312" s="21">
        <f t="shared" si="17"/>
        <v>12511.08</v>
      </c>
      <c r="H312" s="22"/>
    </row>
    <row r="313" spans="1:8" ht="22.8" x14ac:dyDescent="0.25">
      <c r="A313" s="35" t="s">
        <v>1634</v>
      </c>
      <c r="B313" s="173" t="s">
        <v>208</v>
      </c>
      <c r="C313" s="36" t="s">
        <v>257</v>
      </c>
      <c r="D313" s="19" t="s">
        <v>68</v>
      </c>
      <c r="E313" s="20">
        <v>46</v>
      </c>
      <c r="F313" s="21">
        <v>133.43</v>
      </c>
      <c r="G313" s="21">
        <f t="shared" si="17"/>
        <v>6137.78</v>
      </c>
      <c r="H313" s="22"/>
    </row>
    <row r="314" spans="1:8" ht="57" x14ac:dyDescent="0.25">
      <c r="A314" s="35" t="s">
        <v>1635</v>
      </c>
      <c r="B314" s="173" t="s">
        <v>1594</v>
      </c>
      <c r="C314" s="36" t="s">
        <v>1593</v>
      </c>
      <c r="D314" s="19" t="s">
        <v>12</v>
      </c>
      <c r="E314" s="20">
        <v>4</v>
      </c>
      <c r="F314" s="21">
        <v>61.74</v>
      </c>
      <c r="G314" s="21">
        <f t="shared" si="17"/>
        <v>246.96</v>
      </c>
      <c r="H314" s="22"/>
    </row>
    <row r="315" spans="1:8" ht="22.8" x14ac:dyDescent="0.25">
      <c r="A315" s="35" t="s">
        <v>1636</v>
      </c>
      <c r="B315" s="173" t="s">
        <v>258</v>
      </c>
      <c r="C315" s="36" t="s">
        <v>259</v>
      </c>
      <c r="D315" s="19" t="s">
        <v>67</v>
      </c>
      <c r="E315" s="20">
        <v>39</v>
      </c>
      <c r="F315" s="21">
        <v>48.57</v>
      </c>
      <c r="G315" s="21">
        <f t="shared" si="17"/>
        <v>1894.23</v>
      </c>
      <c r="H315" s="22"/>
    </row>
    <row r="316" spans="1:8" ht="22.8" x14ac:dyDescent="0.25">
      <c r="A316" s="35" t="s">
        <v>1637</v>
      </c>
      <c r="B316" s="173" t="s">
        <v>1596</v>
      </c>
      <c r="C316" s="36" t="s">
        <v>1595</v>
      </c>
      <c r="D316" s="19" t="s">
        <v>29</v>
      </c>
      <c r="E316" s="20">
        <v>35</v>
      </c>
      <c r="F316" s="21">
        <v>9.66</v>
      </c>
      <c r="G316" s="21">
        <f t="shared" si="17"/>
        <v>338.1</v>
      </c>
      <c r="H316" s="22"/>
    </row>
    <row r="317" spans="1:8" ht="22.8" x14ac:dyDescent="0.25">
      <c r="A317" s="35" t="s">
        <v>1638</v>
      </c>
      <c r="B317" s="173" t="s">
        <v>1275</v>
      </c>
      <c r="C317" s="36" t="s">
        <v>1287</v>
      </c>
      <c r="D317" s="19" t="s">
        <v>29</v>
      </c>
      <c r="E317" s="20">
        <v>174</v>
      </c>
      <c r="F317" s="21">
        <v>7.66</v>
      </c>
      <c r="G317" s="21">
        <f t="shared" si="17"/>
        <v>1332.84</v>
      </c>
      <c r="H317" s="22"/>
    </row>
    <row r="318" spans="1:8" ht="34.200000000000003" x14ac:dyDescent="0.25">
      <c r="A318" s="35" t="s">
        <v>1639</v>
      </c>
      <c r="B318" s="173" t="s">
        <v>1273</v>
      </c>
      <c r="C318" s="36" t="s">
        <v>1274</v>
      </c>
      <c r="D318" s="19" t="s">
        <v>68</v>
      </c>
      <c r="E318" s="20">
        <v>2.6</v>
      </c>
      <c r="F318" s="21">
        <v>484.49</v>
      </c>
      <c r="G318" s="21">
        <f t="shared" si="17"/>
        <v>1259.67</v>
      </c>
      <c r="H318" s="22"/>
    </row>
    <row r="319" spans="1:8" ht="22.8" x14ac:dyDescent="0.25">
      <c r="A319" s="35" t="s">
        <v>1640</v>
      </c>
      <c r="B319" s="173" t="s">
        <v>118</v>
      </c>
      <c r="C319" s="36" t="s">
        <v>250</v>
      </c>
      <c r="D319" s="19" t="s">
        <v>67</v>
      </c>
      <c r="E319" s="20">
        <v>139</v>
      </c>
      <c r="F319" s="21">
        <v>7.87</v>
      </c>
      <c r="G319" s="21">
        <f t="shared" si="17"/>
        <v>1093.93</v>
      </c>
      <c r="H319" s="22"/>
    </row>
    <row r="320" spans="1:8" ht="45.6" x14ac:dyDescent="0.25">
      <c r="A320" s="35" t="s">
        <v>1641</v>
      </c>
      <c r="B320" s="173" t="s">
        <v>241</v>
      </c>
      <c r="C320" s="36" t="s">
        <v>340</v>
      </c>
      <c r="D320" s="19" t="s">
        <v>67</v>
      </c>
      <c r="E320" s="20">
        <v>724</v>
      </c>
      <c r="F320" s="21">
        <v>53.88</v>
      </c>
      <c r="G320" s="21">
        <f t="shared" si="17"/>
        <v>39009.120000000003</v>
      </c>
      <c r="H320" s="22"/>
    </row>
    <row r="321" spans="1:8" ht="34.200000000000003" x14ac:dyDescent="0.25">
      <c r="A321" s="35" t="s">
        <v>1642</v>
      </c>
      <c r="B321" s="173" t="s">
        <v>209</v>
      </c>
      <c r="C321" s="36" t="s">
        <v>210</v>
      </c>
      <c r="D321" s="19" t="s">
        <v>67</v>
      </c>
      <c r="E321" s="20">
        <v>88</v>
      </c>
      <c r="F321" s="21">
        <v>85.19</v>
      </c>
      <c r="G321" s="21">
        <f t="shared" si="17"/>
        <v>7496.72</v>
      </c>
      <c r="H321" s="22"/>
    </row>
    <row r="322" spans="1:8" ht="34.200000000000003" x14ac:dyDescent="0.25">
      <c r="A322" s="35" t="s">
        <v>1643</v>
      </c>
      <c r="B322" s="173" t="s">
        <v>260</v>
      </c>
      <c r="C322" s="36" t="s">
        <v>261</v>
      </c>
      <c r="D322" s="19" t="s">
        <v>67</v>
      </c>
      <c r="E322" s="20">
        <v>13</v>
      </c>
      <c r="F322" s="21">
        <v>37.61</v>
      </c>
      <c r="G322" s="21">
        <f t="shared" si="17"/>
        <v>488.93</v>
      </c>
      <c r="H322" s="22"/>
    </row>
    <row r="323" spans="1:8" ht="45.6" x14ac:dyDescent="0.25">
      <c r="A323" s="35" t="s">
        <v>1644</v>
      </c>
      <c r="B323" s="173" t="s">
        <v>2150</v>
      </c>
      <c r="C323" s="36" t="s">
        <v>2151</v>
      </c>
      <c r="D323" s="19" t="s">
        <v>2153</v>
      </c>
      <c r="E323" s="20">
        <v>138</v>
      </c>
      <c r="F323" s="21">
        <f>VLOOKUP(B323,[1]Plan1!$A$6:$G$3696,7,0)</f>
        <v>73.5</v>
      </c>
      <c r="G323" s="21">
        <f t="shared" si="17"/>
        <v>10143</v>
      </c>
      <c r="H323" s="22"/>
    </row>
    <row r="324" spans="1:8" ht="34.200000000000003" x14ac:dyDescent="0.25">
      <c r="A324" s="35" t="s">
        <v>1645</v>
      </c>
      <c r="B324" s="173" t="s">
        <v>1279</v>
      </c>
      <c r="C324" s="36" t="s">
        <v>1407</v>
      </c>
      <c r="D324" s="19" t="s">
        <v>67</v>
      </c>
      <c r="E324" s="20">
        <v>8.6999999999999993</v>
      </c>
      <c r="F324" s="21">
        <v>153.38999999999999</v>
      </c>
      <c r="G324" s="21">
        <f t="shared" si="17"/>
        <v>1334.49</v>
      </c>
      <c r="H324" s="22"/>
    </row>
    <row r="325" spans="1:8" ht="34.200000000000003" x14ac:dyDescent="0.25">
      <c r="A325" s="35" t="s">
        <v>1646</v>
      </c>
      <c r="B325" s="173" t="s">
        <v>1291</v>
      </c>
      <c r="C325" s="36" t="s">
        <v>1316</v>
      </c>
      <c r="D325" s="19" t="s">
        <v>29</v>
      </c>
      <c r="E325" s="20">
        <v>269</v>
      </c>
      <c r="F325" s="21">
        <v>11.16</v>
      </c>
      <c r="G325" s="21">
        <f t="shared" si="17"/>
        <v>3002.04</v>
      </c>
      <c r="H325" s="22"/>
    </row>
    <row r="326" spans="1:8" ht="34.200000000000003" x14ac:dyDescent="0.25">
      <c r="A326" s="35" t="s">
        <v>1647</v>
      </c>
      <c r="B326" s="173" t="s">
        <v>1292</v>
      </c>
      <c r="C326" s="36" t="s">
        <v>1317</v>
      </c>
      <c r="D326" s="19" t="s">
        <v>29</v>
      </c>
      <c r="E326" s="20">
        <v>89</v>
      </c>
      <c r="F326" s="21">
        <v>9.7100000000000009</v>
      </c>
      <c r="G326" s="21">
        <f t="shared" si="17"/>
        <v>864.19</v>
      </c>
      <c r="H326" s="22"/>
    </row>
    <row r="327" spans="1:8" ht="34.200000000000003" x14ac:dyDescent="0.25">
      <c r="A327" s="35" t="s">
        <v>1648</v>
      </c>
      <c r="B327" s="173" t="s">
        <v>1293</v>
      </c>
      <c r="C327" s="36" t="s">
        <v>1318</v>
      </c>
      <c r="D327" s="19" t="s">
        <v>29</v>
      </c>
      <c r="E327" s="20">
        <v>122</v>
      </c>
      <c r="F327" s="21">
        <v>9.35</v>
      </c>
      <c r="G327" s="21">
        <f t="shared" si="17"/>
        <v>1140.7</v>
      </c>
      <c r="H327" s="22"/>
    </row>
    <row r="328" spans="1:8" ht="34.200000000000003" x14ac:dyDescent="0.25">
      <c r="A328" s="35" t="s">
        <v>1649</v>
      </c>
      <c r="B328" s="173" t="s">
        <v>1294</v>
      </c>
      <c r="C328" s="36" t="s">
        <v>1319</v>
      </c>
      <c r="D328" s="19" t="s">
        <v>29</v>
      </c>
      <c r="E328" s="20">
        <v>305</v>
      </c>
      <c r="F328" s="21">
        <v>7.61</v>
      </c>
      <c r="G328" s="21">
        <f t="shared" si="17"/>
        <v>2321.0500000000002</v>
      </c>
      <c r="H328" s="22"/>
    </row>
    <row r="329" spans="1:8" ht="34.200000000000003" x14ac:dyDescent="0.25">
      <c r="A329" s="35" t="s">
        <v>1650</v>
      </c>
      <c r="B329" s="173" t="s">
        <v>1295</v>
      </c>
      <c r="C329" s="36" t="s">
        <v>1320</v>
      </c>
      <c r="D329" s="19" t="s">
        <v>29</v>
      </c>
      <c r="E329" s="20">
        <v>385</v>
      </c>
      <c r="F329" s="21">
        <v>6.72</v>
      </c>
      <c r="G329" s="21">
        <f t="shared" si="17"/>
        <v>2587.1999999999998</v>
      </c>
      <c r="H329" s="22"/>
    </row>
    <row r="330" spans="1:8" ht="34.200000000000003" x14ac:dyDescent="0.25">
      <c r="A330" s="35" t="s">
        <v>1651</v>
      </c>
      <c r="B330" s="173" t="s">
        <v>1296</v>
      </c>
      <c r="C330" s="36" t="s">
        <v>1321</v>
      </c>
      <c r="D330" s="19" t="s">
        <v>29</v>
      </c>
      <c r="E330" s="20">
        <v>434</v>
      </c>
      <c r="F330" s="21">
        <v>6.2</v>
      </c>
      <c r="G330" s="21">
        <f t="shared" si="17"/>
        <v>2690.8</v>
      </c>
      <c r="H330" s="22"/>
    </row>
    <row r="331" spans="1:8" ht="34.200000000000003" x14ac:dyDescent="0.25">
      <c r="A331" s="35" t="s">
        <v>1652</v>
      </c>
      <c r="B331" s="173" t="s">
        <v>1299</v>
      </c>
      <c r="C331" s="36" t="s">
        <v>1324</v>
      </c>
      <c r="D331" s="19" t="s">
        <v>29</v>
      </c>
      <c r="E331" s="20">
        <v>854</v>
      </c>
      <c r="F331" s="21">
        <v>9.6</v>
      </c>
      <c r="G331" s="21">
        <f t="shared" si="17"/>
        <v>8198.4</v>
      </c>
      <c r="H331" s="22"/>
    </row>
    <row r="332" spans="1:8" ht="34.200000000000003" x14ac:dyDescent="0.25">
      <c r="A332" s="35" t="s">
        <v>1653</v>
      </c>
      <c r="B332" s="173" t="s">
        <v>1300</v>
      </c>
      <c r="C332" s="36" t="s">
        <v>1325</v>
      </c>
      <c r="D332" s="19" t="s">
        <v>29</v>
      </c>
      <c r="E332" s="20">
        <v>393</v>
      </c>
      <c r="F332" s="21">
        <v>8.5</v>
      </c>
      <c r="G332" s="21">
        <f t="shared" si="17"/>
        <v>3340.5</v>
      </c>
      <c r="H332" s="22"/>
    </row>
    <row r="333" spans="1:8" ht="34.200000000000003" x14ac:dyDescent="0.25">
      <c r="A333" s="35" t="s">
        <v>1654</v>
      </c>
      <c r="B333" s="173" t="s">
        <v>1301</v>
      </c>
      <c r="C333" s="36" t="s">
        <v>1326</v>
      </c>
      <c r="D333" s="19" t="s">
        <v>29</v>
      </c>
      <c r="E333" s="20">
        <v>136</v>
      </c>
      <c r="F333" s="21">
        <v>8.42</v>
      </c>
      <c r="G333" s="21">
        <f t="shared" si="17"/>
        <v>1145.1199999999999</v>
      </c>
      <c r="H333" s="22"/>
    </row>
    <row r="334" spans="1:8" ht="34.200000000000003" x14ac:dyDescent="0.25">
      <c r="A334" s="35" t="s">
        <v>1655</v>
      </c>
      <c r="B334" s="173" t="s">
        <v>1302</v>
      </c>
      <c r="C334" s="36" t="s">
        <v>1327</v>
      </c>
      <c r="D334" s="19" t="s">
        <v>29</v>
      </c>
      <c r="E334" s="20">
        <v>381</v>
      </c>
      <c r="F334" s="21">
        <v>6.88</v>
      </c>
      <c r="G334" s="21">
        <f t="shared" si="17"/>
        <v>2621.2800000000002</v>
      </c>
      <c r="H334" s="22"/>
    </row>
    <row r="335" spans="1:8" ht="34.200000000000003" x14ac:dyDescent="0.25">
      <c r="A335" s="35" t="s">
        <v>1656</v>
      </c>
      <c r="B335" s="173" t="s">
        <v>1304</v>
      </c>
      <c r="C335" s="36" t="s">
        <v>1329</v>
      </c>
      <c r="D335" s="19" t="s">
        <v>29</v>
      </c>
      <c r="E335" s="20">
        <v>313</v>
      </c>
      <c r="F335" s="21">
        <v>5.8</v>
      </c>
      <c r="G335" s="21">
        <f t="shared" si="17"/>
        <v>1815.4</v>
      </c>
      <c r="H335" s="22"/>
    </row>
    <row r="336" spans="1:8" ht="34.200000000000003" x14ac:dyDescent="0.25">
      <c r="A336" s="35" t="s">
        <v>1657</v>
      </c>
      <c r="B336" s="173" t="s">
        <v>1307</v>
      </c>
      <c r="C336" s="36" t="s">
        <v>1332</v>
      </c>
      <c r="D336" s="19" t="s">
        <v>29</v>
      </c>
      <c r="E336" s="20">
        <v>8751</v>
      </c>
      <c r="F336" s="21">
        <v>8.98</v>
      </c>
      <c r="G336" s="21">
        <f t="shared" si="17"/>
        <v>78583.98</v>
      </c>
      <c r="H336" s="22"/>
    </row>
    <row r="337" spans="1:8" ht="34.200000000000003" x14ac:dyDescent="0.25">
      <c r="A337" s="35" t="s">
        <v>1658</v>
      </c>
      <c r="B337" s="173" t="s">
        <v>1308</v>
      </c>
      <c r="C337" s="36" t="s">
        <v>1333</v>
      </c>
      <c r="D337" s="19" t="s">
        <v>29</v>
      </c>
      <c r="E337" s="20">
        <v>734</v>
      </c>
      <c r="F337" s="21">
        <v>8.8000000000000007</v>
      </c>
      <c r="G337" s="21">
        <f t="shared" si="17"/>
        <v>6459.2</v>
      </c>
      <c r="H337" s="22"/>
    </row>
    <row r="338" spans="1:8" ht="34.200000000000003" x14ac:dyDescent="0.25">
      <c r="A338" s="35" t="s">
        <v>1659</v>
      </c>
      <c r="B338" s="173" t="s">
        <v>1310</v>
      </c>
      <c r="C338" s="36" t="s">
        <v>1334</v>
      </c>
      <c r="D338" s="19" t="s">
        <v>29</v>
      </c>
      <c r="E338" s="20">
        <v>124</v>
      </c>
      <c r="F338" s="21">
        <v>23.35</v>
      </c>
      <c r="G338" s="21">
        <f t="shared" si="17"/>
        <v>2895.4</v>
      </c>
      <c r="H338" s="22"/>
    </row>
    <row r="339" spans="1:8" ht="34.200000000000003" x14ac:dyDescent="0.25">
      <c r="A339" s="35" t="s">
        <v>1660</v>
      </c>
      <c r="B339" s="173" t="s">
        <v>2148</v>
      </c>
      <c r="C339" s="36" t="s">
        <v>2149</v>
      </c>
      <c r="D339" s="19" t="s">
        <v>29</v>
      </c>
      <c r="E339" s="20">
        <v>304</v>
      </c>
      <c r="F339" s="21">
        <f>VLOOKUP(B339,[1]Plan1!$A$6:$G$3696,7,0)</f>
        <v>9.84</v>
      </c>
      <c r="G339" s="21">
        <f t="shared" si="17"/>
        <v>2991.36</v>
      </c>
      <c r="H339" s="22"/>
    </row>
    <row r="340" spans="1:8" ht="34.200000000000003" x14ac:dyDescent="0.25">
      <c r="A340" s="35" t="s">
        <v>1661</v>
      </c>
      <c r="B340" s="173" t="s">
        <v>1341</v>
      </c>
      <c r="C340" s="36" t="s">
        <v>2093</v>
      </c>
      <c r="D340" s="19" t="s">
        <v>68</v>
      </c>
      <c r="E340" s="20">
        <v>118</v>
      </c>
      <c r="F340" s="21">
        <v>17.64</v>
      </c>
      <c r="G340" s="21">
        <f t="shared" si="17"/>
        <v>2081.52</v>
      </c>
      <c r="H340" s="22"/>
    </row>
    <row r="341" spans="1:8" ht="22.8" x14ac:dyDescent="0.25">
      <c r="A341" s="35" t="s">
        <v>1662</v>
      </c>
      <c r="B341" s="173" t="s">
        <v>1399</v>
      </c>
      <c r="C341" s="36" t="s">
        <v>1401</v>
      </c>
      <c r="D341" s="19" t="s">
        <v>68</v>
      </c>
      <c r="E341" s="20">
        <v>205</v>
      </c>
      <c r="F341" s="21">
        <v>358.53</v>
      </c>
      <c r="G341" s="21">
        <f t="shared" si="17"/>
        <v>73498.649999999994</v>
      </c>
      <c r="H341" s="22"/>
    </row>
    <row r="342" spans="1:8" ht="22.8" x14ac:dyDescent="0.25">
      <c r="A342" s="35" t="s">
        <v>1663</v>
      </c>
      <c r="B342" s="173" t="s">
        <v>208</v>
      </c>
      <c r="C342" s="36" t="s">
        <v>1402</v>
      </c>
      <c r="D342" s="19" t="s">
        <v>68</v>
      </c>
      <c r="E342" s="20">
        <v>69</v>
      </c>
      <c r="F342" s="21">
        <v>133.43</v>
      </c>
      <c r="G342" s="21">
        <f t="shared" si="17"/>
        <v>9206.67</v>
      </c>
      <c r="H342" s="22"/>
    </row>
    <row r="343" spans="1:8" ht="22.8" x14ac:dyDescent="0.25">
      <c r="A343" s="35" t="s">
        <v>2154</v>
      </c>
      <c r="B343" s="173" t="s">
        <v>1400</v>
      </c>
      <c r="C343" s="36" t="s">
        <v>1403</v>
      </c>
      <c r="D343" s="19" t="s">
        <v>68</v>
      </c>
      <c r="E343" s="20">
        <v>136</v>
      </c>
      <c r="F343" s="21">
        <v>21.77</v>
      </c>
      <c r="G343" s="21">
        <f t="shared" si="17"/>
        <v>2960.72</v>
      </c>
      <c r="H343" s="22"/>
    </row>
    <row r="344" spans="1:8" ht="12" x14ac:dyDescent="0.25">
      <c r="A344" s="35"/>
      <c r="B344" s="173"/>
      <c r="C344" s="36"/>
      <c r="D344" s="19"/>
      <c r="E344" s="20"/>
      <c r="F344" s="21"/>
      <c r="G344" s="21"/>
      <c r="H344" s="22"/>
    </row>
    <row r="345" spans="1:8" ht="12" x14ac:dyDescent="0.25">
      <c r="A345" s="35"/>
      <c r="B345" s="173"/>
      <c r="C345" s="36"/>
      <c r="D345" s="19"/>
      <c r="E345" s="20"/>
      <c r="F345" s="20"/>
      <c r="G345" s="21"/>
      <c r="H345" s="22"/>
    </row>
    <row r="346" spans="1:8" ht="12" x14ac:dyDescent="0.25">
      <c r="A346" s="29" t="s">
        <v>1664</v>
      </c>
      <c r="B346" s="172"/>
      <c r="C346" s="30" t="s">
        <v>130</v>
      </c>
      <c r="D346" s="155"/>
      <c r="E346" s="156"/>
      <c r="F346" s="156"/>
      <c r="G346" s="157"/>
      <c r="H346" s="22"/>
    </row>
    <row r="347" spans="1:8" ht="45.6" x14ac:dyDescent="0.25">
      <c r="A347" s="35" t="s">
        <v>1665</v>
      </c>
      <c r="B347" s="173" t="s">
        <v>487</v>
      </c>
      <c r="C347" s="36" t="s">
        <v>488</v>
      </c>
      <c r="D347" s="19" t="s">
        <v>67</v>
      </c>
      <c r="E347" s="20">
        <v>296</v>
      </c>
      <c r="F347" s="21">
        <v>49.98</v>
      </c>
      <c r="G347" s="21">
        <f>ROUND(E347*F347,2)</f>
        <v>14794.08</v>
      </c>
      <c r="H347" s="22"/>
    </row>
    <row r="348" spans="1:8" ht="34.200000000000003" x14ac:dyDescent="0.25">
      <c r="A348" s="35" t="s">
        <v>1666</v>
      </c>
      <c r="B348" s="173" t="s">
        <v>563</v>
      </c>
      <c r="C348" s="36" t="s">
        <v>1482</v>
      </c>
      <c r="D348" s="19" t="s">
        <v>67</v>
      </c>
      <c r="E348" s="20">
        <v>28</v>
      </c>
      <c r="F348" s="21">
        <f>VLOOKUP(B348,[1]Plan1!$A$6:$G$3696,7,0)</f>
        <v>554.75</v>
      </c>
      <c r="G348" s="21">
        <f t="shared" ref="G348" si="18">ROUND(E348*F348,2)</f>
        <v>15533</v>
      </c>
      <c r="H348" s="22"/>
    </row>
    <row r="349" spans="1:8" ht="12" x14ac:dyDescent="0.25">
      <c r="A349" s="35"/>
      <c r="B349" s="173"/>
      <c r="C349" s="36"/>
      <c r="D349" s="19"/>
      <c r="E349" s="20"/>
      <c r="F349" s="20"/>
      <c r="G349" s="21"/>
      <c r="H349" s="22"/>
    </row>
    <row r="350" spans="1:8" ht="12" x14ac:dyDescent="0.25">
      <c r="A350" s="35"/>
      <c r="B350" s="173"/>
      <c r="C350" s="36"/>
      <c r="D350" s="19"/>
      <c r="E350" s="20"/>
      <c r="F350" s="20"/>
      <c r="G350" s="21"/>
      <c r="H350" s="22"/>
    </row>
    <row r="351" spans="1:8" ht="12" x14ac:dyDescent="0.25">
      <c r="A351" s="29" t="s">
        <v>1667</v>
      </c>
      <c r="B351" s="172"/>
      <c r="C351" s="30" t="s">
        <v>394</v>
      </c>
      <c r="D351" s="155"/>
      <c r="E351" s="156"/>
      <c r="F351" s="156"/>
      <c r="G351" s="157"/>
      <c r="H351" s="22"/>
    </row>
    <row r="352" spans="1:8" ht="22.8" x14ac:dyDescent="0.25">
      <c r="A352" s="35" t="s">
        <v>1668</v>
      </c>
      <c r="B352" s="173" t="s">
        <v>1363</v>
      </c>
      <c r="C352" s="36" t="s">
        <v>1364</v>
      </c>
      <c r="D352" s="19" t="s">
        <v>67</v>
      </c>
      <c r="E352" s="20">
        <v>84.5</v>
      </c>
      <c r="F352" s="21">
        <v>40.64</v>
      </c>
      <c r="G352" s="21">
        <f t="shared" ref="G352:G354" si="19">ROUND(E352*F352,2)</f>
        <v>3434.08</v>
      </c>
      <c r="H352" s="22"/>
    </row>
    <row r="353" spans="1:8" ht="34.200000000000003" x14ac:dyDescent="0.25">
      <c r="A353" s="35" t="s">
        <v>1669</v>
      </c>
      <c r="B353" s="173" t="s">
        <v>1503</v>
      </c>
      <c r="C353" s="36" t="s">
        <v>1365</v>
      </c>
      <c r="D353" s="19" t="s">
        <v>12</v>
      </c>
      <c r="E353" s="20">
        <v>27.2</v>
      </c>
      <c r="F353" s="21">
        <v>43.07</v>
      </c>
      <c r="G353" s="21">
        <f t="shared" si="19"/>
        <v>1171.5</v>
      </c>
      <c r="H353" s="22"/>
    </row>
    <row r="354" spans="1:8" ht="34.200000000000003" x14ac:dyDescent="0.25">
      <c r="A354" s="35" t="s">
        <v>1670</v>
      </c>
      <c r="B354" s="173" t="s">
        <v>565</v>
      </c>
      <c r="C354" s="36" t="s">
        <v>1366</v>
      </c>
      <c r="D354" s="19" t="s">
        <v>12</v>
      </c>
      <c r="E354" s="20">
        <v>15.3</v>
      </c>
      <c r="F354" s="21">
        <f>VLOOKUP(B354,[1]Plan1!$A$6:$G$3696,7,0)</f>
        <v>96.339999999999989</v>
      </c>
      <c r="G354" s="21">
        <f t="shared" si="19"/>
        <v>1474</v>
      </c>
      <c r="H354" s="22"/>
    </row>
    <row r="355" spans="1:8" ht="22.8" x14ac:dyDescent="0.25">
      <c r="A355" s="35" t="s">
        <v>1671</v>
      </c>
      <c r="B355" s="173" t="s">
        <v>373</v>
      </c>
      <c r="C355" s="36" t="s">
        <v>205</v>
      </c>
      <c r="D355" s="19" t="s">
        <v>67</v>
      </c>
      <c r="E355" s="20">
        <v>93.2</v>
      </c>
      <c r="F355" s="21">
        <v>25.54</v>
      </c>
      <c r="G355" s="21">
        <f t="shared" ref="G355:G369" si="20">ROUND(E355*F355,2)</f>
        <v>2380.33</v>
      </c>
      <c r="H355" s="22"/>
    </row>
    <row r="356" spans="1:8" ht="12" x14ac:dyDescent="0.25">
      <c r="A356" s="35" t="s">
        <v>1672</v>
      </c>
      <c r="B356" s="173"/>
      <c r="C356" s="36" t="s">
        <v>1556</v>
      </c>
      <c r="D356" s="19"/>
      <c r="E356" s="20"/>
      <c r="F356" s="21"/>
      <c r="G356" s="21"/>
      <c r="H356" s="22"/>
    </row>
    <row r="357" spans="1:8" ht="45.6" x14ac:dyDescent="0.25">
      <c r="A357" s="35" t="s">
        <v>1673</v>
      </c>
      <c r="B357" s="173" t="s">
        <v>1562</v>
      </c>
      <c r="C357" s="36" t="s">
        <v>1557</v>
      </c>
      <c r="D357" s="19" t="s">
        <v>67</v>
      </c>
      <c r="E357" s="20">
        <v>771</v>
      </c>
      <c r="F357" s="20">
        <v>13.53</v>
      </c>
      <c r="G357" s="21">
        <f t="shared" si="20"/>
        <v>10431.629999999999</v>
      </c>
      <c r="H357" s="22"/>
    </row>
    <row r="358" spans="1:8" ht="45.6" x14ac:dyDescent="0.25">
      <c r="A358" s="35" t="s">
        <v>1674</v>
      </c>
      <c r="B358" s="173" t="s">
        <v>1568</v>
      </c>
      <c r="C358" s="36" t="s">
        <v>1558</v>
      </c>
      <c r="D358" s="19" t="s">
        <v>67</v>
      </c>
      <c r="E358" s="20">
        <v>216</v>
      </c>
      <c r="F358" s="21">
        <f>VLOOKUP(B358,[1]Plan1!$A$6:$G$3696,7,0)</f>
        <v>39.299999999999997</v>
      </c>
      <c r="G358" s="21">
        <f t="shared" si="20"/>
        <v>8488.7999999999993</v>
      </c>
      <c r="H358" s="22"/>
    </row>
    <row r="359" spans="1:8" ht="45.6" x14ac:dyDescent="0.25">
      <c r="A359" s="35" t="s">
        <v>1675</v>
      </c>
      <c r="B359" s="173" t="s">
        <v>1569</v>
      </c>
      <c r="C359" s="36" t="s">
        <v>1559</v>
      </c>
      <c r="D359" s="19" t="s">
        <v>67</v>
      </c>
      <c r="E359" s="20">
        <v>555</v>
      </c>
      <c r="F359" s="21">
        <f>VLOOKUP(B359,[1]Plan1!$A$6:$G$3696,7,0)</f>
        <v>51.649999999999991</v>
      </c>
      <c r="G359" s="21">
        <f t="shared" si="20"/>
        <v>28665.75</v>
      </c>
      <c r="H359" s="22"/>
    </row>
    <row r="360" spans="1:8" ht="12" x14ac:dyDescent="0.25">
      <c r="A360" s="35" t="s">
        <v>1676</v>
      </c>
      <c r="B360" s="173" t="s">
        <v>1563</v>
      </c>
      <c r="C360" s="36" t="s">
        <v>1560</v>
      </c>
      <c r="D360" s="19" t="s">
        <v>12</v>
      </c>
      <c r="E360" s="20">
        <v>115</v>
      </c>
      <c r="F360" s="20">
        <v>38.58</v>
      </c>
      <c r="G360" s="21">
        <f t="shared" si="20"/>
        <v>4436.7</v>
      </c>
      <c r="H360" s="22"/>
    </row>
    <row r="361" spans="1:8" ht="34.200000000000003" x14ac:dyDescent="0.25">
      <c r="A361" s="35" t="s">
        <v>1677</v>
      </c>
      <c r="B361" s="173" t="s">
        <v>1570</v>
      </c>
      <c r="C361" s="36" t="s">
        <v>1561</v>
      </c>
      <c r="D361" s="19" t="s">
        <v>67</v>
      </c>
      <c r="E361" s="20">
        <v>771</v>
      </c>
      <c r="F361" s="21">
        <f>VLOOKUP(B361,[1]Plan1!$A$6:$G$3696,7,0)</f>
        <v>160.69999999999999</v>
      </c>
      <c r="G361" s="21">
        <f t="shared" si="20"/>
        <v>123899.7</v>
      </c>
      <c r="H361" s="22"/>
    </row>
    <row r="362" spans="1:8" ht="34.200000000000003" x14ac:dyDescent="0.25">
      <c r="A362" s="35" t="s">
        <v>1678</v>
      </c>
      <c r="B362" s="173" t="s">
        <v>373</v>
      </c>
      <c r="C362" s="36" t="s">
        <v>1572</v>
      </c>
      <c r="D362" s="19" t="s">
        <v>67</v>
      </c>
      <c r="E362" s="20">
        <v>771</v>
      </c>
      <c r="F362" s="20">
        <v>25.54</v>
      </c>
      <c r="G362" s="21">
        <f t="shared" si="20"/>
        <v>19691.34</v>
      </c>
      <c r="H362" s="22"/>
    </row>
    <row r="363" spans="1:8" ht="22.8" x14ac:dyDescent="0.25">
      <c r="A363" s="35" t="s">
        <v>1679</v>
      </c>
      <c r="B363" s="173" t="s">
        <v>1564</v>
      </c>
      <c r="C363" s="36" t="s">
        <v>2094</v>
      </c>
      <c r="D363" s="19" t="s">
        <v>67</v>
      </c>
      <c r="E363" s="20">
        <v>555</v>
      </c>
      <c r="F363" s="20">
        <v>6.12</v>
      </c>
      <c r="G363" s="21">
        <f t="shared" si="20"/>
        <v>3396.6</v>
      </c>
      <c r="H363" s="22"/>
    </row>
    <row r="364" spans="1:8" ht="45.6" x14ac:dyDescent="0.25">
      <c r="A364" s="35" t="s">
        <v>1680</v>
      </c>
      <c r="B364" s="173" t="s">
        <v>1565</v>
      </c>
      <c r="C364" s="36" t="s">
        <v>1573</v>
      </c>
      <c r="D364" s="19" t="s">
        <v>29</v>
      </c>
      <c r="E364" s="20">
        <v>484</v>
      </c>
      <c r="F364" s="20">
        <v>6.23</v>
      </c>
      <c r="G364" s="21">
        <f t="shared" si="20"/>
        <v>3015.32</v>
      </c>
      <c r="H364" s="22"/>
    </row>
    <row r="365" spans="1:8" ht="34.200000000000003" x14ac:dyDescent="0.25">
      <c r="A365" s="35" t="s">
        <v>1681</v>
      </c>
      <c r="B365" s="173" t="s">
        <v>1566</v>
      </c>
      <c r="C365" s="36" t="s">
        <v>1574</v>
      </c>
      <c r="D365" s="19" t="s">
        <v>29</v>
      </c>
      <c r="E365" s="20">
        <v>154</v>
      </c>
      <c r="F365" s="20">
        <v>7.17</v>
      </c>
      <c r="G365" s="21">
        <f t="shared" si="20"/>
        <v>1104.18</v>
      </c>
      <c r="H365" s="22"/>
    </row>
    <row r="366" spans="1:8" ht="22.8" x14ac:dyDescent="0.25">
      <c r="A366" s="35" t="s">
        <v>1682</v>
      </c>
      <c r="B366" s="173" t="s">
        <v>406</v>
      </c>
      <c r="C366" s="36" t="s">
        <v>1575</v>
      </c>
      <c r="D366" s="19" t="s">
        <v>67</v>
      </c>
      <c r="E366" s="20">
        <v>216</v>
      </c>
      <c r="F366" s="20">
        <v>64.91</v>
      </c>
      <c r="G366" s="21">
        <f t="shared" si="20"/>
        <v>14020.56</v>
      </c>
      <c r="H366" s="22"/>
    </row>
    <row r="367" spans="1:8" ht="22.8" x14ac:dyDescent="0.25">
      <c r="A367" s="35" t="s">
        <v>1683</v>
      </c>
      <c r="B367" s="173" t="s">
        <v>405</v>
      </c>
      <c r="C367" s="36" t="s">
        <v>2095</v>
      </c>
      <c r="D367" s="19" t="s">
        <v>67</v>
      </c>
      <c r="E367" s="20">
        <v>555</v>
      </c>
      <c r="F367" s="20">
        <v>53.91</v>
      </c>
      <c r="G367" s="21">
        <f t="shared" si="20"/>
        <v>29920.05</v>
      </c>
      <c r="H367" s="22"/>
    </row>
    <row r="368" spans="1:8" ht="45.6" x14ac:dyDescent="0.25">
      <c r="A368" s="35" t="s">
        <v>1684</v>
      </c>
      <c r="B368" s="173" t="s">
        <v>1567</v>
      </c>
      <c r="C368" s="36" t="s">
        <v>2096</v>
      </c>
      <c r="D368" s="19" t="s">
        <v>67</v>
      </c>
      <c r="E368" s="20">
        <v>771</v>
      </c>
      <c r="F368" s="20">
        <v>57.18</v>
      </c>
      <c r="G368" s="21">
        <f t="shared" si="20"/>
        <v>44085.78</v>
      </c>
      <c r="H368" s="22"/>
    </row>
    <row r="369" spans="1:8" ht="34.200000000000003" x14ac:dyDescent="0.25">
      <c r="A369" s="35" t="s">
        <v>1685</v>
      </c>
      <c r="B369" s="173" t="s">
        <v>1571</v>
      </c>
      <c r="C369" s="36" t="s">
        <v>2097</v>
      </c>
      <c r="D369" s="19" t="s">
        <v>12</v>
      </c>
      <c r="E369" s="20">
        <v>115</v>
      </c>
      <c r="F369" s="20">
        <v>45.44</v>
      </c>
      <c r="G369" s="21">
        <f t="shared" si="20"/>
        <v>5225.6000000000004</v>
      </c>
      <c r="H369" s="22"/>
    </row>
    <row r="370" spans="1:8" ht="12" x14ac:dyDescent="0.25">
      <c r="A370" s="35"/>
      <c r="B370" s="173"/>
      <c r="C370" s="36"/>
      <c r="D370" s="19"/>
      <c r="E370" s="20"/>
      <c r="F370" s="20"/>
      <c r="G370" s="21"/>
      <c r="H370" s="22"/>
    </row>
    <row r="371" spans="1:8" ht="12" x14ac:dyDescent="0.25">
      <c r="A371" s="35"/>
      <c r="B371" s="173"/>
      <c r="C371" s="36"/>
      <c r="D371" s="19"/>
      <c r="E371" s="20"/>
      <c r="F371" s="20"/>
      <c r="G371" s="21"/>
      <c r="H371" s="22"/>
    </row>
    <row r="372" spans="1:8" ht="12" x14ac:dyDescent="0.25">
      <c r="A372" s="29" t="s">
        <v>1686</v>
      </c>
      <c r="B372" s="172"/>
      <c r="C372" s="30" t="s">
        <v>136</v>
      </c>
      <c r="D372" s="155"/>
      <c r="E372" s="156"/>
      <c r="F372" s="156"/>
      <c r="G372" s="157"/>
      <c r="H372" s="22"/>
    </row>
    <row r="373" spans="1:8" ht="12" x14ac:dyDescent="0.25">
      <c r="A373" s="158" t="s">
        <v>1687</v>
      </c>
      <c r="B373" s="173"/>
      <c r="C373" s="159" t="s">
        <v>140</v>
      </c>
      <c r="D373" s="31"/>
      <c r="E373" s="32"/>
      <c r="F373" s="32"/>
      <c r="G373" s="33"/>
      <c r="H373" s="22"/>
    </row>
    <row r="374" spans="1:8" ht="34.200000000000003" x14ac:dyDescent="0.25">
      <c r="A374" s="35" t="s">
        <v>1688</v>
      </c>
      <c r="B374" s="173" t="s">
        <v>271</v>
      </c>
      <c r="C374" s="36" t="s">
        <v>272</v>
      </c>
      <c r="D374" s="19" t="s">
        <v>67</v>
      </c>
      <c r="E374" s="20">
        <v>3107.4</v>
      </c>
      <c r="F374" s="21">
        <v>33.229999999999997</v>
      </c>
      <c r="G374" s="21">
        <f t="shared" ref="G374:G379" si="21">ROUND(E374*F374,2)</f>
        <v>103258.9</v>
      </c>
      <c r="H374" s="22"/>
    </row>
    <row r="375" spans="1:8" ht="34.200000000000003" x14ac:dyDescent="0.25">
      <c r="A375" s="35" t="s">
        <v>1689</v>
      </c>
      <c r="B375" s="173" t="s">
        <v>642</v>
      </c>
      <c r="C375" s="36" t="s">
        <v>490</v>
      </c>
      <c r="D375" s="19" t="s">
        <v>67</v>
      </c>
      <c r="E375" s="20">
        <v>551</v>
      </c>
      <c r="F375" s="21">
        <f>VLOOKUP(B375,[1]Plan1!$A$6:$G$3696,7,0)</f>
        <v>146.51</v>
      </c>
      <c r="G375" s="21">
        <f t="shared" si="21"/>
        <v>80727.009999999995</v>
      </c>
      <c r="H375" s="22"/>
    </row>
    <row r="376" spans="1:8" ht="45.6" x14ac:dyDescent="0.25">
      <c r="A376" s="35" t="s">
        <v>1690</v>
      </c>
      <c r="B376" s="173" t="s">
        <v>643</v>
      </c>
      <c r="C376" s="36" t="s">
        <v>2098</v>
      </c>
      <c r="D376" s="19" t="s">
        <v>67</v>
      </c>
      <c r="E376" s="20">
        <v>26.7</v>
      </c>
      <c r="F376" s="21">
        <f>VLOOKUP(B376,[1]Plan1!$A$6:$G$3696,7,0)</f>
        <v>146.51</v>
      </c>
      <c r="G376" s="21">
        <f t="shared" si="21"/>
        <v>3911.82</v>
      </c>
      <c r="H376" s="22"/>
    </row>
    <row r="377" spans="1:8" ht="34.200000000000003" x14ac:dyDescent="0.25">
      <c r="A377" s="35" t="s">
        <v>1691</v>
      </c>
      <c r="B377" s="173" t="s">
        <v>1443</v>
      </c>
      <c r="C377" s="36" t="s">
        <v>409</v>
      </c>
      <c r="D377" s="19" t="s">
        <v>67</v>
      </c>
      <c r="E377" s="20">
        <v>87.4</v>
      </c>
      <c r="F377" s="21">
        <f>VLOOKUP(B377,[1]Plan1!$A$6:$G$3696,7,0)</f>
        <v>110.28</v>
      </c>
      <c r="G377" s="21">
        <f t="shared" si="21"/>
        <v>9638.4699999999993</v>
      </c>
      <c r="H377" s="22"/>
    </row>
    <row r="378" spans="1:8" ht="34.200000000000003" x14ac:dyDescent="0.25">
      <c r="A378" s="35" t="s">
        <v>1692</v>
      </c>
      <c r="B378" s="173" t="s">
        <v>644</v>
      </c>
      <c r="C378" s="36" t="s">
        <v>413</v>
      </c>
      <c r="D378" s="19" t="s">
        <v>67</v>
      </c>
      <c r="E378" s="20">
        <v>2442.3000000000002</v>
      </c>
      <c r="F378" s="21">
        <f>VLOOKUP(B378,[1]Plan1!$A$6:$G$3696,7,0)</f>
        <v>187.73999999999998</v>
      </c>
      <c r="G378" s="21">
        <f t="shared" si="21"/>
        <v>458517.4</v>
      </c>
      <c r="H378" s="22"/>
    </row>
    <row r="379" spans="1:8" ht="34.200000000000003" x14ac:dyDescent="0.25">
      <c r="A379" s="35" t="s">
        <v>1693</v>
      </c>
      <c r="B379" s="173" t="s">
        <v>584</v>
      </c>
      <c r="C379" s="36" t="s">
        <v>473</v>
      </c>
      <c r="D379" s="19" t="s">
        <v>67</v>
      </c>
      <c r="E379" s="20">
        <v>116.2</v>
      </c>
      <c r="F379" s="20">
        <v>31.5</v>
      </c>
      <c r="G379" s="21">
        <f t="shared" si="21"/>
        <v>3660.3</v>
      </c>
      <c r="H379" s="22"/>
    </row>
    <row r="380" spans="1:8" ht="12" x14ac:dyDescent="0.25">
      <c r="A380" s="35"/>
      <c r="B380" s="173"/>
      <c r="C380" s="36"/>
      <c r="D380" s="19"/>
      <c r="E380" s="20"/>
      <c r="F380" s="20"/>
      <c r="G380" s="21"/>
      <c r="H380" s="22"/>
    </row>
    <row r="381" spans="1:8" ht="12" x14ac:dyDescent="0.25">
      <c r="A381" s="158" t="s">
        <v>1694</v>
      </c>
      <c r="B381" s="173"/>
      <c r="C381" s="159" t="s">
        <v>147</v>
      </c>
      <c r="D381" s="19"/>
      <c r="E381" s="20"/>
      <c r="F381" s="20"/>
      <c r="G381" s="21"/>
      <c r="H381" s="22"/>
    </row>
    <row r="382" spans="1:8" ht="34.200000000000003" x14ac:dyDescent="0.25">
      <c r="A382" s="35" t="s">
        <v>1695</v>
      </c>
      <c r="B382" s="173" t="s">
        <v>119</v>
      </c>
      <c r="C382" s="36" t="s">
        <v>76</v>
      </c>
      <c r="D382" s="19" t="s">
        <v>67</v>
      </c>
      <c r="E382" s="20">
        <v>716</v>
      </c>
      <c r="F382" s="20">
        <v>3.14</v>
      </c>
      <c r="G382" s="21">
        <f t="shared" ref="G382:G389" si="22">ROUND(E382*F382,2)</f>
        <v>2248.2399999999998</v>
      </c>
      <c r="H382" s="22"/>
    </row>
    <row r="383" spans="1:8" ht="45.6" x14ac:dyDescent="0.25">
      <c r="A383" s="35" t="s">
        <v>1696</v>
      </c>
      <c r="B383" s="173" t="s">
        <v>120</v>
      </c>
      <c r="C383" s="36" t="s">
        <v>86</v>
      </c>
      <c r="D383" s="19" t="s">
        <v>67</v>
      </c>
      <c r="E383" s="20">
        <v>156</v>
      </c>
      <c r="F383" s="20">
        <v>27.34</v>
      </c>
      <c r="G383" s="21">
        <f t="shared" si="22"/>
        <v>4265.04</v>
      </c>
      <c r="H383" s="22"/>
    </row>
    <row r="384" spans="1:8" ht="57" x14ac:dyDescent="0.25">
      <c r="A384" s="35" t="s">
        <v>1697</v>
      </c>
      <c r="B384" s="173" t="s">
        <v>121</v>
      </c>
      <c r="C384" s="36" t="s">
        <v>110</v>
      </c>
      <c r="D384" s="19" t="s">
        <v>67</v>
      </c>
      <c r="E384" s="20">
        <v>560</v>
      </c>
      <c r="F384" s="20">
        <v>24.11</v>
      </c>
      <c r="G384" s="21">
        <f t="shared" si="22"/>
        <v>13501.6</v>
      </c>
      <c r="H384" s="22"/>
    </row>
    <row r="385" spans="1:8" ht="34.200000000000003" x14ac:dyDescent="0.25">
      <c r="A385" s="35" t="s">
        <v>1698</v>
      </c>
      <c r="B385" s="173" t="s">
        <v>572</v>
      </c>
      <c r="C385" s="36" t="s">
        <v>416</v>
      </c>
      <c r="D385" s="19" t="s">
        <v>67</v>
      </c>
      <c r="E385" s="20">
        <v>195.2</v>
      </c>
      <c r="F385" s="21">
        <f>VLOOKUP(B385,[1]Plan1!$A$6:$G$3696,7,0)</f>
        <v>59.070000000000007</v>
      </c>
      <c r="G385" s="21">
        <f t="shared" si="22"/>
        <v>11530.46</v>
      </c>
      <c r="H385" s="22"/>
    </row>
    <row r="386" spans="1:8" ht="34.200000000000003" x14ac:dyDescent="0.25">
      <c r="A386" s="35" t="s">
        <v>1699</v>
      </c>
      <c r="B386" s="173" t="s">
        <v>645</v>
      </c>
      <c r="C386" s="36" t="s">
        <v>489</v>
      </c>
      <c r="D386" s="19" t="s">
        <v>67</v>
      </c>
      <c r="E386" s="20">
        <v>208.8</v>
      </c>
      <c r="F386" s="21">
        <f>VLOOKUP(B386,[1]Plan1!$A$6:$G$3696,7,0)</f>
        <v>137.65999999999997</v>
      </c>
      <c r="G386" s="21">
        <f t="shared" si="22"/>
        <v>28743.41</v>
      </c>
      <c r="H386" s="22"/>
    </row>
    <row r="387" spans="1:8" ht="34.200000000000003" x14ac:dyDescent="0.25">
      <c r="A387" s="35" t="s">
        <v>1700</v>
      </c>
      <c r="B387" s="173" t="s">
        <v>646</v>
      </c>
      <c r="C387" s="36" t="s">
        <v>491</v>
      </c>
      <c r="D387" s="19" t="s">
        <v>67</v>
      </c>
      <c r="E387" s="20">
        <v>40</v>
      </c>
      <c r="F387" s="21">
        <f>VLOOKUP(B387,[1]Plan1!$A$6:$G$3696,7,0)</f>
        <v>141.61000000000001</v>
      </c>
      <c r="G387" s="21">
        <f t="shared" si="22"/>
        <v>5664.4</v>
      </c>
      <c r="H387" s="22"/>
    </row>
    <row r="388" spans="1:8" ht="34.200000000000003" x14ac:dyDescent="0.25">
      <c r="A388" s="35" t="s">
        <v>1701</v>
      </c>
      <c r="B388" s="173" t="s">
        <v>1367</v>
      </c>
      <c r="C388" s="36" t="s">
        <v>1368</v>
      </c>
      <c r="D388" s="19" t="s">
        <v>67</v>
      </c>
      <c r="E388" s="20">
        <v>237</v>
      </c>
      <c r="F388" s="20">
        <v>6.13</v>
      </c>
      <c r="G388" s="21">
        <f t="shared" si="22"/>
        <v>1452.81</v>
      </c>
      <c r="H388" s="22"/>
    </row>
    <row r="389" spans="1:8" ht="45.6" x14ac:dyDescent="0.25">
      <c r="A389" s="35" t="s">
        <v>1702</v>
      </c>
      <c r="B389" s="173" t="s">
        <v>418</v>
      </c>
      <c r="C389" s="36" t="s">
        <v>419</v>
      </c>
      <c r="D389" s="19" t="s">
        <v>67</v>
      </c>
      <c r="E389" s="20">
        <v>237</v>
      </c>
      <c r="F389" s="20">
        <v>38.99</v>
      </c>
      <c r="G389" s="21">
        <f t="shared" si="22"/>
        <v>9240.6299999999992</v>
      </c>
      <c r="H389" s="22"/>
    </row>
    <row r="390" spans="1:8" ht="12" x14ac:dyDescent="0.25">
      <c r="A390" s="35"/>
      <c r="B390" s="173"/>
      <c r="C390" s="36"/>
      <c r="D390" s="19"/>
      <c r="E390" s="20"/>
      <c r="F390" s="20"/>
      <c r="G390" s="21"/>
      <c r="H390" s="22"/>
    </row>
    <row r="391" spans="1:8" ht="12" x14ac:dyDescent="0.25">
      <c r="A391" s="158" t="s">
        <v>1703</v>
      </c>
      <c r="B391" s="173"/>
      <c r="C391" s="159" t="s">
        <v>153</v>
      </c>
      <c r="D391" s="19"/>
      <c r="E391" s="20"/>
      <c r="F391" s="20"/>
      <c r="G391" s="21"/>
      <c r="H391" s="22"/>
    </row>
    <row r="392" spans="1:8" ht="34.200000000000003" x14ac:dyDescent="0.25">
      <c r="A392" s="35" t="s">
        <v>1704</v>
      </c>
      <c r="B392" s="173" t="s">
        <v>420</v>
      </c>
      <c r="C392" s="36" t="s">
        <v>422</v>
      </c>
      <c r="D392" s="19" t="s">
        <v>67</v>
      </c>
      <c r="E392" s="20">
        <v>87.4</v>
      </c>
      <c r="F392" s="21">
        <v>41.58</v>
      </c>
      <c r="G392" s="21">
        <f t="shared" ref="G392:G393" si="23">ROUND(E392*F392,2)</f>
        <v>3634.09</v>
      </c>
      <c r="H392" s="22"/>
    </row>
    <row r="393" spans="1:8" ht="22.8" x14ac:dyDescent="0.25">
      <c r="A393" s="35" t="s">
        <v>1705</v>
      </c>
      <c r="B393" s="173" t="s">
        <v>421</v>
      </c>
      <c r="C393" s="36" t="s">
        <v>423</v>
      </c>
      <c r="D393" s="19" t="s">
        <v>67</v>
      </c>
      <c r="E393" s="20">
        <v>86</v>
      </c>
      <c r="F393" s="21">
        <v>18.440000000000001</v>
      </c>
      <c r="G393" s="21">
        <f t="shared" si="23"/>
        <v>1585.84</v>
      </c>
      <c r="H393" s="22"/>
    </row>
    <row r="394" spans="1:8" ht="12" x14ac:dyDescent="0.25">
      <c r="A394" s="35"/>
      <c r="B394" s="173"/>
      <c r="C394" s="36"/>
      <c r="D394" s="19"/>
      <c r="E394" s="20"/>
      <c r="F394" s="20"/>
      <c r="G394" s="21"/>
      <c r="H394" s="22"/>
    </row>
    <row r="395" spans="1:8" ht="12" x14ac:dyDescent="0.25">
      <c r="A395" s="35"/>
      <c r="B395" s="173"/>
      <c r="C395" s="36"/>
      <c r="D395" s="19"/>
      <c r="E395" s="20"/>
      <c r="F395" s="20"/>
      <c r="G395" s="21"/>
      <c r="H395" s="22"/>
    </row>
    <row r="396" spans="1:8" ht="12" x14ac:dyDescent="0.25">
      <c r="A396" s="29" t="s">
        <v>2051</v>
      </c>
      <c r="B396" s="172"/>
      <c r="C396" s="30" t="s">
        <v>156</v>
      </c>
      <c r="D396" s="155"/>
      <c r="E396" s="156"/>
      <c r="F396" s="156"/>
      <c r="G396" s="157"/>
      <c r="H396" s="22"/>
    </row>
    <row r="397" spans="1:8" ht="22.8" x14ac:dyDescent="0.25">
      <c r="A397" s="158" t="s">
        <v>1706</v>
      </c>
      <c r="B397" s="173"/>
      <c r="C397" s="159" t="s">
        <v>424</v>
      </c>
      <c r="D397" s="19"/>
      <c r="E397" s="20"/>
      <c r="F397" s="20"/>
      <c r="G397" s="21"/>
      <c r="H397" s="22"/>
    </row>
    <row r="398" spans="1:8" ht="22.8" x14ac:dyDescent="0.25">
      <c r="A398" s="35" t="s">
        <v>1707</v>
      </c>
      <c r="B398" s="173" t="s">
        <v>589</v>
      </c>
      <c r="C398" s="36" t="s">
        <v>430</v>
      </c>
      <c r="D398" s="19" t="s">
        <v>28</v>
      </c>
      <c r="E398" s="20">
        <v>1</v>
      </c>
      <c r="F398" s="21">
        <f>VLOOKUP(B398,[1]Plan1!$A$6:$G$3696,7,0)</f>
        <v>1169.81</v>
      </c>
      <c r="G398" s="21">
        <f t="shared" ref="G398:G400" si="24">ROUND(E398*F398,2)</f>
        <v>1169.81</v>
      </c>
      <c r="H398" s="22"/>
    </row>
    <row r="399" spans="1:8" ht="22.8" x14ac:dyDescent="0.25">
      <c r="A399" s="35" t="s">
        <v>1708</v>
      </c>
      <c r="B399" s="173" t="s">
        <v>591</v>
      </c>
      <c r="C399" s="36" t="s">
        <v>1270</v>
      </c>
      <c r="D399" s="19" t="s">
        <v>28</v>
      </c>
      <c r="E399" s="20">
        <v>12</v>
      </c>
      <c r="F399" s="21">
        <f>VLOOKUP(B399,[1]Plan1!$A$6:$G$3696,7,0)</f>
        <v>909.78</v>
      </c>
      <c r="G399" s="21">
        <f>ROUND(E399*F399,2)</f>
        <v>10917.36</v>
      </c>
      <c r="H399" s="22"/>
    </row>
    <row r="400" spans="1:8" ht="22.8" x14ac:dyDescent="0.25">
      <c r="A400" s="35" t="s">
        <v>1709</v>
      </c>
      <c r="B400" s="173" t="s">
        <v>647</v>
      </c>
      <c r="C400" s="36" t="s">
        <v>1371</v>
      </c>
      <c r="D400" s="19" t="s">
        <v>28</v>
      </c>
      <c r="E400" s="20">
        <v>3</v>
      </c>
      <c r="F400" s="21">
        <f>VLOOKUP(B400,[1]Plan1!$A$6:$G$3696,7,0)</f>
        <v>1067.6499999999999</v>
      </c>
      <c r="G400" s="21">
        <f t="shared" si="24"/>
        <v>3202.95</v>
      </c>
      <c r="H400" s="22"/>
    </row>
    <row r="401" spans="1:8" ht="34.200000000000003" x14ac:dyDescent="0.25">
      <c r="A401" s="35" t="s">
        <v>1710</v>
      </c>
      <c r="B401" s="173" t="s">
        <v>580</v>
      </c>
      <c r="C401" s="36" t="s">
        <v>1267</v>
      </c>
      <c r="D401" s="19" t="s">
        <v>28</v>
      </c>
      <c r="E401" s="20">
        <v>12</v>
      </c>
      <c r="F401" s="21">
        <f>VLOOKUP(B401,[1]Plan1!$A$6:$G$3696,7,0)</f>
        <v>565.67999999999995</v>
      </c>
      <c r="G401" s="21">
        <f>ROUND(E401*F401,2)</f>
        <v>6788.16</v>
      </c>
      <c r="H401" s="22"/>
    </row>
    <row r="402" spans="1:8" ht="12" x14ac:dyDescent="0.25">
      <c r="A402" s="35"/>
      <c r="B402" s="173"/>
      <c r="C402" s="36"/>
      <c r="D402" s="19"/>
      <c r="E402" s="20"/>
      <c r="F402" s="20"/>
      <c r="G402" s="21"/>
      <c r="H402" s="22"/>
    </row>
    <row r="403" spans="1:8" ht="22.8" x14ac:dyDescent="0.25">
      <c r="A403" s="158" t="s">
        <v>1711</v>
      </c>
      <c r="B403" s="173"/>
      <c r="C403" s="159" t="s">
        <v>425</v>
      </c>
      <c r="D403" s="31"/>
      <c r="E403" s="32"/>
      <c r="F403" s="32"/>
      <c r="G403" s="33"/>
      <c r="H403" s="22"/>
    </row>
    <row r="404" spans="1:8" ht="57" x14ac:dyDescent="0.25">
      <c r="A404" s="35" t="s">
        <v>1712</v>
      </c>
      <c r="B404" s="173" t="s">
        <v>648</v>
      </c>
      <c r="C404" s="36" t="s">
        <v>486</v>
      </c>
      <c r="D404" s="19" t="s">
        <v>12</v>
      </c>
      <c r="E404" s="20">
        <v>150.19999999999999</v>
      </c>
      <c r="F404" s="21">
        <f>VLOOKUP(B404,[1]Plan1!$A$6:$G$3696,7,0)</f>
        <v>439.95999999999992</v>
      </c>
      <c r="G404" s="21">
        <f t="shared" ref="G404:G407" si="25">ROUND(E404*F404,2)</f>
        <v>66081.990000000005</v>
      </c>
      <c r="H404" s="22"/>
    </row>
    <row r="405" spans="1:8" ht="45.6" x14ac:dyDescent="0.25">
      <c r="A405" s="35" t="s">
        <v>1713</v>
      </c>
      <c r="B405" s="173" t="s">
        <v>493</v>
      </c>
      <c r="C405" s="36" t="s">
        <v>2099</v>
      </c>
      <c r="D405" s="19" t="s">
        <v>67</v>
      </c>
      <c r="E405" s="20">
        <v>20.2</v>
      </c>
      <c r="F405" s="21">
        <v>176.72</v>
      </c>
      <c r="G405" s="21">
        <f t="shared" si="25"/>
        <v>3569.74</v>
      </c>
      <c r="H405" s="22"/>
    </row>
    <row r="406" spans="1:8" ht="22.8" x14ac:dyDescent="0.25">
      <c r="A406" s="35" t="s">
        <v>1714</v>
      </c>
      <c r="B406" s="173" t="s">
        <v>649</v>
      </c>
      <c r="C406" s="36" t="s">
        <v>492</v>
      </c>
      <c r="D406" s="19" t="s">
        <v>28</v>
      </c>
      <c r="E406" s="20">
        <v>1</v>
      </c>
      <c r="F406" s="21">
        <f>VLOOKUP(B406,[1]Plan1!$A$6:$G$3696,7,0)</f>
        <v>748.9</v>
      </c>
      <c r="G406" s="21">
        <f t="shared" si="25"/>
        <v>748.9</v>
      </c>
      <c r="H406" s="22"/>
    </row>
    <row r="407" spans="1:8" ht="22.8" x14ac:dyDescent="0.25">
      <c r="A407" s="35" t="s">
        <v>1715</v>
      </c>
      <c r="B407" s="173" t="s">
        <v>1372</v>
      </c>
      <c r="C407" s="36" t="s">
        <v>1373</v>
      </c>
      <c r="D407" s="19" t="s">
        <v>12</v>
      </c>
      <c r="E407" s="20">
        <v>5</v>
      </c>
      <c r="F407" s="21">
        <v>64.17</v>
      </c>
      <c r="G407" s="21">
        <f t="shared" si="25"/>
        <v>320.85000000000002</v>
      </c>
      <c r="H407" s="22"/>
    </row>
    <row r="408" spans="1:8" ht="12" x14ac:dyDescent="0.25">
      <c r="A408" s="35"/>
      <c r="B408" s="173"/>
      <c r="C408" s="36"/>
      <c r="D408" s="19"/>
      <c r="E408" s="20"/>
      <c r="F408" s="21"/>
      <c r="G408" s="21"/>
      <c r="H408" s="22"/>
    </row>
    <row r="409" spans="1:8" ht="12" x14ac:dyDescent="0.25">
      <c r="A409" s="29" t="s">
        <v>1716</v>
      </c>
      <c r="B409" s="172"/>
      <c r="C409" s="30" t="s">
        <v>172</v>
      </c>
      <c r="D409" s="155"/>
      <c r="E409" s="156"/>
      <c r="F409" s="156"/>
      <c r="G409" s="157"/>
      <c r="H409" s="22"/>
    </row>
    <row r="410" spans="1:8" ht="22.8" x14ac:dyDescent="0.25">
      <c r="A410" s="35" t="s">
        <v>1717</v>
      </c>
      <c r="B410" s="173" t="s">
        <v>122</v>
      </c>
      <c r="C410" s="36" t="s">
        <v>75</v>
      </c>
      <c r="D410" s="19" t="s">
        <v>67</v>
      </c>
      <c r="E410" s="20">
        <v>156</v>
      </c>
      <c r="F410" s="20">
        <v>1.67</v>
      </c>
      <c r="G410" s="21">
        <f t="shared" ref="G410:G418" si="26">ROUND(E410*F410,2)</f>
        <v>260.52</v>
      </c>
      <c r="H410" s="22"/>
    </row>
    <row r="411" spans="1:8" ht="34.200000000000003" x14ac:dyDescent="0.25">
      <c r="A411" s="35" t="s">
        <v>1718</v>
      </c>
      <c r="B411" s="173" t="s">
        <v>123</v>
      </c>
      <c r="C411" s="36" t="s">
        <v>366</v>
      </c>
      <c r="D411" s="19" t="s">
        <v>67</v>
      </c>
      <c r="E411" s="20">
        <v>156</v>
      </c>
      <c r="F411" s="20">
        <v>11.01</v>
      </c>
      <c r="G411" s="21">
        <f t="shared" si="26"/>
        <v>1717.56</v>
      </c>
      <c r="H411" s="22"/>
    </row>
    <row r="412" spans="1:8" ht="22.8" x14ac:dyDescent="0.25">
      <c r="A412" s="35" t="s">
        <v>1719</v>
      </c>
      <c r="B412" s="173" t="s">
        <v>318</v>
      </c>
      <c r="C412" s="36" t="s">
        <v>319</v>
      </c>
      <c r="D412" s="19" t="s">
        <v>67</v>
      </c>
      <c r="E412" s="20">
        <v>156</v>
      </c>
      <c r="F412" s="20">
        <v>12.35</v>
      </c>
      <c r="G412" s="21">
        <f t="shared" si="26"/>
        <v>1926.6</v>
      </c>
      <c r="H412" s="22"/>
    </row>
    <row r="413" spans="1:8" ht="22.8" x14ac:dyDescent="0.25">
      <c r="A413" s="35" t="s">
        <v>1720</v>
      </c>
      <c r="B413" s="173" t="s">
        <v>315</v>
      </c>
      <c r="C413" s="36" t="s">
        <v>314</v>
      </c>
      <c r="D413" s="19" t="s">
        <v>67</v>
      </c>
      <c r="E413" s="20">
        <v>87.4</v>
      </c>
      <c r="F413" s="20">
        <v>1.97</v>
      </c>
      <c r="G413" s="21">
        <f t="shared" si="26"/>
        <v>172.18</v>
      </c>
      <c r="H413" s="22"/>
    </row>
    <row r="414" spans="1:8" ht="34.200000000000003" x14ac:dyDescent="0.25">
      <c r="A414" s="35" t="s">
        <v>1721</v>
      </c>
      <c r="B414" s="173" t="s">
        <v>316</v>
      </c>
      <c r="C414" s="36" t="s">
        <v>367</v>
      </c>
      <c r="D414" s="19" t="s">
        <v>67</v>
      </c>
      <c r="E414" s="20">
        <v>87.4</v>
      </c>
      <c r="F414" s="20">
        <v>19.89</v>
      </c>
      <c r="G414" s="21">
        <f t="shared" si="26"/>
        <v>1738.39</v>
      </c>
      <c r="H414" s="22"/>
    </row>
    <row r="415" spans="1:8" ht="22.8" x14ac:dyDescent="0.25">
      <c r="A415" s="35" t="s">
        <v>1722</v>
      </c>
      <c r="B415" s="173" t="s">
        <v>317</v>
      </c>
      <c r="C415" s="36" t="s">
        <v>320</v>
      </c>
      <c r="D415" s="19" t="s">
        <v>67</v>
      </c>
      <c r="E415" s="20">
        <v>87.4</v>
      </c>
      <c r="F415" s="20">
        <v>13.74</v>
      </c>
      <c r="G415" s="21">
        <f t="shared" si="26"/>
        <v>1200.8800000000001</v>
      </c>
      <c r="H415" s="22"/>
    </row>
    <row r="416" spans="1:8" ht="22.8" x14ac:dyDescent="0.25">
      <c r="A416" s="35" t="s">
        <v>1723</v>
      </c>
      <c r="B416" s="173" t="s">
        <v>463</v>
      </c>
      <c r="C416" s="36" t="s">
        <v>469</v>
      </c>
      <c r="D416" s="19" t="s">
        <v>67</v>
      </c>
      <c r="E416" s="20">
        <v>237</v>
      </c>
      <c r="F416" s="20">
        <v>1.8</v>
      </c>
      <c r="G416" s="21">
        <f t="shared" si="26"/>
        <v>426.6</v>
      </c>
      <c r="H416" s="22"/>
    </row>
    <row r="417" spans="1:8" ht="22.8" x14ac:dyDescent="0.25">
      <c r="A417" s="35" t="s">
        <v>1724</v>
      </c>
      <c r="B417" s="173" t="s">
        <v>464</v>
      </c>
      <c r="C417" s="36" t="s">
        <v>470</v>
      </c>
      <c r="D417" s="19" t="s">
        <v>67</v>
      </c>
      <c r="E417" s="20">
        <v>237</v>
      </c>
      <c r="F417" s="20">
        <v>18.55</v>
      </c>
      <c r="G417" s="21">
        <f t="shared" si="26"/>
        <v>4396.3500000000004</v>
      </c>
      <c r="H417" s="22"/>
    </row>
    <row r="418" spans="1:8" ht="34.200000000000003" x14ac:dyDescent="0.25">
      <c r="A418" s="35" t="s">
        <v>1725</v>
      </c>
      <c r="B418" s="173" t="s">
        <v>472</v>
      </c>
      <c r="C418" s="36" t="s">
        <v>471</v>
      </c>
      <c r="D418" s="19" t="s">
        <v>67</v>
      </c>
      <c r="E418" s="20">
        <v>237</v>
      </c>
      <c r="F418" s="20">
        <v>17.52</v>
      </c>
      <c r="G418" s="21">
        <f t="shared" si="26"/>
        <v>4152.24</v>
      </c>
      <c r="H418" s="22"/>
    </row>
    <row r="419" spans="1:8" ht="12" x14ac:dyDescent="0.25">
      <c r="A419" s="35"/>
      <c r="B419" s="173"/>
      <c r="C419" s="36"/>
      <c r="D419" s="19"/>
      <c r="E419" s="20"/>
      <c r="F419" s="20"/>
      <c r="G419" s="21"/>
      <c r="H419" s="22"/>
    </row>
    <row r="420" spans="1:8" ht="12" x14ac:dyDescent="0.25">
      <c r="A420" s="35"/>
      <c r="B420" s="173"/>
      <c r="C420" s="36"/>
      <c r="D420" s="19"/>
      <c r="E420" s="20"/>
      <c r="F420" s="20"/>
      <c r="G420" s="21"/>
      <c r="H420" s="22"/>
    </row>
    <row r="421" spans="1:8" ht="12" x14ac:dyDescent="0.25">
      <c r="A421" s="29" t="s">
        <v>1726</v>
      </c>
      <c r="B421" s="172"/>
      <c r="C421" s="30" t="s">
        <v>182</v>
      </c>
      <c r="D421" s="19"/>
      <c r="E421" s="20"/>
      <c r="F421" s="20"/>
      <c r="G421" s="21"/>
      <c r="H421" s="22"/>
    </row>
    <row r="422" spans="1:8" ht="12" x14ac:dyDescent="0.25">
      <c r="A422" s="158" t="s">
        <v>1727</v>
      </c>
      <c r="B422" s="173"/>
      <c r="C422" s="159" t="s">
        <v>184</v>
      </c>
      <c r="D422" s="31"/>
      <c r="E422" s="32"/>
      <c r="F422" s="32"/>
      <c r="G422" s="33"/>
      <c r="H422" s="22"/>
    </row>
    <row r="423" spans="1:8" ht="22.8" x14ac:dyDescent="0.25">
      <c r="A423" s="35" t="s">
        <v>1728</v>
      </c>
      <c r="B423" s="173" t="s">
        <v>627</v>
      </c>
      <c r="C423" s="36" t="s">
        <v>1481</v>
      </c>
      <c r="D423" s="19" t="s">
        <v>67</v>
      </c>
      <c r="E423" s="20">
        <v>4</v>
      </c>
      <c r="F423" s="21">
        <f>VLOOKUP(B423,[1]Plan1!$A$6:$G$3696,7,0)</f>
        <v>1239.5700000000002</v>
      </c>
      <c r="G423" s="21">
        <f t="shared" ref="G423:G427" si="27">ROUND(E423*F423,2)</f>
        <v>4958.28</v>
      </c>
      <c r="H423" s="22"/>
    </row>
    <row r="424" spans="1:8" ht="22.8" x14ac:dyDescent="0.25">
      <c r="A424" s="35" t="s">
        <v>1729</v>
      </c>
      <c r="B424" s="173" t="s">
        <v>628</v>
      </c>
      <c r="C424" s="36" t="s">
        <v>485</v>
      </c>
      <c r="D424" s="19" t="s">
        <v>28</v>
      </c>
      <c r="E424" s="20">
        <v>10</v>
      </c>
      <c r="F424" s="21">
        <f>VLOOKUP(B424,[1]Plan1!$A$6:$G$3696,7,0)</f>
        <v>440.57</v>
      </c>
      <c r="G424" s="21">
        <f t="shared" si="27"/>
        <v>4405.7</v>
      </c>
      <c r="H424" s="22"/>
    </row>
    <row r="425" spans="1:8" ht="22.8" x14ac:dyDescent="0.25">
      <c r="A425" s="35" t="s">
        <v>1730</v>
      </c>
      <c r="B425" s="173" t="s">
        <v>630</v>
      </c>
      <c r="C425" s="36" t="s">
        <v>480</v>
      </c>
      <c r="D425" s="19" t="s">
        <v>28</v>
      </c>
      <c r="E425" s="20">
        <v>10</v>
      </c>
      <c r="F425" s="21">
        <f>VLOOKUP(B425,[1]Plan1!$A$6:$G$3696,7,0)</f>
        <v>327.19</v>
      </c>
      <c r="G425" s="21">
        <f t="shared" si="27"/>
        <v>3271.9</v>
      </c>
      <c r="H425" s="22"/>
    </row>
    <row r="426" spans="1:8" ht="22.8" x14ac:dyDescent="0.25">
      <c r="A426" s="35" t="s">
        <v>1731</v>
      </c>
      <c r="B426" s="173" t="s">
        <v>633</v>
      </c>
      <c r="C426" s="36" t="s">
        <v>481</v>
      </c>
      <c r="D426" s="19" t="s">
        <v>28</v>
      </c>
      <c r="E426" s="20">
        <v>6</v>
      </c>
      <c r="F426" s="21">
        <f>VLOOKUP(B426,[1]Plan1!$A$6:$G$3696,7,0)</f>
        <v>361.21</v>
      </c>
      <c r="G426" s="21">
        <f t="shared" si="27"/>
        <v>2167.2600000000002</v>
      </c>
      <c r="H426" s="22"/>
    </row>
    <row r="427" spans="1:8" ht="34.200000000000003" x14ac:dyDescent="0.25">
      <c r="A427" s="35" t="s">
        <v>1732</v>
      </c>
      <c r="B427" s="173" t="s">
        <v>634</v>
      </c>
      <c r="C427" s="36" t="s">
        <v>2090</v>
      </c>
      <c r="D427" s="19" t="s">
        <v>28</v>
      </c>
      <c r="E427" s="20">
        <v>6</v>
      </c>
      <c r="F427" s="21">
        <f>VLOOKUP(B427,[1]Plan1!$A$6:$G$3696,7,0)</f>
        <v>1054.7200000000003</v>
      </c>
      <c r="G427" s="21">
        <f t="shared" si="27"/>
        <v>6328.32</v>
      </c>
      <c r="H427" s="22"/>
    </row>
    <row r="428" spans="1:8" ht="22.8" x14ac:dyDescent="0.25">
      <c r="A428" s="35" t="s">
        <v>1733</v>
      </c>
      <c r="B428" s="173" t="s">
        <v>637</v>
      </c>
      <c r="C428" s="36" t="s">
        <v>483</v>
      </c>
      <c r="D428" s="19" t="s">
        <v>28</v>
      </c>
      <c r="E428" s="20">
        <v>14</v>
      </c>
      <c r="F428" s="21">
        <f>VLOOKUP(B428,[1]Plan1!$A$6:$G$3696,7,0)</f>
        <v>511.62999999999994</v>
      </c>
      <c r="G428" s="21">
        <f t="shared" ref="G428:G429" si="28">ROUND(E428*F428,2)</f>
        <v>7162.82</v>
      </c>
      <c r="H428" s="22"/>
    </row>
    <row r="429" spans="1:8" ht="22.8" x14ac:dyDescent="0.25">
      <c r="A429" s="35" t="s">
        <v>1734</v>
      </c>
      <c r="B429" s="173" t="s">
        <v>638</v>
      </c>
      <c r="C429" s="36" t="s">
        <v>478</v>
      </c>
      <c r="D429" s="19" t="s">
        <v>28</v>
      </c>
      <c r="E429" s="20">
        <v>14</v>
      </c>
      <c r="F429" s="21">
        <f>VLOOKUP(B429,[1]Plan1!$A$6:$G$3696,7,0)</f>
        <v>525.75</v>
      </c>
      <c r="G429" s="21">
        <f t="shared" si="28"/>
        <v>7360.5</v>
      </c>
      <c r="H429" s="22"/>
    </row>
    <row r="430" spans="1:8" ht="12" x14ac:dyDescent="0.25">
      <c r="A430" s="35"/>
      <c r="B430" s="173"/>
      <c r="C430" s="36"/>
      <c r="D430" s="19"/>
      <c r="E430" s="20"/>
      <c r="F430" s="20"/>
      <c r="G430" s="21"/>
      <c r="H430" s="22"/>
    </row>
    <row r="431" spans="1:8" ht="12" x14ac:dyDescent="0.25">
      <c r="A431" s="29" t="s">
        <v>1735</v>
      </c>
      <c r="B431" s="172"/>
      <c r="C431" s="30" t="s">
        <v>196</v>
      </c>
      <c r="D431" s="19"/>
      <c r="E431" s="20"/>
      <c r="F431" s="20"/>
      <c r="G431" s="21"/>
      <c r="H431" s="22"/>
    </row>
    <row r="432" spans="1:8" ht="45.6" x14ac:dyDescent="0.25">
      <c r="A432" s="35" t="s">
        <v>1736</v>
      </c>
      <c r="B432" s="173" t="s">
        <v>641</v>
      </c>
      <c r="C432" s="36" t="s">
        <v>14</v>
      </c>
      <c r="D432" s="19" t="s">
        <v>67</v>
      </c>
      <c r="E432" s="20">
        <v>3107.4</v>
      </c>
      <c r="F432" s="21">
        <f>VLOOKUP(B432,[1]Plan1!$A$6:$G$3696,7,0)</f>
        <v>8.7200000000000006</v>
      </c>
      <c r="G432" s="21">
        <f t="shared" ref="G432" si="29">ROUND(E432*F432,2)</f>
        <v>27096.53</v>
      </c>
      <c r="H432" s="22"/>
    </row>
    <row r="433" spans="1:8" ht="12" x14ac:dyDescent="0.25">
      <c r="A433" s="35"/>
      <c r="B433" s="173"/>
      <c r="C433" s="36"/>
      <c r="D433" s="19"/>
      <c r="E433" s="20"/>
      <c r="F433" s="21"/>
      <c r="G433" s="21"/>
      <c r="H433" s="22"/>
    </row>
    <row r="434" spans="1:8" x14ac:dyDescent="0.2">
      <c r="A434" s="35"/>
      <c r="B434" s="173"/>
      <c r="C434" s="36"/>
      <c r="D434" s="19"/>
      <c r="E434" s="20"/>
      <c r="F434" s="20"/>
      <c r="G434" s="21"/>
      <c r="H434" s="34"/>
    </row>
    <row r="435" spans="1:8" ht="12" x14ac:dyDescent="0.25">
      <c r="A435" s="23">
        <v>4</v>
      </c>
      <c r="B435" s="174"/>
      <c r="C435" s="24" t="s">
        <v>387</v>
      </c>
      <c r="D435" s="160"/>
      <c r="E435" s="161"/>
      <c r="F435" s="162"/>
      <c r="G435" s="162"/>
      <c r="H435" s="28">
        <f>SUM(G436:G509)</f>
        <v>762965.89999999979</v>
      </c>
    </row>
    <row r="436" spans="1:8" x14ac:dyDescent="0.2">
      <c r="A436" s="29" t="s">
        <v>84</v>
      </c>
      <c r="B436" s="173"/>
      <c r="C436" s="30" t="s">
        <v>1398</v>
      </c>
      <c r="D436" s="155"/>
      <c r="E436" s="156"/>
      <c r="F436" s="157"/>
      <c r="G436" s="157"/>
      <c r="H436" s="34"/>
    </row>
    <row r="437" spans="1:8" ht="22.8" x14ac:dyDescent="0.2">
      <c r="A437" s="35" t="s">
        <v>87</v>
      </c>
      <c r="B437" s="173" t="s">
        <v>206</v>
      </c>
      <c r="C437" s="36" t="s">
        <v>249</v>
      </c>
      <c r="D437" s="19" t="s">
        <v>67</v>
      </c>
      <c r="E437" s="20">
        <v>11931.7</v>
      </c>
      <c r="F437" s="21">
        <v>0.44</v>
      </c>
      <c r="G437" s="21">
        <f t="shared" ref="G437:G441" si="30">ROUND(E437*F437,2)</f>
        <v>5249.95</v>
      </c>
      <c r="H437" s="93"/>
    </row>
    <row r="438" spans="1:8" ht="22.8" x14ac:dyDescent="0.2">
      <c r="A438" s="35" t="s">
        <v>1229</v>
      </c>
      <c r="B438" s="173"/>
      <c r="C438" s="36" t="s">
        <v>1577</v>
      </c>
      <c r="D438" s="19"/>
      <c r="E438" s="20"/>
      <c r="F438" s="21"/>
      <c r="G438" s="21"/>
      <c r="H438" s="93"/>
    </row>
    <row r="439" spans="1:8" ht="45.6" x14ac:dyDescent="0.2">
      <c r="A439" s="35" t="s">
        <v>1230</v>
      </c>
      <c r="B439" s="173" t="s">
        <v>242</v>
      </c>
      <c r="C439" s="36" t="s">
        <v>251</v>
      </c>
      <c r="D439" s="19" t="s">
        <v>68</v>
      </c>
      <c r="E439" s="20">
        <v>350</v>
      </c>
      <c r="F439" s="21">
        <v>6.88</v>
      </c>
      <c r="G439" s="21">
        <f t="shared" si="30"/>
        <v>2408</v>
      </c>
      <c r="H439" s="93"/>
    </row>
    <row r="440" spans="1:8" ht="36" x14ac:dyDescent="0.2">
      <c r="A440" s="35" t="s">
        <v>1231</v>
      </c>
      <c r="B440" s="173" t="s">
        <v>116</v>
      </c>
      <c r="C440" s="36" t="s">
        <v>72</v>
      </c>
      <c r="D440" s="19" t="s">
        <v>73</v>
      </c>
      <c r="E440" s="20">
        <v>525</v>
      </c>
      <c r="F440" s="21">
        <v>0.56000000000000005</v>
      </c>
      <c r="G440" s="21">
        <f t="shared" si="30"/>
        <v>294</v>
      </c>
      <c r="H440" s="93"/>
    </row>
    <row r="441" spans="1:8" ht="34.200000000000003" x14ac:dyDescent="0.2">
      <c r="A441" s="35" t="s">
        <v>1232</v>
      </c>
      <c r="B441" s="173" t="s">
        <v>371</v>
      </c>
      <c r="C441" s="36" t="s">
        <v>330</v>
      </c>
      <c r="D441" s="19" t="s">
        <v>74</v>
      </c>
      <c r="E441" s="20">
        <v>5250</v>
      </c>
      <c r="F441" s="21">
        <v>0.78</v>
      </c>
      <c r="G441" s="21">
        <f t="shared" si="30"/>
        <v>4095</v>
      </c>
      <c r="H441" s="93"/>
    </row>
    <row r="442" spans="1:8" x14ac:dyDescent="0.2">
      <c r="A442" s="35"/>
      <c r="B442" s="173"/>
      <c r="C442" s="36"/>
      <c r="D442" s="19"/>
      <c r="E442" s="20"/>
      <c r="F442" s="21"/>
      <c r="G442" s="21"/>
      <c r="H442" s="93"/>
    </row>
    <row r="443" spans="1:8" x14ac:dyDescent="0.2">
      <c r="A443" s="35"/>
      <c r="B443" s="173"/>
      <c r="C443" s="36"/>
      <c r="D443" s="19"/>
      <c r="E443" s="20"/>
      <c r="F443" s="21"/>
      <c r="G443" s="21"/>
      <c r="H443" s="93"/>
    </row>
    <row r="444" spans="1:8" x14ac:dyDescent="0.2">
      <c r="A444" s="29" t="s">
        <v>85</v>
      </c>
      <c r="B444" s="172"/>
      <c r="C444" s="30" t="s">
        <v>1397</v>
      </c>
      <c r="D444" s="155"/>
      <c r="E444" s="156"/>
      <c r="F444" s="157"/>
      <c r="G444" s="157"/>
      <c r="H444" s="34"/>
    </row>
    <row r="445" spans="1:8" ht="22.8" x14ac:dyDescent="0.25">
      <c r="A445" s="35" t="s">
        <v>275</v>
      </c>
      <c r="B445" s="173" t="s">
        <v>1404</v>
      </c>
      <c r="C445" s="36" t="s">
        <v>1408</v>
      </c>
      <c r="D445" s="19" t="s">
        <v>68</v>
      </c>
      <c r="E445" s="20">
        <v>72</v>
      </c>
      <c r="F445" s="21">
        <v>186.53</v>
      </c>
      <c r="G445" s="21">
        <f t="shared" ref="G445:G465" si="31">ROUND(E445*F445,2)</f>
        <v>13430.16</v>
      </c>
      <c r="H445" s="22"/>
    </row>
    <row r="446" spans="1:8" ht="13.8" x14ac:dyDescent="0.25">
      <c r="A446" s="35" t="s">
        <v>276</v>
      </c>
      <c r="B446" s="173" t="s">
        <v>254</v>
      </c>
      <c r="C446" s="36" t="s">
        <v>88</v>
      </c>
      <c r="D446" s="19" t="s">
        <v>68</v>
      </c>
      <c r="E446" s="20">
        <v>39</v>
      </c>
      <c r="F446" s="21">
        <v>29.86</v>
      </c>
      <c r="G446" s="21">
        <f t="shared" si="31"/>
        <v>1164.54</v>
      </c>
      <c r="H446" s="22"/>
    </row>
    <row r="447" spans="1:8" ht="45.6" x14ac:dyDescent="0.2">
      <c r="A447" s="35" t="s">
        <v>277</v>
      </c>
      <c r="B447" s="173" t="s">
        <v>556</v>
      </c>
      <c r="C447" s="36" t="s">
        <v>252</v>
      </c>
      <c r="D447" s="19" t="s">
        <v>28</v>
      </c>
      <c r="E447" s="20">
        <v>1</v>
      </c>
      <c r="F447" s="21">
        <f>VLOOKUP(B447,[1]Plan1!$A$6:$G$3696,7,0)</f>
        <v>741.49</v>
      </c>
      <c r="G447" s="21">
        <f t="shared" si="31"/>
        <v>741.49</v>
      </c>
      <c r="H447" s="93"/>
    </row>
    <row r="448" spans="1:8" ht="36" x14ac:dyDescent="0.2">
      <c r="A448" s="35" t="s">
        <v>278</v>
      </c>
      <c r="B448" s="173" t="s">
        <v>116</v>
      </c>
      <c r="C448" s="36" t="s">
        <v>72</v>
      </c>
      <c r="D448" s="19" t="s">
        <v>73</v>
      </c>
      <c r="E448" s="20">
        <v>65</v>
      </c>
      <c r="F448" s="21">
        <v>0.56000000000000005</v>
      </c>
      <c r="G448" s="21">
        <f t="shared" si="31"/>
        <v>36.4</v>
      </c>
      <c r="H448" s="93"/>
    </row>
    <row r="449" spans="1:8" ht="34.200000000000003" x14ac:dyDescent="0.2">
      <c r="A449" s="35" t="s">
        <v>279</v>
      </c>
      <c r="B449" s="173" t="s">
        <v>371</v>
      </c>
      <c r="C449" s="36" t="s">
        <v>330</v>
      </c>
      <c r="D449" s="19" t="s">
        <v>74</v>
      </c>
      <c r="E449" s="20">
        <v>650</v>
      </c>
      <c r="F449" s="21">
        <v>0.78</v>
      </c>
      <c r="G449" s="21">
        <f t="shared" si="31"/>
        <v>507</v>
      </c>
      <c r="H449" s="93"/>
    </row>
    <row r="450" spans="1:8" ht="22.8" x14ac:dyDescent="0.2">
      <c r="A450" s="35" t="s">
        <v>280</v>
      </c>
      <c r="B450" s="173" t="s">
        <v>207</v>
      </c>
      <c r="C450" s="36" t="s">
        <v>1405</v>
      </c>
      <c r="D450" s="19" t="s">
        <v>68</v>
      </c>
      <c r="E450" s="20">
        <v>0.9</v>
      </c>
      <c r="F450" s="21">
        <v>433.52</v>
      </c>
      <c r="G450" s="21">
        <f t="shared" si="31"/>
        <v>390.17</v>
      </c>
      <c r="H450" s="93"/>
    </row>
    <row r="451" spans="1:8" ht="22.8" x14ac:dyDescent="0.2">
      <c r="A451" s="35" t="s">
        <v>281</v>
      </c>
      <c r="B451" s="173" t="s">
        <v>1275</v>
      </c>
      <c r="C451" s="36" t="s">
        <v>1287</v>
      </c>
      <c r="D451" s="19" t="s">
        <v>29</v>
      </c>
      <c r="E451" s="20">
        <v>598</v>
      </c>
      <c r="F451" s="21">
        <v>7.66</v>
      </c>
      <c r="G451" s="21">
        <f t="shared" si="31"/>
        <v>4580.68</v>
      </c>
      <c r="H451" s="93"/>
    </row>
    <row r="452" spans="1:8" ht="22.8" x14ac:dyDescent="0.2">
      <c r="A452" s="35" t="s">
        <v>282</v>
      </c>
      <c r="B452" s="173" t="s">
        <v>1276</v>
      </c>
      <c r="C452" s="36" t="s">
        <v>1288</v>
      </c>
      <c r="D452" s="19" t="s">
        <v>29</v>
      </c>
      <c r="E452" s="20">
        <v>1092</v>
      </c>
      <c r="F452" s="21">
        <v>6.82</v>
      </c>
      <c r="G452" s="21">
        <f t="shared" si="31"/>
        <v>7447.44</v>
      </c>
      <c r="H452" s="93"/>
    </row>
    <row r="453" spans="1:8" ht="22.8" x14ac:dyDescent="0.2">
      <c r="A453" s="35" t="s">
        <v>283</v>
      </c>
      <c r="B453" s="173" t="s">
        <v>1277</v>
      </c>
      <c r="C453" s="36" t="s">
        <v>1289</v>
      </c>
      <c r="D453" s="19" t="s">
        <v>29</v>
      </c>
      <c r="E453" s="20">
        <v>910</v>
      </c>
      <c r="F453" s="21">
        <v>6.34</v>
      </c>
      <c r="G453" s="21">
        <f t="shared" si="31"/>
        <v>5769.4</v>
      </c>
      <c r="H453" s="93"/>
    </row>
    <row r="454" spans="1:8" ht="34.200000000000003" x14ac:dyDescent="0.2">
      <c r="A454" s="35" t="s">
        <v>284</v>
      </c>
      <c r="B454" s="173" t="s">
        <v>1273</v>
      </c>
      <c r="C454" s="36" t="s">
        <v>1274</v>
      </c>
      <c r="D454" s="19" t="s">
        <v>68</v>
      </c>
      <c r="E454" s="20">
        <v>32.5</v>
      </c>
      <c r="F454" s="21">
        <v>484.49</v>
      </c>
      <c r="G454" s="21">
        <f t="shared" si="31"/>
        <v>15745.93</v>
      </c>
      <c r="H454" s="93"/>
    </row>
    <row r="455" spans="1:8" ht="45.6" x14ac:dyDescent="0.2">
      <c r="A455" s="35" t="s">
        <v>285</v>
      </c>
      <c r="B455" s="173" t="s">
        <v>241</v>
      </c>
      <c r="C455" s="36" t="s">
        <v>340</v>
      </c>
      <c r="D455" s="19" t="s">
        <v>67</v>
      </c>
      <c r="E455" s="20">
        <v>698</v>
      </c>
      <c r="F455" s="21">
        <v>53.88</v>
      </c>
      <c r="G455" s="21">
        <f t="shared" si="31"/>
        <v>37608.239999999998</v>
      </c>
      <c r="H455" s="93"/>
    </row>
    <row r="456" spans="1:8" ht="34.200000000000003" x14ac:dyDescent="0.2">
      <c r="A456" s="35" t="s">
        <v>286</v>
      </c>
      <c r="B456" s="173" t="s">
        <v>1292</v>
      </c>
      <c r="C456" s="36" t="s">
        <v>1317</v>
      </c>
      <c r="D456" s="19" t="s">
        <v>29</v>
      </c>
      <c r="E456" s="20">
        <v>1090</v>
      </c>
      <c r="F456" s="21">
        <v>9.7100000000000009</v>
      </c>
      <c r="G456" s="21">
        <f t="shared" si="31"/>
        <v>10583.9</v>
      </c>
      <c r="H456" s="93"/>
    </row>
    <row r="457" spans="1:8" ht="34.200000000000003" x14ac:dyDescent="0.2">
      <c r="A457" s="35" t="s">
        <v>1233</v>
      </c>
      <c r="B457" s="173" t="s">
        <v>1293</v>
      </c>
      <c r="C457" s="36" t="s">
        <v>1318</v>
      </c>
      <c r="D457" s="19" t="s">
        <v>29</v>
      </c>
      <c r="E457" s="20">
        <v>818</v>
      </c>
      <c r="F457" s="21">
        <v>9.35</v>
      </c>
      <c r="G457" s="21">
        <f t="shared" si="31"/>
        <v>7648.3</v>
      </c>
      <c r="H457" s="93"/>
    </row>
    <row r="458" spans="1:8" ht="34.200000000000003" x14ac:dyDescent="0.2">
      <c r="A458" s="35" t="s">
        <v>1378</v>
      </c>
      <c r="B458" s="173" t="s">
        <v>1294</v>
      </c>
      <c r="C458" s="36" t="s">
        <v>1319</v>
      </c>
      <c r="D458" s="19" t="s">
        <v>29</v>
      </c>
      <c r="E458" s="20">
        <v>1363</v>
      </c>
      <c r="F458" s="21">
        <v>7.61</v>
      </c>
      <c r="G458" s="21">
        <f t="shared" si="31"/>
        <v>10372.43</v>
      </c>
      <c r="H458" s="93"/>
    </row>
    <row r="459" spans="1:8" ht="34.200000000000003" x14ac:dyDescent="0.2">
      <c r="A459" s="35" t="s">
        <v>1379</v>
      </c>
      <c r="B459" s="173" t="s">
        <v>1295</v>
      </c>
      <c r="C459" s="36" t="s">
        <v>1320</v>
      </c>
      <c r="D459" s="19" t="s">
        <v>29</v>
      </c>
      <c r="E459" s="20">
        <v>1635</v>
      </c>
      <c r="F459" s="21">
        <v>6.72</v>
      </c>
      <c r="G459" s="21">
        <f t="shared" si="31"/>
        <v>10987.2</v>
      </c>
      <c r="H459" s="93"/>
    </row>
    <row r="460" spans="1:8" ht="34.200000000000003" x14ac:dyDescent="0.2">
      <c r="A460" s="35" t="s">
        <v>1380</v>
      </c>
      <c r="B460" s="173" t="s">
        <v>1296</v>
      </c>
      <c r="C460" s="36" t="s">
        <v>1321</v>
      </c>
      <c r="D460" s="19" t="s">
        <v>29</v>
      </c>
      <c r="E460" s="20">
        <v>545</v>
      </c>
      <c r="F460" s="21">
        <v>6.2</v>
      </c>
      <c r="G460" s="21">
        <f t="shared" si="31"/>
        <v>3379</v>
      </c>
      <c r="H460" s="93"/>
    </row>
    <row r="461" spans="1:8" ht="22.8" x14ac:dyDescent="0.2">
      <c r="A461" s="35" t="s">
        <v>1381</v>
      </c>
      <c r="B461" s="173" t="s">
        <v>1399</v>
      </c>
      <c r="C461" s="36" t="s">
        <v>1401</v>
      </c>
      <c r="D461" s="19" t="s">
        <v>68</v>
      </c>
      <c r="E461" s="20">
        <v>54.4</v>
      </c>
      <c r="F461" s="21">
        <v>358.53</v>
      </c>
      <c r="G461" s="21">
        <f t="shared" si="31"/>
        <v>19504.03</v>
      </c>
      <c r="H461" s="93"/>
    </row>
    <row r="462" spans="1:8" ht="22.8" x14ac:dyDescent="0.2">
      <c r="A462" s="35" t="s">
        <v>1382</v>
      </c>
      <c r="B462" s="173" t="s">
        <v>208</v>
      </c>
      <c r="C462" s="36" t="s">
        <v>1402</v>
      </c>
      <c r="D462" s="19" t="s">
        <v>68</v>
      </c>
      <c r="E462" s="20">
        <v>54.4</v>
      </c>
      <c r="F462" s="21">
        <v>133.43</v>
      </c>
      <c r="G462" s="21">
        <f t="shared" si="31"/>
        <v>7258.59</v>
      </c>
      <c r="H462" s="93"/>
    </row>
    <row r="463" spans="1:8" ht="34.200000000000003" x14ac:dyDescent="0.2">
      <c r="A463" s="35" t="s">
        <v>1383</v>
      </c>
      <c r="B463" s="173" t="s">
        <v>584</v>
      </c>
      <c r="C463" s="36" t="s">
        <v>473</v>
      </c>
      <c r="D463" s="19" t="s">
        <v>67</v>
      </c>
      <c r="E463" s="20">
        <v>6.7</v>
      </c>
      <c r="F463" s="20">
        <v>31.5</v>
      </c>
      <c r="G463" s="21">
        <f t="shared" si="31"/>
        <v>211.05</v>
      </c>
      <c r="H463" s="93"/>
    </row>
    <row r="464" spans="1:8" ht="34.200000000000003" x14ac:dyDescent="0.2">
      <c r="A464" s="35" t="s">
        <v>1384</v>
      </c>
      <c r="B464" s="173" t="s">
        <v>1367</v>
      </c>
      <c r="C464" s="36" t="s">
        <v>1368</v>
      </c>
      <c r="D464" s="19" t="s">
        <v>67</v>
      </c>
      <c r="E464" s="20">
        <v>1680.4</v>
      </c>
      <c r="F464" s="20">
        <v>6.13</v>
      </c>
      <c r="G464" s="21">
        <f t="shared" si="31"/>
        <v>10300.85</v>
      </c>
      <c r="H464" s="93"/>
    </row>
    <row r="465" spans="1:8" ht="45.6" x14ac:dyDescent="0.2">
      <c r="A465" s="35" t="s">
        <v>1385</v>
      </c>
      <c r="B465" s="173" t="s">
        <v>418</v>
      </c>
      <c r="C465" s="36" t="s">
        <v>419</v>
      </c>
      <c r="D465" s="19" t="s">
        <v>67</v>
      </c>
      <c r="E465" s="20">
        <v>1680.4</v>
      </c>
      <c r="F465" s="20">
        <v>38.99</v>
      </c>
      <c r="G465" s="21">
        <f t="shared" si="31"/>
        <v>65518.8</v>
      </c>
      <c r="H465" s="93"/>
    </row>
    <row r="466" spans="1:8" ht="22.8" x14ac:dyDescent="0.2">
      <c r="A466" s="35" t="s">
        <v>1386</v>
      </c>
      <c r="B466" s="173" t="s">
        <v>463</v>
      </c>
      <c r="C466" s="36" t="s">
        <v>469</v>
      </c>
      <c r="D466" s="19" t="s">
        <v>67</v>
      </c>
      <c r="E466" s="20">
        <v>1680.4</v>
      </c>
      <c r="F466" s="21">
        <v>1.8</v>
      </c>
      <c r="G466" s="21">
        <f t="shared" ref="G466:G477" si="32">ROUND(E466*F466,2)</f>
        <v>3024.72</v>
      </c>
      <c r="H466" s="93"/>
    </row>
    <row r="467" spans="1:8" ht="22.8" x14ac:dyDescent="0.2">
      <c r="A467" s="35" t="s">
        <v>1387</v>
      </c>
      <c r="B467" s="173" t="s">
        <v>464</v>
      </c>
      <c r="C467" s="36" t="s">
        <v>470</v>
      </c>
      <c r="D467" s="19" t="s">
        <v>67</v>
      </c>
      <c r="E467" s="20">
        <v>1680.4</v>
      </c>
      <c r="F467" s="21">
        <v>18.55</v>
      </c>
      <c r="G467" s="21">
        <f t="shared" si="32"/>
        <v>31171.42</v>
      </c>
      <c r="H467" s="93"/>
    </row>
    <row r="468" spans="1:8" ht="34.200000000000003" x14ac:dyDescent="0.2">
      <c r="A468" s="35" t="s">
        <v>1388</v>
      </c>
      <c r="B468" s="173" t="s">
        <v>472</v>
      </c>
      <c r="C468" s="36" t="s">
        <v>471</v>
      </c>
      <c r="D468" s="19" t="s">
        <v>67</v>
      </c>
      <c r="E468" s="20">
        <v>1680.4</v>
      </c>
      <c r="F468" s="21">
        <v>17.52</v>
      </c>
      <c r="G468" s="21">
        <f t="shared" si="32"/>
        <v>29440.61</v>
      </c>
      <c r="H468" s="93"/>
    </row>
    <row r="469" spans="1:8" ht="34.200000000000003" x14ac:dyDescent="0.2">
      <c r="A469" s="35" t="s">
        <v>1389</v>
      </c>
      <c r="B469" s="173" t="s">
        <v>1410</v>
      </c>
      <c r="C469" s="36" t="s">
        <v>1409</v>
      </c>
      <c r="D469" s="19" t="s">
        <v>68</v>
      </c>
      <c r="E469" s="20">
        <v>15</v>
      </c>
      <c r="F469" s="21">
        <v>1992.96</v>
      </c>
      <c r="G469" s="21">
        <f t="shared" si="32"/>
        <v>29894.400000000001</v>
      </c>
      <c r="H469" s="93"/>
    </row>
    <row r="470" spans="1:8" ht="34.200000000000003" x14ac:dyDescent="0.2">
      <c r="A470" s="35" t="s">
        <v>1390</v>
      </c>
      <c r="B470" s="173" t="s">
        <v>650</v>
      </c>
      <c r="C470" s="36" t="s">
        <v>1411</v>
      </c>
      <c r="D470" s="19" t="s">
        <v>67</v>
      </c>
      <c r="E470" s="20">
        <v>199.3</v>
      </c>
      <c r="F470" s="21">
        <f>VLOOKUP(B470,[1]Plan1!$A$6:$G$3696,7,0)</f>
        <v>196.7</v>
      </c>
      <c r="G470" s="21">
        <f t="shared" si="32"/>
        <v>39202.31</v>
      </c>
      <c r="H470" s="93"/>
    </row>
    <row r="471" spans="1:8" ht="45.6" x14ac:dyDescent="0.2">
      <c r="A471" s="35" t="s">
        <v>1391</v>
      </c>
      <c r="B471" s="173" t="s">
        <v>651</v>
      </c>
      <c r="C471" s="36" t="s">
        <v>2100</v>
      </c>
      <c r="D471" s="19" t="s">
        <v>28</v>
      </c>
      <c r="E471" s="20">
        <v>2</v>
      </c>
      <c r="F471" s="21">
        <f>VLOOKUP(B471,[1]Plan1!$A$6:$G$3696,7,0)</f>
        <v>3610.33</v>
      </c>
      <c r="G471" s="21">
        <f t="shared" si="32"/>
        <v>7220.66</v>
      </c>
      <c r="H471" s="93"/>
    </row>
    <row r="472" spans="1:8" ht="45.6" x14ac:dyDescent="0.2">
      <c r="A472" s="35" t="s">
        <v>1392</v>
      </c>
      <c r="B472" s="173" t="s">
        <v>652</v>
      </c>
      <c r="C472" s="36" t="s">
        <v>2101</v>
      </c>
      <c r="D472" s="19" t="s">
        <v>28</v>
      </c>
      <c r="E472" s="20">
        <v>2</v>
      </c>
      <c r="F472" s="21">
        <f>VLOOKUP(B472,[1]Plan1!$A$6:$G$3696,7,0)</f>
        <v>1764.1</v>
      </c>
      <c r="G472" s="21">
        <f t="shared" si="32"/>
        <v>3528.2</v>
      </c>
      <c r="H472" s="93"/>
    </row>
    <row r="473" spans="1:8" ht="45.6" x14ac:dyDescent="0.2">
      <c r="A473" s="35" t="s">
        <v>1393</v>
      </c>
      <c r="B473" s="173" t="s">
        <v>610</v>
      </c>
      <c r="C473" s="36" t="s">
        <v>1412</v>
      </c>
      <c r="D473" s="19" t="s">
        <v>67</v>
      </c>
      <c r="E473" s="20">
        <v>17.5</v>
      </c>
      <c r="F473" s="21">
        <f>VLOOKUP(B473,[1]Plan1!$A$6:$G$3696,7,0)</f>
        <v>314.42</v>
      </c>
      <c r="G473" s="21">
        <f t="shared" si="32"/>
        <v>5502.35</v>
      </c>
      <c r="H473" s="93"/>
    </row>
    <row r="474" spans="1:8" ht="34.200000000000003" x14ac:dyDescent="0.2">
      <c r="A474" s="35" t="s">
        <v>1394</v>
      </c>
      <c r="B474" s="173" t="s">
        <v>404</v>
      </c>
      <c r="C474" s="36" t="s">
        <v>2067</v>
      </c>
      <c r="D474" s="19" t="s">
        <v>67</v>
      </c>
      <c r="E474" s="20">
        <v>8.3000000000000007</v>
      </c>
      <c r="F474" s="20">
        <v>129.87</v>
      </c>
      <c r="G474" s="21">
        <f t="shared" si="32"/>
        <v>1077.92</v>
      </c>
      <c r="H474" s="93"/>
    </row>
    <row r="475" spans="1:8" ht="22.8" x14ac:dyDescent="0.2">
      <c r="A475" s="35" t="s">
        <v>1395</v>
      </c>
      <c r="B475" s="173" t="s">
        <v>405</v>
      </c>
      <c r="C475" s="36" t="s">
        <v>2068</v>
      </c>
      <c r="D475" s="19" t="s">
        <v>67</v>
      </c>
      <c r="E475" s="20">
        <v>8.3000000000000007</v>
      </c>
      <c r="F475" s="20">
        <v>43.67</v>
      </c>
      <c r="G475" s="21">
        <f t="shared" si="32"/>
        <v>362.46</v>
      </c>
      <c r="H475" s="93"/>
    </row>
    <row r="476" spans="1:8" ht="45.6" x14ac:dyDescent="0.2">
      <c r="A476" s="35" t="s">
        <v>1396</v>
      </c>
      <c r="B476" s="173" t="s">
        <v>487</v>
      </c>
      <c r="C476" s="36" t="s">
        <v>488</v>
      </c>
      <c r="D476" s="19" t="s">
        <v>67</v>
      </c>
      <c r="E476" s="20">
        <v>840</v>
      </c>
      <c r="F476" s="21">
        <v>49.98</v>
      </c>
      <c r="G476" s="21">
        <f t="shared" si="32"/>
        <v>41983.199999999997</v>
      </c>
      <c r="H476" s="93"/>
    </row>
    <row r="477" spans="1:8" ht="34.200000000000003" x14ac:dyDescent="0.2">
      <c r="A477" s="35" t="s">
        <v>1737</v>
      </c>
      <c r="B477" s="173" t="s">
        <v>1578</v>
      </c>
      <c r="C477" s="36" t="s">
        <v>2102</v>
      </c>
      <c r="D477" s="19" t="s">
        <v>12</v>
      </c>
      <c r="E477" s="20">
        <v>325</v>
      </c>
      <c r="F477" s="21">
        <v>25.45</v>
      </c>
      <c r="G477" s="21">
        <f t="shared" si="32"/>
        <v>8271.25</v>
      </c>
      <c r="H477" s="93"/>
    </row>
    <row r="478" spans="1:8" x14ac:dyDescent="0.2">
      <c r="A478" s="35"/>
      <c r="B478" s="173"/>
      <c r="C478" s="36"/>
      <c r="D478" s="19"/>
      <c r="E478" s="20"/>
      <c r="F478" s="21"/>
      <c r="G478" s="21"/>
      <c r="H478" s="93"/>
    </row>
    <row r="479" spans="1:8" x14ac:dyDescent="0.2">
      <c r="A479" s="35"/>
      <c r="B479" s="173"/>
      <c r="C479" s="36"/>
      <c r="D479" s="19"/>
      <c r="E479" s="20"/>
      <c r="F479" s="21"/>
      <c r="G479" s="21"/>
      <c r="H479" s="93"/>
    </row>
    <row r="480" spans="1:8" x14ac:dyDescent="0.2">
      <c r="A480" s="29" t="s">
        <v>199</v>
      </c>
      <c r="B480" s="172"/>
      <c r="C480" s="30" t="s">
        <v>1209</v>
      </c>
      <c r="D480" s="155"/>
      <c r="E480" s="156"/>
      <c r="F480" s="157"/>
      <c r="G480" s="157"/>
      <c r="H480" s="34"/>
    </row>
    <row r="481" spans="1:8" ht="34.200000000000003" x14ac:dyDescent="0.2">
      <c r="A481" s="35" t="s">
        <v>1374</v>
      </c>
      <c r="B481" s="173" t="s">
        <v>496</v>
      </c>
      <c r="C481" s="36" t="s">
        <v>1421</v>
      </c>
      <c r="D481" s="19" t="s">
        <v>67</v>
      </c>
      <c r="E481" s="20">
        <v>1272</v>
      </c>
      <c r="F481" s="21">
        <v>64.72</v>
      </c>
      <c r="G481" s="21">
        <f t="shared" ref="G481:G485" si="33">ROUND(E481*F481,2)</f>
        <v>82323.839999999997</v>
      </c>
      <c r="H481" s="93"/>
    </row>
    <row r="482" spans="1:8" ht="34.200000000000003" x14ac:dyDescent="0.2">
      <c r="A482" s="35" t="s">
        <v>1375</v>
      </c>
      <c r="B482" s="173" t="s">
        <v>497</v>
      </c>
      <c r="C482" s="36" t="s">
        <v>1420</v>
      </c>
      <c r="D482" s="19" t="s">
        <v>67</v>
      </c>
      <c r="E482" s="20">
        <v>688</v>
      </c>
      <c r="F482" s="21">
        <v>68.42</v>
      </c>
      <c r="G482" s="21">
        <f t="shared" si="33"/>
        <v>47072.959999999999</v>
      </c>
      <c r="H482" s="93"/>
    </row>
    <row r="483" spans="1:8" ht="34.200000000000003" x14ac:dyDescent="0.2">
      <c r="A483" s="35" t="s">
        <v>1738</v>
      </c>
      <c r="B483" s="173" t="s">
        <v>653</v>
      </c>
      <c r="C483" s="36" t="s">
        <v>495</v>
      </c>
      <c r="D483" s="19" t="s">
        <v>67</v>
      </c>
      <c r="E483" s="20">
        <v>149.30000000000001</v>
      </c>
      <c r="F483" s="21">
        <f>VLOOKUP(B483,[1]Plan1!$A$6:$G$3696,7,0)</f>
        <v>87.47</v>
      </c>
      <c r="G483" s="21">
        <f t="shared" si="33"/>
        <v>13059.27</v>
      </c>
      <c r="H483" s="93"/>
    </row>
    <row r="484" spans="1:8" ht="22.8" x14ac:dyDescent="0.2">
      <c r="A484" s="35" t="s">
        <v>1739</v>
      </c>
      <c r="B484" s="173" t="s">
        <v>654</v>
      </c>
      <c r="C484" s="36" t="s">
        <v>2103</v>
      </c>
      <c r="D484" s="19" t="s">
        <v>28</v>
      </c>
      <c r="E484" s="20">
        <v>8</v>
      </c>
      <c r="F484" s="21">
        <f>VLOOKUP(B484,[1]Plan1!$A$6:$G$3696,7,0)</f>
        <v>228.82999999999998</v>
      </c>
      <c r="G484" s="21">
        <f t="shared" si="33"/>
        <v>1830.64</v>
      </c>
      <c r="H484" s="93"/>
    </row>
    <row r="485" spans="1:8" ht="34.200000000000003" x14ac:dyDescent="0.2">
      <c r="A485" s="35" t="s">
        <v>1740</v>
      </c>
      <c r="B485" s="173" t="s">
        <v>321</v>
      </c>
      <c r="C485" s="36" t="s">
        <v>516</v>
      </c>
      <c r="D485" s="19" t="s">
        <v>12</v>
      </c>
      <c r="E485" s="20">
        <v>665</v>
      </c>
      <c r="F485" s="21">
        <v>20.85</v>
      </c>
      <c r="G485" s="21">
        <f t="shared" si="33"/>
        <v>13865.25</v>
      </c>
      <c r="H485" s="93"/>
    </row>
    <row r="486" spans="1:8" x14ac:dyDescent="0.2">
      <c r="A486" s="35"/>
      <c r="B486" s="173"/>
      <c r="C486" s="36"/>
      <c r="D486" s="19"/>
      <c r="E486" s="20"/>
      <c r="F486" s="21"/>
      <c r="G486" s="21"/>
      <c r="H486" s="93"/>
    </row>
    <row r="487" spans="1:8" x14ac:dyDescent="0.2">
      <c r="A487" s="35"/>
      <c r="B487" s="173"/>
      <c r="C487" s="36"/>
      <c r="D487" s="19"/>
      <c r="E487" s="20"/>
      <c r="F487" s="21"/>
      <c r="G487" s="21"/>
      <c r="H487" s="93"/>
    </row>
    <row r="488" spans="1:8" x14ac:dyDescent="0.2">
      <c r="A488" s="29" t="s">
        <v>200</v>
      </c>
      <c r="B488" s="172"/>
      <c r="C488" s="30" t="s">
        <v>1208</v>
      </c>
      <c r="D488" s="155"/>
      <c r="E488" s="156"/>
      <c r="F488" s="157"/>
      <c r="G488" s="157"/>
      <c r="H488" s="34"/>
    </row>
    <row r="489" spans="1:8" ht="22.8" x14ac:dyDescent="0.2">
      <c r="A489" s="35" t="s">
        <v>201</v>
      </c>
      <c r="B489" s="173" t="s">
        <v>372</v>
      </c>
      <c r="C489" s="36" t="s">
        <v>376</v>
      </c>
      <c r="D489" s="19" t="s">
        <v>12</v>
      </c>
      <c r="E489" s="20">
        <v>166</v>
      </c>
      <c r="F489" s="21">
        <v>32.17</v>
      </c>
      <c r="G489" s="21">
        <f t="shared" ref="G489:G494" si="34">ROUND(E489*F489,2)</f>
        <v>5340.22</v>
      </c>
      <c r="H489" s="93"/>
    </row>
    <row r="490" spans="1:8" ht="22.8" x14ac:dyDescent="0.25">
      <c r="A490" s="35" t="s">
        <v>245</v>
      </c>
      <c r="B490" s="173" t="s">
        <v>557</v>
      </c>
      <c r="C490" s="36" t="s">
        <v>255</v>
      </c>
      <c r="D490" s="19" t="s">
        <v>68</v>
      </c>
      <c r="E490" s="20">
        <v>309.2</v>
      </c>
      <c r="F490" s="21">
        <f>VLOOKUP(B490,[1]Plan1!$A$6:$G$3696,7,0)</f>
        <v>56.03</v>
      </c>
      <c r="G490" s="21">
        <f t="shared" si="34"/>
        <v>17324.48</v>
      </c>
      <c r="H490" s="22"/>
    </row>
    <row r="491" spans="1:8" ht="22.8" x14ac:dyDescent="0.25">
      <c r="A491" s="35" t="s">
        <v>246</v>
      </c>
      <c r="B491" s="173" t="s">
        <v>1422</v>
      </c>
      <c r="C491" s="36" t="s">
        <v>1424</v>
      </c>
      <c r="D491" s="19" t="s">
        <v>68</v>
      </c>
      <c r="E491" s="20">
        <v>38.700000000000003</v>
      </c>
      <c r="F491" s="21">
        <v>105.14</v>
      </c>
      <c r="G491" s="21">
        <f t="shared" si="34"/>
        <v>4068.92</v>
      </c>
      <c r="H491" s="22"/>
    </row>
    <row r="492" spans="1:8" ht="22.8" x14ac:dyDescent="0.25">
      <c r="A492" s="35" t="s">
        <v>1376</v>
      </c>
      <c r="B492" s="173" t="s">
        <v>1283</v>
      </c>
      <c r="C492" s="36" t="s">
        <v>1284</v>
      </c>
      <c r="D492" s="19" t="s">
        <v>67</v>
      </c>
      <c r="E492" s="20">
        <v>6.1</v>
      </c>
      <c r="F492" s="21">
        <v>11.25</v>
      </c>
      <c r="G492" s="21">
        <f t="shared" si="34"/>
        <v>68.63</v>
      </c>
      <c r="H492" s="22"/>
    </row>
    <row r="493" spans="1:8" ht="22.8" x14ac:dyDescent="0.25">
      <c r="A493" s="35" t="s">
        <v>1377</v>
      </c>
      <c r="B493" s="173" t="s">
        <v>1285</v>
      </c>
      <c r="C493" s="36" t="s">
        <v>1286</v>
      </c>
      <c r="D493" s="19" t="s">
        <v>12</v>
      </c>
      <c r="E493" s="20">
        <v>61</v>
      </c>
      <c r="F493" s="21">
        <v>16.43</v>
      </c>
      <c r="G493" s="21">
        <f t="shared" si="34"/>
        <v>1002.23</v>
      </c>
      <c r="H493" s="22"/>
    </row>
    <row r="494" spans="1:8" ht="22.8" x14ac:dyDescent="0.2">
      <c r="A494" s="35" t="s">
        <v>1741</v>
      </c>
      <c r="B494" s="173" t="s">
        <v>1423</v>
      </c>
      <c r="C494" s="36" t="s">
        <v>2104</v>
      </c>
      <c r="D494" s="19" t="s">
        <v>68</v>
      </c>
      <c r="E494" s="20">
        <v>54.2</v>
      </c>
      <c r="F494" s="21">
        <v>70.2</v>
      </c>
      <c r="G494" s="21">
        <f t="shared" si="34"/>
        <v>3804.84</v>
      </c>
      <c r="H494" s="93"/>
    </row>
    <row r="495" spans="1:8" ht="45.6" x14ac:dyDescent="0.2">
      <c r="A495" s="35" t="s">
        <v>1742</v>
      </c>
      <c r="B495" s="173" t="s">
        <v>655</v>
      </c>
      <c r="C495" s="36" t="s">
        <v>494</v>
      </c>
      <c r="D495" s="19" t="s">
        <v>67</v>
      </c>
      <c r="E495" s="20">
        <v>774</v>
      </c>
      <c r="F495" s="21">
        <f>VLOOKUP(B495,[1]Plan1!$A$6:$G$3696,7,0)</f>
        <v>68.84</v>
      </c>
      <c r="G495" s="21">
        <f>ROUND(E495*F495,2)</f>
        <v>53282.16</v>
      </c>
      <c r="H495" s="93"/>
    </row>
    <row r="496" spans="1:8" ht="34.200000000000003" x14ac:dyDescent="0.2">
      <c r="A496" s="35" t="s">
        <v>1743</v>
      </c>
      <c r="B496" s="173" t="s">
        <v>1410</v>
      </c>
      <c r="C496" s="36" t="s">
        <v>1426</v>
      </c>
      <c r="D496" s="19" t="s">
        <v>68</v>
      </c>
      <c r="E496" s="20">
        <v>0.7</v>
      </c>
      <c r="F496" s="21">
        <v>1992.96</v>
      </c>
      <c r="G496" s="21">
        <f>ROUND(E496*F496,2)</f>
        <v>1395.07</v>
      </c>
      <c r="H496" s="93"/>
    </row>
    <row r="497" spans="1:8" ht="34.200000000000003" x14ac:dyDescent="0.2">
      <c r="A497" s="35" t="s">
        <v>1744</v>
      </c>
      <c r="B497" s="173" t="s">
        <v>650</v>
      </c>
      <c r="C497" s="36" t="s">
        <v>1411</v>
      </c>
      <c r="D497" s="19" t="s">
        <v>67</v>
      </c>
      <c r="E497" s="20">
        <v>9.6</v>
      </c>
      <c r="F497" s="21">
        <f>VLOOKUP(B497,[1]Plan1!$A$6:$G$3696,7,0)</f>
        <v>196.7</v>
      </c>
      <c r="G497" s="21">
        <f>ROUND(E497*F497,2)</f>
        <v>1888.32</v>
      </c>
      <c r="H497" s="93"/>
    </row>
    <row r="498" spans="1:8" x14ac:dyDescent="0.2">
      <c r="A498" s="35"/>
      <c r="B498" s="173"/>
      <c r="C498" s="36"/>
      <c r="D498" s="19"/>
      <c r="E498" s="20"/>
      <c r="F498" s="21"/>
      <c r="G498" s="21"/>
      <c r="H498" s="93"/>
    </row>
    <row r="499" spans="1:8" x14ac:dyDescent="0.2">
      <c r="A499" s="35"/>
      <c r="B499" s="173"/>
      <c r="C499" s="36"/>
      <c r="D499" s="19"/>
      <c r="E499" s="20"/>
      <c r="F499" s="21"/>
      <c r="G499" s="21"/>
      <c r="H499" s="93"/>
    </row>
    <row r="500" spans="1:8" x14ac:dyDescent="0.2">
      <c r="A500" s="29" t="s">
        <v>202</v>
      </c>
      <c r="B500" s="172"/>
      <c r="C500" s="30" t="s">
        <v>1425</v>
      </c>
      <c r="D500" s="19"/>
      <c r="E500" s="20"/>
      <c r="F500" s="21"/>
      <c r="G500" s="21"/>
      <c r="H500" s="93"/>
    </row>
    <row r="501" spans="1:8" ht="13.2" x14ac:dyDescent="0.2">
      <c r="A501" s="35" t="s">
        <v>203</v>
      </c>
      <c r="B501" s="173" t="s">
        <v>520</v>
      </c>
      <c r="C501" s="36" t="s">
        <v>539</v>
      </c>
      <c r="D501" s="19" t="s">
        <v>67</v>
      </c>
      <c r="E501" s="20">
        <v>294.7</v>
      </c>
      <c r="F501" s="21">
        <v>1.25</v>
      </c>
      <c r="G501" s="21">
        <f t="shared" ref="G501:G504" si="35">ROUND(E501*F501,2)</f>
        <v>368.38</v>
      </c>
      <c r="H501" s="93"/>
    </row>
    <row r="502" spans="1:8" ht="13.2" x14ac:dyDescent="0.2">
      <c r="A502" s="35" t="s">
        <v>204</v>
      </c>
      <c r="B502" s="173" t="s">
        <v>1433</v>
      </c>
      <c r="C502" s="36" t="s">
        <v>1434</v>
      </c>
      <c r="D502" s="19" t="s">
        <v>67</v>
      </c>
      <c r="E502" s="20">
        <v>294.7</v>
      </c>
      <c r="F502" s="21">
        <v>13.94</v>
      </c>
      <c r="G502" s="21">
        <f t="shared" si="35"/>
        <v>4108.12</v>
      </c>
      <c r="H502" s="93"/>
    </row>
    <row r="503" spans="1:8" x14ac:dyDescent="0.2">
      <c r="A503" s="35" t="s">
        <v>1370</v>
      </c>
      <c r="B503" s="173" t="s">
        <v>522</v>
      </c>
      <c r="C503" s="36" t="s">
        <v>540</v>
      </c>
      <c r="D503" s="19" t="s">
        <v>28</v>
      </c>
      <c r="E503" s="20">
        <v>108</v>
      </c>
      <c r="F503" s="21">
        <v>55.12</v>
      </c>
      <c r="G503" s="21">
        <f t="shared" si="35"/>
        <v>5952.96</v>
      </c>
      <c r="H503" s="93"/>
    </row>
    <row r="504" spans="1:8" ht="22.8" x14ac:dyDescent="0.2">
      <c r="A504" s="35" t="s">
        <v>1745</v>
      </c>
      <c r="B504" s="173" t="s">
        <v>521</v>
      </c>
      <c r="C504" s="36" t="s">
        <v>541</v>
      </c>
      <c r="D504" s="19" t="s">
        <v>28</v>
      </c>
      <c r="E504" s="20">
        <v>12</v>
      </c>
      <c r="F504" s="21">
        <v>75.849999999999994</v>
      </c>
      <c r="G504" s="21">
        <f t="shared" si="35"/>
        <v>910.2</v>
      </c>
      <c r="H504" s="93"/>
    </row>
    <row r="505" spans="1:8" ht="34.200000000000003" x14ac:dyDescent="0.2">
      <c r="A505" s="35" t="s">
        <v>1746</v>
      </c>
      <c r="B505" s="173" t="s">
        <v>1410</v>
      </c>
      <c r="C505" s="36" t="s">
        <v>1438</v>
      </c>
      <c r="D505" s="19" t="s">
        <v>68</v>
      </c>
      <c r="E505" s="20">
        <v>12.7</v>
      </c>
      <c r="F505" s="21">
        <v>1992.96</v>
      </c>
      <c r="G505" s="21">
        <f>ROUND(E505*F505,2)</f>
        <v>25310.59</v>
      </c>
      <c r="H505" s="93"/>
    </row>
    <row r="506" spans="1:8" ht="34.200000000000003" x14ac:dyDescent="0.2">
      <c r="A506" s="35" t="s">
        <v>1747</v>
      </c>
      <c r="B506" s="173" t="s">
        <v>650</v>
      </c>
      <c r="C506" s="36" t="s">
        <v>1411</v>
      </c>
      <c r="D506" s="19" t="s">
        <v>67</v>
      </c>
      <c r="E506" s="20">
        <v>169</v>
      </c>
      <c r="F506" s="21">
        <f>VLOOKUP(B506,[1]Plan1!$A$6:$G$3696,7,0)</f>
        <v>196.7</v>
      </c>
      <c r="G506" s="21">
        <f>ROUND(E506*F506,2)</f>
        <v>33242.300000000003</v>
      </c>
      <c r="H506" s="93"/>
    </row>
    <row r="507" spans="1:8" ht="45.6" x14ac:dyDescent="0.2">
      <c r="A507" s="35" t="s">
        <v>1748</v>
      </c>
      <c r="B507" s="173" t="s">
        <v>656</v>
      </c>
      <c r="C507" s="36" t="s">
        <v>2105</v>
      </c>
      <c r="D507" s="19" t="s">
        <v>28</v>
      </c>
      <c r="E507" s="20">
        <v>1</v>
      </c>
      <c r="F507" s="21">
        <f>VLOOKUP(B507,[1]Plan1!$A$6:$G$3696,7,0)</f>
        <v>834.47</v>
      </c>
      <c r="G507" s="21">
        <f>ROUND(E507*F507,2)</f>
        <v>834.47</v>
      </c>
      <c r="H507" s="93"/>
    </row>
    <row r="508" spans="1:8" x14ac:dyDescent="0.2">
      <c r="A508" s="35"/>
      <c r="B508" s="173"/>
      <c r="C508" s="36"/>
      <c r="D508" s="19"/>
      <c r="E508" s="20"/>
      <c r="F508" s="21"/>
      <c r="G508" s="21"/>
      <c r="H508" s="93"/>
    </row>
    <row r="509" spans="1:8" x14ac:dyDescent="0.2">
      <c r="A509" s="35"/>
      <c r="B509" s="173"/>
      <c r="C509" s="36"/>
      <c r="D509" s="19"/>
      <c r="E509" s="20"/>
      <c r="F509" s="21"/>
      <c r="G509" s="21"/>
      <c r="H509" s="93"/>
    </row>
    <row r="510" spans="1:8" ht="12" x14ac:dyDescent="0.25">
      <c r="A510" s="23">
        <v>5</v>
      </c>
      <c r="B510" s="174"/>
      <c r="C510" s="24" t="s">
        <v>287</v>
      </c>
      <c r="D510" s="160"/>
      <c r="E510" s="161"/>
      <c r="F510" s="162"/>
      <c r="G510" s="162"/>
      <c r="H510" s="28">
        <f>SUM(G511:G890)</f>
        <v>4591567.8300000038</v>
      </c>
    </row>
    <row r="511" spans="1:8" x14ac:dyDescent="0.2">
      <c r="A511" s="29" t="s">
        <v>498</v>
      </c>
      <c r="B511" s="172"/>
      <c r="C511" s="30" t="s">
        <v>297</v>
      </c>
      <c r="D511" s="155"/>
      <c r="E511" s="156"/>
      <c r="F511" s="157"/>
      <c r="G511" s="157"/>
      <c r="H511" s="34"/>
    </row>
    <row r="512" spans="1:8" ht="22.8" x14ac:dyDescent="0.25">
      <c r="A512" s="35" t="s">
        <v>499</v>
      </c>
      <c r="B512" s="173" t="s">
        <v>934</v>
      </c>
      <c r="C512" s="36" t="s">
        <v>347</v>
      </c>
      <c r="D512" s="19" t="s">
        <v>12</v>
      </c>
      <c r="E512" s="20">
        <v>469</v>
      </c>
      <c r="F512" s="21">
        <f>VLOOKUP(B512,[1]Plan1!$A$6:$G$3696,7,0)</f>
        <v>9.5299999999999994</v>
      </c>
      <c r="G512" s="21">
        <f t="shared" ref="G512:G554" si="36">ROUND(E512*F512,2)</f>
        <v>4469.57</v>
      </c>
      <c r="H512" s="22"/>
    </row>
    <row r="513" spans="1:8" ht="22.8" x14ac:dyDescent="0.25">
      <c r="A513" s="35" t="s">
        <v>1576</v>
      </c>
      <c r="B513" s="173" t="s">
        <v>935</v>
      </c>
      <c r="C513" s="36" t="s">
        <v>348</v>
      </c>
      <c r="D513" s="19" t="s">
        <v>12</v>
      </c>
      <c r="E513" s="20">
        <v>719</v>
      </c>
      <c r="F513" s="21">
        <f>VLOOKUP(B513,[1]Plan1!$A$6:$G$3696,7,0)</f>
        <v>14.780000000000001</v>
      </c>
      <c r="G513" s="21">
        <f t="shared" si="36"/>
        <v>10626.82</v>
      </c>
      <c r="H513" s="22"/>
    </row>
    <row r="514" spans="1:8" ht="22.8" x14ac:dyDescent="0.25">
      <c r="A514" s="35" t="s">
        <v>1749</v>
      </c>
      <c r="B514" s="173" t="s">
        <v>936</v>
      </c>
      <c r="C514" s="36" t="s">
        <v>349</v>
      </c>
      <c r="D514" s="19" t="s">
        <v>12</v>
      </c>
      <c r="E514" s="20">
        <v>25</v>
      </c>
      <c r="F514" s="21">
        <f>VLOOKUP(B514,[1]Plan1!$A$6:$G$3696,7,0)</f>
        <v>15.88</v>
      </c>
      <c r="G514" s="21">
        <f t="shared" si="36"/>
        <v>397</v>
      </c>
      <c r="H514" s="22"/>
    </row>
    <row r="515" spans="1:8" ht="22.8" x14ac:dyDescent="0.25">
      <c r="A515" s="35" t="s">
        <v>1750</v>
      </c>
      <c r="B515" s="173" t="s">
        <v>937</v>
      </c>
      <c r="C515" s="36" t="s">
        <v>350</v>
      </c>
      <c r="D515" s="19" t="s">
        <v>12</v>
      </c>
      <c r="E515" s="20">
        <v>718</v>
      </c>
      <c r="F515" s="21">
        <f>VLOOKUP(B515,[1]Plan1!$A$6:$G$3696,7,0)</f>
        <v>18.079999999999998</v>
      </c>
      <c r="G515" s="21">
        <f t="shared" si="36"/>
        <v>12981.44</v>
      </c>
      <c r="H515" s="22"/>
    </row>
    <row r="516" spans="1:8" ht="22.8" x14ac:dyDescent="0.25">
      <c r="A516" s="35" t="s">
        <v>1751</v>
      </c>
      <c r="B516" s="173" t="s">
        <v>938</v>
      </c>
      <c r="C516" s="36" t="s">
        <v>351</v>
      </c>
      <c r="D516" s="19" t="s">
        <v>12</v>
      </c>
      <c r="E516" s="20">
        <v>357</v>
      </c>
      <c r="F516" s="21">
        <f>VLOOKUP(B516,[1]Plan1!$A$6:$G$3696,7,0)</f>
        <v>33.089999999999996</v>
      </c>
      <c r="G516" s="21">
        <f t="shared" si="36"/>
        <v>11813.13</v>
      </c>
      <c r="H516" s="22"/>
    </row>
    <row r="517" spans="1:8" ht="22.8" x14ac:dyDescent="0.25">
      <c r="A517" s="35" t="s">
        <v>1752</v>
      </c>
      <c r="B517" s="173" t="s">
        <v>939</v>
      </c>
      <c r="C517" s="36" t="s">
        <v>763</v>
      </c>
      <c r="D517" s="19" t="s">
        <v>12</v>
      </c>
      <c r="E517" s="20">
        <v>14</v>
      </c>
      <c r="F517" s="21">
        <f>VLOOKUP(B517,[1]Plan1!$A$6:$G$3696,7,0)</f>
        <v>123.96</v>
      </c>
      <c r="G517" s="21">
        <f t="shared" si="36"/>
        <v>1735.44</v>
      </c>
      <c r="H517" s="22"/>
    </row>
    <row r="518" spans="1:8" ht="34.200000000000003" x14ac:dyDescent="0.25">
      <c r="A518" s="35" t="s">
        <v>1753</v>
      </c>
      <c r="B518" s="173" t="s">
        <v>940</v>
      </c>
      <c r="C518" s="36" t="s">
        <v>764</v>
      </c>
      <c r="D518" s="19" t="s">
        <v>12</v>
      </c>
      <c r="E518" s="20">
        <v>143</v>
      </c>
      <c r="F518" s="21">
        <f>VLOOKUP(B518,[1]Plan1!$A$6:$G$3696,7,0)</f>
        <v>81.460000000000008</v>
      </c>
      <c r="G518" s="21">
        <f t="shared" si="36"/>
        <v>11648.78</v>
      </c>
      <c r="H518" s="22"/>
    </row>
    <row r="519" spans="1:8" ht="34.200000000000003" x14ac:dyDescent="0.25">
      <c r="A519" s="35" t="s">
        <v>1754</v>
      </c>
      <c r="B519" s="173" t="s">
        <v>941</v>
      </c>
      <c r="C519" s="36" t="s">
        <v>765</v>
      </c>
      <c r="D519" s="19" t="s">
        <v>12</v>
      </c>
      <c r="E519" s="20">
        <v>14</v>
      </c>
      <c r="F519" s="21">
        <f>VLOOKUP(B519,[1]Plan1!$A$6:$G$3696,7,0)</f>
        <v>110.28</v>
      </c>
      <c r="G519" s="21">
        <f t="shared" si="36"/>
        <v>1543.92</v>
      </c>
      <c r="H519" s="22"/>
    </row>
    <row r="520" spans="1:8" ht="22.8" x14ac:dyDescent="0.25">
      <c r="A520" s="35" t="s">
        <v>1755</v>
      </c>
      <c r="B520" s="173" t="s">
        <v>942</v>
      </c>
      <c r="C520" s="36" t="s">
        <v>766</v>
      </c>
      <c r="D520" s="19" t="s">
        <v>12</v>
      </c>
      <c r="E520" s="20">
        <v>390</v>
      </c>
      <c r="F520" s="21">
        <f>VLOOKUP(B520,[1]Plan1!$A$6:$G$3696,7,0)</f>
        <v>30.130000000000003</v>
      </c>
      <c r="G520" s="21">
        <f t="shared" si="36"/>
        <v>11750.7</v>
      </c>
      <c r="H520" s="22"/>
    </row>
    <row r="521" spans="1:8" ht="22.8" x14ac:dyDescent="0.25">
      <c r="A521" s="35" t="s">
        <v>1756</v>
      </c>
      <c r="B521" s="173" t="s">
        <v>943</v>
      </c>
      <c r="C521" s="36" t="s">
        <v>767</v>
      </c>
      <c r="D521" s="19" t="s">
        <v>12</v>
      </c>
      <c r="E521" s="20">
        <v>310</v>
      </c>
      <c r="F521" s="21">
        <f>VLOOKUP(B521,[1]Plan1!$A$6:$G$3696,7,0)</f>
        <v>42.91</v>
      </c>
      <c r="G521" s="21">
        <f t="shared" si="36"/>
        <v>13302.1</v>
      </c>
      <c r="H521" s="22"/>
    </row>
    <row r="522" spans="1:8" ht="34.200000000000003" x14ac:dyDescent="0.25">
      <c r="A522" s="35" t="s">
        <v>1757</v>
      </c>
      <c r="B522" s="173" t="s">
        <v>944</v>
      </c>
      <c r="C522" s="36" t="s">
        <v>768</v>
      </c>
      <c r="D522" s="19" t="s">
        <v>12</v>
      </c>
      <c r="E522" s="20">
        <v>42</v>
      </c>
      <c r="F522" s="21">
        <f>VLOOKUP(B522,[1]Plan1!$A$6:$G$3696,7,0)</f>
        <v>116.55</v>
      </c>
      <c r="G522" s="21">
        <f t="shared" si="36"/>
        <v>4895.1000000000004</v>
      </c>
      <c r="H522" s="22"/>
    </row>
    <row r="523" spans="1:8" ht="34.200000000000003" x14ac:dyDescent="0.25">
      <c r="A523" s="35" t="s">
        <v>1758</v>
      </c>
      <c r="B523" s="173" t="s">
        <v>945</v>
      </c>
      <c r="C523" s="36" t="s">
        <v>769</v>
      </c>
      <c r="D523" s="19" t="s">
        <v>12</v>
      </c>
      <c r="E523" s="20">
        <v>4</v>
      </c>
      <c r="F523" s="21">
        <f>VLOOKUP(B523,[1]Plan1!$A$6:$G$3696,7,0)</f>
        <v>135.49</v>
      </c>
      <c r="G523" s="21">
        <f t="shared" si="36"/>
        <v>541.96</v>
      </c>
      <c r="H523" s="22"/>
    </row>
    <row r="524" spans="1:8" ht="34.200000000000003" x14ac:dyDescent="0.25">
      <c r="A524" s="35" t="s">
        <v>1759</v>
      </c>
      <c r="B524" s="173" t="s">
        <v>946</v>
      </c>
      <c r="C524" s="36" t="s">
        <v>770</v>
      </c>
      <c r="D524" s="19" t="s">
        <v>12</v>
      </c>
      <c r="E524" s="20">
        <v>6</v>
      </c>
      <c r="F524" s="21">
        <f>VLOOKUP(B524,[1]Plan1!$A$6:$G$3696,7,0)</f>
        <v>153.78</v>
      </c>
      <c r="G524" s="21">
        <f t="shared" si="36"/>
        <v>922.68</v>
      </c>
      <c r="H524" s="22"/>
    </row>
    <row r="525" spans="1:8" ht="34.200000000000003" x14ac:dyDescent="0.25">
      <c r="A525" s="35" t="s">
        <v>1760</v>
      </c>
      <c r="B525" s="173" t="s">
        <v>947</v>
      </c>
      <c r="C525" s="36" t="s">
        <v>771</v>
      </c>
      <c r="D525" s="19" t="s">
        <v>12</v>
      </c>
      <c r="E525" s="20">
        <v>17</v>
      </c>
      <c r="F525" s="21">
        <f>VLOOKUP(B525,[1]Plan1!$A$6:$G$3696,7,0)</f>
        <v>192.38</v>
      </c>
      <c r="G525" s="21">
        <f t="shared" si="36"/>
        <v>3270.46</v>
      </c>
      <c r="H525" s="22"/>
    </row>
    <row r="526" spans="1:8" ht="22.8" x14ac:dyDescent="0.25">
      <c r="A526" s="35" t="s">
        <v>1761</v>
      </c>
      <c r="B526" s="173" t="s">
        <v>902</v>
      </c>
      <c r="C526" s="36" t="s">
        <v>772</v>
      </c>
      <c r="D526" s="19" t="s">
        <v>28</v>
      </c>
      <c r="E526" s="20">
        <v>113</v>
      </c>
      <c r="F526" s="21">
        <v>43.82</v>
      </c>
      <c r="G526" s="21">
        <f t="shared" si="36"/>
        <v>4951.66</v>
      </c>
      <c r="H526" s="22"/>
    </row>
    <row r="527" spans="1:8" ht="22.8" x14ac:dyDescent="0.25">
      <c r="A527" s="35" t="s">
        <v>1762</v>
      </c>
      <c r="B527" s="173" t="s">
        <v>903</v>
      </c>
      <c r="C527" s="36" t="s">
        <v>773</v>
      </c>
      <c r="D527" s="19" t="s">
        <v>28</v>
      </c>
      <c r="E527" s="20">
        <v>18</v>
      </c>
      <c r="F527" s="21">
        <v>54.49</v>
      </c>
      <c r="G527" s="21">
        <f t="shared" si="36"/>
        <v>980.82</v>
      </c>
      <c r="H527" s="22"/>
    </row>
    <row r="528" spans="1:8" ht="22.8" x14ac:dyDescent="0.25">
      <c r="A528" s="35" t="s">
        <v>1763</v>
      </c>
      <c r="B528" s="173" t="s">
        <v>904</v>
      </c>
      <c r="C528" s="36" t="s">
        <v>774</v>
      </c>
      <c r="D528" s="19" t="s">
        <v>28</v>
      </c>
      <c r="E528" s="20">
        <v>1</v>
      </c>
      <c r="F528" s="21">
        <v>65.650000000000006</v>
      </c>
      <c r="G528" s="21">
        <f t="shared" si="36"/>
        <v>65.650000000000006</v>
      </c>
      <c r="H528" s="22"/>
    </row>
    <row r="529" spans="1:8" ht="22.8" x14ac:dyDescent="0.25">
      <c r="A529" s="35" t="s">
        <v>1764</v>
      </c>
      <c r="B529" s="173" t="s">
        <v>905</v>
      </c>
      <c r="C529" s="36" t="s">
        <v>775</v>
      </c>
      <c r="D529" s="19" t="s">
        <v>28</v>
      </c>
      <c r="E529" s="20">
        <v>10</v>
      </c>
      <c r="F529" s="21">
        <v>76.06</v>
      </c>
      <c r="G529" s="21">
        <f t="shared" si="36"/>
        <v>760.6</v>
      </c>
      <c r="H529" s="22"/>
    </row>
    <row r="530" spans="1:8" ht="22.8" x14ac:dyDescent="0.25">
      <c r="A530" s="35" t="s">
        <v>1765</v>
      </c>
      <c r="B530" s="173" t="s">
        <v>906</v>
      </c>
      <c r="C530" s="36" t="s">
        <v>776</v>
      </c>
      <c r="D530" s="19" t="s">
        <v>28</v>
      </c>
      <c r="E530" s="20">
        <v>7</v>
      </c>
      <c r="F530" s="21">
        <v>96.95</v>
      </c>
      <c r="G530" s="21">
        <f t="shared" si="36"/>
        <v>678.65</v>
      </c>
      <c r="H530" s="22"/>
    </row>
    <row r="531" spans="1:8" ht="22.8" x14ac:dyDescent="0.25">
      <c r="A531" s="35" t="s">
        <v>1766</v>
      </c>
      <c r="B531" s="173" t="s">
        <v>907</v>
      </c>
      <c r="C531" s="36" t="s">
        <v>777</v>
      </c>
      <c r="D531" s="19" t="s">
        <v>28</v>
      </c>
      <c r="E531" s="20">
        <v>4</v>
      </c>
      <c r="F531" s="21">
        <v>393.4</v>
      </c>
      <c r="G531" s="21">
        <f t="shared" si="36"/>
        <v>1573.6</v>
      </c>
      <c r="H531" s="22"/>
    </row>
    <row r="532" spans="1:8" ht="22.8" x14ac:dyDescent="0.25">
      <c r="A532" s="35" t="s">
        <v>1767</v>
      </c>
      <c r="B532" s="173" t="s">
        <v>908</v>
      </c>
      <c r="C532" s="36" t="s">
        <v>778</v>
      </c>
      <c r="D532" s="19" t="s">
        <v>28</v>
      </c>
      <c r="E532" s="20">
        <v>7</v>
      </c>
      <c r="F532" s="21">
        <v>51.43</v>
      </c>
      <c r="G532" s="21">
        <f t="shared" si="36"/>
        <v>360.01</v>
      </c>
      <c r="H532" s="22"/>
    </row>
    <row r="533" spans="1:8" ht="22.8" x14ac:dyDescent="0.25">
      <c r="A533" s="35" t="s">
        <v>1768</v>
      </c>
      <c r="B533" s="173" t="s">
        <v>909</v>
      </c>
      <c r="C533" s="36" t="s">
        <v>779</v>
      </c>
      <c r="D533" s="19" t="s">
        <v>28</v>
      </c>
      <c r="E533" s="20">
        <v>1</v>
      </c>
      <c r="F533" s="21">
        <v>127.73</v>
      </c>
      <c r="G533" s="21">
        <f t="shared" si="36"/>
        <v>127.73</v>
      </c>
      <c r="H533" s="22"/>
    </row>
    <row r="534" spans="1:8" ht="22.8" x14ac:dyDescent="0.25">
      <c r="A534" s="35" t="s">
        <v>1769</v>
      </c>
      <c r="B534" s="173" t="s">
        <v>948</v>
      </c>
      <c r="C534" s="36" t="s">
        <v>780</v>
      </c>
      <c r="D534" s="19" t="s">
        <v>28</v>
      </c>
      <c r="E534" s="20">
        <v>80</v>
      </c>
      <c r="F534" s="21">
        <f>VLOOKUP(B534,[1]Plan1!$A$6:$G$3696,7,0)</f>
        <v>45.06</v>
      </c>
      <c r="G534" s="21">
        <f t="shared" si="36"/>
        <v>3604.8</v>
      </c>
      <c r="H534" s="22"/>
    </row>
    <row r="535" spans="1:8" ht="22.8" x14ac:dyDescent="0.25">
      <c r="A535" s="35" t="s">
        <v>1770</v>
      </c>
      <c r="B535" s="173" t="s">
        <v>948</v>
      </c>
      <c r="C535" s="36" t="s">
        <v>781</v>
      </c>
      <c r="D535" s="19" t="s">
        <v>28</v>
      </c>
      <c r="E535" s="20">
        <v>2</v>
      </c>
      <c r="F535" s="21">
        <f>VLOOKUP(B535,[1]Plan1!$A$6:$G$3696,7,0)</f>
        <v>45.06</v>
      </c>
      <c r="G535" s="21">
        <f t="shared" si="36"/>
        <v>90.12</v>
      </c>
      <c r="H535" s="22"/>
    </row>
    <row r="536" spans="1:8" ht="22.8" x14ac:dyDescent="0.25">
      <c r="A536" s="35" t="s">
        <v>1771</v>
      </c>
      <c r="B536" s="173" t="s">
        <v>910</v>
      </c>
      <c r="C536" s="36" t="s">
        <v>657</v>
      </c>
      <c r="D536" s="19" t="s">
        <v>28</v>
      </c>
      <c r="E536" s="20">
        <v>40</v>
      </c>
      <c r="F536" s="21">
        <v>51.39</v>
      </c>
      <c r="G536" s="21">
        <f t="shared" si="36"/>
        <v>2055.6</v>
      </c>
      <c r="H536" s="22"/>
    </row>
    <row r="537" spans="1:8" ht="22.8" x14ac:dyDescent="0.25">
      <c r="A537" s="35" t="s">
        <v>1772</v>
      </c>
      <c r="B537" s="173" t="s">
        <v>949</v>
      </c>
      <c r="C537" s="36" t="s">
        <v>658</v>
      </c>
      <c r="D537" s="19" t="s">
        <v>28</v>
      </c>
      <c r="E537" s="20">
        <v>16</v>
      </c>
      <c r="F537" s="21">
        <f>VLOOKUP(B537,[1]Plan1!$A$6:$G$3696,7,0)</f>
        <v>189.82</v>
      </c>
      <c r="G537" s="21">
        <f t="shared" si="36"/>
        <v>3037.12</v>
      </c>
      <c r="H537" s="22"/>
    </row>
    <row r="538" spans="1:8" ht="57" x14ac:dyDescent="0.25">
      <c r="A538" s="35" t="s">
        <v>1773</v>
      </c>
      <c r="B538" s="173" t="s">
        <v>950</v>
      </c>
      <c r="C538" s="36" t="s">
        <v>2106</v>
      </c>
      <c r="D538" s="19" t="s">
        <v>28</v>
      </c>
      <c r="E538" s="20">
        <v>3</v>
      </c>
      <c r="F538" s="21">
        <f>VLOOKUP(B538,[1]Plan1!$A$6:$G$3696,7,0)</f>
        <v>150.12</v>
      </c>
      <c r="G538" s="21">
        <f t="shared" si="36"/>
        <v>450.36</v>
      </c>
      <c r="H538" s="22"/>
    </row>
    <row r="539" spans="1:8" ht="57" x14ac:dyDescent="0.25">
      <c r="A539" s="35" t="s">
        <v>1774</v>
      </c>
      <c r="B539" s="173" t="s">
        <v>951</v>
      </c>
      <c r="C539" s="36" t="s">
        <v>288</v>
      </c>
      <c r="D539" s="19" t="s">
        <v>28</v>
      </c>
      <c r="E539" s="20">
        <v>6</v>
      </c>
      <c r="F539" s="21">
        <f>VLOOKUP(B539,[1]Plan1!$A$6:$G$3696,7,0)</f>
        <v>329.05999999999995</v>
      </c>
      <c r="G539" s="21">
        <f t="shared" si="36"/>
        <v>1974.36</v>
      </c>
      <c r="H539" s="22"/>
    </row>
    <row r="540" spans="1:8" ht="22.8" x14ac:dyDescent="0.25">
      <c r="A540" s="35" t="s">
        <v>1775</v>
      </c>
      <c r="B540" s="173" t="s">
        <v>911</v>
      </c>
      <c r="C540" s="36" t="s">
        <v>2107</v>
      </c>
      <c r="D540" s="19" t="s">
        <v>28</v>
      </c>
      <c r="E540" s="20">
        <v>5</v>
      </c>
      <c r="F540" s="21">
        <v>33.43</v>
      </c>
      <c r="G540" s="21">
        <f t="shared" si="36"/>
        <v>167.15</v>
      </c>
      <c r="H540" s="22"/>
    </row>
    <row r="541" spans="1:8" ht="22.8" x14ac:dyDescent="0.25">
      <c r="A541" s="35" t="s">
        <v>1776</v>
      </c>
      <c r="B541" s="173" t="s">
        <v>952</v>
      </c>
      <c r="C541" s="36" t="s">
        <v>659</v>
      </c>
      <c r="D541" s="19" t="s">
        <v>28</v>
      </c>
      <c r="E541" s="20">
        <v>4</v>
      </c>
      <c r="F541" s="21">
        <f>VLOOKUP(B541,[1]Plan1!$A$6:$G$3696,7,0)</f>
        <v>109.12</v>
      </c>
      <c r="G541" s="21">
        <f t="shared" si="36"/>
        <v>436.48</v>
      </c>
      <c r="H541" s="22"/>
    </row>
    <row r="542" spans="1:8" ht="22.8" x14ac:dyDescent="0.25">
      <c r="A542" s="35" t="s">
        <v>1777</v>
      </c>
      <c r="B542" s="173" t="s">
        <v>953</v>
      </c>
      <c r="C542" s="36" t="s">
        <v>660</v>
      </c>
      <c r="D542" s="19" t="s">
        <v>28</v>
      </c>
      <c r="E542" s="20">
        <v>4</v>
      </c>
      <c r="F542" s="21">
        <f>VLOOKUP(B542,[1]Plan1!$A$6:$G$3696,7,0)</f>
        <v>320.33999999999997</v>
      </c>
      <c r="G542" s="21">
        <f t="shared" si="36"/>
        <v>1281.3599999999999</v>
      </c>
      <c r="H542" s="22"/>
    </row>
    <row r="543" spans="1:8" ht="45.6" x14ac:dyDescent="0.25">
      <c r="A543" s="35" t="s">
        <v>1778</v>
      </c>
      <c r="B543" s="173" t="s">
        <v>954</v>
      </c>
      <c r="C543" s="36" t="s">
        <v>661</v>
      </c>
      <c r="D543" s="19" t="s">
        <v>28</v>
      </c>
      <c r="E543" s="20">
        <v>1</v>
      </c>
      <c r="F543" s="21">
        <f>VLOOKUP(B543,[1]Plan1!$A$6:$G$3696,7,0)</f>
        <v>1890.4999999999998</v>
      </c>
      <c r="G543" s="21">
        <f t="shared" si="36"/>
        <v>1890.5</v>
      </c>
      <c r="H543" s="22"/>
    </row>
    <row r="544" spans="1:8" ht="45.6" x14ac:dyDescent="0.25">
      <c r="A544" s="35" t="s">
        <v>1779</v>
      </c>
      <c r="B544" s="173" t="s">
        <v>955</v>
      </c>
      <c r="C544" s="36" t="s">
        <v>662</v>
      </c>
      <c r="D544" s="19" t="s">
        <v>28</v>
      </c>
      <c r="E544" s="20">
        <v>1</v>
      </c>
      <c r="F544" s="21">
        <f>VLOOKUP(B544,[1]Plan1!$A$6:$G$3696,7,0)</f>
        <v>8456.25</v>
      </c>
      <c r="G544" s="21">
        <f t="shared" si="36"/>
        <v>8456.25</v>
      </c>
      <c r="H544" s="22"/>
    </row>
    <row r="545" spans="1:8" ht="45.6" x14ac:dyDescent="0.25">
      <c r="A545" s="35" t="s">
        <v>1780</v>
      </c>
      <c r="B545" s="173" t="s">
        <v>956</v>
      </c>
      <c r="C545" s="36" t="s">
        <v>663</v>
      </c>
      <c r="D545" s="19" t="s">
        <v>28</v>
      </c>
      <c r="E545" s="20">
        <v>1</v>
      </c>
      <c r="F545" s="21">
        <f>VLOOKUP(B545,[1]Plan1!$A$6:$G$3696,7,0)</f>
        <v>6742.2699999999986</v>
      </c>
      <c r="G545" s="21">
        <f t="shared" si="36"/>
        <v>6742.27</v>
      </c>
      <c r="H545" s="22"/>
    </row>
    <row r="546" spans="1:8" ht="34.200000000000003" x14ac:dyDescent="0.25">
      <c r="A546" s="35" t="s">
        <v>1781</v>
      </c>
      <c r="B546" s="173" t="s">
        <v>957</v>
      </c>
      <c r="C546" s="36" t="s">
        <v>2108</v>
      </c>
      <c r="D546" s="19" t="s">
        <v>28</v>
      </c>
      <c r="E546" s="20">
        <v>1</v>
      </c>
      <c r="F546" s="21">
        <f>VLOOKUP(B546,[1]Plan1!$A$6:$G$3696,7,0)</f>
        <v>6893.36</v>
      </c>
      <c r="G546" s="21">
        <f t="shared" si="36"/>
        <v>6893.36</v>
      </c>
      <c r="H546" s="22"/>
    </row>
    <row r="547" spans="1:8" ht="34.200000000000003" x14ac:dyDescent="0.25">
      <c r="A547" s="35" t="s">
        <v>1782</v>
      </c>
      <c r="B547" s="173" t="s">
        <v>958</v>
      </c>
      <c r="C547" s="36" t="s">
        <v>1201</v>
      </c>
      <c r="D547" s="19" t="s">
        <v>28</v>
      </c>
      <c r="E547" s="20">
        <v>18</v>
      </c>
      <c r="F547" s="21">
        <f>VLOOKUP(B547,[1]Plan1!$A$6:$G$3696,7,0)</f>
        <v>324.19</v>
      </c>
      <c r="G547" s="21">
        <f t="shared" si="36"/>
        <v>5835.42</v>
      </c>
      <c r="H547" s="22"/>
    </row>
    <row r="548" spans="1:8" ht="68.400000000000006" x14ac:dyDescent="0.25">
      <c r="A548" s="35" t="s">
        <v>1783</v>
      </c>
      <c r="B548" s="173" t="s">
        <v>959</v>
      </c>
      <c r="C548" s="36" t="s">
        <v>2109</v>
      </c>
      <c r="D548" s="19" t="s">
        <v>28</v>
      </c>
      <c r="E548" s="20">
        <v>7</v>
      </c>
      <c r="F548" s="21">
        <f>VLOOKUP(B548,[1]Plan1!$A$6:$G$3696,7,0)</f>
        <v>1124.77</v>
      </c>
      <c r="G548" s="21">
        <f t="shared" si="36"/>
        <v>7873.39</v>
      </c>
      <c r="H548" s="22"/>
    </row>
    <row r="549" spans="1:8" ht="57" x14ac:dyDescent="0.25">
      <c r="A549" s="35" t="s">
        <v>1784</v>
      </c>
      <c r="B549" s="173" t="s">
        <v>960</v>
      </c>
      <c r="C549" s="36" t="s">
        <v>666</v>
      </c>
      <c r="D549" s="19" t="s">
        <v>28</v>
      </c>
      <c r="E549" s="20">
        <v>2</v>
      </c>
      <c r="F549" s="21">
        <f>VLOOKUP(B549,[1]Plan1!$A$6:$G$3696,7,0)</f>
        <v>67237.91</v>
      </c>
      <c r="G549" s="21">
        <f t="shared" si="36"/>
        <v>134475.82</v>
      </c>
      <c r="H549" s="22"/>
    </row>
    <row r="550" spans="1:8" ht="45.6" x14ac:dyDescent="0.25">
      <c r="A550" s="35" t="s">
        <v>1785</v>
      </c>
      <c r="B550" s="173" t="s">
        <v>242</v>
      </c>
      <c r="C550" s="36" t="s">
        <v>251</v>
      </c>
      <c r="D550" s="19" t="s">
        <v>68</v>
      </c>
      <c r="E550" s="20">
        <v>150</v>
      </c>
      <c r="F550" s="21">
        <v>6.88</v>
      </c>
      <c r="G550" s="21">
        <f t="shared" si="36"/>
        <v>1032</v>
      </c>
      <c r="H550" s="22"/>
    </row>
    <row r="551" spans="1:8" ht="22.8" x14ac:dyDescent="0.25">
      <c r="A551" s="35" t="s">
        <v>1786</v>
      </c>
      <c r="B551" s="173" t="s">
        <v>329</v>
      </c>
      <c r="C551" s="36" t="s">
        <v>89</v>
      </c>
      <c r="D551" s="19" t="s">
        <v>68</v>
      </c>
      <c r="E551" s="20">
        <v>100</v>
      </c>
      <c r="F551" s="21">
        <v>58.41</v>
      </c>
      <c r="G551" s="21">
        <f t="shared" si="36"/>
        <v>5841</v>
      </c>
      <c r="H551" s="22"/>
    </row>
    <row r="552" spans="1:8" ht="13.8" x14ac:dyDescent="0.25">
      <c r="A552" s="35" t="s">
        <v>1787</v>
      </c>
      <c r="B552" s="173" t="s">
        <v>254</v>
      </c>
      <c r="C552" s="36" t="s">
        <v>88</v>
      </c>
      <c r="D552" s="19" t="s">
        <v>68</v>
      </c>
      <c r="E552" s="20">
        <v>175</v>
      </c>
      <c r="F552" s="21">
        <v>29.86</v>
      </c>
      <c r="G552" s="21">
        <f t="shared" si="36"/>
        <v>5225.5</v>
      </c>
      <c r="H552" s="22"/>
    </row>
    <row r="553" spans="1:8" ht="36" x14ac:dyDescent="0.25">
      <c r="A553" s="35" t="s">
        <v>1788</v>
      </c>
      <c r="B553" s="173" t="s">
        <v>116</v>
      </c>
      <c r="C553" s="36" t="s">
        <v>72</v>
      </c>
      <c r="D553" s="19" t="s">
        <v>73</v>
      </c>
      <c r="E553" s="20">
        <v>78</v>
      </c>
      <c r="F553" s="21">
        <v>0.56000000000000005</v>
      </c>
      <c r="G553" s="21">
        <f t="shared" si="36"/>
        <v>43.68</v>
      </c>
      <c r="H553" s="22"/>
    </row>
    <row r="554" spans="1:8" ht="34.200000000000003" x14ac:dyDescent="0.25">
      <c r="A554" s="35" t="s">
        <v>1789</v>
      </c>
      <c r="B554" s="173" t="s">
        <v>371</v>
      </c>
      <c r="C554" s="36" t="s">
        <v>330</v>
      </c>
      <c r="D554" s="19" t="s">
        <v>74</v>
      </c>
      <c r="E554" s="20">
        <v>780</v>
      </c>
      <c r="F554" s="21">
        <v>0.78</v>
      </c>
      <c r="G554" s="21">
        <f t="shared" si="36"/>
        <v>608.4</v>
      </c>
      <c r="H554" s="22"/>
    </row>
    <row r="555" spans="1:8" ht="12" x14ac:dyDescent="0.25">
      <c r="A555" s="35"/>
      <c r="B555" s="173"/>
      <c r="C555" s="36"/>
      <c r="D555" s="19"/>
      <c r="E555" s="20"/>
      <c r="F555" s="21"/>
      <c r="G555" s="21"/>
      <c r="H555" s="22"/>
    </row>
    <row r="556" spans="1:8" ht="12" x14ac:dyDescent="0.25">
      <c r="A556" s="35"/>
      <c r="B556" s="173"/>
      <c r="C556" s="36"/>
      <c r="D556" s="19"/>
      <c r="E556" s="20"/>
      <c r="F556" s="21"/>
      <c r="G556" s="21"/>
      <c r="H556" s="22"/>
    </row>
    <row r="557" spans="1:8" ht="22.8" x14ac:dyDescent="0.2">
      <c r="A557" s="29" t="s">
        <v>500</v>
      </c>
      <c r="B557" s="172"/>
      <c r="C557" s="30" t="s">
        <v>667</v>
      </c>
      <c r="D557" s="155"/>
      <c r="E557" s="156"/>
      <c r="F557" s="157"/>
      <c r="G557" s="157"/>
      <c r="H557" s="34"/>
    </row>
    <row r="558" spans="1:8" ht="22.8" x14ac:dyDescent="0.25">
      <c r="A558" s="35" t="s">
        <v>501</v>
      </c>
      <c r="B558" s="173" t="s">
        <v>937</v>
      </c>
      <c r="C558" s="36" t="s">
        <v>350</v>
      </c>
      <c r="D558" s="19" t="s">
        <v>12</v>
      </c>
      <c r="E558" s="20">
        <v>6</v>
      </c>
      <c r="F558" s="21">
        <f>VLOOKUP(B558,[1]Plan1!$A$6:$G$3696,7,0)</f>
        <v>18.079999999999998</v>
      </c>
      <c r="G558" s="21">
        <f t="shared" ref="G558:G587" si="37">ROUND(E558*F558,2)</f>
        <v>108.48</v>
      </c>
      <c r="H558" s="22"/>
    </row>
    <row r="559" spans="1:8" ht="22.8" x14ac:dyDescent="0.25">
      <c r="A559" s="35" t="s">
        <v>502</v>
      </c>
      <c r="B559" s="173" t="s">
        <v>938</v>
      </c>
      <c r="C559" s="36" t="s">
        <v>351</v>
      </c>
      <c r="D559" s="19" t="s">
        <v>12</v>
      </c>
      <c r="E559" s="20">
        <v>30</v>
      </c>
      <c r="F559" s="21">
        <f>VLOOKUP(B559,[1]Plan1!$A$6:$G$3696,7,0)</f>
        <v>33.089999999999996</v>
      </c>
      <c r="G559" s="21">
        <f t="shared" si="37"/>
        <v>992.7</v>
      </c>
      <c r="H559" s="22"/>
    </row>
    <row r="560" spans="1:8" ht="22.8" x14ac:dyDescent="0.25">
      <c r="A560" s="35" t="s">
        <v>503</v>
      </c>
      <c r="B560" s="173" t="s">
        <v>961</v>
      </c>
      <c r="C560" s="36" t="s">
        <v>792</v>
      </c>
      <c r="D560" s="19" t="s">
        <v>12</v>
      </c>
      <c r="E560" s="20">
        <v>156</v>
      </c>
      <c r="F560" s="21">
        <f>VLOOKUP(B560,[1]Plan1!$A$6:$G$3696,7,0)</f>
        <v>66.460000000000008</v>
      </c>
      <c r="G560" s="21">
        <f t="shared" si="37"/>
        <v>10367.76</v>
      </c>
      <c r="H560" s="22"/>
    </row>
    <row r="561" spans="1:8" ht="22.8" x14ac:dyDescent="0.25">
      <c r="A561" s="35" t="s">
        <v>504</v>
      </c>
      <c r="B561" s="173" t="s">
        <v>939</v>
      </c>
      <c r="C561" s="36" t="s">
        <v>763</v>
      </c>
      <c r="D561" s="19" t="s">
        <v>12</v>
      </c>
      <c r="E561" s="20">
        <v>384</v>
      </c>
      <c r="F561" s="21">
        <f>VLOOKUP(B561,[1]Plan1!$A$6:$G$3696,7,0)</f>
        <v>123.96</v>
      </c>
      <c r="G561" s="21">
        <f t="shared" si="37"/>
        <v>47600.639999999999</v>
      </c>
      <c r="H561" s="22"/>
    </row>
    <row r="562" spans="1:8" ht="12" x14ac:dyDescent="0.25">
      <c r="A562" s="35" t="s">
        <v>505</v>
      </c>
      <c r="B562" s="173" t="s">
        <v>912</v>
      </c>
      <c r="C562" s="36" t="s">
        <v>782</v>
      </c>
      <c r="D562" s="19" t="s">
        <v>28</v>
      </c>
      <c r="E562" s="20">
        <v>32</v>
      </c>
      <c r="F562" s="21">
        <v>56.31</v>
      </c>
      <c r="G562" s="21">
        <f t="shared" si="37"/>
        <v>1801.92</v>
      </c>
      <c r="H562" s="22"/>
    </row>
    <row r="563" spans="1:8" ht="22.8" x14ac:dyDescent="0.25">
      <c r="A563" s="35" t="s">
        <v>506</v>
      </c>
      <c r="B563" s="173" t="s">
        <v>962</v>
      </c>
      <c r="C563" s="36" t="s">
        <v>783</v>
      </c>
      <c r="D563" s="19" t="s">
        <v>28</v>
      </c>
      <c r="E563" s="20">
        <v>8</v>
      </c>
      <c r="F563" s="21">
        <f>VLOOKUP(B563,[1]Plan1!$A$6:$G$3696,7,0)</f>
        <v>36.14</v>
      </c>
      <c r="G563" s="21">
        <f t="shared" si="37"/>
        <v>289.12</v>
      </c>
      <c r="H563" s="22"/>
    </row>
    <row r="564" spans="1:8" ht="22.8" x14ac:dyDescent="0.25">
      <c r="A564" s="35" t="s">
        <v>507</v>
      </c>
      <c r="B564" s="173" t="s">
        <v>963</v>
      </c>
      <c r="C564" s="36" t="s">
        <v>784</v>
      </c>
      <c r="D564" s="19" t="s">
        <v>28</v>
      </c>
      <c r="E564" s="20">
        <v>28</v>
      </c>
      <c r="F564" s="21">
        <f>VLOOKUP(B564,[1]Plan1!$A$6:$G$3696,7,0)</f>
        <v>35.760000000000005</v>
      </c>
      <c r="G564" s="21">
        <f t="shared" si="37"/>
        <v>1001.28</v>
      </c>
      <c r="H564" s="22"/>
    </row>
    <row r="565" spans="1:8" ht="22.8" x14ac:dyDescent="0.25">
      <c r="A565" s="35" t="s">
        <v>508</v>
      </c>
      <c r="B565" s="173" t="s">
        <v>964</v>
      </c>
      <c r="C565" s="36" t="s">
        <v>785</v>
      </c>
      <c r="D565" s="19" t="s">
        <v>28</v>
      </c>
      <c r="E565" s="20">
        <v>25</v>
      </c>
      <c r="F565" s="21">
        <f>VLOOKUP(B565,[1]Plan1!$A$6:$G$3696,7,0)</f>
        <v>18.79</v>
      </c>
      <c r="G565" s="21">
        <f t="shared" si="37"/>
        <v>469.75</v>
      </c>
      <c r="H565" s="22"/>
    </row>
    <row r="566" spans="1:8" ht="22.8" x14ac:dyDescent="0.25">
      <c r="A566" s="35" t="s">
        <v>509</v>
      </c>
      <c r="B566" s="173" t="s">
        <v>913</v>
      </c>
      <c r="C566" s="36" t="s">
        <v>786</v>
      </c>
      <c r="D566" s="19" t="s">
        <v>28</v>
      </c>
      <c r="E566" s="20">
        <v>28</v>
      </c>
      <c r="F566" s="21">
        <v>18.170000000000002</v>
      </c>
      <c r="G566" s="21">
        <f t="shared" si="37"/>
        <v>508.76</v>
      </c>
      <c r="H566" s="22"/>
    </row>
    <row r="567" spans="1:8" ht="34.200000000000003" x14ac:dyDescent="0.25">
      <c r="A567" s="35" t="s">
        <v>510</v>
      </c>
      <c r="B567" s="173" t="s">
        <v>965</v>
      </c>
      <c r="C567" s="36" t="s">
        <v>787</v>
      </c>
      <c r="D567" s="19" t="s">
        <v>28</v>
      </c>
      <c r="E567" s="20">
        <v>4</v>
      </c>
      <c r="F567" s="21">
        <f>VLOOKUP(B567,[1]Plan1!$A$6:$G$3696,7,0)</f>
        <v>592.83999999999992</v>
      </c>
      <c r="G567" s="21">
        <f t="shared" si="37"/>
        <v>2371.36</v>
      </c>
      <c r="H567" s="22"/>
    </row>
    <row r="568" spans="1:8" ht="22.8" x14ac:dyDescent="0.25">
      <c r="A568" s="35" t="s">
        <v>511</v>
      </c>
      <c r="B568" s="173" t="s">
        <v>914</v>
      </c>
      <c r="C568" s="36" t="s">
        <v>788</v>
      </c>
      <c r="D568" s="19" t="s">
        <v>28</v>
      </c>
      <c r="E568" s="20">
        <v>2</v>
      </c>
      <c r="F568" s="21">
        <v>32.86</v>
      </c>
      <c r="G568" s="21">
        <f t="shared" si="37"/>
        <v>65.72</v>
      </c>
      <c r="H568" s="22"/>
    </row>
    <row r="569" spans="1:8" ht="22.8" x14ac:dyDescent="0.25">
      <c r="A569" s="35" t="s">
        <v>512</v>
      </c>
      <c r="B569" s="173" t="s">
        <v>915</v>
      </c>
      <c r="C569" s="36" t="s">
        <v>789</v>
      </c>
      <c r="D569" s="19" t="s">
        <v>28</v>
      </c>
      <c r="E569" s="20">
        <v>14</v>
      </c>
      <c r="F569" s="21">
        <v>59.76</v>
      </c>
      <c r="G569" s="21">
        <f t="shared" si="37"/>
        <v>836.64</v>
      </c>
      <c r="H569" s="22"/>
    </row>
    <row r="570" spans="1:8" ht="22.8" x14ac:dyDescent="0.25">
      <c r="A570" s="35" t="s">
        <v>1210</v>
      </c>
      <c r="B570" s="173" t="s">
        <v>966</v>
      </c>
      <c r="C570" s="36" t="s">
        <v>790</v>
      </c>
      <c r="D570" s="19" t="s">
        <v>28</v>
      </c>
      <c r="E570" s="20">
        <v>8</v>
      </c>
      <c r="F570" s="21">
        <f>VLOOKUP(B570,[1]Plan1!$A$6:$G$3696,7,0)</f>
        <v>252.42999999999998</v>
      </c>
      <c r="G570" s="21">
        <f t="shared" si="37"/>
        <v>2019.44</v>
      </c>
      <c r="H570" s="22"/>
    </row>
    <row r="571" spans="1:8" ht="22.8" x14ac:dyDescent="0.25">
      <c r="A571" s="35" t="s">
        <v>1211</v>
      </c>
      <c r="B571" s="173" t="s">
        <v>967</v>
      </c>
      <c r="C571" s="36" t="s">
        <v>791</v>
      </c>
      <c r="D571" s="19" t="s">
        <v>28</v>
      </c>
      <c r="E571" s="20">
        <v>18</v>
      </c>
      <c r="F571" s="21">
        <f>VLOOKUP(B571,[1]Plan1!$A$6:$G$3696,7,0)</f>
        <v>543.9899999999999</v>
      </c>
      <c r="G571" s="21">
        <f t="shared" si="37"/>
        <v>9791.82</v>
      </c>
      <c r="H571" s="22"/>
    </row>
    <row r="572" spans="1:8" ht="22.8" x14ac:dyDescent="0.25">
      <c r="A572" s="35" t="s">
        <v>1212</v>
      </c>
      <c r="B572" s="173" t="s">
        <v>916</v>
      </c>
      <c r="C572" s="36" t="s">
        <v>2110</v>
      </c>
      <c r="D572" s="19" t="s">
        <v>28</v>
      </c>
      <c r="E572" s="20">
        <v>8</v>
      </c>
      <c r="F572" s="21">
        <v>309.95</v>
      </c>
      <c r="G572" s="21">
        <f t="shared" si="37"/>
        <v>2479.6</v>
      </c>
      <c r="H572" s="22"/>
    </row>
    <row r="573" spans="1:8" ht="34.200000000000003" x14ac:dyDescent="0.25">
      <c r="A573" s="35" t="s">
        <v>1213</v>
      </c>
      <c r="B573" s="173" t="s">
        <v>968</v>
      </c>
      <c r="C573" s="36" t="s">
        <v>668</v>
      </c>
      <c r="D573" s="19" t="s">
        <v>28</v>
      </c>
      <c r="E573" s="20">
        <v>2</v>
      </c>
      <c r="F573" s="21">
        <f>VLOOKUP(B573,[1]Plan1!$A$6:$G$3696,7,0)</f>
        <v>9764.6099999999988</v>
      </c>
      <c r="G573" s="21">
        <f t="shared" si="37"/>
        <v>19529.22</v>
      </c>
      <c r="H573" s="22"/>
    </row>
    <row r="574" spans="1:8" ht="34.200000000000003" x14ac:dyDescent="0.25">
      <c r="A574" s="35" t="s">
        <v>1214</v>
      </c>
      <c r="B574" s="173" t="s">
        <v>969</v>
      </c>
      <c r="C574" s="36" t="s">
        <v>669</v>
      </c>
      <c r="D574" s="19" t="s">
        <v>28</v>
      </c>
      <c r="E574" s="20">
        <v>2</v>
      </c>
      <c r="F574" s="21">
        <f>VLOOKUP(B574,[1]Plan1!$A$6:$G$3696,7,0)</f>
        <v>3135.76</v>
      </c>
      <c r="G574" s="21">
        <f t="shared" si="37"/>
        <v>6271.52</v>
      </c>
      <c r="H574" s="22"/>
    </row>
    <row r="575" spans="1:8" ht="34.200000000000003" x14ac:dyDescent="0.25">
      <c r="A575" s="35" t="s">
        <v>1215</v>
      </c>
      <c r="B575" s="173" t="s">
        <v>970</v>
      </c>
      <c r="C575" s="36" t="s">
        <v>670</v>
      </c>
      <c r="D575" s="19" t="s">
        <v>28</v>
      </c>
      <c r="E575" s="20">
        <v>2</v>
      </c>
      <c r="F575" s="21">
        <f>VLOOKUP(B575,[1]Plan1!$A$6:$G$3696,7,0)</f>
        <v>2499.3199999999997</v>
      </c>
      <c r="G575" s="21">
        <f t="shared" si="37"/>
        <v>4998.6400000000003</v>
      </c>
      <c r="H575" s="22"/>
    </row>
    <row r="576" spans="1:8" ht="45.6" x14ac:dyDescent="0.25">
      <c r="A576" s="35" t="s">
        <v>1216</v>
      </c>
      <c r="B576" s="173" t="s">
        <v>971</v>
      </c>
      <c r="C576" s="36" t="s">
        <v>671</v>
      </c>
      <c r="D576" s="19" t="s">
        <v>28</v>
      </c>
      <c r="E576" s="20">
        <v>4</v>
      </c>
      <c r="F576" s="21">
        <f>VLOOKUP(B576,[1]Plan1!$A$6:$G$3696,7,0)</f>
        <v>121109.28</v>
      </c>
      <c r="G576" s="21">
        <f t="shared" si="37"/>
        <v>484437.12</v>
      </c>
      <c r="H576" s="22"/>
    </row>
    <row r="577" spans="1:8" ht="34.200000000000003" x14ac:dyDescent="0.25">
      <c r="A577" s="35" t="s">
        <v>1217</v>
      </c>
      <c r="B577" s="173" t="s">
        <v>972</v>
      </c>
      <c r="C577" s="36" t="s">
        <v>672</v>
      </c>
      <c r="D577" s="19" t="s">
        <v>28</v>
      </c>
      <c r="E577" s="20">
        <v>2</v>
      </c>
      <c r="F577" s="21">
        <f>VLOOKUP(B577,[1]Plan1!$A$6:$G$3696,7,0)</f>
        <v>22907.109999999997</v>
      </c>
      <c r="G577" s="21">
        <f t="shared" si="37"/>
        <v>45814.22</v>
      </c>
      <c r="H577" s="22"/>
    </row>
    <row r="578" spans="1:8" ht="34.200000000000003" x14ac:dyDescent="0.25">
      <c r="A578" s="35" t="s">
        <v>1218</v>
      </c>
      <c r="B578" s="173" t="s">
        <v>973</v>
      </c>
      <c r="C578" s="36" t="s">
        <v>673</v>
      </c>
      <c r="D578" s="19" t="s">
        <v>28</v>
      </c>
      <c r="E578" s="20">
        <v>2</v>
      </c>
      <c r="F578" s="21">
        <f>VLOOKUP(B578,[1]Plan1!$A$6:$G$3696,7,0)</f>
        <v>4520.46</v>
      </c>
      <c r="G578" s="21">
        <f t="shared" si="37"/>
        <v>9040.92</v>
      </c>
      <c r="H578" s="22"/>
    </row>
    <row r="579" spans="1:8" ht="22.8" x14ac:dyDescent="0.25">
      <c r="A579" s="35" t="s">
        <v>1219</v>
      </c>
      <c r="B579" s="173" t="s">
        <v>974</v>
      </c>
      <c r="C579" s="36" t="s">
        <v>674</v>
      </c>
      <c r="D579" s="19" t="s">
        <v>28</v>
      </c>
      <c r="E579" s="20">
        <v>2</v>
      </c>
      <c r="F579" s="21">
        <f>VLOOKUP(B579,[1]Plan1!$A$6:$G$3696,7,0)</f>
        <v>10371.749999999998</v>
      </c>
      <c r="G579" s="21">
        <f t="shared" si="37"/>
        <v>20743.5</v>
      </c>
      <c r="H579" s="22"/>
    </row>
    <row r="580" spans="1:8" ht="34.200000000000003" x14ac:dyDescent="0.25">
      <c r="A580" s="35" t="s">
        <v>1220</v>
      </c>
      <c r="B580" s="173" t="s">
        <v>975</v>
      </c>
      <c r="C580" s="36" t="s">
        <v>675</v>
      </c>
      <c r="D580" s="19" t="s">
        <v>28</v>
      </c>
      <c r="E580" s="20">
        <v>2</v>
      </c>
      <c r="F580" s="21">
        <f>VLOOKUP(B580,[1]Plan1!$A$6:$G$3696,7,0)</f>
        <v>2679.3799999999997</v>
      </c>
      <c r="G580" s="21">
        <f t="shared" si="37"/>
        <v>5358.76</v>
      </c>
      <c r="H580" s="22"/>
    </row>
    <row r="581" spans="1:8" ht="45.6" x14ac:dyDescent="0.25">
      <c r="A581" s="35" t="s">
        <v>1413</v>
      </c>
      <c r="B581" s="173" t="s">
        <v>976</v>
      </c>
      <c r="C581" s="36" t="s">
        <v>676</v>
      </c>
      <c r="D581" s="19" t="s">
        <v>28</v>
      </c>
      <c r="E581" s="20">
        <v>1</v>
      </c>
      <c r="F581" s="21">
        <f>VLOOKUP(B581,[1]Plan1!$A$6:$G$3696,7,0)</f>
        <v>9118.33</v>
      </c>
      <c r="G581" s="21">
        <f t="shared" si="37"/>
        <v>9118.33</v>
      </c>
      <c r="H581" s="22"/>
    </row>
    <row r="582" spans="1:8" ht="22.8" x14ac:dyDescent="0.25">
      <c r="A582" s="35" t="s">
        <v>1414</v>
      </c>
      <c r="B582" s="173" t="s">
        <v>977</v>
      </c>
      <c r="C582" s="36" t="s">
        <v>677</v>
      </c>
      <c r="D582" s="19" t="s">
        <v>28</v>
      </c>
      <c r="E582" s="20">
        <v>12</v>
      </c>
      <c r="F582" s="21">
        <f>VLOOKUP(B582,[1]Plan1!$A$6:$G$3696,7,0)</f>
        <v>113.75000000000001</v>
      </c>
      <c r="G582" s="21">
        <f t="shared" si="37"/>
        <v>1365</v>
      </c>
      <c r="H582" s="22"/>
    </row>
    <row r="583" spans="1:8" ht="22.8" x14ac:dyDescent="0.25">
      <c r="A583" s="35" t="s">
        <v>1415</v>
      </c>
      <c r="B583" s="173" t="s">
        <v>978</v>
      </c>
      <c r="C583" s="36" t="s">
        <v>678</v>
      </c>
      <c r="D583" s="19" t="s">
        <v>28</v>
      </c>
      <c r="E583" s="20">
        <v>16</v>
      </c>
      <c r="F583" s="21">
        <f>VLOOKUP(B583,[1]Plan1!$A$6:$G$3696,7,0)</f>
        <v>128.85999999999999</v>
      </c>
      <c r="G583" s="21">
        <f t="shared" si="37"/>
        <v>2061.7600000000002</v>
      </c>
      <c r="H583" s="22"/>
    </row>
    <row r="584" spans="1:8" ht="22.8" x14ac:dyDescent="0.25">
      <c r="A584" s="35" t="s">
        <v>1416</v>
      </c>
      <c r="B584" s="173" t="s">
        <v>979</v>
      </c>
      <c r="C584" s="36" t="s">
        <v>679</v>
      </c>
      <c r="D584" s="19" t="s">
        <v>28</v>
      </c>
      <c r="E584" s="20">
        <v>3</v>
      </c>
      <c r="F584" s="21">
        <f>VLOOKUP(B584,[1]Plan1!$A$6:$G$3696,7,0)</f>
        <v>1001.37</v>
      </c>
      <c r="G584" s="21">
        <f t="shared" si="37"/>
        <v>3004.11</v>
      </c>
      <c r="H584" s="22"/>
    </row>
    <row r="585" spans="1:8" ht="22.8" x14ac:dyDescent="0.25">
      <c r="A585" s="35" t="s">
        <v>1417</v>
      </c>
      <c r="B585" s="173" t="s">
        <v>980</v>
      </c>
      <c r="C585" s="36" t="s">
        <v>680</v>
      </c>
      <c r="D585" s="19" t="s">
        <v>28</v>
      </c>
      <c r="E585" s="20">
        <v>6</v>
      </c>
      <c r="F585" s="21">
        <f>VLOOKUP(B585,[1]Plan1!$A$6:$G$3696,7,0)</f>
        <v>193.73</v>
      </c>
      <c r="G585" s="21">
        <f t="shared" si="37"/>
        <v>1162.3800000000001</v>
      </c>
      <c r="H585" s="22"/>
    </row>
    <row r="586" spans="1:8" ht="34.200000000000003" x14ac:dyDescent="0.25">
      <c r="A586" s="35" t="s">
        <v>1418</v>
      </c>
      <c r="B586" s="173" t="s">
        <v>981</v>
      </c>
      <c r="C586" s="36" t="s">
        <v>681</v>
      </c>
      <c r="D586" s="19" t="s">
        <v>28</v>
      </c>
      <c r="E586" s="20">
        <v>6</v>
      </c>
      <c r="F586" s="21">
        <f>VLOOKUP(B586,[1]Plan1!$A$6:$G$3696,7,0)</f>
        <v>1299.3600000000001</v>
      </c>
      <c r="G586" s="21">
        <f t="shared" si="37"/>
        <v>7796.16</v>
      </c>
      <c r="H586" s="22"/>
    </row>
    <row r="587" spans="1:8" ht="22.8" x14ac:dyDescent="0.25">
      <c r="A587" s="35" t="s">
        <v>1419</v>
      </c>
      <c r="B587" s="173" t="s">
        <v>982</v>
      </c>
      <c r="C587" s="36" t="s">
        <v>682</v>
      </c>
      <c r="D587" s="19" t="s">
        <v>28</v>
      </c>
      <c r="E587" s="20">
        <v>6</v>
      </c>
      <c r="F587" s="21">
        <f>VLOOKUP(B587,[1]Plan1!$A$6:$G$3696,7,0)</f>
        <v>542.55999999999995</v>
      </c>
      <c r="G587" s="21">
        <f t="shared" si="37"/>
        <v>3255.36</v>
      </c>
      <c r="H587" s="22"/>
    </row>
    <row r="588" spans="1:8" ht="12" x14ac:dyDescent="0.25">
      <c r="A588" s="35"/>
      <c r="B588" s="173"/>
      <c r="C588" s="36"/>
      <c r="D588" s="19"/>
      <c r="E588" s="20"/>
      <c r="F588" s="21"/>
      <c r="G588" s="21"/>
      <c r="H588" s="22"/>
    </row>
    <row r="589" spans="1:8" ht="12" x14ac:dyDescent="0.25">
      <c r="A589" s="35"/>
      <c r="B589" s="173"/>
      <c r="C589" s="36"/>
      <c r="D589" s="19"/>
      <c r="E589" s="20"/>
      <c r="F589" s="21"/>
      <c r="G589" s="21"/>
      <c r="H589" s="22"/>
    </row>
    <row r="590" spans="1:8" ht="22.8" x14ac:dyDescent="0.2">
      <c r="A590" s="29" t="s">
        <v>513</v>
      </c>
      <c r="B590" s="172"/>
      <c r="C590" s="30" t="s">
        <v>298</v>
      </c>
      <c r="D590" s="155"/>
      <c r="E590" s="156"/>
      <c r="F590" s="157"/>
      <c r="G590" s="157"/>
      <c r="H590" s="34"/>
    </row>
    <row r="591" spans="1:8" ht="34.200000000000003" x14ac:dyDescent="0.25">
      <c r="A591" s="35" t="s">
        <v>514</v>
      </c>
      <c r="B591" s="173" t="s">
        <v>983</v>
      </c>
      <c r="C591" s="36" t="s">
        <v>352</v>
      </c>
      <c r="D591" s="19" t="s">
        <v>12</v>
      </c>
      <c r="E591" s="20">
        <v>820</v>
      </c>
      <c r="F591" s="21">
        <f>VLOOKUP(B591,[1]Plan1!$A$6:$G$3696,7,0)</f>
        <v>16.27</v>
      </c>
      <c r="G591" s="21">
        <f t="shared" ref="G591:G625" si="38">ROUND(E591*F591,2)</f>
        <v>13341.4</v>
      </c>
      <c r="H591" s="22"/>
    </row>
    <row r="592" spans="1:8" ht="34.200000000000003" x14ac:dyDescent="0.25">
      <c r="A592" s="35" t="s">
        <v>515</v>
      </c>
      <c r="B592" s="173" t="s">
        <v>984</v>
      </c>
      <c r="C592" s="36" t="s">
        <v>368</v>
      </c>
      <c r="D592" s="19" t="s">
        <v>12</v>
      </c>
      <c r="E592" s="20">
        <v>330</v>
      </c>
      <c r="F592" s="21">
        <f>VLOOKUP(B592,[1]Plan1!$A$6:$G$3696,7,0)</f>
        <v>22.42</v>
      </c>
      <c r="G592" s="21">
        <f t="shared" si="38"/>
        <v>7398.6</v>
      </c>
      <c r="H592" s="22"/>
    </row>
    <row r="593" spans="1:8" ht="34.200000000000003" x14ac:dyDescent="0.25">
      <c r="A593" s="35" t="s">
        <v>1221</v>
      </c>
      <c r="B593" s="173" t="s">
        <v>985</v>
      </c>
      <c r="C593" s="36" t="s">
        <v>353</v>
      </c>
      <c r="D593" s="19" t="s">
        <v>12</v>
      </c>
      <c r="E593" s="20">
        <v>220</v>
      </c>
      <c r="F593" s="21">
        <f>VLOOKUP(B593,[1]Plan1!$A$6:$G$3696,7,0)</f>
        <v>35.1</v>
      </c>
      <c r="G593" s="21">
        <f t="shared" si="38"/>
        <v>7722</v>
      </c>
      <c r="H593" s="22"/>
    </row>
    <row r="594" spans="1:8" ht="34.200000000000003" x14ac:dyDescent="0.25">
      <c r="A594" s="35" t="s">
        <v>1222</v>
      </c>
      <c r="B594" s="173" t="s">
        <v>986</v>
      </c>
      <c r="C594" s="36" t="s">
        <v>354</v>
      </c>
      <c r="D594" s="19" t="s">
        <v>12</v>
      </c>
      <c r="E594" s="20">
        <v>820</v>
      </c>
      <c r="F594" s="21">
        <f>VLOOKUP(B594,[1]Plan1!$A$6:$G$3696,7,0)</f>
        <v>54.27</v>
      </c>
      <c r="G594" s="21">
        <f t="shared" si="38"/>
        <v>44501.4</v>
      </c>
      <c r="H594" s="22"/>
    </row>
    <row r="595" spans="1:8" ht="34.200000000000003" x14ac:dyDescent="0.25">
      <c r="A595" s="35" t="s">
        <v>1790</v>
      </c>
      <c r="B595" s="173" t="s">
        <v>987</v>
      </c>
      <c r="C595" s="36" t="s">
        <v>793</v>
      </c>
      <c r="D595" s="19" t="s">
        <v>12</v>
      </c>
      <c r="E595" s="20">
        <v>240</v>
      </c>
      <c r="F595" s="21">
        <f>VLOOKUP(B595,[1]Plan1!$A$6:$G$3696,7,0)</f>
        <v>81.55</v>
      </c>
      <c r="G595" s="21">
        <f t="shared" si="38"/>
        <v>19572</v>
      </c>
      <c r="H595" s="22"/>
    </row>
    <row r="596" spans="1:8" ht="34.200000000000003" x14ac:dyDescent="0.25">
      <c r="A596" s="35" t="s">
        <v>1223</v>
      </c>
      <c r="B596" s="173" t="s">
        <v>988</v>
      </c>
      <c r="C596" s="36" t="s">
        <v>794</v>
      </c>
      <c r="D596" s="19" t="s">
        <v>12</v>
      </c>
      <c r="E596" s="20">
        <v>28</v>
      </c>
      <c r="F596" s="21">
        <f>VLOOKUP(B596,[1]Plan1!$A$6:$G$3696,7,0)</f>
        <v>116.07000000000001</v>
      </c>
      <c r="G596" s="21">
        <f t="shared" si="38"/>
        <v>3249.96</v>
      </c>
      <c r="H596" s="22"/>
    </row>
    <row r="597" spans="1:8" ht="34.200000000000003" x14ac:dyDescent="0.25">
      <c r="A597" s="35" t="s">
        <v>1791</v>
      </c>
      <c r="B597" s="173" t="s">
        <v>989</v>
      </c>
      <c r="C597" s="36" t="s">
        <v>795</v>
      </c>
      <c r="D597" s="19" t="s">
        <v>12</v>
      </c>
      <c r="E597" s="20">
        <v>15</v>
      </c>
      <c r="F597" s="21">
        <f>VLOOKUP(B597,[1]Plan1!$A$6:$G$3696,7,0)</f>
        <v>163.61000000000001</v>
      </c>
      <c r="G597" s="21">
        <f t="shared" si="38"/>
        <v>2454.15</v>
      </c>
      <c r="H597" s="22"/>
    </row>
    <row r="598" spans="1:8" ht="34.200000000000003" x14ac:dyDescent="0.25">
      <c r="A598" s="35" t="s">
        <v>1792</v>
      </c>
      <c r="B598" s="173" t="s">
        <v>990</v>
      </c>
      <c r="C598" s="36" t="s">
        <v>796</v>
      </c>
      <c r="D598" s="19" t="s">
        <v>12</v>
      </c>
      <c r="E598" s="20">
        <v>25</v>
      </c>
      <c r="F598" s="21">
        <f>VLOOKUP(B598,[1]Plan1!$A$6:$G$3696,7,0)</f>
        <v>216.45000000000002</v>
      </c>
      <c r="G598" s="21">
        <f t="shared" si="38"/>
        <v>5411.25</v>
      </c>
      <c r="H598" s="22"/>
    </row>
    <row r="599" spans="1:8" ht="34.200000000000003" x14ac:dyDescent="0.25">
      <c r="A599" s="35" t="s">
        <v>1793</v>
      </c>
      <c r="B599" s="173" t="s">
        <v>991</v>
      </c>
      <c r="C599" s="36" t="s">
        <v>2111</v>
      </c>
      <c r="D599" s="19" t="s">
        <v>12</v>
      </c>
      <c r="E599" s="20">
        <v>315</v>
      </c>
      <c r="F599" s="21">
        <f>VLOOKUP(B599,[1]Plan1!$A$6:$G$3696,7,0)</f>
        <v>22.319999999999997</v>
      </c>
      <c r="G599" s="21">
        <f t="shared" si="38"/>
        <v>7030.8</v>
      </c>
      <c r="H599" s="22"/>
    </row>
    <row r="600" spans="1:8" ht="34.200000000000003" x14ac:dyDescent="0.25">
      <c r="A600" s="35" t="s">
        <v>1794</v>
      </c>
      <c r="B600" s="173" t="s">
        <v>992</v>
      </c>
      <c r="C600" s="36" t="s">
        <v>1202</v>
      </c>
      <c r="D600" s="19" t="s">
        <v>28</v>
      </c>
      <c r="E600" s="20">
        <v>61</v>
      </c>
      <c r="F600" s="21">
        <f>VLOOKUP(B600,[1]Plan1!$A$6:$G$3696,7,0)</f>
        <v>143.28</v>
      </c>
      <c r="G600" s="21">
        <f t="shared" si="38"/>
        <v>8740.08</v>
      </c>
      <c r="H600" s="22"/>
    </row>
    <row r="601" spans="1:8" ht="34.200000000000003" x14ac:dyDescent="0.25">
      <c r="A601" s="35" t="s">
        <v>1795</v>
      </c>
      <c r="B601" s="173" t="s">
        <v>993</v>
      </c>
      <c r="C601" s="36" t="s">
        <v>1203</v>
      </c>
      <c r="D601" s="19" t="s">
        <v>28</v>
      </c>
      <c r="E601" s="20">
        <v>3</v>
      </c>
      <c r="F601" s="21">
        <f>VLOOKUP(B601,[1]Plan1!$A$6:$G$3696,7,0)</f>
        <v>143.28</v>
      </c>
      <c r="G601" s="21">
        <f t="shared" si="38"/>
        <v>429.84</v>
      </c>
      <c r="H601" s="22"/>
    </row>
    <row r="602" spans="1:8" ht="34.200000000000003" x14ac:dyDescent="0.25">
      <c r="A602" s="35" t="s">
        <v>1796</v>
      </c>
      <c r="B602" s="173" t="s">
        <v>994</v>
      </c>
      <c r="C602" s="36" t="s">
        <v>2112</v>
      </c>
      <c r="D602" s="19" t="s">
        <v>28</v>
      </c>
      <c r="E602" s="20">
        <v>2</v>
      </c>
      <c r="F602" s="21">
        <f>VLOOKUP(B602,[1]Plan1!$A$6:$G$3696,7,0)</f>
        <v>121.41</v>
      </c>
      <c r="G602" s="21">
        <f t="shared" si="38"/>
        <v>242.82</v>
      </c>
      <c r="H602" s="22"/>
    </row>
    <row r="603" spans="1:8" ht="22.8" x14ac:dyDescent="0.25">
      <c r="A603" s="35" t="s">
        <v>1797</v>
      </c>
      <c r="B603" s="173" t="s">
        <v>995</v>
      </c>
      <c r="C603" s="36" t="s">
        <v>683</v>
      </c>
      <c r="D603" s="19" t="s">
        <v>28</v>
      </c>
      <c r="E603" s="20">
        <v>8</v>
      </c>
      <c r="F603" s="21">
        <f>VLOOKUP(B603,[1]Plan1!$A$6:$G$3696,7,0)</f>
        <v>65.180000000000007</v>
      </c>
      <c r="G603" s="21">
        <f t="shared" si="38"/>
        <v>521.44000000000005</v>
      </c>
      <c r="H603" s="22"/>
    </row>
    <row r="604" spans="1:8" ht="22.8" x14ac:dyDescent="0.25">
      <c r="A604" s="35" t="s">
        <v>1798</v>
      </c>
      <c r="B604" s="173" t="s">
        <v>996</v>
      </c>
      <c r="C604" s="36" t="s">
        <v>684</v>
      </c>
      <c r="D604" s="19" t="s">
        <v>28</v>
      </c>
      <c r="E604" s="20">
        <v>70</v>
      </c>
      <c r="F604" s="21">
        <f>VLOOKUP(B604,[1]Plan1!$A$6:$G$3696,7,0)</f>
        <v>27.84</v>
      </c>
      <c r="G604" s="21">
        <f t="shared" si="38"/>
        <v>1948.8</v>
      </c>
      <c r="H604" s="22"/>
    </row>
    <row r="605" spans="1:8" ht="22.8" x14ac:dyDescent="0.25">
      <c r="A605" s="35" t="s">
        <v>1799</v>
      </c>
      <c r="B605" s="173" t="s">
        <v>997</v>
      </c>
      <c r="C605" s="36" t="s">
        <v>685</v>
      </c>
      <c r="D605" s="19" t="s">
        <v>12</v>
      </c>
      <c r="E605" s="20">
        <v>28</v>
      </c>
      <c r="F605" s="21">
        <f>VLOOKUP(B605,[1]Plan1!$A$6:$G$3696,7,0)</f>
        <v>155.34</v>
      </c>
      <c r="G605" s="21">
        <f t="shared" si="38"/>
        <v>4349.5200000000004</v>
      </c>
      <c r="H605" s="22"/>
    </row>
    <row r="606" spans="1:8" ht="45.6" x14ac:dyDescent="0.25">
      <c r="A606" s="35" t="s">
        <v>1800</v>
      </c>
      <c r="B606" s="173" t="s">
        <v>998</v>
      </c>
      <c r="C606" s="36" t="s">
        <v>686</v>
      </c>
      <c r="D606" s="19" t="s">
        <v>12</v>
      </c>
      <c r="E606" s="20">
        <v>341</v>
      </c>
      <c r="F606" s="21">
        <f>VLOOKUP(B606,[1]Plan1!$A$6:$G$3696,7,0)</f>
        <v>646.41</v>
      </c>
      <c r="G606" s="21">
        <f t="shared" si="38"/>
        <v>220425.81</v>
      </c>
      <c r="H606" s="22"/>
    </row>
    <row r="607" spans="1:8" ht="57" x14ac:dyDescent="0.25">
      <c r="A607" s="35" t="s">
        <v>1801</v>
      </c>
      <c r="B607" s="173" t="s">
        <v>917</v>
      </c>
      <c r="C607" s="36" t="s">
        <v>289</v>
      </c>
      <c r="D607" s="19" t="s">
        <v>28</v>
      </c>
      <c r="E607" s="20">
        <v>12</v>
      </c>
      <c r="F607" s="21">
        <v>226.81</v>
      </c>
      <c r="G607" s="21">
        <f t="shared" si="38"/>
        <v>2721.72</v>
      </c>
      <c r="H607" s="22"/>
    </row>
    <row r="608" spans="1:8" ht="57" x14ac:dyDescent="0.25">
      <c r="A608" s="35" t="s">
        <v>1802</v>
      </c>
      <c r="B608" s="173" t="s">
        <v>999</v>
      </c>
      <c r="C608" s="36" t="s">
        <v>290</v>
      </c>
      <c r="D608" s="19" t="s">
        <v>28</v>
      </c>
      <c r="E608" s="20">
        <v>1</v>
      </c>
      <c r="F608" s="21">
        <f>VLOOKUP(B608,[1]Plan1!$A$6:$G$3696,7,0)</f>
        <v>1604.98</v>
      </c>
      <c r="G608" s="21">
        <f t="shared" si="38"/>
        <v>1604.98</v>
      </c>
      <c r="H608" s="22"/>
    </row>
    <row r="609" spans="1:8" ht="57" x14ac:dyDescent="0.25">
      <c r="A609" s="35" t="s">
        <v>1803</v>
      </c>
      <c r="B609" s="173" t="s">
        <v>1000</v>
      </c>
      <c r="C609" s="36" t="s">
        <v>687</v>
      </c>
      <c r="D609" s="19" t="s">
        <v>28</v>
      </c>
      <c r="E609" s="20">
        <v>7</v>
      </c>
      <c r="F609" s="21">
        <f>VLOOKUP(B609,[1]Plan1!$A$6:$G$3696,7,0)</f>
        <v>2196.36</v>
      </c>
      <c r="G609" s="21">
        <f t="shared" si="38"/>
        <v>15374.52</v>
      </c>
      <c r="H609" s="22"/>
    </row>
    <row r="610" spans="1:8" ht="34.200000000000003" x14ac:dyDescent="0.25">
      <c r="A610" s="35" t="s">
        <v>1804</v>
      </c>
      <c r="B610" s="173" t="s">
        <v>1001</v>
      </c>
      <c r="C610" s="36" t="s">
        <v>688</v>
      </c>
      <c r="D610" s="19" t="s">
        <v>28</v>
      </c>
      <c r="E610" s="20">
        <v>1</v>
      </c>
      <c r="F610" s="21">
        <f>VLOOKUP(B610,[1]Plan1!$A$6:$G$3696,7,0)</f>
        <v>1747.63</v>
      </c>
      <c r="G610" s="21">
        <f t="shared" si="38"/>
        <v>1747.63</v>
      </c>
      <c r="H610" s="22"/>
    </row>
    <row r="611" spans="1:8" ht="34.200000000000003" x14ac:dyDescent="0.25">
      <c r="A611" s="35" t="s">
        <v>1805</v>
      </c>
      <c r="B611" s="173" t="s">
        <v>1002</v>
      </c>
      <c r="C611" s="36" t="s">
        <v>689</v>
      </c>
      <c r="D611" s="19" t="s">
        <v>28</v>
      </c>
      <c r="E611" s="20">
        <v>7</v>
      </c>
      <c r="F611" s="21">
        <f>VLOOKUP(B611,[1]Plan1!$A$6:$G$3696,7,0)</f>
        <v>840.5</v>
      </c>
      <c r="G611" s="21">
        <f t="shared" si="38"/>
        <v>5883.5</v>
      </c>
      <c r="H611" s="22"/>
    </row>
    <row r="612" spans="1:8" ht="22.8" x14ac:dyDescent="0.25">
      <c r="A612" s="35" t="s">
        <v>1806</v>
      </c>
      <c r="B612" s="173" t="s">
        <v>918</v>
      </c>
      <c r="C612" s="36" t="s">
        <v>291</v>
      </c>
      <c r="D612" s="19" t="s">
        <v>28</v>
      </c>
      <c r="E612" s="20">
        <v>13</v>
      </c>
      <c r="F612" s="21">
        <v>380.13</v>
      </c>
      <c r="G612" s="21">
        <f t="shared" si="38"/>
        <v>4941.6899999999996</v>
      </c>
      <c r="H612" s="22"/>
    </row>
    <row r="613" spans="1:8" ht="22.8" x14ac:dyDescent="0.25">
      <c r="A613" s="35" t="s">
        <v>1807</v>
      </c>
      <c r="B613" s="173" t="s">
        <v>918</v>
      </c>
      <c r="C613" s="36" t="s">
        <v>690</v>
      </c>
      <c r="D613" s="19" t="s">
        <v>28</v>
      </c>
      <c r="E613" s="20">
        <v>14</v>
      </c>
      <c r="F613" s="21">
        <v>380.13</v>
      </c>
      <c r="G613" s="21">
        <f t="shared" si="38"/>
        <v>5321.82</v>
      </c>
      <c r="H613" s="22"/>
    </row>
    <row r="614" spans="1:8" ht="22.8" x14ac:dyDescent="0.25">
      <c r="A614" s="35" t="s">
        <v>1808</v>
      </c>
      <c r="B614" s="173" t="s">
        <v>918</v>
      </c>
      <c r="C614" s="36" t="s">
        <v>691</v>
      </c>
      <c r="D614" s="19" t="s">
        <v>28</v>
      </c>
      <c r="E614" s="20">
        <v>1</v>
      </c>
      <c r="F614" s="21">
        <v>380.13</v>
      </c>
      <c r="G614" s="21">
        <f t="shared" si="38"/>
        <v>380.13</v>
      </c>
      <c r="H614" s="22"/>
    </row>
    <row r="615" spans="1:8" ht="114" x14ac:dyDescent="0.25">
      <c r="A615" s="35" t="s">
        <v>1809</v>
      </c>
      <c r="B615" s="173" t="s">
        <v>1003</v>
      </c>
      <c r="C615" s="36" t="s">
        <v>692</v>
      </c>
      <c r="D615" s="19" t="s">
        <v>28</v>
      </c>
      <c r="E615" s="20">
        <v>1</v>
      </c>
      <c r="F615" s="21">
        <f>VLOOKUP(B615,[1]Plan1!$A$6:$G$3696,7,0)</f>
        <v>94099.390000000014</v>
      </c>
      <c r="G615" s="21">
        <f t="shared" si="38"/>
        <v>94099.39</v>
      </c>
      <c r="H615" s="22"/>
    </row>
    <row r="616" spans="1:8" ht="79.8" x14ac:dyDescent="0.25">
      <c r="A616" s="35" t="s">
        <v>1810</v>
      </c>
      <c r="B616" s="173" t="s">
        <v>1004</v>
      </c>
      <c r="C616" s="36" t="s">
        <v>2113</v>
      </c>
      <c r="D616" s="19" t="s">
        <v>28</v>
      </c>
      <c r="E616" s="20">
        <v>1</v>
      </c>
      <c r="F616" s="21">
        <f>VLOOKUP(B616,[1]Plan1!$A$6:$G$3696,7,0)</f>
        <v>6797.8899999999994</v>
      </c>
      <c r="G616" s="21">
        <f t="shared" si="38"/>
        <v>6797.89</v>
      </c>
      <c r="H616" s="22"/>
    </row>
    <row r="617" spans="1:8" ht="68.400000000000006" x14ac:dyDescent="0.25">
      <c r="A617" s="35" t="s">
        <v>1811</v>
      </c>
      <c r="B617" s="173" t="s">
        <v>1005</v>
      </c>
      <c r="C617" s="36" t="s">
        <v>2114</v>
      </c>
      <c r="D617" s="19" t="s">
        <v>28</v>
      </c>
      <c r="E617" s="20">
        <v>1</v>
      </c>
      <c r="F617" s="21">
        <f>VLOOKUP(B617,[1]Plan1!$A$6:$G$3696,7,0)</f>
        <v>14966.59</v>
      </c>
      <c r="G617" s="21">
        <f t="shared" si="38"/>
        <v>14966.59</v>
      </c>
      <c r="H617" s="22"/>
    </row>
    <row r="618" spans="1:8" ht="68.400000000000006" x14ac:dyDescent="0.25">
      <c r="A618" s="35" t="s">
        <v>1812</v>
      </c>
      <c r="B618" s="173" t="s">
        <v>1006</v>
      </c>
      <c r="C618" s="36" t="s">
        <v>2115</v>
      </c>
      <c r="D618" s="19" t="s">
        <v>28</v>
      </c>
      <c r="E618" s="20">
        <v>2</v>
      </c>
      <c r="F618" s="21">
        <f>VLOOKUP(B618,[1]Plan1!$A$6:$G$3696,7,0)</f>
        <v>9505.75</v>
      </c>
      <c r="G618" s="21">
        <f t="shared" si="38"/>
        <v>19011.5</v>
      </c>
      <c r="H618" s="22"/>
    </row>
    <row r="619" spans="1:8" ht="34.200000000000003" x14ac:dyDescent="0.25">
      <c r="A619" s="35" t="s">
        <v>1813</v>
      </c>
      <c r="B619" s="173" t="s">
        <v>1007</v>
      </c>
      <c r="C619" s="36" t="s">
        <v>797</v>
      </c>
      <c r="D619" s="19" t="s">
        <v>12</v>
      </c>
      <c r="E619" s="20">
        <v>435</v>
      </c>
      <c r="F619" s="21">
        <f>VLOOKUP(B619,[1]Plan1!$A$6:$G$3696,7,0)</f>
        <v>36.309999999999995</v>
      </c>
      <c r="G619" s="21">
        <f t="shared" si="38"/>
        <v>15794.85</v>
      </c>
      <c r="H619" s="22"/>
    </row>
    <row r="620" spans="1:8" ht="34.200000000000003" x14ac:dyDescent="0.25">
      <c r="A620" s="35" t="s">
        <v>1814</v>
      </c>
      <c r="B620" s="173" t="s">
        <v>1008</v>
      </c>
      <c r="C620" s="36" t="s">
        <v>798</v>
      </c>
      <c r="D620" s="19" t="s">
        <v>12</v>
      </c>
      <c r="E620" s="20">
        <v>135</v>
      </c>
      <c r="F620" s="21">
        <f>VLOOKUP(B620,[1]Plan1!$A$6:$G$3696,7,0)</f>
        <v>36.68</v>
      </c>
      <c r="G620" s="21">
        <f t="shared" si="38"/>
        <v>4951.8</v>
      </c>
      <c r="H620" s="22"/>
    </row>
    <row r="621" spans="1:8" ht="45.6" x14ac:dyDescent="0.25">
      <c r="A621" s="35" t="s">
        <v>1815</v>
      </c>
      <c r="B621" s="173" t="s">
        <v>242</v>
      </c>
      <c r="C621" s="36" t="s">
        <v>251</v>
      </c>
      <c r="D621" s="19" t="s">
        <v>68</v>
      </c>
      <c r="E621" s="20">
        <v>363</v>
      </c>
      <c r="F621" s="21">
        <v>6.88</v>
      </c>
      <c r="G621" s="21">
        <f t="shared" si="38"/>
        <v>2497.44</v>
      </c>
      <c r="H621" s="22"/>
    </row>
    <row r="622" spans="1:8" ht="22.8" x14ac:dyDescent="0.25">
      <c r="A622" s="35" t="s">
        <v>1816</v>
      </c>
      <c r="B622" s="173" t="s">
        <v>329</v>
      </c>
      <c r="C622" s="36" t="s">
        <v>89</v>
      </c>
      <c r="D622" s="19" t="s">
        <v>68</v>
      </c>
      <c r="E622" s="20">
        <v>242</v>
      </c>
      <c r="F622" s="21">
        <v>58.41</v>
      </c>
      <c r="G622" s="21">
        <f t="shared" si="38"/>
        <v>14135.22</v>
      </c>
      <c r="H622" s="22"/>
    </row>
    <row r="623" spans="1:8" ht="13.8" x14ac:dyDescent="0.25">
      <c r="A623" s="35" t="s">
        <v>1817</v>
      </c>
      <c r="B623" s="173" t="s">
        <v>254</v>
      </c>
      <c r="C623" s="36" t="s">
        <v>88</v>
      </c>
      <c r="D623" s="19" t="s">
        <v>68</v>
      </c>
      <c r="E623" s="20">
        <v>424</v>
      </c>
      <c r="F623" s="21">
        <v>29.86</v>
      </c>
      <c r="G623" s="21">
        <f t="shared" si="38"/>
        <v>12660.64</v>
      </c>
      <c r="H623" s="22"/>
    </row>
    <row r="624" spans="1:8" ht="36" x14ac:dyDescent="0.25">
      <c r="A624" s="35" t="s">
        <v>1818</v>
      </c>
      <c r="B624" s="173" t="s">
        <v>116</v>
      </c>
      <c r="C624" s="36" t="s">
        <v>72</v>
      </c>
      <c r="D624" s="19" t="s">
        <v>73</v>
      </c>
      <c r="E624" s="20">
        <v>192</v>
      </c>
      <c r="F624" s="21">
        <v>0.56000000000000005</v>
      </c>
      <c r="G624" s="21">
        <f t="shared" si="38"/>
        <v>107.52</v>
      </c>
      <c r="H624" s="22"/>
    </row>
    <row r="625" spans="1:8" ht="34.200000000000003" x14ac:dyDescent="0.25">
      <c r="A625" s="35" t="s">
        <v>1819</v>
      </c>
      <c r="B625" s="173" t="s">
        <v>371</v>
      </c>
      <c r="C625" s="36" t="s">
        <v>330</v>
      </c>
      <c r="D625" s="19" t="s">
        <v>74</v>
      </c>
      <c r="E625" s="20">
        <v>1920</v>
      </c>
      <c r="F625" s="21">
        <v>0.78</v>
      </c>
      <c r="G625" s="21">
        <f t="shared" si="38"/>
        <v>1497.6</v>
      </c>
      <c r="H625" s="22"/>
    </row>
    <row r="626" spans="1:8" ht="12" x14ac:dyDescent="0.25">
      <c r="A626" s="35"/>
      <c r="B626" s="173"/>
      <c r="C626" s="36"/>
      <c r="D626" s="19"/>
      <c r="E626" s="20"/>
      <c r="F626" s="21"/>
      <c r="G626" s="21"/>
      <c r="H626" s="22"/>
    </row>
    <row r="627" spans="1:8" ht="12" x14ac:dyDescent="0.25">
      <c r="A627" s="35"/>
      <c r="B627" s="173"/>
      <c r="C627" s="36"/>
      <c r="D627" s="19"/>
      <c r="E627" s="20"/>
      <c r="F627" s="21"/>
      <c r="G627" s="21"/>
      <c r="H627" s="22"/>
    </row>
    <row r="628" spans="1:8" ht="22.8" x14ac:dyDescent="0.2">
      <c r="A628" s="29" t="s">
        <v>517</v>
      </c>
      <c r="B628" s="172"/>
      <c r="C628" s="30" t="s">
        <v>299</v>
      </c>
      <c r="D628" s="155"/>
      <c r="E628" s="156"/>
      <c r="F628" s="157"/>
      <c r="G628" s="21"/>
      <c r="H628" s="34"/>
    </row>
    <row r="629" spans="1:8" ht="22.8" x14ac:dyDescent="0.25">
      <c r="A629" s="35" t="s">
        <v>518</v>
      </c>
      <c r="B629" s="173" t="s">
        <v>1010</v>
      </c>
      <c r="C629" s="36" t="s">
        <v>295</v>
      </c>
      <c r="D629" s="19" t="s">
        <v>12</v>
      </c>
      <c r="E629" s="20">
        <v>12</v>
      </c>
      <c r="F629" s="21">
        <f>VLOOKUP(B629,[1]Plan1!$A$6:$G$3696,7,0)</f>
        <v>16.84</v>
      </c>
      <c r="G629" s="21">
        <f t="shared" ref="G629:G666" si="39">ROUND(E629*F629,2)</f>
        <v>202.08</v>
      </c>
      <c r="H629" s="22"/>
    </row>
    <row r="630" spans="1:8" ht="22.8" x14ac:dyDescent="0.25">
      <c r="A630" s="35" t="s">
        <v>519</v>
      </c>
      <c r="B630" s="173" t="s">
        <v>1011</v>
      </c>
      <c r="C630" s="36" t="s">
        <v>693</v>
      </c>
      <c r="D630" s="19" t="s">
        <v>12</v>
      </c>
      <c r="E630" s="20">
        <v>60</v>
      </c>
      <c r="F630" s="21">
        <f>VLOOKUP(B630,[1]Plan1!$A$6:$G$3696,7,0)</f>
        <v>13.7</v>
      </c>
      <c r="G630" s="21">
        <f t="shared" si="39"/>
        <v>822</v>
      </c>
      <c r="H630" s="22"/>
    </row>
    <row r="631" spans="1:8" ht="22.8" x14ac:dyDescent="0.25">
      <c r="A631" s="35" t="s">
        <v>1199</v>
      </c>
      <c r="B631" s="173" t="s">
        <v>1012</v>
      </c>
      <c r="C631" s="36" t="s">
        <v>694</v>
      </c>
      <c r="D631" s="19" t="s">
        <v>12</v>
      </c>
      <c r="E631" s="20">
        <v>558</v>
      </c>
      <c r="F631" s="21">
        <f>VLOOKUP(B631,[1]Plan1!$A$6:$G$3696,7,0)</f>
        <v>17.699999999999996</v>
      </c>
      <c r="G631" s="21">
        <f t="shared" si="39"/>
        <v>9876.6</v>
      </c>
      <c r="H631" s="22"/>
    </row>
    <row r="632" spans="1:8" ht="22.8" x14ac:dyDescent="0.25">
      <c r="A632" s="35" t="s">
        <v>1820</v>
      </c>
      <c r="B632" s="173" t="s">
        <v>1013</v>
      </c>
      <c r="C632" s="36" t="s">
        <v>695</v>
      </c>
      <c r="D632" s="19" t="s">
        <v>12</v>
      </c>
      <c r="E632" s="20">
        <v>60</v>
      </c>
      <c r="F632" s="21">
        <f>VLOOKUP(B632,[1]Plan1!$A$6:$G$3696,7,0)</f>
        <v>21.7</v>
      </c>
      <c r="G632" s="21">
        <f t="shared" si="39"/>
        <v>1302</v>
      </c>
      <c r="H632" s="22"/>
    </row>
    <row r="633" spans="1:8" ht="22.8" x14ac:dyDescent="0.25">
      <c r="A633" s="35" t="s">
        <v>1224</v>
      </c>
      <c r="B633" s="173" t="s">
        <v>1014</v>
      </c>
      <c r="C633" s="36" t="s">
        <v>696</v>
      </c>
      <c r="D633" s="19" t="s">
        <v>12</v>
      </c>
      <c r="E633" s="20">
        <v>15</v>
      </c>
      <c r="F633" s="21">
        <f>VLOOKUP(B633,[1]Plan1!$A$6:$G$3696,7,0)</f>
        <v>21.18</v>
      </c>
      <c r="G633" s="21">
        <f t="shared" si="39"/>
        <v>317.7</v>
      </c>
      <c r="H633" s="22"/>
    </row>
    <row r="634" spans="1:8" ht="45.6" x14ac:dyDescent="0.25">
      <c r="A634" s="35" t="s">
        <v>1225</v>
      </c>
      <c r="B634" s="173" t="s">
        <v>2061</v>
      </c>
      <c r="C634" s="36" t="s">
        <v>2058</v>
      </c>
      <c r="D634" s="19" t="s">
        <v>12</v>
      </c>
      <c r="E634" s="20">
        <v>6100</v>
      </c>
      <c r="F634" s="21">
        <f>VLOOKUP(B634,[1]Plan1!$A$6:$G$3696,7,0)</f>
        <v>12.760000000000002</v>
      </c>
      <c r="G634" s="21">
        <f>ROUND(E634*F634,2)</f>
        <v>77836</v>
      </c>
      <c r="H634" s="22"/>
    </row>
    <row r="635" spans="1:8" ht="57" x14ac:dyDescent="0.25">
      <c r="A635" s="35" t="s">
        <v>1821</v>
      </c>
      <c r="B635" s="173" t="s">
        <v>2062</v>
      </c>
      <c r="C635" s="36" t="s">
        <v>2060</v>
      </c>
      <c r="D635" s="19" t="s">
        <v>12</v>
      </c>
      <c r="E635" s="20">
        <v>220</v>
      </c>
      <c r="F635" s="21">
        <f>VLOOKUP(B635,[1]Plan1!$A$6:$G$3696,7,0)</f>
        <v>9.43</v>
      </c>
      <c r="G635" s="21">
        <f>ROUND(E635*F635,2)</f>
        <v>2074.6</v>
      </c>
      <c r="H635" s="22"/>
    </row>
    <row r="636" spans="1:8" ht="34.200000000000003" x14ac:dyDescent="0.25">
      <c r="A636" s="35" t="s">
        <v>1226</v>
      </c>
      <c r="B636" s="173" t="s">
        <v>1015</v>
      </c>
      <c r="C636" s="36" t="s">
        <v>697</v>
      </c>
      <c r="D636" s="19" t="s">
        <v>12</v>
      </c>
      <c r="E636" s="20">
        <v>61</v>
      </c>
      <c r="F636" s="21">
        <f>VLOOKUP(B636,[1]Plan1!$A$6:$G$3696,7,0)</f>
        <v>30.45</v>
      </c>
      <c r="G636" s="21">
        <f t="shared" si="39"/>
        <v>1857.45</v>
      </c>
      <c r="H636" s="22"/>
    </row>
    <row r="637" spans="1:8" ht="22.8" x14ac:dyDescent="0.25">
      <c r="A637" s="35" t="s">
        <v>1227</v>
      </c>
      <c r="B637" s="173" t="s">
        <v>1016</v>
      </c>
      <c r="C637" s="36" t="s">
        <v>698</v>
      </c>
      <c r="D637" s="19" t="s">
        <v>12</v>
      </c>
      <c r="E637" s="20">
        <v>336</v>
      </c>
      <c r="F637" s="21">
        <f>VLOOKUP(B637,[1]Plan1!$A$6:$G$3696,7,0)</f>
        <v>80.599999999999994</v>
      </c>
      <c r="G637" s="21">
        <f t="shared" si="39"/>
        <v>27081.599999999999</v>
      </c>
      <c r="H637" s="22"/>
    </row>
    <row r="638" spans="1:8" ht="22.8" x14ac:dyDescent="0.25">
      <c r="A638" s="35" t="s">
        <v>1228</v>
      </c>
      <c r="B638" s="173" t="s">
        <v>1017</v>
      </c>
      <c r="C638" s="36" t="s">
        <v>699</v>
      </c>
      <c r="D638" s="19" t="s">
        <v>12</v>
      </c>
      <c r="E638" s="20">
        <v>30</v>
      </c>
      <c r="F638" s="21">
        <f>VLOOKUP(B638,[1]Plan1!$A$6:$G$3696,7,0)</f>
        <v>94.75</v>
      </c>
      <c r="G638" s="21">
        <f t="shared" si="39"/>
        <v>2842.5</v>
      </c>
      <c r="H638" s="22"/>
    </row>
    <row r="639" spans="1:8" ht="12" x14ac:dyDescent="0.25">
      <c r="A639" s="35" t="s">
        <v>1427</v>
      </c>
      <c r="B639" s="173" t="s">
        <v>929</v>
      </c>
      <c r="C639" s="36" t="s">
        <v>293</v>
      </c>
      <c r="D639" s="19" t="s">
        <v>28</v>
      </c>
      <c r="E639" s="20">
        <v>146</v>
      </c>
      <c r="F639" s="21">
        <v>10.19</v>
      </c>
      <c r="G639" s="21">
        <f t="shared" si="39"/>
        <v>1487.74</v>
      </c>
      <c r="H639" s="22"/>
    </row>
    <row r="640" spans="1:8" ht="12" x14ac:dyDescent="0.25">
      <c r="A640" s="35" t="s">
        <v>1822</v>
      </c>
      <c r="B640" s="173" t="s">
        <v>919</v>
      </c>
      <c r="C640" s="36" t="s">
        <v>369</v>
      </c>
      <c r="D640" s="19" t="s">
        <v>28</v>
      </c>
      <c r="E640" s="20">
        <v>10</v>
      </c>
      <c r="F640" s="21">
        <v>12.98</v>
      </c>
      <c r="G640" s="21">
        <f t="shared" si="39"/>
        <v>129.80000000000001</v>
      </c>
      <c r="H640" s="22"/>
    </row>
    <row r="641" spans="1:8" ht="22.8" x14ac:dyDescent="0.25">
      <c r="A641" s="35" t="s">
        <v>2006</v>
      </c>
      <c r="B641" s="173" t="s">
        <v>1019</v>
      </c>
      <c r="C641" s="36" t="s">
        <v>700</v>
      </c>
      <c r="D641" s="19" t="s">
        <v>28</v>
      </c>
      <c r="E641" s="20">
        <v>2</v>
      </c>
      <c r="F641" s="21">
        <f>VLOOKUP(B641,[1]Plan1!$A$6:$G$3696,7,0)</f>
        <v>127.04</v>
      </c>
      <c r="G641" s="21">
        <f t="shared" si="39"/>
        <v>254.08</v>
      </c>
      <c r="H641" s="22"/>
    </row>
    <row r="642" spans="1:8" ht="22.8" x14ac:dyDescent="0.25">
      <c r="A642" s="35" t="s">
        <v>1823</v>
      </c>
      <c r="B642" s="173" t="s">
        <v>1020</v>
      </c>
      <c r="C642" s="36" t="s">
        <v>701</v>
      </c>
      <c r="D642" s="19" t="s">
        <v>28</v>
      </c>
      <c r="E642" s="20">
        <v>1</v>
      </c>
      <c r="F642" s="21">
        <f>VLOOKUP(B642,[1]Plan1!$A$6:$G$3696,7,0)</f>
        <v>701.24</v>
      </c>
      <c r="G642" s="21">
        <f t="shared" si="39"/>
        <v>701.24</v>
      </c>
      <c r="H642" s="22"/>
    </row>
    <row r="643" spans="1:8" ht="22.8" x14ac:dyDescent="0.25">
      <c r="A643" s="35" t="s">
        <v>2007</v>
      </c>
      <c r="B643" s="173" t="s">
        <v>1021</v>
      </c>
      <c r="C643" s="36" t="s">
        <v>702</v>
      </c>
      <c r="D643" s="19" t="s">
        <v>28</v>
      </c>
      <c r="E643" s="20">
        <v>1</v>
      </c>
      <c r="F643" s="21">
        <f>VLOOKUP(B643,[1]Plan1!$A$6:$G$3696,7,0)</f>
        <v>1413.3999999999999</v>
      </c>
      <c r="G643" s="21">
        <f t="shared" si="39"/>
        <v>1413.4</v>
      </c>
      <c r="H643" s="22"/>
    </row>
    <row r="644" spans="1:8" ht="34.200000000000003" x14ac:dyDescent="0.25">
      <c r="A644" s="35" t="s">
        <v>1824</v>
      </c>
      <c r="B644" s="173" t="s">
        <v>1022</v>
      </c>
      <c r="C644" s="36" t="s">
        <v>703</v>
      </c>
      <c r="D644" s="19" t="s">
        <v>28</v>
      </c>
      <c r="E644" s="20">
        <v>8</v>
      </c>
      <c r="F644" s="21">
        <f>VLOOKUP(B644,[1]Plan1!$A$6:$G$3696,7,0)</f>
        <v>385.76</v>
      </c>
      <c r="G644" s="21">
        <f t="shared" si="39"/>
        <v>3086.08</v>
      </c>
      <c r="H644" s="22"/>
    </row>
    <row r="645" spans="1:8" ht="45.6" x14ac:dyDescent="0.25">
      <c r="A645" s="35" t="s">
        <v>2008</v>
      </c>
      <c r="B645" s="173" t="s">
        <v>1023</v>
      </c>
      <c r="C645" s="36" t="s">
        <v>704</v>
      </c>
      <c r="D645" s="19" t="s">
        <v>28</v>
      </c>
      <c r="E645" s="20">
        <v>2</v>
      </c>
      <c r="F645" s="21">
        <f>VLOOKUP(B645,[1]Plan1!$A$6:$G$3696,7,0)</f>
        <v>270.63</v>
      </c>
      <c r="G645" s="21">
        <f t="shared" si="39"/>
        <v>541.26</v>
      </c>
      <c r="H645" s="22"/>
    </row>
    <row r="646" spans="1:8" ht="45.6" x14ac:dyDescent="0.25">
      <c r="A646" s="35" t="s">
        <v>1825</v>
      </c>
      <c r="B646" s="173" t="s">
        <v>1024</v>
      </c>
      <c r="C646" s="36" t="s">
        <v>705</v>
      </c>
      <c r="D646" s="19" t="s">
        <v>28</v>
      </c>
      <c r="E646" s="20">
        <v>5</v>
      </c>
      <c r="F646" s="21">
        <f>VLOOKUP(B646,[1]Plan1!$A$6:$G$3696,7,0)</f>
        <v>312.46000000000004</v>
      </c>
      <c r="G646" s="21">
        <f t="shared" si="39"/>
        <v>1562.3</v>
      </c>
      <c r="H646" s="22"/>
    </row>
    <row r="647" spans="1:8" ht="57" x14ac:dyDescent="0.25">
      <c r="A647" s="35" t="s">
        <v>2009</v>
      </c>
      <c r="B647" s="173" t="s">
        <v>706</v>
      </c>
      <c r="C647" s="36" t="s">
        <v>799</v>
      </c>
      <c r="D647" s="19" t="s">
        <v>28</v>
      </c>
      <c r="E647" s="20">
        <v>91</v>
      </c>
      <c r="F647" s="21">
        <v>28.59</v>
      </c>
      <c r="G647" s="21">
        <f t="shared" si="39"/>
        <v>2601.69</v>
      </c>
      <c r="H647" s="22"/>
    </row>
    <row r="648" spans="1:8" ht="34.200000000000003" x14ac:dyDescent="0.25">
      <c r="A648" s="35" t="s">
        <v>1826</v>
      </c>
      <c r="B648" s="173" t="s">
        <v>1025</v>
      </c>
      <c r="C648" s="36" t="s">
        <v>707</v>
      </c>
      <c r="D648" s="19" t="s">
        <v>28</v>
      </c>
      <c r="E648" s="20">
        <v>137</v>
      </c>
      <c r="F648" s="21">
        <f>VLOOKUP(B648,[1]Plan1!$A$6:$G$3696,7,0)</f>
        <v>49.61</v>
      </c>
      <c r="G648" s="21">
        <f t="shared" si="39"/>
        <v>6796.57</v>
      </c>
      <c r="H648" s="22"/>
    </row>
    <row r="649" spans="1:8" ht="34.200000000000003" x14ac:dyDescent="0.25">
      <c r="A649" s="35" t="s">
        <v>1827</v>
      </c>
      <c r="B649" s="173" t="s">
        <v>1026</v>
      </c>
      <c r="C649" s="36" t="s">
        <v>708</v>
      </c>
      <c r="D649" s="19" t="s">
        <v>28</v>
      </c>
      <c r="E649" s="20">
        <v>2</v>
      </c>
      <c r="F649" s="21">
        <f>VLOOKUP(B649,[1]Plan1!$A$6:$G$3696,7,0)</f>
        <v>91.419999999999987</v>
      </c>
      <c r="G649" s="21">
        <f t="shared" si="39"/>
        <v>182.84</v>
      </c>
      <c r="H649" s="22"/>
    </row>
    <row r="650" spans="1:8" ht="34.200000000000003" x14ac:dyDescent="0.25">
      <c r="A650" s="35" t="s">
        <v>1828</v>
      </c>
      <c r="B650" s="173" t="s">
        <v>1027</v>
      </c>
      <c r="C650" s="36" t="s">
        <v>709</v>
      </c>
      <c r="D650" s="19" t="s">
        <v>28</v>
      </c>
      <c r="E650" s="20">
        <v>5</v>
      </c>
      <c r="F650" s="21">
        <f>VLOOKUP(B650,[1]Plan1!$A$6:$G$3696,7,0)</f>
        <v>113.61000000000001</v>
      </c>
      <c r="G650" s="21">
        <f t="shared" si="39"/>
        <v>568.04999999999995</v>
      </c>
      <c r="H650" s="22"/>
    </row>
    <row r="651" spans="1:8" ht="34.200000000000003" x14ac:dyDescent="0.25">
      <c r="A651" s="35" t="s">
        <v>1829</v>
      </c>
      <c r="B651" s="173" t="s">
        <v>1028</v>
      </c>
      <c r="C651" s="36" t="s">
        <v>710</v>
      </c>
      <c r="D651" s="19" t="s">
        <v>28</v>
      </c>
      <c r="E651" s="20">
        <v>6</v>
      </c>
      <c r="F651" s="21">
        <f>VLOOKUP(B651,[1]Plan1!$A$6:$G$3696,7,0)</f>
        <v>155.44</v>
      </c>
      <c r="G651" s="21">
        <f t="shared" si="39"/>
        <v>932.64</v>
      </c>
      <c r="H651" s="22"/>
    </row>
    <row r="652" spans="1:8" ht="57" x14ac:dyDescent="0.25">
      <c r="A652" s="35" t="s">
        <v>1830</v>
      </c>
      <c r="B652" s="173" t="s">
        <v>1029</v>
      </c>
      <c r="C652" s="36" t="s">
        <v>2059</v>
      </c>
      <c r="D652" s="19" t="s">
        <v>28</v>
      </c>
      <c r="E652" s="20">
        <v>50</v>
      </c>
      <c r="F652" s="21">
        <f>VLOOKUP(B652,[1]Plan1!$A$6:$G$3696,7,0)</f>
        <v>128.06</v>
      </c>
      <c r="G652" s="21">
        <f t="shared" si="39"/>
        <v>6403</v>
      </c>
      <c r="H652" s="22"/>
    </row>
    <row r="653" spans="1:8" ht="79.8" x14ac:dyDescent="0.25">
      <c r="A653" s="35" t="s">
        <v>2010</v>
      </c>
      <c r="B653" s="173" t="s">
        <v>1030</v>
      </c>
      <c r="C653" s="36" t="s">
        <v>2116</v>
      </c>
      <c r="D653" s="19" t="s">
        <v>12</v>
      </c>
      <c r="E653" s="20">
        <v>6</v>
      </c>
      <c r="F653" s="21">
        <f>VLOOKUP(B653,[1]Plan1!$A$6:$G$3696,7,0)</f>
        <v>15.370000000000001</v>
      </c>
      <c r="G653" s="21">
        <f t="shared" si="39"/>
        <v>92.22</v>
      </c>
      <c r="H653" s="22"/>
    </row>
    <row r="654" spans="1:8" ht="68.400000000000006" x14ac:dyDescent="0.25">
      <c r="A654" s="35" t="s">
        <v>1831</v>
      </c>
      <c r="B654" s="173" t="s">
        <v>1031</v>
      </c>
      <c r="C654" s="36" t="s">
        <v>711</v>
      </c>
      <c r="D654" s="19" t="s">
        <v>28</v>
      </c>
      <c r="E654" s="20">
        <v>1</v>
      </c>
      <c r="F654" s="21">
        <f>VLOOKUP(B654,[1]Plan1!$A$6:$G$3696,7,0)</f>
        <v>20345.45</v>
      </c>
      <c r="G654" s="21">
        <f t="shared" si="39"/>
        <v>20345.45</v>
      </c>
      <c r="H654" s="22"/>
    </row>
    <row r="655" spans="1:8" ht="45.6" x14ac:dyDescent="0.25">
      <c r="A655" s="35" t="s">
        <v>1832</v>
      </c>
      <c r="B655" s="173" t="s">
        <v>1032</v>
      </c>
      <c r="C655" s="36" t="s">
        <v>712</v>
      </c>
      <c r="D655" s="19" t="s">
        <v>28</v>
      </c>
      <c r="E655" s="20">
        <v>1</v>
      </c>
      <c r="F655" s="21">
        <f>VLOOKUP(B655,[1]Plan1!$A$6:$G$3696,7,0)</f>
        <v>20345.45</v>
      </c>
      <c r="G655" s="21">
        <f t="shared" si="39"/>
        <v>20345.45</v>
      </c>
      <c r="H655" s="22"/>
    </row>
    <row r="656" spans="1:8" ht="45.6" x14ac:dyDescent="0.25">
      <c r="A656" s="35" t="s">
        <v>1833</v>
      </c>
      <c r="B656" s="173" t="s">
        <v>1033</v>
      </c>
      <c r="C656" s="36" t="s">
        <v>713</v>
      </c>
      <c r="D656" s="19" t="s">
        <v>28</v>
      </c>
      <c r="E656" s="20">
        <v>1</v>
      </c>
      <c r="F656" s="21">
        <f>VLOOKUP(B656,[1]Plan1!$A$6:$G$3696,7,0)</f>
        <v>17609.359999999997</v>
      </c>
      <c r="G656" s="21">
        <f t="shared" si="39"/>
        <v>17609.36</v>
      </c>
      <c r="H656" s="22"/>
    </row>
    <row r="657" spans="1:8" ht="45.6" x14ac:dyDescent="0.25">
      <c r="A657" s="35" t="s">
        <v>1834</v>
      </c>
      <c r="B657" s="173" t="s">
        <v>1034</v>
      </c>
      <c r="C657" s="36" t="s">
        <v>714</v>
      </c>
      <c r="D657" s="19" t="s">
        <v>28</v>
      </c>
      <c r="E657" s="20">
        <v>1</v>
      </c>
      <c r="F657" s="21">
        <f>VLOOKUP(B657,[1]Plan1!$A$6:$G$3696,7,0)</f>
        <v>17609.359999999997</v>
      </c>
      <c r="G657" s="21">
        <f t="shared" si="39"/>
        <v>17609.36</v>
      </c>
      <c r="H657" s="22"/>
    </row>
    <row r="658" spans="1:8" ht="57" x14ac:dyDescent="0.25">
      <c r="A658" s="35" t="s">
        <v>2011</v>
      </c>
      <c r="B658" s="173" t="s">
        <v>1035</v>
      </c>
      <c r="C658" s="36" t="s">
        <v>715</v>
      </c>
      <c r="D658" s="19" t="s">
        <v>28</v>
      </c>
      <c r="E658" s="20">
        <v>1</v>
      </c>
      <c r="F658" s="21">
        <f>VLOOKUP(B658,[1]Plan1!$A$6:$G$3696,7,0)</f>
        <v>17369.739999999998</v>
      </c>
      <c r="G658" s="21">
        <f t="shared" si="39"/>
        <v>17369.740000000002</v>
      </c>
      <c r="H658" s="22"/>
    </row>
    <row r="659" spans="1:8" ht="148.19999999999999" x14ac:dyDescent="0.25">
      <c r="A659" s="35" t="s">
        <v>1835</v>
      </c>
      <c r="B659" s="173" t="s">
        <v>1036</v>
      </c>
      <c r="C659" s="36" t="s">
        <v>2117</v>
      </c>
      <c r="D659" s="19" t="s">
        <v>28</v>
      </c>
      <c r="E659" s="20">
        <v>15</v>
      </c>
      <c r="F659" s="21">
        <f>VLOOKUP(B659,[1]Plan1!$A$6:$G$3696,7,0)</f>
        <v>2288.3900000000003</v>
      </c>
      <c r="G659" s="21">
        <f t="shared" si="39"/>
        <v>34325.85</v>
      </c>
      <c r="H659" s="22"/>
    </row>
    <row r="660" spans="1:8" ht="68.400000000000006" x14ac:dyDescent="0.25">
      <c r="A660" s="35" t="s">
        <v>1836</v>
      </c>
      <c r="B660" s="173" t="s">
        <v>1037</v>
      </c>
      <c r="C660" s="36" t="s">
        <v>2118</v>
      </c>
      <c r="D660" s="19" t="s">
        <v>28</v>
      </c>
      <c r="E660" s="20">
        <v>3</v>
      </c>
      <c r="F660" s="21">
        <f>VLOOKUP(B660,[1]Plan1!$A$6:$G$3696,7,0)</f>
        <v>1820.2599999999998</v>
      </c>
      <c r="G660" s="21">
        <f t="shared" si="39"/>
        <v>5460.78</v>
      </c>
      <c r="H660" s="22"/>
    </row>
    <row r="661" spans="1:8" ht="45.6" x14ac:dyDescent="0.25">
      <c r="A661" s="35" t="s">
        <v>1837</v>
      </c>
      <c r="B661" s="173" t="s">
        <v>1038</v>
      </c>
      <c r="C661" s="36" t="s">
        <v>2119</v>
      </c>
      <c r="D661" s="19" t="s">
        <v>28</v>
      </c>
      <c r="E661" s="20">
        <v>25</v>
      </c>
      <c r="F661" s="21">
        <f>VLOOKUP(B661,[1]Plan1!$A$6:$G$3696,7,0)</f>
        <v>2894.8900000000003</v>
      </c>
      <c r="G661" s="21">
        <f t="shared" si="39"/>
        <v>72372.25</v>
      </c>
      <c r="H661" s="22"/>
    </row>
    <row r="662" spans="1:8" ht="22.8" x14ac:dyDescent="0.25">
      <c r="A662" s="35" t="s">
        <v>1838</v>
      </c>
      <c r="B662" s="173" t="s">
        <v>1039</v>
      </c>
      <c r="C662" s="36" t="s">
        <v>374</v>
      </c>
      <c r="D662" s="19" t="s">
        <v>28</v>
      </c>
      <c r="E662" s="20">
        <v>2</v>
      </c>
      <c r="F662" s="21">
        <f>VLOOKUP(B662,[1]Plan1!$A$6:$G$3696,7,0)</f>
        <v>2546.91</v>
      </c>
      <c r="G662" s="21">
        <f t="shared" si="39"/>
        <v>5093.82</v>
      </c>
      <c r="H662" s="22"/>
    </row>
    <row r="663" spans="1:8" ht="22.8" x14ac:dyDescent="0.25">
      <c r="A663" s="35" t="s">
        <v>1839</v>
      </c>
      <c r="B663" s="173" t="s">
        <v>1040</v>
      </c>
      <c r="C663" s="36" t="s">
        <v>801</v>
      </c>
      <c r="D663" s="19" t="s">
        <v>28</v>
      </c>
      <c r="E663" s="20">
        <v>1</v>
      </c>
      <c r="F663" s="21">
        <f>VLOOKUP(B663,[1]Plan1!$A$6:$G$3696,7,0)</f>
        <v>11752.32</v>
      </c>
      <c r="G663" s="21">
        <f t="shared" si="39"/>
        <v>11752.32</v>
      </c>
      <c r="H663" s="22"/>
    </row>
    <row r="664" spans="1:8" ht="114" x14ac:dyDescent="0.25">
      <c r="A664" s="35" t="s">
        <v>1840</v>
      </c>
      <c r="B664" s="173" t="s">
        <v>1041</v>
      </c>
      <c r="C664" s="36" t="s">
        <v>296</v>
      </c>
      <c r="D664" s="19" t="s">
        <v>28</v>
      </c>
      <c r="E664" s="20">
        <v>1</v>
      </c>
      <c r="F664" s="21">
        <f>VLOOKUP(B664,[1]Plan1!$A$6:$G$3696,7,0)</f>
        <v>3155.3100000000004</v>
      </c>
      <c r="G664" s="21">
        <f t="shared" si="39"/>
        <v>3155.31</v>
      </c>
      <c r="H664" s="22"/>
    </row>
    <row r="665" spans="1:8" ht="45.6" x14ac:dyDescent="0.25">
      <c r="A665" s="35" t="s">
        <v>2063</v>
      </c>
      <c r="B665" s="173" t="s">
        <v>1042</v>
      </c>
      <c r="C665" s="36" t="s">
        <v>341</v>
      </c>
      <c r="D665" s="19" t="s">
        <v>28</v>
      </c>
      <c r="E665" s="20">
        <v>1</v>
      </c>
      <c r="F665" s="21">
        <f>VLOOKUP(B665,[1]Plan1!$A$6:$G$3696,7,0)</f>
        <v>1033.3699999999999</v>
      </c>
      <c r="G665" s="21">
        <f t="shared" si="39"/>
        <v>1033.3699999999999</v>
      </c>
      <c r="H665" s="22"/>
    </row>
    <row r="666" spans="1:8" ht="34.200000000000003" x14ac:dyDescent="0.25">
      <c r="A666" s="35" t="s">
        <v>2064</v>
      </c>
      <c r="B666" s="173" t="s">
        <v>1043</v>
      </c>
      <c r="C666" s="36" t="s">
        <v>342</v>
      </c>
      <c r="D666" s="19" t="s">
        <v>28</v>
      </c>
      <c r="E666" s="20">
        <v>1</v>
      </c>
      <c r="F666" s="21">
        <f>VLOOKUP(B666,[1]Plan1!$A$6:$G$3696,7,0)</f>
        <v>21155.199999999997</v>
      </c>
      <c r="G666" s="21">
        <f t="shared" si="39"/>
        <v>21155.200000000001</v>
      </c>
      <c r="H666" s="22"/>
    </row>
    <row r="667" spans="1:8" ht="12" x14ac:dyDescent="0.25">
      <c r="A667" s="35"/>
      <c r="B667" s="173"/>
      <c r="C667" s="36"/>
      <c r="D667" s="19"/>
      <c r="E667" s="20"/>
      <c r="F667" s="21"/>
      <c r="G667" s="21"/>
      <c r="H667" s="22"/>
    </row>
    <row r="668" spans="1:8" ht="12" x14ac:dyDescent="0.25">
      <c r="A668" s="35"/>
      <c r="B668" s="173"/>
      <c r="C668" s="36"/>
      <c r="D668" s="19"/>
      <c r="E668" s="20"/>
      <c r="F668" s="21"/>
      <c r="G668" s="21"/>
      <c r="H668" s="22"/>
    </row>
    <row r="669" spans="1:8" x14ac:dyDescent="0.2">
      <c r="A669" s="29" t="s">
        <v>1428</v>
      </c>
      <c r="B669" s="172"/>
      <c r="C669" s="30" t="s">
        <v>327</v>
      </c>
      <c r="D669" s="155"/>
      <c r="E669" s="156"/>
      <c r="F669" s="157"/>
      <c r="G669" s="157"/>
      <c r="H669" s="34"/>
    </row>
    <row r="670" spans="1:8" ht="34.200000000000003" x14ac:dyDescent="0.25">
      <c r="A670" s="35" t="s">
        <v>1429</v>
      </c>
      <c r="B670" s="173" t="s">
        <v>922</v>
      </c>
      <c r="C670" s="36" t="s">
        <v>803</v>
      </c>
      <c r="D670" s="19" t="s">
        <v>12</v>
      </c>
      <c r="E670" s="20">
        <v>24091</v>
      </c>
      <c r="F670" s="21">
        <v>2.4500000000000002</v>
      </c>
      <c r="G670" s="21">
        <f t="shared" ref="G670:G725" si="40">ROUND(E670*F670,2)</f>
        <v>59022.95</v>
      </c>
      <c r="H670" s="22"/>
    </row>
    <row r="671" spans="1:8" ht="34.200000000000003" x14ac:dyDescent="0.25">
      <c r="A671" s="35" t="s">
        <v>1430</v>
      </c>
      <c r="B671" s="173" t="s">
        <v>924</v>
      </c>
      <c r="C671" s="36" t="s">
        <v>804</v>
      </c>
      <c r="D671" s="19" t="s">
        <v>12</v>
      </c>
      <c r="E671" s="20">
        <v>22776</v>
      </c>
      <c r="F671" s="21">
        <v>3.94</v>
      </c>
      <c r="G671" s="21">
        <f t="shared" si="40"/>
        <v>89737.44</v>
      </c>
      <c r="H671" s="22"/>
    </row>
    <row r="672" spans="1:8" ht="34.200000000000003" x14ac:dyDescent="0.25">
      <c r="A672" s="35" t="s">
        <v>1431</v>
      </c>
      <c r="B672" s="173" t="s">
        <v>1044</v>
      </c>
      <c r="C672" s="36" t="s">
        <v>805</v>
      </c>
      <c r="D672" s="19" t="s">
        <v>12</v>
      </c>
      <c r="E672" s="20">
        <v>180</v>
      </c>
      <c r="F672" s="21">
        <f>VLOOKUP(B672,[1]Plan1!$A$6:$G$3696,7,0)</f>
        <v>7.62</v>
      </c>
      <c r="G672" s="21">
        <f t="shared" si="40"/>
        <v>1371.6</v>
      </c>
      <c r="H672" s="22"/>
    </row>
    <row r="673" spans="1:8" ht="34.200000000000003" x14ac:dyDescent="0.25">
      <c r="A673" s="35" t="s">
        <v>1432</v>
      </c>
      <c r="B673" s="173" t="s">
        <v>923</v>
      </c>
      <c r="C673" s="36" t="s">
        <v>806</v>
      </c>
      <c r="D673" s="19" t="s">
        <v>12</v>
      </c>
      <c r="E673" s="20">
        <v>13658</v>
      </c>
      <c r="F673" s="21">
        <v>3.16</v>
      </c>
      <c r="G673" s="21">
        <f t="shared" si="40"/>
        <v>43159.28</v>
      </c>
      <c r="H673" s="22"/>
    </row>
    <row r="674" spans="1:8" ht="34.200000000000003" x14ac:dyDescent="0.25">
      <c r="A674" s="35" t="s">
        <v>1435</v>
      </c>
      <c r="B674" s="173" t="s">
        <v>925</v>
      </c>
      <c r="C674" s="36" t="s">
        <v>807</v>
      </c>
      <c r="D674" s="19" t="s">
        <v>12</v>
      </c>
      <c r="E674" s="20">
        <v>7915</v>
      </c>
      <c r="F674" s="21">
        <v>4.43</v>
      </c>
      <c r="G674" s="21">
        <f t="shared" si="40"/>
        <v>35063.449999999997</v>
      </c>
      <c r="H674" s="22"/>
    </row>
    <row r="675" spans="1:8" ht="34.200000000000003" x14ac:dyDescent="0.25">
      <c r="A675" s="35" t="s">
        <v>1436</v>
      </c>
      <c r="B675" s="173" t="s">
        <v>926</v>
      </c>
      <c r="C675" s="36" t="s">
        <v>808</v>
      </c>
      <c r="D675" s="19" t="s">
        <v>12</v>
      </c>
      <c r="E675" s="20">
        <v>210</v>
      </c>
      <c r="F675" s="21">
        <v>5.96</v>
      </c>
      <c r="G675" s="21">
        <f t="shared" si="40"/>
        <v>1251.5999999999999</v>
      </c>
      <c r="H675" s="22"/>
    </row>
    <row r="676" spans="1:8" ht="34.200000000000003" x14ac:dyDescent="0.25">
      <c r="A676" s="35" t="s">
        <v>1437</v>
      </c>
      <c r="B676" s="173" t="s">
        <v>927</v>
      </c>
      <c r="C676" s="36" t="s">
        <v>809</v>
      </c>
      <c r="D676" s="19" t="s">
        <v>12</v>
      </c>
      <c r="E676" s="20">
        <v>12</v>
      </c>
      <c r="F676" s="21">
        <v>9.34</v>
      </c>
      <c r="G676" s="21">
        <f t="shared" si="40"/>
        <v>112.08</v>
      </c>
      <c r="H676" s="22"/>
    </row>
    <row r="677" spans="1:8" ht="34.200000000000003" x14ac:dyDescent="0.25">
      <c r="A677" s="35" t="s">
        <v>1841</v>
      </c>
      <c r="B677" s="173" t="s">
        <v>928</v>
      </c>
      <c r="C677" s="36" t="s">
        <v>810</v>
      </c>
      <c r="D677" s="19" t="s">
        <v>12</v>
      </c>
      <c r="E677" s="20">
        <v>48</v>
      </c>
      <c r="F677" s="21">
        <v>20.96</v>
      </c>
      <c r="G677" s="21">
        <f t="shared" si="40"/>
        <v>1006.08</v>
      </c>
      <c r="H677" s="22"/>
    </row>
    <row r="678" spans="1:8" ht="34.200000000000003" x14ac:dyDescent="0.25">
      <c r="A678" s="35" t="s">
        <v>1842</v>
      </c>
      <c r="B678" s="173" t="s">
        <v>1045</v>
      </c>
      <c r="C678" s="36" t="s">
        <v>811</v>
      </c>
      <c r="D678" s="19" t="s">
        <v>12</v>
      </c>
      <c r="E678" s="20">
        <v>2040</v>
      </c>
      <c r="F678" s="21">
        <f>VLOOKUP(B678,[1]Plan1!$A$6:$G$3696,7,0)</f>
        <v>4.9499999999999993</v>
      </c>
      <c r="G678" s="21">
        <f t="shared" si="40"/>
        <v>10098</v>
      </c>
      <c r="H678" s="22"/>
    </row>
    <row r="679" spans="1:8" ht="34.200000000000003" x14ac:dyDescent="0.25">
      <c r="A679" s="35" t="s">
        <v>1843</v>
      </c>
      <c r="B679" s="173" t="s">
        <v>1046</v>
      </c>
      <c r="C679" s="36" t="s">
        <v>812</v>
      </c>
      <c r="D679" s="19" t="s">
        <v>12</v>
      </c>
      <c r="E679" s="20">
        <v>6648</v>
      </c>
      <c r="F679" s="21">
        <f>VLOOKUP(B679,[1]Plan1!$A$6:$G$3696,7,0)</f>
        <v>10.220000000000001</v>
      </c>
      <c r="G679" s="21">
        <f t="shared" si="40"/>
        <v>67942.559999999998</v>
      </c>
      <c r="H679" s="22"/>
    </row>
    <row r="680" spans="1:8" ht="34.200000000000003" x14ac:dyDescent="0.25">
      <c r="A680" s="35" t="s">
        <v>1844</v>
      </c>
      <c r="B680" s="173" t="s">
        <v>1047</v>
      </c>
      <c r="C680" s="36" t="s">
        <v>813</v>
      </c>
      <c r="D680" s="19" t="s">
        <v>12</v>
      </c>
      <c r="E680" s="20">
        <v>1964</v>
      </c>
      <c r="F680" s="21">
        <f>VLOOKUP(B680,[1]Plan1!$A$6:$G$3696,7,0)</f>
        <v>10.639999999999999</v>
      </c>
      <c r="G680" s="21">
        <f t="shared" si="40"/>
        <v>20896.96</v>
      </c>
      <c r="H680" s="22"/>
    </row>
    <row r="681" spans="1:8" ht="34.200000000000003" x14ac:dyDescent="0.25">
      <c r="A681" s="35" t="s">
        <v>1845</v>
      </c>
      <c r="B681" s="173" t="s">
        <v>1048</v>
      </c>
      <c r="C681" s="36" t="s">
        <v>814</v>
      </c>
      <c r="D681" s="19" t="s">
        <v>12</v>
      </c>
      <c r="E681" s="20">
        <v>2134</v>
      </c>
      <c r="F681" s="21">
        <f>VLOOKUP(B681,[1]Plan1!$A$6:$G$3696,7,0)</f>
        <v>17.39</v>
      </c>
      <c r="G681" s="21">
        <f t="shared" si="40"/>
        <v>37110.26</v>
      </c>
      <c r="H681" s="22"/>
    </row>
    <row r="682" spans="1:8" ht="34.200000000000003" x14ac:dyDescent="0.25">
      <c r="A682" s="35" t="s">
        <v>1932</v>
      </c>
      <c r="B682" s="173" t="s">
        <v>1049</v>
      </c>
      <c r="C682" s="36" t="s">
        <v>815</v>
      </c>
      <c r="D682" s="19" t="s">
        <v>12</v>
      </c>
      <c r="E682" s="20">
        <v>630</v>
      </c>
      <c r="F682" s="21">
        <f>VLOOKUP(B682,[1]Plan1!$A$6:$G$3696,7,0)</f>
        <v>32.57</v>
      </c>
      <c r="G682" s="21">
        <f t="shared" si="40"/>
        <v>20519.099999999999</v>
      </c>
      <c r="H682" s="22"/>
    </row>
    <row r="683" spans="1:8" ht="34.200000000000003" x14ac:dyDescent="0.25">
      <c r="A683" s="35" t="s">
        <v>1846</v>
      </c>
      <c r="B683" s="173" t="s">
        <v>1050</v>
      </c>
      <c r="C683" s="36" t="s">
        <v>816</v>
      </c>
      <c r="D683" s="19" t="s">
        <v>12</v>
      </c>
      <c r="E683" s="20">
        <v>677</v>
      </c>
      <c r="F683" s="21">
        <f>VLOOKUP(B683,[1]Plan1!$A$6:$G$3696,7,0)</f>
        <v>44.57</v>
      </c>
      <c r="G683" s="21">
        <f t="shared" si="40"/>
        <v>30173.89</v>
      </c>
      <c r="H683" s="22"/>
    </row>
    <row r="684" spans="1:8" ht="34.200000000000003" x14ac:dyDescent="0.25">
      <c r="A684" s="35" t="s">
        <v>1847</v>
      </c>
      <c r="B684" s="173" t="s">
        <v>1051</v>
      </c>
      <c r="C684" s="36" t="s">
        <v>817</v>
      </c>
      <c r="D684" s="19" t="s">
        <v>12</v>
      </c>
      <c r="E684" s="20">
        <v>432</v>
      </c>
      <c r="F684" s="21">
        <f>VLOOKUP(B684,[1]Plan1!$A$6:$G$3696,7,0)</f>
        <v>57.760000000000005</v>
      </c>
      <c r="G684" s="21">
        <f t="shared" si="40"/>
        <v>24952.32</v>
      </c>
      <c r="H684" s="22"/>
    </row>
    <row r="685" spans="1:8" ht="34.200000000000003" x14ac:dyDescent="0.25">
      <c r="A685" s="35" t="s">
        <v>1848</v>
      </c>
      <c r="B685" s="173" t="s">
        <v>1052</v>
      </c>
      <c r="C685" s="36" t="s">
        <v>818</v>
      </c>
      <c r="D685" s="19" t="s">
        <v>12</v>
      </c>
      <c r="E685" s="20">
        <v>407</v>
      </c>
      <c r="F685" s="21">
        <f>VLOOKUP(B685,[1]Plan1!$A$6:$G$3696,7,0)</f>
        <v>73.010000000000005</v>
      </c>
      <c r="G685" s="21">
        <f t="shared" si="40"/>
        <v>29715.07</v>
      </c>
      <c r="H685" s="22"/>
    </row>
    <row r="686" spans="1:8" ht="34.200000000000003" x14ac:dyDescent="0.25">
      <c r="A686" s="35" t="s">
        <v>1849</v>
      </c>
      <c r="B686" s="173" t="s">
        <v>1053</v>
      </c>
      <c r="C686" s="36" t="s">
        <v>819</v>
      </c>
      <c r="D686" s="19" t="s">
        <v>12</v>
      </c>
      <c r="E686" s="20">
        <v>2024</v>
      </c>
      <c r="F686" s="21">
        <f>VLOOKUP(B686,[1]Plan1!$A$6:$G$3696,7,0)</f>
        <v>143.04000000000002</v>
      </c>
      <c r="G686" s="21">
        <f t="shared" si="40"/>
        <v>289512.96000000002</v>
      </c>
      <c r="H686" s="22"/>
    </row>
    <row r="687" spans="1:8" ht="102.6" x14ac:dyDescent="0.25">
      <c r="A687" s="35" t="s">
        <v>1850</v>
      </c>
      <c r="B687" s="173" t="s">
        <v>1054</v>
      </c>
      <c r="C687" s="36" t="s">
        <v>850</v>
      </c>
      <c r="D687" s="19" t="s">
        <v>12</v>
      </c>
      <c r="E687" s="20">
        <v>88</v>
      </c>
      <c r="F687" s="21">
        <f>VLOOKUP(B687,[1]Plan1!$A$6:$G$3696,7,0)</f>
        <v>7.62</v>
      </c>
      <c r="G687" s="21">
        <f t="shared" si="40"/>
        <v>670.56</v>
      </c>
      <c r="H687" s="22"/>
    </row>
    <row r="688" spans="1:8" ht="34.200000000000003" x14ac:dyDescent="0.25">
      <c r="A688" s="35" t="s">
        <v>1851</v>
      </c>
      <c r="B688" s="173" t="s">
        <v>1009</v>
      </c>
      <c r="C688" s="36" t="s">
        <v>820</v>
      </c>
      <c r="D688" s="19" t="s">
        <v>12</v>
      </c>
      <c r="E688" s="20">
        <v>84</v>
      </c>
      <c r="F688" s="21">
        <f>VLOOKUP(B688,[1]Plan1!$A$6:$G$3696,7,0)</f>
        <v>9.76</v>
      </c>
      <c r="G688" s="21">
        <f t="shared" si="40"/>
        <v>819.84</v>
      </c>
      <c r="H688" s="22"/>
    </row>
    <row r="689" spans="1:8" ht="22.8" x14ac:dyDescent="0.25">
      <c r="A689" s="35" t="s">
        <v>1852</v>
      </c>
      <c r="B689" s="173" t="s">
        <v>253</v>
      </c>
      <c r="C689" s="36" t="s">
        <v>821</v>
      </c>
      <c r="D689" s="19" t="s">
        <v>12</v>
      </c>
      <c r="E689" s="20">
        <v>426</v>
      </c>
      <c r="F689" s="21">
        <v>22.02</v>
      </c>
      <c r="G689" s="21">
        <f t="shared" si="40"/>
        <v>9380.52</v>
      </c>
      <c r="H689" s="22"/>
    </row>
    <row r="690" spans="1:8" ht="22.8" x14ac:dyDescent="0.25">
      <c r="A690" s="35" t="s">
        <v>2012</v>
      </c>
      <c r="B690" s="173" t="s">
        <v>1056</v>
      </c>
      <c r="C690" s="36" t="s">
        <v>1055</v>
      </c>
      <c r="D690" s="19" t="s">
        <v>12</v>
      </c>
      <c r="E690" s="20">
        <v>60</v>
      </c>
      <c r="F690" s="21">
        <f>VLOOKUP(B690,[1]Plan1!$A$6:$G$3696,7,0)</f>
        <v>16.84</v>
      </c>
      <c r="G690" s="21">
        <f t="shared" si="40"/>
        <v>1010.4</v>
      </c>
      <c r="H690" s="22"/>
    </row>
    <row r="691" spans="1:8" ht="22.8" x14ac:dyDescent="0.25">
      <c r="A691" s="35" t="s">
        <v>1853</v>
      </c>
      <c r="B691" s="173" t="s">
        <v>1057</v>
      </c>
      <c r="C691" s="36" t="s">
        <v>1204</v>
      </c>
      <c r="D691" s="19" t="s">
        <v>12</v>
      </c>
      <c r="E691" s="20">
        <v>569</v>
      </c>
      <c r="F691" s="21">
        <f>VLOOKUP(B691,[1]Plan1!$A$6:$G$3696,7,0)</f>
        <v>7.02</v>
      </c>
      <c r="G691" s="21">
        <f t="shared" si="40"/>
        <v>3994.38</v>
      </c>
      <c r="H691" s="22"/>
    </row>
    <row r="692" spans="1:8" ht="22.8" x14ac:dyDescent="0.25">
      <c r="A692" s="35" t="s">
        <v>1854</v>
      </c>
      <c r="B692" s="173" t="s">
        <v>1058</v>
      </c>
      <c r="C692" s="36" t="s">
        <v>1205</v>
      </c>
      <c r="D692" s="19" t="s">
        <v>12</v>
      </c>
      <c r="E692" s="20">
        <v>386</v>
      </c>
      <c r="F692" s="21">
        <f>VLOOKUP(B692,[1]Plan1!$A$6:$G$3696,7,0)</f>
        <v>10.469999999999999</v>
      </c>
      <c r="G692" s="21">
        <f t="shared" si="40"/>
        <v>4041.42</v>
      </c>
      <c r="H692" s="22"/>
    </row>
    <row r="693" spans="1:8" ht="34.200000000000003" x14ac:dyDescent="0.25">
      <c r="A693" s="35" t="s">
        <v>1855</v>
      </c>
      <c r="B693" s="173" t="s">
        <v>1011</v>
      </c>
      <c r="C693" s="36" t="s">
        <v>357</v>
      </c>
      <c r="D693" s="19" t="s">
        <v>12</v>
      </c>
      <c r="E693" s="20">
        <v>545</v>
      </c>
      <c r="F693" s="21">
        <f>VLOOKUP(B693,[1]Plan1!$A$6:$G$3696,7,0)</f>
        <v>13.7</v>
      </c>
      <c r="G693" s="21">
        <f t="shared" si="40"/>
        <v>7466.5</v>
      </c>
      <c r="H693" s="22"/>
    </row>
    <row r="694" spans="1:8" ht="34.200000000000003" x14ac:dyDescent="0.25">
      <c r="A694" s="35" t="s">
        <v>1856</v>
      </c>
      <c r="B694" s="173" t="s">
        <v>1059</v>
      </c>
      <c r="C694" s="36" t="s">
        <v>358</v>
      </c>
      <c r="D694" s="19" t="s">
        <v>12</v>
      </c>
      <c r="E694" s="20">
        <v>1334</v>
      </c>
      <c r="F694" s="21">
        <f>VLOOKUP(B694,[1]Plan1!$A$6:$G$3696,7,0)</f>
        <v>29.519999999999996</v>
      </c>
      <c r="G694" s="21">
        <f t="shared" si="40"/>
        <v>39379.68</v>
      </c>
      <c r="H694" s="22"/>
    </row>
    <row r="695" spans="1:8" ht="34.200000000000003" x14ac:dyDescent="0.25">
      <c r="A695" s="35" t="s">
        <v>1857</v>
      </c>
      <c r="B695" s="173" t="s">
        <v>1015</v>
      </c>
      <c r="C695" s="36" t="s">
        <v>355</v>
      </c>
      <c r="D695" s="19" t="s">
        <v>12</v>
      </c>
      <c r="E695" s="20">
        <v>165</v>
      </c>
      <c r="F695" s="21">
        <f>VLOOKUP(B695,[1]Plan1!$A$6:$G$3696,7,0)</f>
        <v>30.45</v>
      </c>
      <c r="G695" s="21">
        <f t="shared" si="40"/>
        <v>5024.25</v>
      </c>
      <c r="H695" s="22"/>
    </row>
    <row r="696" spans="1:8" ht="45.6" x14ac:dyDescent="0.25">
      <c r="A696" s="35" t="s">
        <v>1858</v>
      </c>
      <c r="B696" s="173" t="s">
        <v>1060</v>
      </c>
      <c r="C696" s="36" t="s">
        <v>359</v>
      </c>
      <c r="D696" s="19" t="s">
        <v>12</v>
      </c>
      <c r="E696" s="20">
        <v>193</v>
      </c>
      <c r="F696" s="21">
        <f>VLOOKUP(B696,[1]Plan1!$A$6:$G$3696,7,0)</f>
        <v>45.769999999999996</v>
      </c>
      <c r="G696" s="21">
        <f t="shared" si="40"/>
        <v>8833.61</v>
      </c>
      <c r="H696" s="22"/>
    </row>
    <row r="697" spans="1:8" ht="45.6" x14ac:dyDescent="0.25">
      <c r="A697" s="35" t="s">
        <v>1859</v>
      </c>
      <c r="B697" s="173" t="s">
        <v>1061</v>
      </c>
      <c r="C697" s="36" t="s">
        <v>822</v>
      </c>
      <c r="D697" s="19" t="s">
        <v>12</v>
      </c>
      <c r="E697" s="20">
        <v>110</v>
      </c>
      <c r="F697" s="21">
        <f>VLOOKUP(B697,[1]Plan1!$A$6:$G$3696,7,0)</f>
        <v>44.22</v>
      </c>
      <c r="G697" s="21">
        <f t="shared" si="40"/>
        <v>4864.2</v>
      </c>
      <c r="H697" s="22"/>
    </row>
    <row r="698" spans="1:8" ht="34.200000000000003" x14ac:dyDescent="0.25">
      <c r="A698" s="35" t="s">
        <v>1860</v>
      </c>
      <c r="B698" s="173" t="s">
        <v>1062</v>
      </c>
      <c r="C698" s="36" t="s">
        <v>356</v>
      </c>
      <c r="D698" s="19" t="s">
        <v>12</v>
      </c>
      <c r="E698" s="20">
        <v>275</v>
      </c>
      <c r="F698" s="21">
        <f>VLOOKUP(B698,[1]Plan1!$A$6:$G$3696,7,0)</f>
        <v>69.19</v>
      </c>
      <c r="G698" s="21">
        <f t="shared" si="40"/>
        <v>19027.25</v>
      </c>
      <c r="H698" s="22"/>
    </row>
    <row r="699" spans="1:8" ht="34.200000000000003" x14ac:dyDescent="0.25">
      <c r="A699" s="35" t="s">
        <v>1861</v>
      </c>
      <c r="B699" s="173" t="s">
        <v>1063</v>
      </c>
      <c r="C699" s="36" t="s">
        <v>823</v>
      </c>
      <c r="D699" s="19" t="s">
        <v>12</v>
      </c>
      <c r="E699" s="20">
        <v>28</v>
      </c>
      <c r="F699" s="21">
        <f>VLOOKUP(B699,[1]Plan1!$A$6:$G$3696,7,0)</f>
        <v>106.22</v>
      </c>
      <c r="G699" s="21">
        <f t="shared" si="40"/>
        <v>2974.16</v>
      </c>
      <c r="H699" s="22"/>
    </row>
    <row r="700" spans="1:8" ht="34.200000000000003" x14ac:dyDescent="0.25">
      <c r="A700" s="35" t="s">
        <v>1862</v>
      </c>
      <c r="B700" s="173" t="s">
        <v>1064</v>
      </c>
      <c r="C700" s="36" t="s">
        <v>824</v>
      </c>
      <c r="D700" s="19" t="s">
        <v>12</v>
      </c>
      <c r="E700" s="20">
        <v>193</v>
      </c>
      <c r="F700" s="21">
        <f>VLOOKUP(B700,[1]Plan1!$A$6:$G$3696,7,0)</f>
        <v>192.86999999999998</v>
      </c>
      <c r="G700" s="21">
        <f t="shared" si="40"/>
        <v>37223.910000000003</v>
      </c>
      <c r="H700" s="22"/>
    </row>
    <row r="701" spans="1:8" ht="34.200000000000003" x14ac:dyDescent="0.25">
      <c r="A701" s="35" t="s">
        <v>1863</v>
      </c>
      <c r="B701" s="173" t="s">
        <v>1065</v>
      </c>
      <c r="C701" s="36" t="s">
        <v>360</v>
      </c>
      <c r="D701" s="19" t="s">
        <v>12</v>
      </c>
      <c r="E701" s="20">
        <v>440</v>
      </c>
      <c r="F701" s="21">
        <f>VLOOKUP(B701,[1]Plan1!$A$6:$G$3696,7,0)</f>
        <v>25.199999999999996</v>
      </c>
      <c r="G701" s="21">
        <f t="shared" si="40"/>
        <v>11088</v>
      </c>
      <c r="H701" s="22"/>
    </row>
    <row r="702" spans="1:8" ht="34.200000000000003" x14ac:dyDescent="0.25">
      <c r="A702" s="35" t="s">
        <v>1864</v>
      </c>
      <c r="B702" s="173" t="s">
        <v>1066</v>
      </c>
      <c r="C702" s="36" t="s">
        <v>825</v>
      </c>
      <c r="D702" s="19" t="s">
        <v>12</v>
      </c>
      <c r="E702" s="20">
        <v>561</v>
      </c>
      <c r="F702" s="21">
        <f>VLOOKUP(B702,[1]Plan1!$A$6:$G$3696,7,0)</f>
        <v>87.38</v>
      </c>
      <c r="G702" s="21">
        <f t="shared" si="40"/>
        <v>49020.18</v>
      </c>
      <c r="H702" s="22"/>
    </row>
    <row r="703" spans="1:8" ht="34.200000000000003" x14ac:dyDescent="0.25">
      <c r="A703" s="35" t="s">
        <v>1865</v>
      </c>
      <c r="B703" s="173" t="s">
        <v>1017</v>
      </c>
      <c r="C703" s="36" t="s">
        <v>826</v>
      </c>
      <c r="D703" s="19" t="s">
        <v>12</v>
      </c>
      <c r="E703" s="20">
        <v>11</v>
      </c>
      <c r="F703" s="21">
        <f>VLOOKUP(B703,[1]Plan1!$A$6:$G$3696,7,0)</f>
        <v>94.75</v>
      </c>
      <c r="G703" s="21">
        <f t="shared" si="40"/>
        <v>1042.25</v>
      </c>
      <c r="H703" s="22"/>
    </row>
    <row r="704" spans="1:8" ht="34.200000000000003" x14ac:dyDescent="0.25">
      <c r="A704" s="35" t="s">
        <v>1866</v>
      </c>
      <c r="B704" s="173" t="s">
        <v>1067</v>
      </c>
      <c r="C704" s="36" t="s">
        <v>827</v>
      </c>
      <c r="D704" s="19" t="s">
        <v>12</v>
      </c>
      <c r="E704" s="20">
        <v>242</v>
      </c>
      <c r="F704" s="21">
        <f>VLOOKUP(B704,[1]Plan1!$A$6:$G$3696,7,0)</f>
        <v>187.48</v>
      </c>
      <c r="G704" s="21">
        <f t="shared" si="40"/>
        <v>45370.16</v>
      </c>
      <c r="H704" s="22"/>
    </row>
    <row r="705" spans="1:8" ht="22.8" x14ac:dyDescent="0.25">
      <c r="A705" s="35" t="s">
        <v>1867</v>
      </c>
      <c r="B705" s="173" t="s">
        <v>1018</v>
      </c>
      <c r="C705" s="36" t="s">
        <v>828</v>
      </c>
      <c r="D705" s="19" t="s">
        <v>12</v>
      </c>
      <c r="E705" s="20">
        <v>2927</v>
      </c>
      <c r="F705" s="21">
        <f>VLOOKUP(B705,[1]Plan1!$A$6:$G$3696,7,0)</f>
        <v>3.2199999999999998</v>
      </c>
      <c r="G705" s="21">
        <f t="shared" si="40"/>
        <v>9424.94</v>
      </c>
      <c r="H705" s="22"/>
    </row>
    <row r="706" spans="1:8" ht="22.8" x14ac:dyDescent="0.25">
      <c r="A706" s="35" t="s">
        <v>1868</v>
      </c>
      <c r="B706" s="173" t="s">
        <v>1068</v>
      </c>
      <c r="C706" s="36" t="s">
        <v>736</v>
      </c>
      <c r="D706" s="19" t="s">
        <v>28</v>
      </c>
      <c r="E706" s="20">
        <v>10</v>
      </c>
      <c r="F706" s="21">
        <f>VLOOKUP(B706,[1]Plan1!$A$6:$G$3696,7,0)</f>
        <v>319.11</v>
      </c>
      <c r="G706" s="21">
        <f t="shared" si="40"/>
        <v>3191.1</v>
      </c>
      <c r="H706" s="22"/>
    </row>
    <row r="707" spans="1:8" ht="22.8" x14ac:dyDescent="0.25">
      <c r="A707" s="35" t="s">
        <v>1869</v>
      </c>
      <c r="B707" s="173" t="s">
        <v>1069</v>
      </c>
      <c r="C707" s="36" t="s">
        <v>322</v>
      </c>
      <c r="D707" s="19" t="s">
        <v>28</v>
      </c>
      <c r="E707" s="20">
        <v>35</v>
      </c>
      <c r="F707" s="21">
        <f>VLOOKUP(B707,[1]Plan1!$A$6:$G$3696,7,0)</f>
        <v>248.63</v>
      </c>
      <c r="G707" s="21">
        <f t="shared" si="40"/>
        <v>8702.0499999999993</v>
      </c>
      <c r="H707" s="22"/>
    </row>
    <row r="708" spans="1:8" ht="22.8" x14ac:dyDescent="0.25">
      <c r="A708" s="35" t="s">
        <v>1870</v>
      </c>
      <c r="B708" s="173" t="s">
        <v>1070</v>
      </c>
      <c r="C708" s="36" t="s">
        <v>292</v>
      </c>
      <c r="D708" s="19" t="s">
        <v>28</v>
      </c>
      <c r="E708" s="20">
        <v>3</v>
      </c>
      <c r="F708" s="21">
        <f>VLOOKUP(B708,[1]Plan1!$A$6:$G$3696,7,0)</f>
        <v>1086.3200000000002</v>
      </c>
      <c r="G708" s="21">
        <f t="shared" si="40"/>
        <v>3258.96</v>
      </c>
      <c r="H708" s="22"/>
    </row>
    <row r="709" spans="1:8" ht="12" x14ac:dyDescent="0.25">
      <c r="A709" s="35" t="s">
        <v>1871</v>
      </c>
      <c r="B709" s="173" t="s">
        <v>929</v>
      </c>
      <c r="C709" s="36" t="s">
        <v>293</v>
      </c>
      <c r="D709" s="19" t="s">
        <v>28</v>
      </c>
      <c r="E709" s="20">
        <v>973</v>
      </c>
      <c r="F709" s="21">
        <v>10.19</v>
      </c>
      <c r="G709" s="21">
        <f t="shared" si="40"/>
        <v>9914.8700000000008</v>
      </c>
      <c r="H709" s="22"/>
    </row>
    <row r="710" spans="1:8" ht="12" x14ac:dyDescent="0.25">
      <c r="A710" s="35" t="s">
        <v>2013</v>
      </c>
      <c r="B710" s="173" t="s">
        <v>919</v>
      </c>
      <c r="C710" s="36" t="s">
        <v>369</v>
      </c>
      <c r="D710" s="19" t="s">
        <v>28</v>
      </c>
      <c r="E710" s="20">
        <v>123</v>
      </c>
      <c r="F710" s="21">
        <v>12.98</v>
      </c>
      <c r="G710" s="21">
        <f t="shared" si="40"/>
        <v>1596.54</v>
      </c>
      <c r="H710" s="22"/>
    </row>
    <row r="711" spans="1:8" ht="34.200000000000003" x14ac:dyDescent="0.25">
      <c r="A711" s="35" t="s">
        <v>1872</v>
      </c>
      <c r="B711" s="173" t="s">
        <v>1071</v>
      </c>
      <c r="C711" s="36" t="s">
        <v>737</v>
      </c>
      <c r="D711" s="19" t="s">
        <v>28</v>
      </c>
      <c r="E711" s="20">
        <v>1</v>
      </c>
      <c r="F711" s="21">
        <f>VLOOKUP(B711,[1]Plan1!$A$6:$G$3696,7,0)</f>
        <v>156.74</v>
      </c>
      <c r="G711" s="21">
        <f t="shared" si="40"/>
        <v>156.74</v>
      </c>
      <c r="H711" s="22"/>
    </row>
    <row r="712" spans="1:8" ht="57" x14ac:dyDescent="0.25">
      <c r="A712" s="35" t="s">
        <v>1873</v>
      </c>
      <c r="B712" s="173" t="s">
        <v>930</v>
      </c>
      <c r="C712" s="36" t="s">
        <v>294</v>
      </c>
      <c r="D712" s="19" t="s">
        <v>28</v>
      </c>
      <c r="E712" s="20">
        <v>134</v>
      </c>
      <c r="F712" s="21">
        <v>30.63</v>
      </c>
      <c r="G712" s="21">
        <f t="shared" si="40"/>
        <v>4104.42</v>
      </c>
      <c r="H712" s="22"/>
    </row>
    <row r="713" spans="1:8" ht="79.8" x14ac:dyDescent="0.25">
      <c r="A713" s="35" t="s">
        <v>1874</v>
      </c>
      <c r="B713" s="173" t="s">
        <v>1072</v>
      </c>
      <c r="C713" s="36" t="s">
        <v>829</v>
      </c>
      <c r="D713" s="19" t="s">
        <v>28</v>
      </c>
      <c r="E713" s="20">
        <v>45</v>
      </c>
      <c r="F713" s="21">
        <f>VLOOKUP(B713,[1]Plan1!$A$6:$G$3696,7,0)</f>
        <v>141.97999999999999</v>
      </c>
      <c r="G713" s="21">
        <f t="shared" si="40"/>
        <v>6389.1</v>
      </c>
      <c r="H713" s="22"/>
    </row>
    <row r="714" spans="1:8" ht="79.8" x14ac:dyDescent="0.25">
      <c r="A714" s="35" t="s">
        <v>1875</v>
      </c>
      <c r="B714" s="173" t="s">
        <v>1073</v>
      </c>
      <c r="C714" s="36" t="s">
        <v>830</v>
      </c>
      <c r="D714" s="19" t="s">
        <v>28</v>
      </c>
      <c r="E714" s="20">
        <v>29</v>
      </c>
      <c r="F714" s="21">
        <f>VLOOKUP(B714,[1]Plan1!$A$6:$G$3696,7,0)</f>
        <v>180.42999999999998</v>
      </c>
      <c r="G714" s="21">
        <f t="shared" si="40"/>
        <v>5232.47</v>
      </c>
      <c r="H714" s="22"/>
    </row>
    <row r="715" spans="1:8" ht="68.400000000000006" x14ac:dyDescent="0.25">
      <c r="A715" s="35" t="s">
        <v>2014</v>
      </c>
      <c r="B715" s="173" t="s">
        <v>1074</v>
      </c>
      <c r="C715" s="36" t="s">
        <v>832</v>
      </c>
      <c r="D715" s="19" t="s">
        <v>28</v>
      </c>
      <c r="E715" s="20">
        <v>3</v>
      </c>
      <c r="F715" s="21">
        <f>VLOOKUP(B715,[1]Plan1!$A$6:$G$3696,7,0)</f>
        <v>72.53</v>
      </c>
      <c r="G715" s="21">
        <f t="shared" si="40"/>
        <v>217.59</v>
      </c>
      <c r="H715" s="22"/>
    </row>
    <row r="716" spans="1:8" ht="22.8" x14ac:dyDescent="0.25">
      <c r="A716" s="35" t="s">
        <v>1876</v>
      </c>
      <c r="B716" s="173" t="s">
        <v>1075</v>
      </c>
      <c r="C716" s="36" t="s">
        <v>738</v>
      </c>
      <c r="D716" s="19" t="s">
        <v>28</v>
      </c>
      <c r="E716" s="20">
        <v>126</v>
      </c>
      <c r="F716" s="21">
        <f>VLOOKUP(B716,[1]Plan1!$A$6:$G$3696,7,0)</f>
        <v>791.29000000000008</v>
      </c>
      <c r="G716" s="21">
        <f t="shared" si="40"/>
        <v>99702.54</v>
      </c>
      <c r="H716" s="22"/>
    </row>
    <row r="717" spans="1:8" ht="22.8" x14ac:dyDescent="0.25">
      <c r="A717" s="35" t="s">
        <v>1877</v>
      </c>
      <c r="B717" s="173" t="s">
        <v>1076</v>
      </c>
      <c r="C717" s="36" t="s">
        <v>833</v>
      </c>
      <c r="D717" s="19" t="s">
        <v>28</v>
      </c>
      <c r="E717" s="20">
        <v>212</v>
      </c>
      <c r="F717" s="21">
        <f>VLOOKUP(B717,[1]Plan1!$A$6:$G$3696,7,0)</f>
        <v>169.24</v>
      </c>
      <c r="G717" s="21">
        <f t="shared" si="40"/>
        <v>35878.879999999997</v>
      </c>
      <c r="H717" s="22"/>
    </row>
    <row r="718" spans="1:8" ht="22.8" x14ac:dyDescent="0.25">
      <c r="A718" s="35" t="s">
        <v>1878</v>
      </c>
      <c r="B718" s="173" t="s">
        <v>1077</v>
      </c>
      <c r="C718" s="36" t="s">
        <v>834</v>
      </c>
      <c r="D718" s="19" t="s">
        <v>28</v>
      </c>
      <c r="E718" s="20">
        <v>216</v>
      </c>
      <c r="F718" s="21">
        <f>VLOOKUP(B718,[1]Plan1!$A$6:$G$3696,7,0)</f>
        <v>156.51999999999998</v>
      </c>
      <c r="G718" s="21">
        <f t="shared" si="40"/>
        <v>33808.32</v>
      </c>
      <c r="H718" s="22"/>
    </row>
    <row r="719" spans="1:8" ht="22.8" x14ac:dyDescent="0.25">
      <c r="A719" s="35" t="s">
        <v>1879</v>
      </c>
      <c r="B719" s="173" t="s">
        <v>1078</v>
      </c>
      <c r="C719" s="36" t="s">
        <v>739</v>
      </c>
      <c r="D719" s="19" t="s">
        <v>28</v>
      </c>
      <c r="E719" s="20">
        <v>44</v>
      </c>
      <c r="F719" s="21">
        <f>VLOOKUP(B719,[1]Plan1!$A$6:$G$3696,7,0)</f>
        <v>217.07</v>
      </c>
      <c r="G719" s="21">
        <f t="shared" si="40"/>
        <v>9551.08</v>
      </c>
      <c r="H719" s="22"/>
    </row>
    <row r="720" spans="1:8" ht="22.8" x14ac:dyDescent="0.25">
      <c r="A720" s="35" t="s">
        <v>2015</v>
      </c>
      <c r="B720" s="173" t="s">
        <v>1079</v>
      </c>
      <c r="C720" s="36" t="s">
        <v>835</v>
      </c>
      <c r="D720" s="19" t="s">
        <v>28</v>
      </c>
      <c r="E720" s="20">
        <v>104</v>
      </c>
      <c r="F720" s="21">
        <f>VLOOKUP(B720,[1]Plan1!$A$6:$G$3696,7,0)</f>
        <v>397.03999999999996</v>
      </c>
      <c r="G720" s="21">
        <f t="shared" si="40"/>
        <v>41292.160000000003</v>
      </c>
      <c r="H720" s="22"/>
    </row>
    <row r="721" spans="1:8" ht="22.8" x14ac:dyDescent="0.25">
      <c r="A721" s="35" t="s">
        <v>2016</v>
      </c>
      <c r="B721" s="173" t="s">
        <v>1080</v>
      </c>
      <c r="C721" s="36" t="s">
        <v>836</v>
      </c>
      <c r="D721" s="19" t="s">
        <v>28</v>
      </c>
      <c r="E721" s="20">
        <v>21</v>
      </c>
      <c r="F721" s="21">
        <f>VLOOKUP(B721,[1]Plan1!$A$6:$G$3696,7,0)</f>
        <v>239.62</v>
      </c>
      <c r="G721" s="21">
        <f t="shared" si="40"/>
        <v>5032.0200000000004</v>
      </c>
      <c r="H721" s="22"/>
    </row>
    <row r="722" spans="1:8" ht="22.8" x14ac:dyDescent="0.25">
      <c r="A722" s="35" t="s">
        <v>1880</v>
      </c>
      <c r="B722" s="173" t="s">
        <v>1081</v>
      </c>
      <c r="C722" s="36" t="s">
        <v>837</v>
      </c>
      <c r="D722" s="19" t="s">
        <v>28</v>
      </c>
      <c r="E722" s="20">
        <v>10</v>
      </c>
      <c r="F722" s="21">
        <f>VLOOKUP(B722,[1]Plan1!$A$6:$G$3696,7,0)</f>
        <v>241.51999999999998</v>
      </c>
      <c r="G722" s="21">
        <f t="shared" si="40"/>
        <v>2415.1999999999998</v>
      </c>
      <c r="H722" s="22"/>
    </row>
    <row r="723" spans="1:8" ht="22.8" x14ac:dyDescent="0.25">
      <c r="A723" s="35" t="s">
        <v>1881</v>
      </c>
      <c r="B723" s="173" t="s">
        <v>1082</v>
      </c>
      <c r="C723" s="36" t="s">
        <v>740</v>
      </c>
      <c r="D723" s="19" t="s">
        <v>28</v>
      </c>
      <c r="E723" s="20">
        <v>54</v>
      </c>
      <c r="F723" s="21">
        <f>VLOOKUP(B723,[1]Plan1!$A$6:$G$3696,7,0)</f>
        <v>627.42999999999995</v>
      </c>
      <c r="G723" s="21">
        <f t="shared" si="40"/>
        <v>33881.22</v>
      </c>
      <c r="H723" s="22"/>
    </row>
    <row r="724" spans="1:8" ht="22.8" x14ac:dyDescent="0.25">
      <c r="A724" s="35" t="s">
        <v>1882</v>
      </c>
      <c r="B724" s="173" t="s">
        <v>1083</v>
      </c>
      <c r="C724" s="36" t="s">
        <v>838</v>
      </c>
      <c r="D724" s="19" t="s">
        <v>28</v>
      </c>
      <c r="E724" s="20">
        <v>28</v>
      </c>
      <c r="F724" s="21">
        <f>VLOOKUP(B724,[1]Plan1!$A$6:$G$3696,7,0)</f>
        <v>357.43</v>
      </c>
      <c r="G724" s="21">
        <f t="shared" si="40"/>
        <v>10008.040000000001</v>
      </c>
      <c r="H724" s="22"/>
    </row>
    <row r="725" spans="1:8" ht="22.8" x14ac:dyDescent="0.25">
      <c r="A725" s="35" t="s">
        <v>1883</v>
      </c>
      <c r="B725" s="173" t="s">
        <v>1084</v>
      </c>
      <c r="C725" s="36" t="s">
        <v>839</v>
      </c>
      <c r="D725" s="19" t="s">
        <v>28</v>
      </c>
      <c r="E725" s="20">
        <v>17</v>
      </c>
      <c r="F725" s="21">
        <f>VLOOKUP(B725,[1]Plan1!$A$6:$G$3696,7,0)</f>
        <v>514.76</v>
      </c>
      <c r="G725" s="21">
        <f t="shared" si="40"/>
        <v>8750.92</v>
      </c>
      <c r="H725" s="22"/>
    </row>
    <row r="726" spans="1:8" ht="22.8" x14ac:dyDescent="0.25">
      <c r="A726" s="35" t="s">
        <v>1884</v>
      </c>
      <c r="B726" s="173" t="s">
        <v>1085</v>
      </c>
      <c r="C726" s="36" t="s">
        <v>741</v>
      </c>
      <c r="D726" s="19" t="s">
        <v>28</v>
      </c>
      <c r="E726" s="20">
        <v>27</v>
      </c>
      <c r="F726" s="21">
        <f>VLOOKUP(B726,[1]Plan1!$A$6:$G$3696,7,0)</f>
        <v>1703.2399999999998</v>
      </c>
      <c r="G726" s="21">
        <f t="shared" ref="G726:G775" si="41">ROUND(E726*F726,2)</f>
        <v>45987.48</v>
      </c>
      <c r="H726" s="22"/>
    </row>
    <row r="727" spans="1:8" ht="22.8" x14ac:dyDescent="0.25">
      <c r="A727" s="35" t="s">
        <v>1885</v>
      </c>
      <c r="B727" s="173" t="s">
        <v>1086</v>
      </c>
      <c r="C727" s="36" t="s">
        <v>840</v>
      </c>
      <c r="D727" s="19" t="s">
        <v>28</v>
      </c>
      <c r="E727" s="20">
        <v>43</v>
      </c>
      <c r="F727" s="21">
        <f>VLOOKUP(B727,[1]Plan1!$A$6:$G$3696,7,0)</f>
        <v>93.999999999999986</v>
      </c>
      <c r="G727" s="21">
        <f t="shared" si="41"/>
        <v>4042</v>
      </c>
      <c r="H727" s="22"/>
    </row>
    <row r="728" spans="1:8" ht="34.200000000000003" x14ac:dyDescent="0.25">
      <c r="A728" s="35" t="s">
        <v>1886</v>
      </c>
      <c r="B728" s="173" t="s">
        <v>1087</v>
      </c>
      <c r="C728" s="36" t="s">
        <v>841</v>
      </c>
      <c r="D728" s="19" t="s">
        <v>28</v>
      </c>
      <c r="E728" s="20">
        <v>33</v>
      </c>
      <c r="F728" s="21">
        <f>VLOOKUP(B728,[1]Plan1!$A$6:$G$3696,7,0)</f>
        <v>2667.59</v>
      </c>
      <c r="G728" s="21">
        <f t="shared" si="41"/>
        <v>88030.47</v>
      </c>
      <c r="H728" s="22"/>
    </row>
    <row r="729" spans="1:8" ht="22.8" x14ac:dyDescent="0.25">
      <c r="A729" s="35" t="s">
        <v>1887</v>
      </c>
      <c r="B729" s="173" t="s">
        <v>931</v>
      </c>
      <c r="C729" s="36" t="s">
        <v>323</v>
      </c>
      <c r="D729" s="19" t="s">
        <v>28</v>
      </c>
      <c r="E729" s="20">
        <v>109</v>
      </c>
      <c r="F729" s="21">
        <v>18.91</v>
      </c>
      <c r="G729" s="21">
        <f t="shared" si="41"/>
        <v>2061.19</v>
      </c>
      <c r="H729" s="22"/>
    </row>
    <row r="730" spans="1:8" ht="22.8" x14ac:dyDescent="0.25">
      <c r="A730" s="35" t="s">
        <v>2017</v>
      </c>
      <c r="B730" s="173" t="s">
        <v>1592</v>
      </c>
      <c r="C730" s="36" t="s">
        <v>1587</v>
      </c>
      <c r="D730" s="19" t="s">
        <v>28</v>
      </c>
      <c r="E730" s="20">
        <v>7</v>
      </c>
      <c r="F730" s="21">
        <v>29.95</v>
      </c>
      <c r="G730" s="21">
        <f t="shared" si="41"/>
        <v>209.65</v>
      </c>
      <c r="H730" s="22"/>
    </row>
    <row r="731" spans="1:8" ht="22.8" x14ac:dyDescent="0.25">
      <c r="A731" s="35" t="s">
        <v>2018</v>
      </c>
      <c r="B731" s="173" t="s">
        <v>1591</v>
      </c>
      <c r="C731" s="36" t="s">
        <v>2120</v>
      </c>
      <c r="D731" s="19" t="s">
        <v>28</v>
      </c>
      <c r="E731" s="20">
        <v>9</v>
      </c>
      <c r="F731" s="21">
        <v>40.340000000000003</v>
      </c>
      <c r="G731" s="21">
        <f t="shared" si="41"/>
        <v>363.06</v>
      </c>
      <c r="H731" s="22"/>
    </row>
    <row r="732" spans="1:8" ht="22.8" x14ac:dyDescent="0.25">
      <c r="A732" s="35" t="s">
        <v>1888</v>
      </c>
      <c r="B732" s="173" t="s">
        <v>1591</v>
      </c>
      <c r="C732" s="36" t="s">
        <v>1588</v>
      </c>
      <c r="D732" s="19" t="s">
        <v>28</v>
      </c>
      <c r="E732" s="20">
        <v>2</v>
      </c>
      <c r="F732" s="21">
        <v>40.340000000000003</v>
      </c>
      <c r="G732" s="21">
        <f t="shared" si="41"/>
        <v>80.680000000000007</v>
      </c>
      <c r="H732" s="22"/>
    </row>
    <row r="733" spans="1:8" ht="22.8" x14ac:dyDescent="0.25">
      <c r="A733" s="35" t="s">
        <v>1889</v>
      </c>
      <c r="B733" s="173" t="s">
        <v>932</v>
      </c>
      <c r="C733" s="36" t="s">
        <v>324</v>
      </c>
      <c r="D733" s="19" t="s">
        <v>28</v>
      </c>
      <c r="E733" s="20">
        <v>541</v>
      </c>
      <c r="F733" s="21">
        <v>22.47</v>
      </c>
      <c r="G733" s="21">
        <f t="shared" si="41"/>
        <v>12156.27</v>
      </c>
      <c r="H733" s="22"/>
    </row>
    <row r="734" spans="1:8" ht="34.200000000000003" x14ac:dyDescent="0.25">
      <c r="A734" s="35" t="s">
        <v>1890</v>
      </c>
      <c r="B734" s="173" t="s">
        <v>1088</v>
      </c>
      <c r="C734" s="36" t="s">
        <v>325</v>
      </c>
      <c r="D734" s="19" t="s">
        <v>28</v>
      </c>
      <c r="E734" s="20">
        <v>14</v>
      </c>
      <c r="F734" s="21">
        <f>VLOOKUP(B734,[1]Plan1!$A$6:$G$3696,7,0)</f>
        <v>59.24</v>
      </c>
      <c r="G734" s="21">
        <f t="shared" si="41"/>
        <v>829.36</v>
      </c>
      <c r="H734" s="22"/>
    </row>
    <row r="735" spans="1:8" ht="34.200000000000003" x14ac:dyDescent="0.25">
      <c r="A735" s="35" t="s">
        <v>2019</v>
      </c>
      <c r="B735" s="173" t="s">
        <v>1089</v>
      </c>
      <c r="C735" s="36" t="s">
        <v>326</v>
      </c>
      <c r="D735" s="19" t="s">
        <v>28</v>
      </c>
      <c r="E735" s="20">
        <v>5</v>
      </c>
      <c r="F735" s="21">
        <f>VLOOKUP(B735,[1]Plan1!$A$6:$G$3696,7,0)</f>
        <v>60.980000000000004</v>
      </c>
      <c r="G735" s="21">
        <f t="shared" si="41"/>
        <v>304.89999999999998</v>
      </c>
      <c r="H735" s="22"/>
    </row>
    <row r="736" spans="1:8" ht="12" x14ac:dyDescent="0.25">
      <c r="A736" s="35" t="s">
        <v>2020</v>
      </c>
      <c r="B736" s="173" t="s">
        <v>933</v>
      </c>
      <c r="C736" s="36" t="s">
        <v>742</v>
      </c>
      <c r="D736" s="19" t="s">
        <v>28</v>
      </c>
      <c r="E736" s="20">
        <v>18</v>
      </c>
      <c r="F736" s="21">
        <v>20.02</v>
      </c>
      <c r="G736" s="21">
        <f t="shared" si="41"/>
        <v>360.36</v>
      </c>
      <c r="H736" s="22"/>
    </row>
    <row r="737" spans="1:8" ht="22.8" x14ac:dyDescent="0.25">
      <c r="A737" s="35" t="s">
        <v>2021</v>
      </c>
      <c r="B737" s="173" t="s">
        <v>1090</v>
      </c>
      <c r="C737" s="36" t="s">
        <v>851</v>
      </c>
      <c r="D737" s="19" t="s">
        <v>28</v>
      </c>
      <c r="E737" s="20">
        <v>33</v>
      </c>
      <c r="F737" s="21">
        <f>VLOOKUP(B737,[1]Plan1!$A$6:$G$3696,7,0)</f>
        <v>59.24</v>
      </c>
      <c r="G737" s="21">
        <f t="shared" si="41"/>
        <v>1954.92</v>
      </c>
      <c r="H737" s="22"/>
    </row>
    <row r="738" spans="1:8" ht="22.8" x14ac:dyDescent="0.25">
      <c r="A738" s="35" t="s">
        <v>1891</v>
      </c>
      <c r="B738" s="173" t="s">
        <v>1091</v>
      </c>
      <c r="C738" s="36" t="s">
        <v>743</v>
      </c>
      <c r="D738" s="19" t="s">
        <v>28</v>
      </c>
      <c r="E738" s="20">
        <v>27</v>
      </c>
      <c r="F738" s="21">
        <f>VLOOKUP(B738,[1]Plan1!$A$6:$G$3696,7,0)</f>
        <v>59.24</v>
      </c>
      <c r="G738" s="21">
        <f t="shared" si="41"/>
        <v>1599.48</v>
      </c>
      <c r="H738" s="22"/>
    </row>
    <row r="739" spans="1:8" ht="34.200000000000003" x14ac:dyDescent="0.25">
      <c r="A739" s="35" t="s">
        <v>1892</v>
      </c>
      <c r="B739" s="173" t="s">
        <v>1092</v>
      </c>
      <c r="C739" s="36" t="s">
        <v>852</v>
      </c>
      <c r="D739" s="19" t="s">
        <v>28</v>
      </c>
      <c r="E739" s="20">
        <v>2</v>
      </c>
      <c r="F739" s="21">
        <f>VLOOKUP(B739,[1]Plan1!$A$6:$G$3696,7,0)</f>
        <v>2003.02</v>
      </c>
      <c r="G739" s="21">
        <f t="shared" si="41"/>
        <v>4006.04</v>
      </c>
      <c r="H739" s="22"/>
    </row>
    <row r="740" spans="1:8" ht="34.200000000000003" x14ac:dyDescent="0.25">
      <c r="A740" s="35" t="s">
        <v>2022</v>
      </c>
      <c r="B740" s="173" t="s">
        <v>1093</v>
      </c>
      <c r="C740" s="36" t="s">
        <v>1589</v>
      </c>
      <c r="D740" s="19" t="s">
        <v>28</v>
      </c>
      <c r="E740" s="20">
        <v>50</v>
      </c>
      <c r="F740" s="21">
        <f>VLOOKUP(B740,[1]Plan1!$A$6:$G$3696,7,0)</f>
        <v>88.03</v>
      </c>
      <c r="G740" s="21">
        <f t="shared" si="41"/>
        <v>4401.5</v>
      </c>
      <c r="H740" s="22"/>
    </row>
    <row r="741" spans="1:8" ht="34.200000000000003" x14ac:dyDescent="0.25">
      <c r="A741" s="35" t="s">
        <v>2023</v>
      </c>
      <c r="B741" s="173" t="s">
        <v>1098</v>
      </c>
      <c r="C741" s="36" t="s">
        <v>1590</v>
      </c>
      <c r="D741" s="19" t="s">
        <v>28</v>
      </c>
      <c r="E741" s="20">
        <v>95</v>
      </c>
      <c r="F741" s="21">
        <f>VLOOKUP(B741,[1]Plan1!$A$6:$G$3696,7,0)</f>
        <v>97.36</v>
      </c>
      <c r="G741" s="21">
        <f t="shared" si="41"/>
        <v>9249.2000000000007</v>
      </c>
      <c r="H741" s="22"/>
    </row>
    <row r="742" spans="1:8" ht="57" x14ac:dyDescent="0.25">
      <c r="A742" s="35" t="s">
        <v>1893</v>
      </c>
      <c r="B742" s="173" t="s">
        <v>1094</v>
      </c>
      <c r="C742" s="36" t="s">
        <v>370</v>
      </c>
      <c r="D742" s="19" t="s">
        <v>28</v>
      </c>
      <c r="E742" s="20">
        <v>16</v>
      </c>
      <c r="F742" s="21">
        <f>VLOOKUP(B742,[1]Plan1!$A$6:$G$3696,7,0)</f>
        <v>482.00000000000006</v>
      </c>
      <c r="G742" s="21">
        <f t="shared" si="41"/>
        <v>7712</v>
      </c>
      <c r="H742" s="22"/>
    </row>
    <row r="743" spans="1:8" ht="34.200000000000003" x14ac:dyDescent="0.25">
      <c r="A743" s="35" t="s">
        <v>1894</v>
      </c>
      <c r="B743" s="173" t="s">
        <v>1095</v>
      </c>
      <c r="C743" s="36" t="s">
        <v>853</v>
      </c>
      <c r="D743" s="19" t="s">
        <v>28</v>
      </c>
      <c r="E743" s="20">
        <v>1</v>
      </c>
      <c r="F743" s="21">
        <f>VLOOKUP(B743,[1]Plan1!$A$6:$G$3696,7,0)</f>
        <v>55850.200000000004</v>
      </c>
      <c r="G743" s="21">
        <f t="shared" si="41"/>
        <v>55850.2</v>
      </c>
      <c r="H743" s="22"/>
    </row>
    <row r="744" spans="1:8" ht="34.200000000000003" x14ac:dyDescent="0.25">
      <c r="A744" s="35" t="s">
        <v>1895</v>
      </c>
      <c r="B744" s="173" t="s">
        <v>1096</v>
      </c>
      <c r="C744" s="36" t="s">
        <v>854</v>
      </c>
      <c r="D744" s="19" t="s">
        <v>28</v>
      </c>
      <c r="E744" s="20">
        <v>1</v>
      </c>
      <c r="F744" s="21">
        <f>VLOOKUP(B744,[1]Plan1!$A$6:$G$3696,7,0)</f>
        <v>3881.5199999999995</v>
      </c>
      <c r="G744" s="21">
        <f t="shared" si="41"/>
        <v>3881.52</v>
      </c>
      <c r="H744" s="22"/>
    </row>
    <row r="745" spans="1:8" ht="34.200000000000003" x14ac:dyDescent="0.25">
      <c r="A745" s="35" t="s">
        <v>1896</v>
      </c>
      <c r="B745" s="173" t="s">
        <v>1097</v>
      </c>
      <c r="C745" s="36" t="s">
        <v>855</v>
      </c>
      <c r="D745" s="19" t="s">
        <v>28</v>
      </c>
      <c r="E745" s="20">
        <v>1</v>
      </c>
      <c r="F745" s="21">
        <f>VLOOKUP(B745,[1]Plan1!$A$6:$G$3696,7,0)</f>
        <v>4317.95</v>
      </c>
      <c r="G745" s="21">
        <f t="shared" si="41"/>
        <v>4317.95</v>
      </c>
      <c r="H745" s="22"/>
    </row>
    <row r="746" spans="1:8" ht="34.200000000000003" x14ac:dyDescent="0.25">
      <c r="A746" s="35" t="s">
        <v>1897</v>
      </c>
      <c r="B746" s="173" t="s">
        <v>1099</v>
      </c>
      <c r="C746" s="36" t="s">
        <v>856</v>
      </c>
      <c r="D746" s="19" t="s">
        <v>28</v>
      </c>
      <c r="E746" s="20">
        <v>1</v>
      </c>
      <c r="F746" s="21">
        <f>VLOOKUP(B746,[1]Plan1!$A$6:$G$3696,7,0)</f>
        <v>8378.85</v>
      </c>
      <c r="G746" s="21">
        <f t="shared" si="41"/>
        <v>8378.85</v>
      </c>
      <c r="H746" s="22"/>
    </row>
    <row r="747" spans="1:8" ht="34.200000000000003" x14ac:dyDescent="0.25">
      <c r="A747" s="35" t="s">
        <v>1898</v>
      </c>
      <c r="B747" s="173" t="s">
        <v>1100</v>
      </c>
      <c r="C747" s="36" t="s">
        <v>857</v>
      </c>
      <c r="D747" s="19" t="s">
        <v>28</v>
      </c>
      <c r="E747" s="20">
        <v>1</v>
      </c>
      <c r="F747" s="21">
        <f>VLOOKUP(B747,[1]Plan1!$A$6:$G$3696,7,0)</f>
        <v>13927.44</v>
      </c>
      <c r="G747" s="21">
        <f t="shared" si="41"/>
        <v>13927.44</v>
      </c>
      <c r="H747" s="22"/>
    </row>
    <row r="748" spans="1:8" ht="34.200000000000003" x14ac:dyDescent="0.25">
      <c r="A748" s="35" t="s">
        <v>1899</v>
      </c>
      <c r="B748" s="173" t="s">
        <v>1101</v>
      </c>
      <c r="C748" s="36" t="s">
        <v>858</v>
      </c>
      <c r="D748" s="19" t="s">
        <v>28</v>
      </c>
      <c r="E748" s="20">
        <v>1</v>
      </c>
      <c r="F748" s="21">
        <f>VLOOKUP(B748,[1]Plan1!$A$6:$G$3696,7,0)</f>
        <v>8045.8499999999995</v>
      </c>
      <c r="G748" s="21">
        <f t="shared" si="41"/>
        <v>8045.85</v>
      </c>
      <c r="H748" s="22"/>
    </row>
    <row r="749" spans="1:8" ht="34.200000000000003" x14ac:dyDescent="0.25">
      <c r="A749" s="35" t="s">
        <v>1900</v>
      </c>
      <c r="B749" s="173" t="s">
        <v>1102</v>
      </c>
      <c r="C749" s="36" t="s">
        <v>859</v>
      </c>
      <c r="D749" s="19" t="s">
        <v>28</v>
      </c>
      <c r="E749" s="20">
        <v>1</v>
      </c>
      <c r="F749" s="21">
        <f>VLOOKUP(B749,[1]Plan1!$A$6:$G$3696,7,0)</f>
        <v>7156.8200000000006</v>
      </c>
      <c r="G749" s="21">
        <f t="shared" si="41"/>
        <v>7156.82</v>
      </c>
      <c r="H749" s="22"/>
    </row>
    <row r="750" spans="1:8" ht="34.200000000000003" x14ac:dyDescent="0.25">
      <c r="A750" s="35" t="s">
        <v>1901</v>
      </c>
      <c r="B750" s="173" t="s">
        <v>1103</v>
      </c>
      <c r="C750" s="36" t="s">
        <v>860</v>
      </c>
      <c r="D750" s="19" t="s">
        <v>28</v>
      </c>
      <c r="E750" s="20">
        <v>1</v>
      </c>
      <c r="F750" s="21">
        <f>VLOOKUP(B750,[1]Plan1!$A$6:$G$3696,7,0)</f>
        <v>6298.18</v>
      </c>
      <c r="G750" s="21">
        <f t="shared" si="41"/>
        <v>6298.18</v>
      </c>
      <c r="H750" s="22"/>
    </row>
    <row r="751" spans="1:8" ht="34.200000000000003" x14ac:dyDescent="0.25">
      <c r="A751" s="35" t="s">
        <v>1902</v>
      </c>
      <c r="B751" s="173" t="s">
        <v>1104</v>
      </c>
      <c r="C751" s="36" t="s">
        <v>861</v>
      </c>
      <c r="D751" s="19" t="s">
        <v>28</v>
      </c>
      <c r="E751" s="20">
        <v>1</v>
      </c>
      <c r="F751" s="21">
        <f>VLOOKUP(B751,[1]Plan1!$A$6:$G$3696,7,0)</f>
        <v>6021.5199999999995</v>
      </c>
      <c r="G751" s="21">
        <f t="shared" si="41"/>
        <v>6021.52</v>
      </c>
      <c r="H751" s="22"/>
    </row>
    <row r="752" spans="1:8" ht="34.200000000000003" x14ac:dyDescent="0.25">
      <c r="A752" s="35" t="s">
        <v>1903</v>
      </c>
      <c r="B752" s="173" t="s">
        <v>1105</v>
      </c>
      <c r="C752" s="36" t="s">
        <v>862</v>
      </c>
      <c r="D752" s="19" t="s">
        <v>28</v>
      </c>
      <c r="E752" s="20">
        <v>1</v>
      </c>
      <c r="F752" s="21">
        <f>VLOOKUP(B752,[1]Plan1!$A$6:$G$3696,7,0)</f>
        <v>4416.7700000000004</v>
      </c>
      <c r="G752" s="21">
        <f t="shared" si="41"/>
        <v>4416.7700000000004</v>
      </c>
      <c r="H752" s="22"/>
    </row>
    <row r="753" spans="1:8" ht="34.200000000000003" x14ac:dyDescent="0.25">
      <c r="A753" s="35" t="s">
        <v>1904</v>
      </c>
      <c r="B753" s="173" t="s">
        <v>1106</v>
      </c>
      <c r="C753" s="36" t="s">
        <v>863</v>
      </c>
      <c r="D753" s="19" t="s">
        <v>28</v>
      </c>
      <c r="E753" s="20">
        <v>1</v>
      </c>
      <c r="F753" s="21">
        <f>VLOOKUP(B753,[1]Plan1!$A$6:$G$3696,7,0)</f>
        <v>5584.79</v>
      </c>
      <c r="G753" s="21">
        <f t="shared" si="41"/>
        <v>5584.79</v>
      </c>
      <c r="H753" s="22"/>
    </row>
    <row r="754" spans="1:8" ht="34.200000000000003" x14ac:dyDescent="0.25">
      <c r="A754" s="35" t="s">
        <v>1905</v>
      </c>
      <c r="B754" s="173" t="s">
        <v>1107</v>
      </c>
      <c r="C754" s="36" t="s">
        <v>864</v>
      </c>
      <c r="D754" s="19" t="s">
        <v>28</v>
      </c>
      <c r="E754" s="20">
        <v>1</v>
      </c>
      <c r="F754" s="21">
        <f>VLOOKUP(B754,[1]Plan1!$A$6:$G$3696,7,0)</f>
        <v>7989.1399999999994</v>
      </c>
      <c r="G754" s="21">
        <f t="shared" si="41"/>
        <v>7989.14</v>
      </c>
      <c r="H754" s="22"/>
    </row>
    <row r="755" spans="1:8" ht="34.200000000000003" x14ac:dyDescent="0.25">
      <c r="A755" s="35" t="s">
        <v>2024</v>
      </c>
      <c r="B755" s="173" t="s">
        <v>1108</v>
      </c>
      <c r="C755" s="36" t="s">
        <v>865</v>
      </c>
      <c r="D755" s="19" t="s">
        <v>28</v>
      </c>
      <c r="E755" s="20">
        <v>1</v>
      </c>
      <c r="F755" s="21">
        <f>VLOOKUP(B755,[1]Plan1!$A$6:$G$3696,7,0)</f>
        <v>4728.9399999999996</v>
      </c>
      <c r="G755" s="21">
        <f t="shared" si="41"/>
        <v>4728.9399999999996</v>
      </c>
      <c r="H755" s="22"/>
    </row>
    <row r="756" spans="1:8" ht="34.200000000000003" x14ac:dyDescent="0.25">
      <c r="A756" s="35" t="s">
        <v>1906</v>
      </c>
      <c r="B756" s="173" t="s">
        <v>1109</v>
      </c>
      <c r="C756" s="36" t="s">
        <v>866</v>
      </c>
      <c r="D756" s="19" t="s">
        <v>28</v>
      </c>
      <c r="E756" s="20">
        <v>1</v>
      </c>
      <c r="F756" s="21">
        <f>VLOOKUP(B756,[1]Plan1!$A$6:$G$3696,7,0)</f>
        <v>8684.92</v>
      </c>
      <c r="G756" s="21">
        <f t="shared" si="41"/>
        <v>8684.92</v>
      </c>
      <c r="H756" s="22"/>
    </row>
    <row r="757" spans="1:8" ht="34.200000000000003" x14ac:dyDescent="0.25">
      <c r="A757" s="35" t="s">
        <v>1907</v>
      </c>
      <c r="B757" s="173" t="s">
        <v>1110</v>
      </c>
      <c r="C757" s="36" t="s">
        <v>867</v>
      </c>
      <c r="D757" s="19" t="s">
        <v>28</v>
      </c>
      <c r="E757" s="20">
        <v>1</v>
      </c>
      <c r="F757" s="21">
        <f>VLOOKUP(B757,[1]Plan1!$A$6:$G$3696,7,0)</f>
        <v>6726.9699999999993</v>
      </c>
      <c r="G757" s="21">
        <f t="shared" si="41"/>
        <v>6726.97</v>
      </c>
      <c r="H757" s="22"/>
    </row>
    <row r="758" spans="1:8" ht="34.200000000000003" x14ac:dyDescent="0.25">
      <c r="A758" s="35" t="s">
        <v>1908</v>
      </c>
      <c r="B758" s="173" t="s">
        <v>1111</v>
      </c>
      <c r="C758" s="36" t="s">
        <v>868</v>
      </c>
      <c r="D758" s="19" t="s">
        <v>28</v>
      </c>
      <c r="E758" s="20">
        <v>1</v>
      </c>
      <c r="F758" s="21">
        <f>VLOOKUP(B758,[1]Plan1!$A$6:$G$3696,7,0)</f>
        <v>6893.7099999999991</v>
      </c>
      <c r="G758" s="21">
        <f t="shared" si="41"/>
        <v>6893.71</v>
      </c>
      <c r="H758" s="22"/>
    </row>
    <row r="759" spans="1:8" ht="34.200000000000003" x14ac:dyDescent="0.25">
      <c r="A759" s="35" t="s">
        <v>1909</v>
      </c>
      <c r="B759" s="173" t="s">
        <v>1112</v>
      </c>
      <c r="C759" s="36" t="s">
        <v>869</v>
      </c>
      <c r="D759" s="19" t="s">
        <v>28</v>
      </c>
      <c r="E759" s="20">
        <v>1</v>
      </c>
      <c r="F759" s="21">
        <f>VLOOKUP(B759,[1]Plan1!$A$6:$G$3696,7,0)</f>
        <v>12552.16</v>
      </c>
      <c r="G759" s="21">
        <f t="shared" si="41"/>
        <v>12552.16</v>
      </c>
      <c r="H759" s="22"/>
    </row>
    <row r="760" spans="1:8" ht="34.200000000000003" x14ac:dyDescent="0.25">
      <c r="A760" s="35" t="s">
        <v>2025</v>
      </c>
      <c r="B760" s="173" t="s">
        <v>1113</v>
      </c>
      <c r="C760" s="36" t="s">
        <v>870</v>
      </c>
      <c r="D760" s="19" t="s">
        <v>28</v>
      </c>
      <c r="E760" s="20">
        <v>1</v>
      </c>
      <c r="F760" s="21">
        <f>VLOOKUP(B760,[1]Plan1!$A$6:$G$3696,7,0)</f>
        <v>10468.140000000001</v>
      </c>
      <c r="G760" s="21">
        <f t="shared" si="41"/>
        <v>10468.14</v>
      </c>
      <c r="H760" s="22"/>
    </row>
    <row r="761" spans="1:8" ht="34.200000000000003" x14ac:dyDescent="0.25">
      <c r="A761" s="35" t="s">
        <v>2026</v>
      </c>
      <c r="B761" s="173" t="s">
        <v>1114</v>
      </c>
      <c r="C761" s="36" t="s">
        <v>871</v>
      </c>
      <c r="D761" s="19" t="s">
        <v>28</v>
      </c>
      <c r="E761" s="20">
        <v>1</v>
      </c>
      <c r="F761" s="21">
        <f>VLOOKUP(B761,[1]Plan1!$A$6:$G$3696,7,0)</f>
        <v>6011.0099999999993</v>
      </c>
      <c r="G761" s="21">
        <f t="shared" si="41"/>
        <v>6011.01</v>
      </c>
      <c r="H761" s="22"/>
    </row>
    <row r="762" spans="1:8" ht="34.200000000000003" x14ac:dyDescent="0.25">
      <c r="A762" s="35" t="s">
        <v>2027</v>
      </c>
      <c r="B762" s="173" t="s">
        <v>1115</v>
      </c>
      <c r="C762" s="36" t="s">
        <v>872</v>
      </c>
      <c r="D762" s="19" t="s">
        <v>28</v>
      </c>
      <c r="E762" s="20">
        <v>1</v>
      </c>
      <c r="F762" s="21">
        <f>VLOOKUP(B762,[1]Plan1!$A$6:$G$3696,7,0)</f>
        <v>4811.46</v>
      </c>
      <c r="G762" s="21">
        <f t="shared" si="41"/>
        <v>4811.46</v>
      </c>
      <c r="H762" s="22"/>
    </row>
    <row r="763" spans="1:8" ht="34.200000000000003" x14ac:dyDescent="0.25">
      <c r="A763" s="35" t="s">
        <v>2028</v>
      </c>
      <c r="B763" s="173" t="s">
        <v>1116</v>
      </c>
      <c r="C763" s="36" t="s">
        <v>873</v>
      </c>
      <c r="D763" s="19" t="s">
        <v>28</v>
      </c>
      <c r="E763" s="20">
        <v>1</v>
      </c>
      <c r="F763" s="21">
        <f>VLOOKUP(B763,[1]Plan1!$A$6:$G$3696,7,0)</f>
        <v>14055.19</v>
      </c>
      <c r="G763" s="21">
        <f t="shared" si="41"/>
        <v>14055.19</v>
      </c>
      <c r="H763" s="22"/>
    </row>
    <row r="764" spans="1:8" ht="34.200000000000003" x14ac:dyDescent="0.25">
      <c r="A764" s="35" t="s">
        <v>2029</v>
      </c>
      <c r="B764" s="173" t="s">
        <v>1117</v>
      </c>
      <c r="C764" s="36" t="s">
        <v>874</v>
      </c>
      <c r="D764" s="19" t="s">
        <v>28</v>
      </c>
      <c r="E764" s="20">
        <v>1</v>
      </c>
      <c r="F764" s="21">
        <f>VLOOKUP(B764,[1]Plan1!$A$6:$G$3696,7,0)</f>
        <v>5853.79</v>
      </c>
      <c r="G764" s="21">
        <f t="shared" si="41"/>
        <v>5853.79</v>
      </c>
      <c r="H764" s="22"/>
    </row>
    <row r="765" spans="1:8" ht="34.200000000000003" x14ac:dyDescent="0.25">
      <c r="A765" s="35" t="s">
        <v>2030</v>
      </c>
      <c r="B765" s="173" t="s">
        <v>1118</v>
      </c>
      <c r="C765" s="36" t="s">
        <v>875</v>
      </c>
      <c r="D765" s="19" t="s">
        <v>28</v>
      </c>
      <c r="E765" s="20">
        <v>1</v>
      </c>
      <c r="F765" s="21">
        <f>VLOOKUP(B765,[1]Plan1!$A$6:$G$3696,7,0)</f>
        <v>5853.79</v>
      </c>
      <c r="G765" s="21">
        <f t="shared" si="41"/>
        <v>5853.79</v>
      </c>
      <c r="H765" s="22"/>
    </row>
    <row r="766" spans="1:8" ht="34.200000000000003" x14ac:dyDescent="0.25">
      <c r="A766" s="35" t="s">
        <v>1910</v>
      </c>
      <c r="B766" s="173" t="s">
        <v>1119</v>
      </c>
      <c r="C766" s="36" t="s">
        <v>876</v>
      </c>
      <c r="D766" s="19" t="s">
        <v>28</v>
      </c>
      <c r="E766" s="20">
        <v>1</v>
      </c>
      <c r="F766" s="21">
        <f>VLOOKUP(B766,[1]Plan1!$A$6:$G$3696,7,0)</f>
        <v>5853.79</v>
      </c>
      <c r="G766" s="21">
        <f t="shared" si="41"/>
        <v>5853.79</v>
      </c>
      <c r="H766" s="22"/>
    </row>
    <row r="767" spans="1:8" ht="34.200000000000003" x14ac:dyDescent="0.25">
      <c r="A767" s="35" t="s">
        <v>1911</v>
      </c>
      <c r="B767" s="173" t="s">
        <v>1120</v>
      </c>
      <c r="C767" s="36" t="s">
        <v>877</v>
      </c>
      <c r="D767" s="19" t="s">
        <v>28</v>
      </c>
      <c r="E767" s="20">
        <v>1</v>
      </c>
      <c r="F767" s="21">
        <f>VLOOKUP(B767,[1]Plan1!$A$6:$G$3696,7,0)</f>
        <v>5853.79</v>
      </c>
      <c r="G767" s="21">
        <f t="shared" si="41"/>
        <v>5853.79</v>
      </c>
      <c r="H767" s="22"/>
    </row>
    <row r="768" spans="1:8" ht="34.200000000000003" x14ac:dyDescent="0.25">
      <c r="A768" s="35" t="s">
        <v>1912</v>
      </c>
      <c r="B768" s="173" t="s">
        <v>1121</v>
      </c>
      <c r="C768" s="36" t="s">
        <v>878</v>
      </c>
      <c r="D768" s="19" t="s">
        <v>28</v>
      </c>
      <c r="E768" s="20">
        <v>1</v>
      </c>
      <c r="F768" s="21">
        <f>VLOOKUP(B768,[1]Plan1!$A$6:$G$3696,7,0)</f>
        <v>5529.9</v>
      </c>
      <c r="G768" s="21">
        <f t="shared" si="41"/>
        <v>5529.9</v>
      </c>
      <c r="H768" s="22"/>
    </row>
    <row r="769" spans="1:8" ht="34.200000000000003" x14ac:dyDescent="0.25">
      <c r="A769" s="35" t="s">
        <v>1913</v>
      </c>
      <c r="B769" s="173" t="s">
        <v>1122</v>
      </c>
      <c r="C769" s="36" t="s">
        <v>879</v>
      </c>
      <c r="D769" s="19" t="s">
        <v>28</v>
      </c>
      <c r="E769" s="20">
        <v>1</v>
      </c>
      <c r="F769" s="21">
        <f>VLOOKUP(B769,[1]Plan1!$A$6:$G$3696,7,0)</f>
        <v>5529.9</v>
      </c>
      <c r="G769" s="21">
        <f t="shared" si="41"/>
        <v>5529.9</v>
      </c>
      <c r="H769" s="22"/>
    </row>
    <row r="770" spans="1:8" ht="34.200000000000003" x14ac:dyDescent="0.25">
      <c r="A770" s="35" t="s">
        <v>1914</v>
      </c>
      <c r="B770" s="173" t="s">
        <v>1123</v>
      </c>
      <c r="C770" s="36" t="s">
        <v>880</v>
      </c>
      <c r="D770" s="19" t="s">
        <v>28</v>
      </c>
      <c r="E770" s="20">
        <v>1</v>
      </c>
      <c r="F770" s="21">
        <f>VLOOKUP(B770,[1]Plan1!$A$6:$G$3696,7,0)</f>
        <v>6640.23</v>
      </c>
      <c r="G770" s="21">
        <f t="shared" si="41"/>
        <v>6640.23</v>
      </c>
      <c r="H770" s="22"/>
    </row>
    <row r="771" spans="1:8" ht="34.200000000000003" x14ac:dyDescent="0.25">
      <c r="A771" s="35" t="s">
        <v>1915</v>
      </c>
      <c r="B771" s="173" t="s">
        <v>1124</v>
      </c>
      <c r="C771" s="36" t="s">
        <v>881</v>
      </c>
      <c r="D771" s="19" t="s">
        <v>28</v>
      </c>
      <c r="E771" s="20">
        <v>1</v>
      </c>
      <c r="F771" s="21">
        <f>VLOOKUP(B771,[1]Plan1!$A$6:$G$3696,7,0)</f>
        <v>5185.92</v>
      </c>
      <c r="G771" s="21">
        <f t="shared" si="41"/>
        <v>5185.92</v>
      </c>
      <c r="H771" s="22"/>
    </row>
    <row r="772" spans="1:8" ht="34.200000000000003" x14ac:dyDescent="0.25">
      <c r="A772" s="35" t="s">
        <v>1916</v>
      </c>
      <c r="B772" s="173" t="s">
        <v>1125</v>
      </c>
      <c r="C772" s="36" t="s">
        <v>882</v>
      </c>
      <c r="D772" s="19" t="s">
        <v>28</v>
      </c>
      <c r="E772" s="20">
        <v>1</v>
      </c>
      <c r="F772" s="21">
        <f>VLOOKUP(B772,[1]Plan1!$A$6:$G$3696,7,0)</f>
        <v>18682.62</v>
      </c>
      <c r="G772" s="21">
        <f t="shared" si="41"/>
        <v>18682.62</v>
      </c>
      <c r="H772" s="22"/>
    </row>
    <row r="773" spans="1:8" ht="34.200000000000003" x14ac:dyDescent="0.25">
      <c r="A773" s="35" t="s">
        <v>1917</v>
      </c>
      <c r="B773" s="173" t="s">
        <v>1126</v>
      </c>
      <c r="C773" s="36" t="s">
        <v>883</v>
      </c>
      <c r="D773" s="19" t="s">
        <v>28</v>
      </c>
      <c r="E773" s="20">
        <v>1</v>
      </c>
      <c r="F773" s="21">
        <f>VLOOKUP(B773,[1]Plan1!$A$6:$G$3696,7,0)</f>
        <v>3718.8299999999995</v>
      </c>
      <c r="G773" s="21">
        <f t="shared" si="41"/>
        <v>3718.83</v>
      </c>
      <c r="H773" s="22"/>
    </row>
    <row r="774" spans="1:8" ht="34.200000000000003" x14ac:dyDescent="0.25">
      <c r="A774" s="35" t="s">
        <v>1918</v>
      </c>
      <c r="B774" s="173" t="s">
        <v>1127</v>
      </c>
      <c r="C774" s="36" t="s">
        <v>884</v>
      </c>
      <c r="D774" s="19" t="s">
        <v>28</v>
      </c>
      <c r="E774" s="20">
        <v>1</v>
      </c>
      <c r="F774" s="21">
        <f>VLOOKUP(B774,[1]Plan1!$A$6:$G$3696,7,0)</f>
        <v>3929.5899999999997</v>
      </c>
      <c r="G774" s="21">
        <f t="shared" si="41"/>
        <v>3929.59</v>
      </c>
      <c r="H774" s="22"/>
    </row>
    <row r="775" spans="1:8" ht="34.200000000000003" x14ac:dyDescent="0.25">
      <c r="A775" s="35" t="s">
        <v>1919</v>
      </c>
      <c r="B775" s="173" t="s">
        <v>1128</v>
      </c>
      <c r="C775" s="36" t="s">
        <v>885</v>
      </c>
      <c r="D775" s="19" t="s">
        <v>28</v>
      </c>
      <c r="E775" s="20">
        <v>1</v>
      </c>
      <c r="F775" s="21">
        <f>VLOOKUP(B775,[1]Plan1!$A$6:$G$3696,7,0)</f>
        <v>3718.8299999999995</v>
      </c>
      <c r="G775" s="21">
        <f t="shared" si="41"/>
        <v>3718.83</v>
      </c>
      <c r="H775" s="22"/>
    </row>
    <row r="776" spans="1:8" ht="34.200000000000003" x14ac:dyDescent="0.25">
      <c r="A776" s="35" t="s">
        <v>1920</v>
      </c>
      <c r="B776" s="173" t="s">
        <v>1129</v>
      </c>
      <c r="C776" s="36" t="s">
        <v>886</v>
      </c>
      <c r="D776" s="19" t="s">
        <v>28</v>
      </c>
      <c r="E776" s="20">
        <v>1</v>
      </c>
      <c r="F776" s="21">
        <f>VLOOKUP(B776,[1]Plan1!$A$6:$G$3696,7,0)</f>
        <v>4001.68</v>
      </c>
      <c r="G776" s="21">
        <f t="shared" ref="G776:G790" si="42">ROUND(E776*F776,2)</f>
        <v>4001.68</v>
      </c>
      <c r="H776" s="22"/>
    </row>
    <row r="777" spans="1:8" ht="34.200000000000003" x14ac:dyDescent="0.25">
      <c r="A777" s="35" t="s">
        <v>1921</v>
      </c>
      <c r="B777" s="173" t="s">
        <v>1130</v>
      </c>
      <c r="C777" s="36" t="s">
        <v>887</v>
      </c>
      <c r="D777" s="19" t="s">
        <v>28</v>
      </c>
      <c r="E777" s="20">
        <v>1</v>
      </c>
      <c r="F777" s="21">
        <f>VLOOKUP(B777,[1]Plan1!$A$6:$G$3696,7,0)</f>
        <v>3965.6299999999997</v>
      </c>
      <c r="G777" s="21">
        <f t="shared" si="42"/>
        <v>3965.63</v>
      </c>
      <c r="H777" s="22"/>
    </row>
    <row r="778" spans="1:8" ht="34.200000000000003" x14ac:dyDescent="0.25">
      <c r="A778" s="35" t="s">
        <v>2031</v>
      </c>
      <c r="B778" s="173" t="s">
        <v>1131</v>
      </c>
      <c r="C778" s="36" t="s">
        <v>888</v>
      </c>
      <c r="D778" s="19" t="s">
        <v>28</v>
      </c>
      <c r="E778" s="20">
        <v>1</v>
      </c>
      <c r="F778" s="21">
        <f>VLOOKUP(B778,[1]Plan1!$A$6:$G$3696,7,0)</f>
        <v>3802.9399999999996</v>
      </c>
      <c r="G778" s="21">
        <f t="shared" si="42"/>
        <v>3802.94</v>
      </c>
      <c r="H778" s="22"/>
    </row>
    <row r="779" spans="1:8" ht="34.200000000000003" x14ac:dyDescent="0.25">
      <c r="A779" s="35" t="s">
        <v>1922</v>
      </c>
      <c r="B779" s="173" t="s">
        <v>1132</v>
      </c>
      <c r="C779" s="196" t="s">
        <v>2056</v>
      </c>
      <c r="D779" s="45" t="s">
        <v>28</v>
      </c>
      <c r="E779" s="197">
        <v>1</v>
      </c>
      <c r="F779" s="21">
        <f>VLOOKUP(B779,[1]Plan1!$A$6:$G$3696,7,0)</f>
        <v>444.72</v>
      </c>
      <c r="G779" s="21">
        <f t="shared" si="42"/>
        <v>444.72</v>
      </c>
      <c r="H779" s="22"/>
    </row>
    <row r="780" spans="1:8" ht="22.8" x14ac:dyDescent="0.25">
      <c r="A780" s="35" t="s">
        <v>1923</v>
      </c>
      <c r="B780" s="173" t="s">
        <v>1133</v>
      </c>
      <c r="C780" s="36" t="s">
        <v>2057</v>
      </c>
      <c r="D780" s="19" t="s">
        <v>28</v>
      </c>
      <c r="E780" s="20">
        <v>1</v>
      </c>
      <c r="F780" s="21">
        <f>VLOOKUP(B780,[1]Plan1!$A$6:$G$3696,7,0)</f>
        <v>185.25</v>
      </c>
      <c r="G780" s="21">
        <f t="shared" si="42"/>
        <v>185.25</v>
      </c>
      <c r="H780" s="22"/>
    </row>
    <row r="781" spans="1:8" ht="22.8" x14ac:dyDescent="0.25">
      <c r="A781" s="35" t="s">
        <v>2032</v>
      </c>
      <c r="B781" s="173" t="s">
        <v>1134</v>
      </c>
      <c r="C781" s="36" t="s">
        <v>744</v>
      </c>
      <c r="D781" s="19" t="s">
        <v>28</v>
      </c>
      <c r="E781" s="20">
        <v>1</v>
      </c>
      <c r="F781" s="21">
        <f>VLOOKUP(B781,[1]Plan1!$A$6:$G$3696,7,0)</f>
        <v>680.53</v>
      </c>
      <c r="G781" s="21">
        <f t="shared" si="42"/>
        <v>680.53</v>
      </c>
      <c r="H781" s="22"/>
    </row>
    <row r="782" spans="1:8" ht="22.8" x14ac:dyDescent="0.25">
      <c r="A782" s="35" t="s">
        <v>2033</v>
      </c>
      <c r="B782" s="173" t="s">
        <v>1135</v>
      </c>
      <c r="C782" s="36" t="s">
        <v>2121</v>
      </c>
      <c r="D782" s="19" t="s">
        <v>28</v>
      </c>
      <c r="E782" s="20">
        <v>1</v>
      </c>
      <c r="F782" s="21">
        <f>VLOOKUP(B782,[1]Plan1!$A$6:$G$3696,7,0)</f>
        <v>127024.07999999999</v>
      </c>
      <c r="G782" s="21">
        <f t="shared" si="42"/>
        <v>127024.08</v>
      </c>
      <c r="H782" s="22"/>
    </row>
    <row r="783" spans="1:8" ht="91.2" x14ac:dyDescent="0.25">
      <c r="A783" s="35" t="s">
        <v>2034</v>
      </c>
      <c r="B783" s="173" t="s">
        <v>1136</v>
      </c>
      <c r="C783" s="36" t="s">
        <v>831</v>
      </c>
      <c r="D783" s="19" t="s">
        <v>28</v>
      </c>
      <c r="E783" s="20">
        <v>1</v>
      </c>
      <c r="F783" s="21">
        <f>VLOOKUP(B783,[1]Plan1!$A$6:$G$3696,7,0)</f>
        <v>36897.69</v>
      </c>
      <c r="G783" s="21">
        <f t="shared" si="42"/>
        <v>36897.69</v>
      </c>
      <c r="H783" s="22"/>
    </row>
    <row r="784" spans="1:8" ht="91.2" x14ac:dyDescent="0.25">
      <c r="A784" s="35" t="s">
        <v>1924</v>
      </c>
      <c r="B784" s="173" t="s">
        <v>1137</v>
      </c>
      <c r="C784" s="36" t="s">
        <v>2053</v>
      </c>
      <c r="D784" s="19" t="s">
        <v>28</v>
      </c>
      <c r="E784" s="20">
        <v>1</v>
      </c>
      <c r="F784" s="21">
        <f>VLOOKUP(B784,[1]Plan1!$A$6:$G$3696,7,0)</f>
        <v>30813.77</v>
      </c>
      <c r="G784" s="21">
        <f t="shared" si="42"/>
        <v>30813.77</v>
      </c>
      <c r="H784" s="22"/>
    </row>
    <row r="785" spans="1:8" ht="45.6" x14ac:dyDescent="0.25">
      <c r="A785" s="35" t="s">
        <v>1925</v>
      </c>
      <c r="B785" s="173" t="s">
        <v>242</v>
      </c>
      <c r="C785" s="36" t="s">
        <v>251</v>
      </c>
      <c r="D785" s="19" t="s">
        <v>68</v>
      </c>
      <c r="E785" s="20">
        <v>532</v>
      </c>
      <c r="F785" s="21">
        <v>6.88</v>
      </c>
      <c r="G785" s="21">
        <f t="shared" si="42"/>
        <v>3660.16</v>
      </c>
      <c r="H785" s="22"/>
    </row>
    <row r="786" spans="1:8" ht="22.8" x14ac:dyDescent="0.25">
      <c r="A786" s="35" t="s">
        <v>1926</v>
      </c>
      <c r="B786" s="173" t="s">
        <v>329</v>
      </c>
      <c r="C786" s="36" t="s">
        <v>89</v>
      </c>
      <c r="D786" s="19" t="s">
        <v>68</v>
      </c>
      <c r="E786" s="20">
        <v>133</v>
      </c>
      <c r="F786" s="21">
        <v>58.41</v>
      </c>
      <c r="G786" s="21">
        <f t="shared" si="42"/>
        <v>7768.53</v>
      </c>
      <c r="H786" s="22"/>
    </row>
    <row r="787" spans="1:8" ht="13.8" x14ac:dyDescent="0.25">
      <c r="A787" s="35" t="s">
        <v>1927</v>
      </c>
      <c r="B787" s="173" t="s">
        <v>254</v>
      </c>
      <c r="C787" s="36" t="s">
        <v>88</v>
      </c>
      <c r="D787" s="19" t="s">
        <v>68</v>
      </c>
      <c r="E787" s="20">
        <v>632</v>
      </c>
      <c r="F787" s="21">
        <v>29.86</v>
      </c>
      <c r="G787" s="21">
        <f t="shared" si="42"/>
        <v>18871.52</v>
      </c>
      <c r="H787" s="22"/>
    </row>
    <row r="788" spans="1:8" ht="36" x14ac:dyDescent="0.25">
      <c r="A788" s="35" t="s">
        <v>1928</v>
      </c>
      <c r="B788" s="173" t="s">
        <v>116</v>
      </c>
      <c r="C788" s="36" t="s">
        <v>72</v>
      </c>
      <c r="D788" s="19" t="s">
        <v>73</v>
      </c>
      <c r="E788" s="20">
        <v>50</v>
      </c>
      <c r="F788" s="21">
        <v>0.56000000000000005</v>
      </c>
      <c r="G788" s="21">
        <f t="shared" si="42"/>
        <v>28</v>
      </c>
      <c r="H788" s="22"/>
    </row>
    <row r="789" spans="1:8" ht="34.200000000000003" x14ac:dyDescent="0.25">
      <c r="A789" s="35" t="s">
        <v>1929</v>
      </c>
      <c r="B789" s="173" t="s">
        <v>371</v>
      </c>
      <c r="C789" s="36" t="s">
        <v>330</v>
      </c>
      <c r="D789" s="19" t="s">
        <v>74</v>
      </c>
      <c r="E789" s="20">
        <v>500</v>
      </c>
      <c r="F789" s="21">
        <v>0.78</v>
      </c>
      <c r="G789" s="21">
        <f t="shared" si="42"/>
        <v>390</v>
      </c>
      <c r="H789" s="22"/>
    </row>
    <row r="790" spans="1:8" ht="34.200000000000003" x14ac:dyDescent="0.25">
      <c r="A790" s="35" t="s">
        <v>1930</v>
      </c>
      <c r="B790" s="173" t="s">
        <v>1043</v>
      </c>
      <c r="C790" s="36" t="s">
        <v>342</v>
      </c>
      <c r="D790" s="19" t="s">
        <v>28</v>
      </c>
      <c r="E790" s="20">
        <v>1</v>
      </c>
      <c r="F790" s="21">
        <f>VLOOKUP(B790,[1]Plan1!$A$6:$G$3696,7,0)</f>
        <v>21155.199999999997</v>
      </c>
      <c r="G790" s="21">
        <f t="shared" si="42"/>
        <v>21155.200000000001</v>
      </c>
      <c r="H790" s="22"/>
    </row>
    <row r="791" spans="1:8" ht="12" x14ac:dyDescent="0.25">
      <c r="A791" s="35"/>
      <c r="B791" s="173"/>
      <c r="C791" s="36"/>
      <c r="D791" s="19"/>
      <c r="E791" s="20"/>
      <c r="F791" s="21"/>
      <c r="G791" s="21"/>
      <c r="H791" s="22"/>
    </row>
    <row r="792" spans="1:8" ht="12" x14ac:dyDescent="0.25">
      <c r="A792" s="35"/>
      <c r="B792" s="173"/>
      <c r="C792" s="36"/>
      <c r="D792" s="19"/>
      <c r="E792" s="20"/>
      <c r="F792" s="21"/>
      <c r="G792" s="21"/>
      <c r="H792" s="22"/>
    </row>
    <row r="793" spans="1:8" ht="22.8" x14ac:dyDescent="0.2">
      <c r="A793" s="29" t="s">
        <v>1931</v>
      </c>
      <c r="B793" s="172"/>
      <c r="C793" s="30" t="s">
        <v>300</v>
      </c>
      <c r="D793" s="155"/>
      <c r="E793" s="156"/>
      <c r="F793" s="157"/>
      <c r="G793" s="157"/>
      <c r="H793" s="34"/>
    </row>
    <row r="794" spans="1:8" ht="12" x14ac:dyDescent="0.25">
      <c r="A794" s="35" t="s">
        <v>2035</v>
      </c>
      <c r="B794" s="173" t="s">
        <v>311</v>
      </c>
      <c r="C794" s="36" t="s">
        <v>301</v>
      </c>
      <c r="D794" s="19" t="s">
        <v>12</v>
      </c>
      <c r="E794" s="20">
        <v>140</v>
      </c>
      <c r="F794" s="21">
        <v>29.85</v>
      </c>
      <c r="G794" s="21">
        <f t="shared" ref="G794:G807" si="43">ROUND(E794*F794,2)</f>
        <v>4179</v>
      </c>
      <c r="H794" s="22"/>
    </row>
    <row r="795" spans="1:8" ht="12" x14ac:dyDescent="0.25">
      <c r="A795" s="35" t="s">
        <v>2036</v>
      </c>
      <c r="B795" s="173" t="s">
        <v>312</v>
      </c>
      <c r="C795" s="36" t="s">
        <v>302</v>
      </c>
      <c r="D795" s="19" t="s">
        <v>12</v>
      </c>
      <c r="E795" s="20">
        <v>77</v>
      </c>
      <c r="F795" s="21">
        <v>47.5</v>
      </c>
      <c r="G795" s="21">
        <f t="shared" si="43"/>
        <v>3657.5</v>
      </c>
      <c r="H795" s="22"/>
    </row>
    <row r="796" spans="1:8" ht="12" x14ac:dyDescent="0.25">
      <c r="A796" s="35" t="s">
        <v>2037</v>
      </c>
      <c r="B796" s="173" t="s">
        <v>1579</v>
      </c>
      <c r="C796" s="36" t="s">
        <v>1580</v>
      </c>
      <c r="D796" s="19" t="s">
        <v>12</v>
      </c>
      <c r="E796" s="20">
        <v>616</v>
      </c>
      <c r="F796" s="21">
        <v>60.8</v>
      </c>
      <c r="G796" s="21">
        <f t="shared" si="43"/>
        <v>37452.800000000003</v>
      </c>
      <c r="H796" s="22"/>
    </row>
    <row r="797" spans="1:8" ht="12" x14ac:dyDescent="0.25">
      <c r="A797" s="35" t="s">
        <v>2038</v>
      </c>
      <c r="B797" s="173" t="s">
        <v>313</v>
      </c>
      <c r="C797" s="36" t="s">
        <v>303</v>
      </c>
      <c r="D797" s="19" t="s">
        <v>12</v>
      </c>
      <c r="E797" s="20">
        <v>822</v>
      </c>
      <c r="F797" s="21">
        <v>78.38</v>
      </c>
      <c r="G797" s="21">
        <f t="shared" si="43"/>
        <v>64428.36</v>
      </c>
      <c r="H797" s="22"/>
    </row>
    <row r="798" spans="1:8" ht="22.8" x14ac:dyDescent="0.25">
      <c r="A798" s="35" t="s">
        <v>2039</v>
      </c>
      <c r="B798" s="173" t="s">
        <v>1138</v>
      </c>
      <c r="C798" s="36" t="s">
        <v>845</v>
      </c>
      <c r="D798" s="19" t="s">
        <v>12</v>
      </c>
      <c r="E798" s="20">
        <v>1671</v>
      </c>
      <c r="F798" s="21">
        <f>VLOOKUP(B798,[1]Plan1!$A$6:$G$3696,7,0)</f>
        <v>86.91</v>
      </c>
      <c r="G798" s="21">
        <f t="shared" si="43"/>
        <v>145226.60999999999</v>
      </c>
      <c r="H798" s="22"/>
    </row>
    <row r="799" spans="1:8" ht="22.8" x14ac:dyDescent="0.25">
      <c r="A799" s="35" t="s">
        <v>2040</v>
      </c>
      <c r="B799" s="173" t="s">
        <v>1139</v>
      </c>
      <c r="C799" s="36" t="s">
        <v>304</v>
      </c>
      <c r="D799" s="19" t="s">
        <v>28</v>
      </c>
      <c r="E799" s="20">
        <v>15</v>
      </c>
      <c r="F799" s="21">
        <f>VLOOKUP(B799,[1]Plan1!$A$6:$G$3696,7,0)</f>
        <v>250.19</v>
      </c>
      <c r="G799" s="21">
        <f t="shared" si="43"/>
        <v>3752.85</v>
      </c>
      <c r="H799" s="22"/>
    </row>
    <row r="800" spans="1:8" ht="45.6" x14ac:dyDescent="0.25">
      <c r="A800" s="35" t="s">
        <v>2041</v>
      </c>
      <c r="B800" s="173" t="s">
        <v>1140</v>
      </c>
      <c r="C800" s="36" t="s">
        <v>716</v>
      </c>
      <c r="D800" s="19" t="s">
        <v>28</v>
      </c>
      <c r="E800" s="20">
        <v>62</v>
      </c>
      <c r="F800" s="21">
        <f>VLOOKUP(B800,[1]Plan1!$A$6:$G$3696,7,0)</f>
        <v>238.2</v>
      </c>
      <c r="G800" s="21">
        <f t="shared" si="43"/>
        <v>14768.4</v>
      </c>
      <c r="H800" s="22"/>
    </row>
    <row r="801" spans="1:8" ht="34.200000000000003" x14ac:dyDescent="0.25">
      <c r="A801" s="35" t="s">
        <v>2042</v>
      </c>
      <c r="B801" s="173" t="s">
        <v>1141</v>
      </c>
      <c r="C801" s="36" t="s">
        <v>846</v>
      </c>
      <c r="D801" s="19" t="s">
        <v>28</v>
      </c>
      <c r="E801" s="20">
        <v>1</v>
      </c>
      <c r="F801" s="21">
        <f>VLOOKUP(B801,[1]Plan1!$A$6:$G$3696,7,0)</f>
        <v>662.95</v>
      </c>
      <c r="G801" s="21">
        <f t="shared" si="43"/>
        <v>662.95</v>
      </c>
      <c r="H801" s="22"/>
    </row>
    <row r="802" spans="1:8" ht="34.200000000000003" x14ac:dyDescent="0.25">
      <c r="A802" s="35" t="s">
        <v>2043</v>
      </c>
      <c r="B802" s="173" t="s">
        <v>1142</v>
      </c>
      <c r="C802" s="36" t="s">
        <v>847</v>
      </c>
      <c r="D802" s="19" t="s">
        <v>28</v>
      </c>
      <c r="E802" s="20">
        <v>15</v>
      </c>
      <c r="F802" s="21">
        <f>VLOOKUP(B802,[1]Plan1!$A$6:$G$3696,7,0)</f>
        <v>803.17000000000007</v>
      </c>
      <c r="G802" s="21">
        <f t="shared" si="43"/>
        <v>12047.55</v>
      </c>
      <c r="H802" s="22"/>
    </row>
    <row r="803" spans="1:8" ht="22.8" x14ac:dyDescent="0.25">
      <c r="A803" s="35" t="s">
        <v>2044</v>
      </c>
      <c r="B803" s="173" t="s">
        <v>1143</v>
      </c>
      <c r="C803" s="36" t="s">
        <v>343</v>
      </c>
      <c r="D803" s="19" t="s">
        <v>305</v>
      </c>
      <c r="E803" s="20">
        <v>178</v>
      </c>
      <c r="F803" s="21">
        <f>VLOOKUP(B803,[1]Plan1!$A$6:$G$3696,7,0)</f>
        <v>48.04</v>
      </c>
      <c r="G803" s="21">
        <f t="shared" si="43"/>
        <v>8551.1200000000008</v>
      </c>
      <c r="H803" s="22"/>
    </row>
    <row r="804" spans="1:8" ht="22.8" x14ac:dyDescent="0.25">
      <c r="A804" s="35" t="s">
        <v>2045</v>
      </c>
      <c r="B804" s="173" t="s">
        <v>1144</v>
      </c>
      <c r="C804" s="36" t="s">
        <v>306</v>
      </c>
      <c r="D804" s="19" t="s">
        <v>28</v>
      </c>
      <c r="E804" s="20">
        <v>50</v>
      </c>
      <c r="F804" s="21">
        <f>VLOOKUP(B804,[1]Plan1!$A$6:$G$3696,7,0)</f>
        <v>12.18</v>
      </c>
      <c r="G804" s="21">
        <f t="shared" si="43"/>
        <v>609</v>
      </c>
      <c r="H804" s="22"/>
    </row>
    <row r="805" spans="1:8" ht="22.8" x14ac:dyDescent="0.25">
      <c r="A805" s="35" t="s">
        <v>2046</v>
      </c>
      <c r="B805" s="173" t="s">
        <v>920</v>
      </c>
      <c r="C805" s="36" t="s">
        <v>717</v>
      </c>
      <c r="D805" s="19" t="s">
        <v>28</v>
      </c>
      <c r="E805" s="20">
        <v>114</v>
      </c>
      <c r="F805" s="21">
        <v>19.84</v>
      </c>
      <c r="G805" s="21">
        <f t="shared" si="43"/>
        <v>2261.7600000000002</v>
      </c>
      <c r="H805" s="22"/>
    </row>
    <row r="806" spans="1:8" ht="22.8" x14ac:dyDescent="0.25">
      <c r="A806" s="35" t="s">
        <v>2047</v>
      </c>
      <c r="B806" s="173" t="s">
        <v>329</v>
      </c>
      <c r="C806" s="36" t="s">
        <v>89</v>
      </c>
      <c r="D806" s="19" t="s">
        <v>68</v>
      </c>
      <c r="E806" s="20">
        <v>205</v>
      </c>
      <c r="F806" s="21">
        <v>58.41</v>
      </c>
      <c r="G806" s="21">
        <f t="shared" si="43"/>
        <v>11974.05</v>
      </c>
      <c r="H806" s="22"/>
    </row>
    <row r="807" spans="1:8" ht="13.8" x14ac:dyDescent="0.25">
      <c r="A807" s="35" t="s">
        <v>2048</v>
      </c>
      <c r="B807" s="173" t="s">
        <v>254</v>
      </c>
      <c r="C807" s="36" t="s">
        <v>88</v>
      </c>
      <c r="D807" s="19" t="s">
        <v>68</v>
      </c>
      <c r="E807" s="20">
        <v>203</v>
      </c>
      <c r="F807" s="21">
        <v>29.86</v>
      </c>
      <c r="G807" s="21">
        <f t="shared" si="43"/>
        <v>6061.58</v>
      </c>
      <c r="H807" s="22"/>
    </row>
    <row r="808" spans="1:8" ht="12" x14ac:dyDescent="0.25">
      <c r="A808" s="35"/>
      <c r="B808" s="173"/>
      <c r="C808" s="36"/>
      <c r="D808" s="19"/>
      <c r="E808" s="20"/>
      <c r="F808" s="21"/>
      <c r="G808" s="21"/>
      <c r="H808" s="22"/>
    </row>
    <row r="809" spans="1:8" ht="12" x14ac:dyDescent="0.25">
      <c r="A809" s="35"/>
      <c r="B809" s="173"/>
      <c r="C809" s="36"/>
      <c r="D809" s="19"/>
      <c r="E809" s="20"/>
      <c r="F809" s="21"/>
      <c r="G809" s="21"/>
      <c r="H809" s="22"/>
    </row>
    <row r="810" spans="1:8" ht="22.8" x14ac:dyDescent="0.2">
      <c r="A810" s="29" t="s">
        <v>1933</v>
      </c>
      <c r="B810" s="172"/>
      <c r="C810" s="30" t="s">
        <v>307</v>
      </c>
      <c r="D810" s="155"/>
      <c r="E810" s="156"/>
      <c r="F810" s="157"/>
      <c r="G810" s="157"/>
      <c r="H810" s="34"/>
    </row>
    <row r="811" spans="1:8" ht="34.200000000000003" x14ac:dyDescent="0.25">
      <c r="A811" s="35" t="s">
        <v>1934</v>
      </c>
      <c r="B811" s="173" t="s">
        <v>1145</v>
      </c>
      <c r="C811" s="36" t="s">
        <v>848</v>
      </c>
      <c r="D811" s="19" t="s">
        <v>12</v>
      </c>
      <c r="E811" s="20">
        <v>356</v>
      </c>
      <c r="F811" s="21">
        <f>VLOOKUP(B811,[1]Plan1!$A$6:$G$3696,7,0)</f>
        <v>213.85</v>
      </c>
      <c r="G811" s="21">
        <f t="shared" ref="G811:G836" si="44">ROUND(E811*F811,2)</f>
        <v>76130.600000000006</v>
      </c>
      <c r="H811" s="22"/>
    </row>
    <row r="812" spans="1:8" ht="22.8" x14ac:dyDescent="0.25">
      <c r="A812" s="35" t="s">
        <v>1935</v>
      </c>
      <c r="B812" s="173" t="s">
        <v>1146</v>
      </c>
      <c r="C812" s="36" t="s">
        <v>310</v>
      </c>
      <c r="D812" s="19" t="s">
        <v>28</v>
      </c>
      <c r="E812" s="20">
        <v>1</v>
      </c>
      <c r="F812" s="21">
        <f>VLOOKUP(B812,[1]Plan1!$A$6:$G$3696,7,0)</f>
        <v>233.56</v>
      </c>
      <c r="G812" s="21">
        <f t="shared" si="44"/>
        <v>233.56</v>
      </c>
      <c r="H812" s="22"/>
    </row>
    <row r="813" spans="1:8" ht="102.6" x14ac:dyDescent="0.25">
      <c r="A813" s="35" t="s">
        <v>1936</v>
      </c>
      <c r="B813" s="173" t="s">
        <v>1147</v>
      </c>
      <c r="C813" s="36" t="s">
        <v>921</v>
      </c>
      <c r="D813" s="19" t="s">
        <v>28</v>
      </c>
      <c r="E813" s="20">
        <v>15</v>
      </c>
      <c r="F813" s="21">
        <f>VLOOKUP(B813,[1]Plan1!$A$6:$G$3696,7,0)</f>
        <v>1220.33</v>
      </c>
      <c r="G813" s="21">
        <f t="shared" si="44"/>
        <v>18304.95</v>
      </c>
      <c r="H813" s="22"/>
    </row>
    <row r="814" spans="1:8" ht="22.8" x14ac:dyDescent="0.25">
      <c r="A814" s="35" t="s">
        <v>1937</v>
      </c>
      <c r="B814" s="173" t="s">
        <v>1148</v>
      </c>
      <c r="C814" s="36" t="s">
        <v>308</v>
      </c>
      <c r="D814" s="19" t="s">
        <v>28</v>
      </c>
      <c r="E814" s="20">
        <v>39</v>
      </c>
      <c r="F814" s="21">
        <f>VLOOKUP(B814,[1]Plan1!$A$6:$G$3696,7,0)</f>
        <v>193.82</v>
      </c>
      <c r="G814" s="21">
        <f t="shared" si="44"/>
        <v>7558.98</v>
      </c>
      <c r="H814" s="22"/>
    </row>
    <row r="815" spans="1:8" ht="22.8" x14ac:dyDescent="0.25">
      <c r="A815" s="35" t="s">
        <v>1938</v>
      </c>
      <c r="B815" s="173" t="s">
        <v>1149</v>
      </c>
      <c r="C815" s="36" t="s">
        <v>718</v>
      </c>
      <c r="D815" s="19" t="s">
        <v>28</v>
      </c>
      <c r="E815" s="20">
        <v>1</v>
      </c>
      <c r="F815" s="21">
        <f>VLOOKUP(B815,[1]Plan1!$A$6:$G$3696,7,0)</f>
        <v>5778.99</v>
      </c>
      <c r="G815" s="21">
        <f t="shared" si="44"/>
        <v>5778.99</v>
      </c>
      <c r="H815" s="22"/>
    </row>
    <row r="816" spans="1:8" ht="34.200000000000003" x14ac:dyDescent="0.25">
      <c r="A816" s="35" t="s">
        <v>1939</v>
      </c>
      <c r="B816" s="173" t="s">
        <v>1150</v>
      </c>
      <c r="C816" s="36" t="s">
        <v>309</v>
      </c>
      <c r="D816" s="19" t="s">
        <v>28</v>
      </c>
      <c r="E816" s="20">
        <v>40</v>
      </c>
      <c r="F816" s="21">
        <f>VLOOKUP(B816,[1]Plan1!$A$6:$G$3696,7,0)</f>
        <v>29.75</v>
      </c>
      <c r="G816" s="21">
        <f t="shared" si="44"/>
        <v>1190</v>
      </c>
      <c r="H816" s="22"/>
    </row>
    <row r="817" spans="1:8" ht="22.8" x14ac:dyDescent="0.25">
      <c r="A817" s="35" t="s">
        <v>1940</v>
      </c>
      <c r="B817" s="173" t="s">
        <v>1151</v>
      </c>
      <c r="C817" s="36" t="s">
        <v>719</v>
      </c>
      <c r="D817" s="19" t="s">
        <v>28</v>
      </c>
      <c r="E817" s="20">
        <v>15</v>
      </c>
      <c r="F817" s="21">
        <f>VLOOKUP(B817,[1]Plan1!$A$6:$G$3696,7,0)</f>
        <v>29.75</v>
      </c>
      <c r="G817" s="21">
        <f t="shared" si="44"/>
        <v>446.25</v>
      </c>
      <c r="H817" s="22"/>
    </row>
    <row r="818" spans="1:8" ht="22.8" x14ac:dyDescent="0.25">
      <c r="A818" s="35" t="s">
        <v>1941</v>
      </c>
      <c r="B818" s="173" t="s">
        <v>1152</v>
      </c>
      <c r="C818" s="36" t="s">
        <v>720</v>
      </c>
      <c r="D818" s="19" t="s">
        <v>28</v>
      </c>
      <c r="E818" s="20">
        <v>55</v>
      </c>
      <c r="F818" s="21">
        <f>VLOOKUP(B818,[1]Plan1!$A$6:$G$3696,7,0)</f>
        <v>27.17</v>
      </c>
      <c r="G818" s="21">
        <f t="shared" si="44"/>
        <v>1494.35</v>
      </c>
      <c r="H818" s="22"/>
    </row>
    <row r="819" spans="1:8" ht="22.8" x14ac:dyDescent="0.25">
      <c r="A819" s="35" t="s">
        <v>1942</v>
      </c>
      <c r="B819" s="173" t="s">
        <v>1153</v>
      </c>
      <c r="C819" s="36" t="s">
        <v>721</v>
      </c>
      <c r="D819" s="19" t="s">
        <v>28</v>
      </c>
      <c r="E819" s="20">
        <v>33</v>
      </c>
      <c r="F819" s="21">
        <f>VLOOKUP(B819,[1]Plan1!$A$6:$G$3696,7,0)</f>
        <v>42.739999999999995</v>
      </c>
      <c r="G819" s="21">
        <f t="shared" si="44"/>
        <v>1410.42</v>
      </c>
      <c r="H819" s="22"/>
    </row>
    <row r="820" spans="1:8" ht="34.200000000000003" x14ac:dyDescent="0.25">
      <c r="A820" s="35" t="s">
        <v>1943</v>
      </c>
      <c r="B820" s="173" t="s">
        <v>1154</v>
      </c>
      <c r="C820" s="36" t="s">
        <v>722</v>
      </c>
      <c r="D820" s="19" t="s">
        <v>28</v>
      </c>
      <c r="E820" s="20">
        <v>10</v>
      </c>
      <c r="F820" s="21">
        <f>VLOOKUP(B820,[1]Plan1!$A$6:$G$3696,7,0)</f>
        <v>54.45</v>
      </c>
      <c r="G820" s="21">
        <f t="shared" si="44"/>
        <v>544.5</v>
      </c>
      <c r="H820" s="22"/>
    </row>
    <row r="821" spans="1:8" ht="34.200000000000003" x14ac:dyDescent="0.25">
      <c r="A821" s="35" t="s">
        <v>1944</v>
      </c>
      <c r="B821" s="173" t="s">
        <v>1155</v>
      </c>
      <c r="C821" s="36" t="s">
        <v>723</v>
      </c>
      <c r="D821" s="19" t="s">
        <v>28</v>
      </c>
      <c r="E821" s="20">
        <v>54</v>
      </c>
      <c r="F821" s="21">
        <f>VLOOKUP(B821,[1]Plan1!$A$6:$G$3696,7,0)</f>
        <v>27.25</v>
      </c>
      <c r="G821" s="21">
        <f t="shared" si="44"/>
        <v>1471.5</v>
      </c>
      <c r="H821" s="22"/>
    </row>
    <row r="822" spans="1:8" ht="34.200000000000003" x14ac:dyDescent="0.25">
      <c r="A822" s="35" t="s">
        <v>1945</v>
      </c>
      <c r="B822" s="173" t="s">
        <v>1156</v>
      </c>
      <c r="C822" s="36" t="s">
        <v>724</v>
      </c>
      <c r="D822" s="19" t="s">
        <v>28</v>
      </c>
      <c r="E822" s="20">
        <v>5</v>
      </c>
      <c r="F822" s="21">
        <f>VLOOKUP(B822,[1]Plan1!$A$6:$G$3696,7,0)</f>
        <v>27.25</v>
      </c>
      <c r="G822" s="21">
        <f t="shared" si="44"/>
        <v>136.25</v>
      </c>
      <c r="H822" s="22"/>
    </row>
    <row r="823" spans="1:8" ht="34.200000000000003" x14ac:dyDescent="0.25">
      <c r="A823" s="35" t="s">
        <v>1946</v>
      </c>
      <c r="B823" s="173" t="s">
        <v>1157</v>
      </c>
      <c r="C823" s="36" t="s">
        <v>725</v>
      </c>
      <c r="D823" s="19" t="s">
        <v>28</v>
      </c>
      <c r="E823" s="20">
        <v>9</v>
      </c>
      <c r="F823" s="21">
        <f>VLOOKUP(B823,[1]Plan1!$A$6:$G$3696,7,0)</f>
        <v>27.25</v>
      </c>
      <c r="G823" s="21">
        <f t="shared" si="44"/>
        <v>245.25</v>
      </c>
      <c r="H823" s="22"/>
    </row>
    <row r="824" spans="1:8" ht="34.200000000000003" x14ac:dyDescent="0.25">
      <c r="A824" s="35" t="s">
        <v>1947</v>
      </c>
      <c r="B824" s="173" t="s">
        <v>1158</v>
      </c>
      <c r="C824" s="36" t="s">
        <v>726</v>
      </c>
      <c r="D824" s="19" t="s">
        <v>28</v>
      </c>
      <c r="E824" s="20">
        <v>1</v>
      </c>
      <c r="F824" s="21">
        <f>VLOOKUP(B824,[1]Plan1!$A$6:$G$3696,7,0)</f>
        <v>27.25</v>
      </c>
      <c r="G824" s="21">
        <f t="shared" si="44"/>
        <v>27.25</v>
      </c>
      <c r="H824" s="22"/>
    </row>
    <row r="825" spans="1:8" ht="22.8" x14ac:dyDescent="0.25">
      <c r="A825" s="35" t="s">
        <v>1948</v>
      </c>
      <c r="B825" s="173" t="s">
        <v>1159</v>
      </c>
      <c r="C825" s="36" t="s">
        <v>727</v>
      </c>
      <c r="D825" s="19" t="s">
        <v>28</v>
      </c>
      <c r="E825" s="20">
        <v>13</v>
      </c>
      <c r="F825" s="21">
        <f>VLOOKUP(B825,[1]Plan1!$A$6:$G$3696,7,0)</f>
        <v>27.25</v>
      </c>
      <c r="G825" s="21">
        <f t="shared" si="44"/>
        <v>354.25</v>
      </c>
      <c r="H825" s="22"/>
    </row>
    <row r="826" spans="1:8" ht="34.200000000000003" x14ac:dyDescent="0.25">
      <c r="A826" s="35" t="s">
        <v>1949</v>
      </c>
      <c r="B826" s="173" t="s">
        <v>1160</v>
      </c>
      <c r="C826" s="36" t="s">
        <v>728</v>
      </c>
      <c r="D826" s="19" t="s">
        <v>28</v>
      </c>
      <c r="E826" s="20">
        <v>13</v>
      </c>
      <c r="F826" s="21">
        <f>VLOOKUP(B826,[1]Plan1!$A$6:$G$3696,7,0)</f>
        <v>27.25</v>
      </c>
      <c r="G826" s="21">
        <f t="shared" si="44"/>
        <v>354.25</v>
      </c>
      <c r="H826" s="22"/>
    </row>
    <row r="827" spans="1:8" ht="34.200000000000003" x14ac:dyDescent="0.25">
      <c r="A827" s="35" t="s">
        <v>1950</v>
      </c>
      <c r="B827" s="173" t="s">
        <v>1161</v>
      </c>
      <c r="C827" s="36" t="s">
        <v>729</v>
      </c>
      <c r="D827" s="19" t="s">
        <v>28</v>
      </c>
      <c r="E827" s="20">
        <v>4</v>
      </c>
      <c r="F827" s="21">
        <f>VLOOKUP(B827,[1]Plan1!$A$6:$G$3696,7,0)</f>
        <v>27.25</v>
      </c>
      <c r="G827" s="21">
        <f t="shared" si="44"/>
        <v>109</v>
      </c>
      <c r="H827" s="22"/>
    </row>
    <row r="828" spans="1:8" ht="34.200000000000003" x14ac:dyDescent="0.25">
      <c r="A828" s="35" t="s">
        <v>1951</v>
      </c>
      <c r="B828" s="173" t="s">
        <v>1162</v>
      </c>
      <c r="C828" s="36" t="s">
        <v>730</v>
      </c>
      <c r="D828" s="19" t="s">
        <v>28</v>
      </c>
      <c r="E828" s="20">
        <v>1</v>
      </c>
      <c r="F828" s="21">
        <f>VLOOKUP(B828,[1]Plan1!$A$6:$G$3696,7,0)</f>
        <v>27.25</v>
      </c>
      <c r="G828" s="21">
        <f t="shared" si="44"/>
        <v>27.25</v>
      </c>
      <c r="H828" s="22"/>
    </row>
    <row r="829" spans="1:8" ht="34.200000000000003" x14ac:dyDescent="0.25">
      <c r="A829" s="35" t="s">
        <v>1952</v>
      </c>
      <c r="B829" s="173" t="s">
        <v>1163</v>
      </c>
      <c r="C829" s="36" t="s">
        <v>731</v>
      </c>
      <c r="D829" s="19" t="s">
        <v>28</v>
      </c>
      <c r="E829" s="20">
        <v>1</v>
      </c>
      <c r="F829" s="21">
        <f>VLOOKUP(B829,[1]Plan1!$A$6:$G$3696,7,0)</f>
        <v>2261.4499999999998</v>
      </c>
      <c r="G829" s="21">
        <f t="shared" si="44"/>
        <v>2261.4499999999998</v>
      </c>
      <c r="H829" s="22"/>
    </row>
    <row r="830" spans="1:8" ht="91.2" x14ac:dyDescent="0.25">
      <c r="A830" s="35" t="s">
        <v>1953</v>
      </c>
      <c r="B830" s="173" t="s">
        <v>1164</v>
      </c>
      <c r="C830" s="36" t="s">
        <v>732</v>
      </c>
      <c r="D830" s="19" t="s">
        <v>28</v>
      </c>
      <c r="E830" s="20">
        <v>1</v>
      </c>
      <c r="F830" s="21">
        <f>VLOOKUP(B830,[1]Plan1!$A$6:$G$3696,7,0)</f>
        <v>16755.830000000002</v>
      </c>
      <c r="G830" s="21">
        <f t="shared" si="44"/>
        <v>16755.830000000002</v>
      </c>
      <c r="H830" s="22"/>
    </row>
    <row r="831" spans="1:8" ht="22.8" x14ac:dyDescent="0.25">
      <c r="A831" s="35" t="s">
        <v>1954</v>
      </c>
      <c r="B831" s="173" t="s">
        <v>1165</v>
      </c>
      <c r="C831" s="36" t="s">
        <v>800</v>
      </c>
      <c r="D831" s="19" t="s">
        <v>28</v>
      </c>
      <c r="E831" s="20">
        <v>2</v>
      </c>
      <c r="F831" s="21">
        <f>VLOOKUP(B831,[1]Plan1!$A$6:$G$3696,7,0)</f>
        <v>171.65</v>
      </c>
      <c r="G831" s="21">
        <f t="shared" si="44"/>
        <v>343.3</v>
      </c>
      <c r="H831" s="22"/>
    </row>
    <row r="832" spans="1:8" ht="34.200000000000003" x14ac:dyDescent="0.25">
      <c r="A832" s="35" t="s">
        <v>1955</v>
      </c>
      <c r="B832" s="173" t="s">
        <v>124</v>
      </c>
      <c r="C832" s="36" t="s">
        <v>733</v>
      </c>
      <c r="D832" s="19" t="s">
        <v>67</v>
      </c>
      <c r="E832" s="20">
        <v>303</v>
      </c>
      <c r="F832" s="21">
        <v>21.88</v>
      </c>
      <c r="G832" s="21">
        <f t="shared" si="44"/>
        <v>6629.64</v>
      </c>
      <c r="H832" s="22"/>
    </row>
    <row r="833" spans="1:8" ht="45.6" x14ac:dyDescent="0.25">
      <c r="A833" s="35" t="s">
        <v>1956</v>
      </c>
      <c r="B833" s="173" t="s">
        <v>118</v>
      </c>
      <c r="C833" s="36" t="s">
        <v>849</v>
      </c>
      <c r="D833" s="19" t="s">
        <v>12</v>
      </c>
      <c r="E833" s="20">
        <v>54</v>
      </c>
      <c r="F833" s="21">
        <v>7.87</v>
      </c>
      <c r="G833" s="21">
        <f t="shared" si="44"/>
        <v>424.98</v>
      </c>
      <c r="H833" s="22"/>
    </row>
    <row r="834" spans="1:8" ht="22.8" x14ac:dyDescent="0.25">
      <c r="A834" s="35" t="s">
        <v>1957</v>
      </c>
      <c r="B834" s="173" t="s">
        <v>1166</v>
      </c>
      <c r="C834" s="36" t="s">
        <v>734</v>
      </c>
      <c r="D834" s="19" t="s">
        <v>28</v>
      </c>
      <c r="E834" s="20">
        <v>4</v>
      </c>
      <c r="F834" s="21">
        <f>VLOOKUP(B834,[1]Plan1!$A$6:$G$3696,7,0)</f>
        <v>99.65</v>
      </c>
      <c r="G834" s="21">
        <f t="shared" si="44"/>
        <v>398.6</v>
      </c>
      <c r="H834" s="22"/>
    </row>
    <row r="835" spans="1:8" ht="22.8" x14ac:dyDescent="0.25">
      <c r="A835" s="35" t="s">
        <v>1958</v>
      </c>
      <c r="B835" s="173" t="s">
        <v>329</v>
      </c>
      <c r="C835" s="36" t="s">
        <v>89</v>
      </c>
      <c r="D835" s="19" t="s">
        <v>735</v>
      </c>
      <c r="E835" s="20">
        <v>30</v>
      </c>
      <c r="F835" s="21">
        <v>58.41</v>
      </c>
      <c r="G835" s="21">
        <f t="shared" si="44"/>
        <v>1752.3</v>
      </c>
      <c r="H835" s="22"/>
    </row>
    <row r="836" spans="1:8" ht="12" x14ac:dyDescent="0.25">
      <c r="A836" s="35" t="s">
        <v>1959</v>
      </c>
      <c r="B836" s="173" t="s">
        <v>254</v>
      </c>
      <c r="C836" s="36" t="s">
        <v>88</v>
      </c>
      <c r="D836" s="19" t="s">
        <v>735</v>
      </c>
      <c r="E836" s="20">
        <v>29</v>
      </c>
      <c r="F836" s="21">
        <v>29.86</v>
      </c>
      <c r="G836" s="21">
        <f t="shared" si="44"/>
        <v>865.94</v>
      </c>
      <c r="H836" s="22"/>
    </row>
    <row r="837" spans="1:8" ht="12" x14ac:dyDescent="0.25">
      <c r="A837" s="35"/>
      <c r="B837" s="173"/>
      <c r="C837" s="36"/>
      <c r="D837" s="19"/>
      <c r="E837" s="20"/>
      <c r="F837" s="21"/>
      <c r="G837" s="21"/>
      <c r="H837" s="22"/>
    </row>
    <row r="838" spans="1:8" ht="12" x14ac:dyDescent="0.25">
      <c r="A838" s="35"/>
      <c r="B838" s="173"/>
      <c r="C838" s="36"/>
      <c r="D838" s="19"/>
      <c r="E838" s="20"/>
      <c r="F838" s="21"/>
      <c r="G838" s="21"/>
      <c r="H838" s="22"/>
    </row>
    <row r="839" spans="1:8" ht="22.8" x14ac:dyDescent="0.2">
      <c r="A839" s="29" t="s">
        <v>1960</v>
      </c>
      <c r="B839" s="172"/>
      <c r="C839" s="30" t="s">
        <v>337</v>
      </c>
      <c r="D839" s="155"/>
      <c r="E839" s="156"/>
      <c r="F839" s="157"/>
      <c r="G839" s="157"/>
      <c r="H839" s="34"/>
    </row>
    <row r="840" spans="1:8" ht="79.8" x14ac:dyDescent="0.25">
      <c r="A840" s="35" t="s">
        <v>1961</v>
      </c>
      <c r="B840" s="173" t="s">
        <v>1167</v>
      </c>
      <c r="C840" s="36" t="s">
        <v>333</v>
      </c>
      <c r="D840" s="19" t="s">
        <v>12</v>
      </c>
      <c r="E840" s="20">
        <v>417</v>
      </c>
      <c r="F840" s="21">
        <f>VLOOKUP(B840,[1]Plan1!$A$6:$G$3696,7,0)</f>
        <v>8.2100000000000009</v>
      </c>
      <c r="G840" s="21">
        <f t="shared" ref="G840:G851" si="45">ROUND(E840*F840,2)</f>
        <v>3423.57</v>
      </c>
      <c r="H840" s="22"/>
    </row>
    <row r="841" spans="1:8" ht="34.200000000000003" x14ac:dyDescent="0.25">
      <c r="A841" s="35" t="s">
        <v>1962</v>
      </c>
      <c r="B841" s="173" t="s">
        <v>1011</v>
      </c>
      <c r="C841" s="36" t="s">
        <v>745</v>
      </c>
      <c r="D841" s="19" t="s">
        <v>12</v>
      </c>
      <c r="E841" s="20">
        <v>21</v>
      </c>
      <c r="F841" s="21">
        <f>VLOOKUP(B841,[1]Plan1!$A$6:$G$3696,7,0)</f>
        <v>13.7</v>
      </c>
      <c r="G841" s="21">
        <f t="shared" si="45"/>
        <v>287.7</v>
      </c>
      <c r="H841" s="22"/>
    </row>
    <row r="842" spans="1:8" ht="34.200000000000003" x14ac:dyDescent="0.25">
      <c r="A842" s="35" t="s">
        <v>1963</v>
      </c>
      <c r="B842" s="173" t="s">
        <v>1059</v>
      </c>
      <c r="C842" s="36" t="s">
        <v>746</v>
      </c>
      <c r="D842" s="19" t="s">
        <v>12</v>
      </c>
      <c r="E842" s="20">
        <v>396</v>
      </c>
      <c r="F842" s="21">
        <f>VLOOKUP(B842,[1]Plan1!$A$6:$G$3696,7,0)</f>
        <v>29.519999999999996</v>
      </c>
      <c r="G842" s="21">
        <f t="shared" si="45"/>
        <v>11689.92</v>
      </c>
      <c r="H842" s="22"/>
    </row>
    <row r="843" spans="1:8" ht="45.6" x14ac:dyDescent="0.25">
      <c r="A843" s="35" t="s">
        <v>1964</v>
      </c>
      <c r="B843" s="173" t="s">
        <v>706</v>
      </c>
      <c r="C843" s="36" t="s">
        <v>747</v>
      </c>
      <c r="D843" s="19" t="s">
        <v>28</v>
      </c>
      <c r="E843" s="20">
        <v>32</v>
      </c>
      <c r="F843" s="21">
        <v>28.59</v>
      </c>
      <c r="G843" s="21">
        <f t="shared" si="45"/>
        <v>914.88</v>
      </c>
      <c r="H843" s="22"/>
    </row>
    <row r="844" spans="1:8" ht="12" x14ac:dyDescent="0.25">
      <c r="A844" s="35" t="s">
        <v>1965</v>
      </c>
      <c r="B844" s="173" t="s">
        <v>929</v>
      </c>
      <c r="C844" s="36" t="s">
        <v>334</v>
      </c>
      <c r="D844" s="19" t="s">
        <v>28</v>
      </c>
      <c r="E844" s="20">
        <v>2</v>
      </c>
      <c r="F844" s="21">
        <v>10.19</v>
      </c>
      <c r="G844" s="21">
        <f t="shared" si="45"/>
        <v>20.38</v>
      </c>
      <c r="H844" s="22"/>
    </row>
    <row r="845" spans="1:8" ht="34.200000000000003" x14ac:dyDescent="0.25">
      <c r="A845" s="35" t="s">
        <v>1966</v>
      </c>
      <c r="B845" s="173" t="s">
        <v>1168</v>
      </c>
      <c r="C845" s="36" t="s">
        <v>748</v>
      </c>
      <c r="D845" s="19" t="s">
        <v>28</v>
      </c>
      <c r="E845" s="20">
        <v>1</v>
      </c>
      <c r="F845" s="21">
        <f>VLOOKUP(B845,[1]Plan1!$A$6:$G$3696,7,0)</f>
        <v>7463.4</v>
      </c>
      <c r="G845" s="21">
        <f t="shared" si="45"/>
        <v>7463.4</v>
      </c>
      <c r="H845" s="22"/>
    </row>
    <row r="846" spans="1:8" ht="22.8" x14ac:dyDescent="0.25">
      <c r="A846" s="35" t="s">
        <v>1967</v>
      </c>
      <c r="B846" s="173" t="s">
        <v>1169</v>
      </c>
      <c r="C846" s="36" t="s">
        <v>842</v>
      </c>
      <c r="D846" s="19" t="s">
        <v>28</v>
      </c>
      <c r="E846" s="20">
        <v>2</v>
      </c>
      <c r="F846" s="21">
        <f>VLOOKUP(B846,[1]Plan1!$A$6:$G$3696,7,0)</f>
        <v>1673.26</v>
      </c>
      <c r="G846" s="21">
        <f t="shared" si="45"/>
        <v>3346.52</v>
      </c>
      <c r="H846" s="22"/>
    </row>
    <row r="847" spans="1:8" ht="22.8" x14ac:dyDescent="0.25">
      <c r="A847" s="35" t="s">
        <v>1968</v>
      </c>
      <c r="B847" s="173" t="s">
        <v>1170</v>
      </c>
      <c r="C847" s="36" t="s">
        <v>335</v>
      </c>
      <c r="D847" s="19" t="s">
        <v>28</v>
      </c>
      <c r="E847" s="20">
        <v>14</v>
      </c>
      <c r="F847" s="21">
        <f>VLOOKUP(B847,[1]Plan1!$A$6:$G$3696,7,0)</f>
        <v>413.59000000000003</v>
      </c>
      <c r="G847" s="21">
        <f t="shared" si="45"/>
        <v>5790.26</v>
      </c>
      <c r="H847" s="22"/>
    </row>
    <row r="848" spans="1:8" ht="22.8" x14ac:dyDescent="0.25">
      <c r="A848" s="35" t="s">
        <v>1969</v>
      </c>
      <c r="B848" s="173" t="s">
        <v>1171</v>
      </c>
      <c r="C848" s="36" t="s">
        <v>336</v>
      </c>
      <c r="D848" s="19" t="s">
        <v>28</v>
      </c>
      <c r="E848" s="20">
        <v>14</v>
      </c>
      <c r="F848" s="21">
        <f>VLOOKUP(B848,[1]Plan1!$A$6:$G$3696,7,0)</f>
        <v>407.74</v>
      </c>
      <c r="G848" s="21">
        <f t="shared" si="45"/>
        <v>5708.36</v>
      </c>
      <c r="H848" s="22"/>
    </row>
    <row r="849" spans="1:8" ht="22.8" x14ac:dyDescent="0.25">
      <c r="A849" s="35" t="s">
        <v>1970</v>
      </c>
      <c r="B849" s="173" t="s">
        <v>1172</v>
      </c>
      <c r="C849" s="36" t="s">
        <v>889</v>
      </c>
      <c r="D849" s="19" t="s">
        <v>28</v>
      </c>
      <c r="E849" s="20">
        <v>1</v>
      </c>
      <c r="F849" s="21">
        <f>VLOOKUP(B849,[1]Plan1!$A$6:$G$3696,7,0)</f>
        <v>364.8</v>
      </c>
      <c r="G849" s="21">
        <f t="shared" si="45"/>
        <v>364.8</v>
      </c>
      <c r="H849" s="22"/>
    </row>
    <row r="850" spans="1:8" ht="22.8" x14ac:dyDescent="0.25">
      <c r="A850" s="35" t="s">
        <v>1971</v>
      </c>
      <c r="B850" s="173" t="s">
        <v>1173</v>
      </c>
      <c r="C850" s="36" t="s">
        <v>749</v>
      </c>
      <c r="D850" s="19" t="s">
        <v>28</v>
      </c>
      <c r="E850" s="20">
        <v>1</v>
      </c>
      <c r="F850" s="21">
        <f>VLOOKUP(B850,[1]Plan1!$A$6:$G$3696,7,0)</f>
        <v>986.01</v>
      </c>
      <c r="G850" s="21">
        <f t="shared" si="45"/>
        <v>986.01</v>
      </c>
      <c r="H850" s="22"/>
    </row>
    <row r="851" spans="1:8" ht="22.8" x14ac:dyDescent="0.25">
      <c r="A851" s="35" t="s">
        <v>1972</v>
      </c>
      <c r="B851" s="173" t="s">
        <v>338</v>
      </c>
      <c r="C851" s="36" t="s">
        <v>344</v>
      </c>
      <c r="D851" s="19" t="s">
        <v>29</v>
      </c>
      <c r="E851" s="20">
        <v>0.64</v>
      </c>
      <c r="F851" s="21">
        <v>14.6</v>
      </c>
      <c r="G851" s="21">
        <f t="shared" si="45"/>
        <v>9.34</v>
      </c>
      <c r="H851" s="22"/>
    </row>
    <row r="852" spans="1:8" ht="12" x14ac:dyDescent="0.25">
      <c r="A852" s="35"/>
      <c r="B852" s="173"/>
      <c r="C852" s="36"/>
      <c r="D852" s="19"/>
      <c r="E852" s="20"/>
      <c r="F852" s="21"/>
      <c r="G852" s="21"/>
      <c r="H852" s="22"/>
    </row>
    <row r="853" spans="1:8" ht="12" x14ac:dyDescent="0.25">
      <c r="A853" s="35"/>
      <c r="B853" s="173"/>
      <c r="C853" s="36"/>
      <c r="D853" s="19"/>
      <c r="E853" s="20"/>
      <c r="F853" s="21"/>
      <c r="G853" s="21"/>
      <c r="H853" s="22"/>
    </row>
    <row r="854" spans="1:8" x14ac:dyDescent="0.2">
      <c r="A854" s="29" t="s">
        <v>1973</v>
      </c>
      <c r="B854" s="172"/>
      <c r="C854" s="30" t="s">
        <v>750</v>
      </c>
      <c r="D854" s="155"/>
      <c r="E854" s="156"/>
      <c r="F854" s="157"/>
      <c r="G854" s="157"/>
      <c r="H854" s="34"/>
    </row>
    <row r="855" spans="1:8" ht="57" x14ac:dyDescent="0.25">
      <c r="A855" s="35" t="s">
        <v>1974</v>
      </c>
      <c r="B855" s="173" t="s">
        <v>1174</v>
      </c>
      <c r="C855" s="36" t="s">
        <v>890</v>
      </c>
      <c r="D855" s="19" t="s">
        <v>12</v>
      </c>
      <c r="E855" s="20">
        <v>18</v>
      </c>
      <c r="F855" s="21">
        <f>VLOOKUP(B855,[1]Plan1!$A$6:$G$3696,7,0)</f>
        <v>26.52</v>
      </c>
      <c r="G855" s="21">
        <f t="shared" ref="G855:G870" si="46">ROUND(E855*F855,2)</f>
        <v>477.36</v>
      </c>
      <c r="H855" s="22"/>
    </row>
    <row r="856" spans="1:8" ht="57" x14ac:dyDescent="0.25">
      <c r="A856" s="35" t="s">
        <v>1975</v>
      </c>
      <c r="B856" s="173" t="s">
        <v>1175</v>
      </c>
      <c r="C856" s="36" t="s">
        <v>891</v>
      </c>
      <c r="D856" s="19" t="s">
        <v>12</v>
      </c>
      <c r="E856" s="20">
        <v>35</v>
      </c>
      <c r="F856" s="21">
        <f>VLOOKUP(B856,[1]Plan1!$A$6:$G$3696,7,0)</f>
        <v>39.14</v>
      </c>
      <c r="G856" s="21">
        <f t="shared" si="46"/>
        <v>1369.9</v>
      </c>
      <c r="H856" s="22"/>
    </row>
    <row r="857" spans="1:8" ht="22.8" x14ac:dyDescent="0.25">
      <c r="A857" s="35" t="s">
        <v>1976</v>
      </c>
      <c r="B857" s="173" t="s">
        <v>1176</v>
      </c>
      <c r="C857" s="36" t="s">
        <v>892</v>
      </c>
      <c r="D857" s="19" t="s">
        <v>28</v>
      </c>
      <c r="E857" s="20">
        <v>1</v>
      </c>
      <c r="F857" s="21">
        <f>VLOOKUP(B857,[1]Plan1!$A$6:$G$3696,7,0)</f>
        <v>856.7</v>
      </c>
      <c r="G857" s="21">
        <f t="shared" si="46"/>
        <v>856.7</v>
      </c>
      <c r="H857" s="22"/>
    </row>
    <row r="858" spans="1:8" ht="22.8" x14ac:dyDescent="0.25">
      <c r="A858" s="35" t="s">
        <v>1977</v>
      </c>
      <c r="B858" s="173" t="s">
        <v>1177</v>
      </c>
      <c r="C858" s="36" t="s">
        <v>893</v>
      </c>
      <c r="D858" s="19" t="s">
        <v>28</v>
      </c>
      <c r="E858" s="20">
        <v>4</v>
      </c>
      <c r="F858" s="21">
        <f>VLOOKUP(B858,[1]Plan1!$A$6:$G$3696,7,0)</f>
        <v>109.09</v>
      </c>
      <c r="G858" s="21">
        <f t="shared" si="46"/>
        <v>436.36</v>
      </c>
      <c r="H858" s="22"/>
    </row>
    <row r="859" spans="1:8" ht="22.8" x14ac:dyDescent="0.25">
      <c r="A859" s="35" t="s">
        <v>1978</v>
      </c>
      <c r="B859" s="173" t="s">
        <v>1178</v>
      </c>
      <c r="C859" s="36" t="s">
        <v>751</v>
      </c>
      <c r="D859" s="19" t="s">
        <v>28</v>
      </c>
      <c r="E859" s="20">
        <v>4</v>
      </c>
      <c r="F859" s="21">
        <f>VLOOKUP(B859,[1]Plan1!$A$6:$G$3696,7,0)</f>
        <v>534.05999999999995</v>
      </c>
      <c r="G859" s="21">
        <f t="shared" si="46"/>
        <v>2136.2399999999998</v>
      </c>
      <c r="H859" s="22"/>
    </row>
    <row r="860" spans="1:8" ht="34.200000000000003" x14ac:dyDescent="0.25">
      <c r="A860" s="35" t="s">
        <v>1979</v>
      </c>
      <c r="B860" s="173" t="s">
        <v>1179</v>
      </c>
      <c r="C860" s="36" t="s">
        <v>752</v>
      </c>
      <c r="D860" s="19" t="s">
        <v>28</v>
      </c>
      <c r="E860" s="20">
        <v>4</v>
      </c>
      <c r="F860" s="21">
        <f>VLOOKUP(B860,[1]Plan1!$A$6:$G$3696,7,0)</f>
        <v>97.72</v>
      </c>
      <c r="G860" s="21">
        <f t="shared" si="46"/>
        <v>390.88</v>
      </c>
      <c r="H860" s="22"/>
    </row>
    <row r="861" spans="1:8" ht="22.8" x14ac:dyDescent="0.25">
      <c r="A861" s="35" t="s">
        <v>1980</v>
      </c>
      <c r="B861" s="173" t="s">
        <v>1180</v>
      </c>
      <c r="C861" s="36" t="s">
        <v>753</v>
      </c>
      <c r="D861" s="19" t="s">
        <v>28</v>
      </c>
      <c r="E861" s="20">
        <v>4</v>
      </c>
      <c r="F861" s="21">
        <f>VLOOKUP(B861,[1]Plan1!$A$6:$G$3696,7,0)</f>
        <v>24.95</v>
      </c>
      <c r="G861" s="21">
        <f t="shared" si="46"/>
        <v>99.8</v>
      </c>
      <c r="H861" s="22"/>
    </row>
    <row r="862" spans="1:8" ht="68.400000000000006" x14ac:dyDescent="0.25">
      <c r="A862" s="35" t="s">
        <v>1981</v>
      </c>
      <c r="B862" s="173" t="s">
        <v>1181</v>
      </c>
      <c r="C862" s="36" t="s">
        <v>754</v>
      </c>
      <c r="D862" s="19" t="s">
        <v>28</v>
      </c>
      <c r="E862" s="20">
        <v>1</v>
      </c>
      <c r="F862" s="21">
        <f>VLOOKUP(B862,[1]Plan1!$A$6:$G$3696,7,0)</f>
        <v>23535.18</v>
      </c>
      <c r="G862" s="21">
        <f t="shared" si="46"/>
        <v>23535.18</v>
      </c>
      <c r="H862" s="22"/>
    </row>
    <row r="863" spans="1:8" ht="34.200000000000003" x14ac:dyDescent="0.25">
      <c r="A863" s="35" t="s">
        <v>1982</v>
      </c>
      <c r="B863" s="173" t="s">
        <v>1182</v>
      </c>
      <c r="C863" s="36" t="s">
        <v>894</v>
      </c>
      <c r="D863" s="19" t="s">
        <v>28</v>
      </c>
      <c r="E863" s="20">
        <v>1</v>
      </c>
      <c r="F863" s="21">
        <f>VLOOKUP(B863,[1]Plan1!$A$6:$G$3696,7,0)</f>
        <v>427.89</v>
      </c>
      <c r="G863" s="21">
        <f t="shared" si="46"/>
        <v>427.89</v>
      </c>
      <c r="H863" s="22"/>
    </row>
    <row r="864" spans="1:8" ht="22.8" x14ac:dyDescent="0.25">
      <c r="A864" s="35" t="s">
        <v>1983</v>
      </c>
      <c r="B864" s="173" t="s">
        <v>1183</v>
      </c>
      <c r="C864" s="36" t="s">
        <v>755</v>
      </c>
      <c r="D864" s="19" t="s">
        <v>12</v>
      </c>
      <c r="E864" s="20">
        <v>27</v>
      </c>
      <c r="F864" s="21">
        <f>VLOOKUP(B864,[1]Plan1!$A$6:$G$3696,7,0)</f>
        <v>64.87</v>
      </c>
      <c r="G864" s="21">
        <f t="shared" si="46"/>
        <v>1751.49</v>
      </c>
      <c r="H864" s="22"/>
    </row>
    <row r="865" spans="1:8" ht="45.6" x14ac:dyDescent="0.25">
      <c r="A865" s="35" t="s">
        <v>1984</v>
      </c>
      <c r="B865" s="173" t="s">
        <v>1184</v>
      </c>
      <c r="C865" s="36" t="s">
        <v>895</v>
      </c>
      <c r="D865" s="19" t="s">
        <v>12</v>
      </c>
      <c r="E865" s="20">
        <v>27</v>
      </c>
      <c r="F865" s="21">
        <f>VLOOKUP(B865,[1]Plan1!$A$6:$G$3696,7,0)</f>
        <v>16.54</v>
      </c>
      <c r="G865" s="21">
        <f t="shared" si="46"/>
        <v>446.58</v>
      </c>
      <c r="H865" s="22"/>
    </row>
    <row r="866" spans="1:8" ht="45.6" x14ac:dyDescent="0.25">
      <c r="A866" s="35" t="s">
        <v>1985</v>
      </c>
      <c r="B866" s="173" t="s">
        <v>242</v>
      </c>
      <c r="C866" s="36" t="s">
        <v>251</v>
      </c>
      <c r="D866" s="19" t="s">
        <v>68</v>
      </c>
      <c r="E866" s="20">
        <v>8</v>
      </c>
      <c r="F866" s="21">
        <v>6.88</v>
      </c>
      <c r="G866" s="21">
        <f t="shared" si="46"/>
        <v>55.04</v>
      </c>
      <c r="H866" s="22"/>
    </row>
    <row r="867" spans="1:8" ht="22.8" x14ac:dyDescent="0.25">
      <c r="A867" s="35" t="s">
        <v>1986</v>
      </c>
      <c r="B867" s="173" t="s">
        <v>329</v>
      </c>
      <c r="C867" s="36" t="s">
        <v>89</v>
      </c>
      <c r="D867" s="19" t="s">
        <v>68</v>
      </c>
      <c r="E867" s="20">
        <v>6</v>
      </c>
      <c r="F867" s="21">
        <v>58.41</v>
      </c>
      <c r="G867" s="21">
        <f t="shared" si="46"/>
        <v>350.46</v>
      </c>
      <c r="H867" s="22"/>
    </row>
    <row r="868" spans="1:8" ht="13.8" x14ac:dyDescent="0.25">
      <c r="A868" s="35" t="s">
        <v>1987</v>
      </c>
      <c r="B868" s="173" t="s">
        <v>254</v>
      </c>
      <c r="C868" s="36" t="s">
        <v>88</v>
      </c>
      <c r="D868" s="19" t="s">
        <v>68</v>
      </c>
      <c r="E868" s="20">
        <v>9</v>
      </c>
      <c r="F868" s="21">
        <v>29.86</v>
      </c>
      <c r="G868" s="21">
        <f t="shared" si="46"/>
        <v>268.74</v>
      </c>
      <c r="H868" s="22"/>
    </row>
    <row r="869" spans="1:8" ht="36" x14ac:dyDescent="0.25">
      <c r="A869" s="35" t="s">
        <v>1988</v>
      </c>
      <c r="B869" s="173" t="s">
        <v>116</v>
      </c>
      <c r="C869" s="36" t="s">
        <v>72</v>
      </c>
      <c r="D869" s="19" t="s">
        <v>73</v>
      </c>
      <c r="E869" s="20">
        <v>6</v>
      </c>
      <c r="F869" s="21">
        <v>0.56000000000000005</v>
      </c>
      <c r="G869" s="21">
        <f t="shared" si="46"/>
        <v>3.36</v>
      </c>
      <c r="H869" s="22"/>
    </row>
    <row r="870" spans="1:8" ht="34.200000000000003" x14ac:dyDescent="0.25">
      <c r="A870" s="35" t="s">
        <v>1989</v>
      </c>
      <c r="B870" s="173" t="s">
        <v>371</v>
      </c>
      <c r="C870" s="36" t="s">
        <v>330</v>
      </c>
      <c r="D870" s="19" t="s">
        <v>74</v>
      </c>
      <c r="E870" s="20">
        <v>60</v>
      </c>
      <c r="F870" s="21">
        <v>0.78</v>
      </c>
      <c r="G870" s="21">
        <f t="shared" si="46"/>
        <v>46.8</v>
      </c>
      <c r="H870" s="22"/>
    </row>
    <row r="871" spans="1:8" ht="12" x14ac:dyDescent="0.25">
      <c r="A871" s="35"/>
      <c r="B871" s="173"/>
      <c r="C871" s="36"/>
      <c r="D871" s="19"/>
      <c r="E871" s="20"/>
      <c r="F871" s="21"/>
      <c r="G871" s="21"/>
      <c r="H871" s="22"/>
    </row>
    <row r="872" spans="1:8" ht="12" x14ac:dyDescent="0.25">
      <c r="A872" s="35"/>
      <c r="B872" s="173"/>
      <c r="C872" s="36"/>
      <c r="D872" s="19"/>
      <c r="E872" s="20"/>
      <c r="F872" s="21"/>
      <c r="G872" s="21"/>
      <c r="H872" s="22"/>
    </row>
    <row r="873" spans="1:8" ht="22.8" x14ac:dyDescent="0.2">
      <c r="A873" s="29" t="s">
        <v>1990</v>
      </c>
      <c r="B873" s="172"/>
      <c r="C873" s="30" t="s">
        <v>756</v>
      </c>
      <c r="D873" s="155"/>
      <c r="E873" s="156"/>
      <c r="F873" s="157"/>
      <c r="G873" s="157"/>
      <c r="H873" s="34"/>
    </row>
    <row r="874" spans="1:8" ht="45.6" x14ac:dyDescent="0.25">
      <c r="A874" s="35" t="s">
        <v>1991</v>
      </c>
      <c r="B874" s="173" t="s">
        <v>1185</v>
      </c>
      <c r="C874" s="36" t="s">
        <v>843</v>
      </c>
      <c r="D874" s="19" t="s">
        <v>12</v>
      </c>
      <c r="E874" s="20">
        <v>6</v>
      </c>
      <c r="F874" s="21">
        <f>VLOOKUP(B874,[1]Plan1!$A$6:$G$3696,7,0)</f>
        <v>27.07</v>
      </c>
      <c r="G874" s="21">
        <f t="shared" ref="G874:G888" si="47">ROUND(E874*F874,2)</f>
        <v>162.41999999999999</v>
      </c>
      <c r="H874" s="22"/>
    </row>
    <row r="875" spans="1:8" ht="45.6" x14ac:dyDescent="0.25">
      <c r="A875" s="35" t="s">
        <v>1992</v>
      </c>
      <c r="B875" s="173" t="s">
        <v>1186</v>
      </c>
      <c r="C875" s="36" t="s">
        <v>844</v>
      </c>
      <c r="D875" s="19" t="s">
        <v>12</v>
      </c>
      <c r="E875" s="20">
        <v>60</v>
      </c>
      <c r="F875" s="21">
        <f>VLOOKUP(B875,[1]Plan1!$A$6:$G$3696,7,0)</f>
        <v>43.67</v>
      </c>
      <c r="G875" s="21">
        <f t="shared" si="47"/>
        <v>2620.1999999999998</v>
      </c>
      <c r="H875" s="22"/>
    </row>
    <row r="876" spans="1:8" ht="22.8" x14ac:dyDescent="0.25">
      <c r="A876" s="35" t="s">
        <v>1993</v>
      </c>
      <c r="B876" s="173" t="s">
        <v>1187</v>
      </c>
      <c r="C876" s="36" t="s">
        <v>896</v>
      </c>
      <c r="D876" s="19" t="s">
        <v>28</v>
      </c>
      <c r="E876" s="20">
        <v>3</v>
      </c>
      <c r="F876" s="21">
        <f>VLOOKUP(B876,[1]Plan1!$A$6:$G$3696,7,0)</f>
        <v>109.09</v>
      </c>
      <c r="G876" s="21">
        <f t="shared" si="47"/>
        <v>327.27</v>
      </c>
      <c r="H876" s="22"/>
    </row>
    <row r="877" spans="1:8" ht="22.8" x14ac:dyDescent="0.25">
      <c r="A877" s="35" t="s">
        <v>1994</v>
      </c>
      <c r="B877" s="173" t="s">
        <v>1188</v>
      </c>
      <c r="C877" s="36" t="s">
        <v>897</v>
      </c>
      <c r="D877" s="19" t="s">
        <v>28</v>
      </c>
      <c r="E877" s="20">
        <v>1</v>
      </c>
      <c r="F877" s="21">
        <f>VLOOKUP(B877,[1]Plan1!$A$6:$G$3696,7,0)</f>
        <v>201.15</v>
      </c>
      <c r="G877" s="21">
        <f t="shared" si="47"/>
        <v>201.15</v>
      </c>
      <c r="H877" s="22"/>
    </row>
    <row r="878" spans="1:8" ht="22.8" x14ac:dyDescent="0.25">
      <c r="A878" s="35" t="s">
        <v>1995</v>
      </c>
      <c r="B878" s="173" t="s">
        <v>1189</v>
      </c>
      <c r="C878" s="36" t="s">
        <v>898</v>
      </c>
      <c r="D878" s="19" t="s">
        <v>28</v>
      </c>
      <c r="E878" s="20">
        <v>1</v>
      </c>
      <c r="F878" s="21">
        <f>VLOOKUP(B878,[1]Plan1!$A$6:$G$3696,7,0)</f>
        <v>214.65</v>
      </c>
      <c r="G878" s="21">
        <f t="shared" si="47"/>
        <v>214.65</v>
      </c>
      <c r="H878" s="22"/>
    </row>
    <row r="879" spans="1:8" ht="22.8" x14ac:dyDescent="0.25">
      <c r="A879" s="35" t="s">
        <v>1996</v>
      </c>
      <c r="B879" s="173" t="s">
        <v>1190</v>
      </c>
      <c r="C879" s="36" t="s">
        <v>899</v>
      </c>
      <c r="D879" s="19" t="s">
        <v>28</v>
      </c>
      <c r="E879" s="20">
        <v>1</v>
      </c>
      <c r="F879" s="21">
        <f>VLOOKUP(B879,[1]Plan1!$A$6:$G$3696,7,0)</f>
        <v>90.4</v>
      </c>
      <c r="G879" s="21">
        <f t="shared" si="47"/>
        <v>90.4</v>
      </c>
      <c r="H879" s="22"/>
    </row>
    <row r="880" spans="1:8" ht="45.6" x14ac:dyDescent="0.25">
      <c r="A880" s="35" t="s">
        <v>1997</v>
      </c>
      <c r="B880" s="173" t="s">
        <v>1191</v>
      </c>
      <c r="C880" s="36" t="s">
        <v>900</v>
      </c>
      <c r="D880" s="19" t="s">
        <v>28</v>
      </c>
      <c r="E880" s="20">
        <v>1</v>
      </c>
      <c r="F880" s="21">
        <f>VLOOKUP(B880,[1]Plan1!$A$6:$G$3696,7,0)</f>
        <v>1573.92</v>
      </c>
      <c r="G880" s="21">
        <f t="shared" si="47"/>
        <v>1573.92</v>
      </c>
      <c r="H880" s="22"/>
    </row>
    <row r="881" spans="1:8" ht="45.6" x14ac:dyDescent="0.25">
      <c r="A881" s="35" t="s">
        <v>1998</v>
      </c>
      <c r="B881" s="173" t="s">
        <v>1192</v>
      </c>
      <c r="C881" s="36" t="s">
        <v>901</v>
      </c>
      <c r="D881" s="19" t="s">
        <v>28</v>
      </c>
      <c r="E881" s="20">
        <v>1</v>
      </c>
      <c r="F881" s="21">
        <f>VLOOKUP(B881,[1]Plan1!$A$6:$G$3696,7,0)</f>
        <v>1573.92</v>
      </c>
      <c r="G881" s="21">
        <f t="shared" si="47"/>
        <v>1573.92</v>
      </c>
      <c r="H881" s="22"/>
    </row>
    <row r="882" spans="1:8" ht="22.8" x14ac:dyDescent="0.25">
      <c r="A882" s="35" t="s">
        <v>1999</v>
      </c>
      <c r="B882" s="173" t="s">
        <v>1193</v>
      </c>
      <c r="C882" s="36" t="s">
        <v>757</v>
      </c>
      <c r="D882" s="19" t="s">
        <v>28</v>
      </c>
      <c r="E882" s="20">
        <v>1</v>
      </c>
      <c r="F882" s="21">
        <f>VLOOKUP(B882,[1]Plan1!$A$6:$G$3696,7,0)</f>
        <v>661.46999999999991</v>
      </c>
      <c r="G882" s="21">
        <f t="shared" si="47"/>
        <v>661.47</v>
      </c>
      <c r="H882" s="22"/>
    </row>
    <row r="883" spans="1:8" ht="22.8" x14ac:dyDescent="0.25">
      <c r="A883" s="35" t="s">
        <v>2000</v>
      </c>
      <c r="B883" s="173" t="s">
        <v>1194</v>
      </c>
      <c r="C883" s="36" t="s">
        <v>758</v>
      </c>
      <c r="D883" s="19" t="s">
        <v>28</v>
      </c>
      <c r="E883" s="20">
        <v>1</v>
      </c>
      <c r="F883" s="21">
        <f>VLOOKUP(B883,[1]Plan1!$A$6:$G$3696,7,0)</f>
        <v>711.46999999999991</v>
      </c>
      <c r="G883" s="21">
        <f t="shared" si="47"/>
        <v>711.47</v>
      </c>
      <c r="H883" s="22"/>
    </row>
    <row r="884" spans="1:8" ht="34.200000000000003" x14ac:dyDescent="0.25">
      <c r="A884" s="35" t="s">
        <v>2001</v>
      </c>
      <c r="B884" s="173" t="s">
        <v>1195</v>
      </c>
      <c r="C884" s="36" t="s">
        <v>759</v>
      </c>
      <c r="D884" s="19" t="s">
        <v>28</v>
      </c>
      <c r="E884" s="20">
        <v>2</v>
      </c>
      <c r="F884" s="21">
        <f>VLOOKUP(B884,[1]Plan1!$A$6:$G$3696,7,0)</f>
        <v>314.63</v>
      </c>
      <c r="G884" s="21">
        <f t="shared" si="47"/>
        <v>629.26</v>
      </c>
      <c r="H884" s="22"/>
    </row>
    <row r="885" spans="1:8" ht="34.200000000000003" x14ac:dyDescent="0.25">
      <c r="A885" s="35" t="s">
        <v>2002</v>
      </c>
      <c r="B885" s="173" t="s">
        <v>1196</v>
      </c>
      <c r="C885" s="36" t="s">
        <v>760</v>
      </c>
      <c r="D885" s="19" t="s">
        <v>28</v>
      </c>
      <c r="E885" s="20">
        <v>1</v>
      </c>
      <c r="F885" s="21">
        <f>VLOOKUP(B885,[1]Plan1!$A$6:$G$3696,7,0)</f>
        <v>131.09</v>
      </c>
      <c r="G885" s="21">
        <f t="shared" si="47"/>
        <v>131.09</v>
      </c>
      <c r="H885" s="22"/>
    </row>
    <row r="886" spans="1:8" ht="45.6" x14ac:dyDescent="0.25">
      <c r="A886" s="35" t="s">
        <v>2003</v>
      </c>
      <c r="B886" s="173" t="s">
        <v>1197</v>
      </c>
      <c r="C886" s="36" t="s">
        <v>761</v>
      </c>
      <c r="D886" s="19" t="s">
        <v>28</v>
      </c>
      <c r="E886" s="20">
        <v>1</v>
      </c>
      <c r="F886" s="21">
        <f>VLOOKUP(B886,[1]Plan1!$A$6:$G$3696,7,0)</f>
        <v>859.61</v>
      </c>
      <c r="G886" s="21">
        <f t="shared" si="47"/>
        <v>859.61</v>
      </c>
      <c r="H886" s="22"/>
    </row>
    <row r="887" spans="1:8" ht="34.200000000000003" x14ac:dyDescent="0.25">
      <c r="A887" s="35" t="s">
        <v>2004</v>
      </c>
      <c r="B887" s="173" t="s">
        <v>1245</v>
      </c>
      <c r="C887" s="36" t="s">
        <v>1200</v>
      </c>
      <c r="D887" s="19" t="s">
        <v>28</v>
      </c>
      <c r="E887" s="20">
        <v>1</v>
      </c>
      <c r="F887" s="21">
        <f>VLOOKUP(B887,[1]Plan1!$A$6:$G$3696,7,0)</f>
        <v>2744.28</v>
      </c>
      <c r="G887" s="21">
        <f t="shared" si="47"/>
        <v>2744.28</v>
      </c>
      <c r="H887" s="22"/>
    </row>
    <row r="888" spans="1:8" ht="22.8" x14ac:dyDescent="0.25">
      <c r="A888" s="35" t="s">
        <v>2005</v>
      </c>
      <c r="B888" s="173" t="s">
        <v>124</v>
      </c>
      <c r="C888" s="36" t="s">
        <v>762</v>
      </c>
      <c r="D888" s="19" t="s">
        <v>12</v>
      </c>
      <c r="E888" s="20">
        <v>66</v>
      </c>
      <c r="F888" s="21">
        <v>21.88</v>
      </c>
      <c r="G888" s="21">
        <f t="shared" si="47"/>
        <v>1444.08</v>
      </c>
      <c r="H888" s="22"/>
    </row>
    <row r="889" spans="1:8" ht="12" x14ac:dyDescent="0.25">
      <c r="A889" s="35"/>
      <c r="B889" s="173"/>
      <c r="C889" s="36"/>
      <c r="D889" s="19"/>
      <c r="E889" s="20"/>
      <c r="F889" s="21"/>
      <c r="G889" s="21"/>
      <c r="H889" s="22"/>
    </row>
    <row r="890" spans="1:8" ht="12.6" thickBot="1" x14ac:dyDescent="0.3">
      <c r="A890" s="35"/>
      <c r="B890" s="173"/>
      <c r="C890" s="36"/>
      <c r="D890" s="19"/>
      <c r="E890" s="20"/>
      <c r="F890" s="21"/>
      <c r="G890" s="21"/>
      <c r="H890" s="22"/>
    </row>
    <row r="891" spans="1:8" ht="12.6" thickBot="1" x14ac:dyDescent="0.3">
      <c r="A891" s="37"/>
      <c r="B891" s="175"/>
      <c r="C891" s="38" t="s">
        <v>66</v>
      </c>
      <c r="D891" s="39"/>
      <c r="E891" s="40"/>
      <c r="F891" s="41"/>
      <c r="G891" s="41"/>
      <c r="H891" s="42">
        <f>SUM(H6:H890)</f>
        <v>19107419.469999995</v>
      </c>
    </row>
    <row r="892" spans="1:8" ht="12.6" thickBot="1" x14ac:dyDescent="0.3">
      <c r="A892" s="35"/>
      <c r="B892" s="173"/>
      <c r="C892" s="36"/>
      <c r="D892" s="19"/>
      <c r="E892" s="20"/>
      <c r="F892" s="21"/>
      <c r="G892" s="21"/>
      <c r="H892" s="22"/>
    </row>
    <row r="893" spans="1:8" ht="24.6" thickBot="1" x14ac:dyDescent="0.3">
      <c r="A893" s="37"/>
      <c r="B893" s="175"/>
      <c r="C893" s="38" t="s">
        <v>1262</v>
      </c>
      <c r="D893" s="39"/>
      <c r="E893" s="40"/>
      <c r="F893" s="41"/>
      <c r="G893" s="41"/>
      <c r="H893" s="42">
        <f>H891*0.2522</f>
        <v>4818891.1903339988</v>
      </c>
    </row>
    <row r="894" spans="1:8" ht="12.6" thickBot="1" x14ac:dyDescent="0.3">
      <c r="A894" s="35"/>
      <c r="B894" s="173"/>
      <c r="C894" s="36"/>
      <c r="D894" s="19"/>
      <c r="E894" s="20"/>
      <c r="F894" s="21"/>
      <c r="G894" s="21"/>
      <c r="H894" s="22"/>
    </row>
    <row r="895" spans="1:8" ht="36.6" thickBot="1" x14ac:dyDescent="0.3">
      <c r="A895" s="37"/>
      <c r="B895" s="175"/>
      <c r="C895" s="38" t="s">
        <v>1263</v>
      </c>
      <c r="D895" s="39"/>
      <c r="E895" s="40"/>
      <c r="F895" s="41"/>
      <c r="G895" s="41"/>
      <c r="H895" s="42">
        <f>SUM(H891,H893)</f>
        <v>23926310.660333995</v>
      </c>
    </row>
    <row r="896" spans="1:8" ht="12" x14ac:dyDescent="0.25">
      <c r="A896" s="43"/>
      <c r="B896" s="176"/>
      <c r="C896" s="44"/>
      <c r="D896" s="45"/>
      <c r="E896" s="46"/>
      <c r="F896" s="21"/>
      <c r="G896" s="21"/>
      <c r="H896" s="22"/>
    </row>
    <row r="897" spans="1:8" ht="12" x14ac:dyDescent="0.25">
      <c r="A897" s="43"/>
      <c r="B897" s="176"/>
      <c r="C897" s="44"/>
      <c r="D897" s="45"/>
      <c r="E897" s="46"/>
      <c r="F897" s="21"/>
      <c r="G897" s="21"/>
      <c r="H897" s="22"/>
    </row>
    <row r="898" spans="1:8" ht="12" x14ac:dyDescent="0.25">
      <c r="A898" s="23">
        <v>6</v>
      </c>
      <c r="B898" s="171"/>
      <c r="C898" s="24" t="s">
        <v>41</v>
      </c>
      <c r="D898" s="25"/>
      <c r="E898" s="26"/>
      <c r="F898" s="27"/>
      <c r="G898" s="27"/>
      <c r="H898" s="28">
        <f>SUM(G900:G920)</f>
        <v>3904988.14</v>
      </c>
    </row>
    <row r="899" spans="1:8" ht="12" x14ac:dyDescent="0.25">
      <c r="A899" s="17" t="s">
        <v>1246</v>
      </c>
      <c r="B899" s="172"/>
      <c r="C899" s="18" t="s">
        <v>545</v>
      </c>
      <c r="D899" s="19"/>
      <c r="E899" s="20"/>
      <c r="F899" s="21"/>
      <c r="G899" s="21"/>
      <c r="H899" s="22"/>
    </row>
    <row r="900" spans="1:8" ht="114" x14ac:dyDescent="0.25">
      <c r="A900" s="35" t="s">
        <v>1247</v>
      </c>
      <c r="B900" s="173" t="s">
        <v>328</v>
      </c>
      <c r="C900" s="36" t="s">
        <v>1206</v>
      </c>
      <c r="D900" s="19" t="s">
        <v>28</v>
      </c>
      <c r="E900" s="20">
        <v>1</v>
      </c>
      <c r="F900" s="21">
        <v>136495.32999999999</v>
      </c>
      <c r="G900" s="21">
        <f t="shared" ref="G900:G902" si="48">ROUND(E900*F900,2)</f>
        <v>136495.32999999999</v>
      </c>
      <c r="H900" s="22"/>
    </row>
    <row r="901" spans="1:8" ht="125.4" x14ac:dyDescent="0.25">
      <c r="A901" s="35" t="s">
        <v>1248</v>
      </c>
      <c r="B901" s="173" t="s">
        <v>328</v>
      </c>
      <c r="C901" s="36" t="s">
        <v>1207</v>
      </c>
      <c r="D901" s="19" t="s">
        <v>28</v>
      </c>
      <c r="E901" s="20">
        <v>1</v>
      </c>
      <c r="F901" s="21">
        <v>50400</v>
      </c>
      <c r="G901" s="21">
        <f t="shared" si="48"/>
        <v>50400</v>
      </c>
      <c r="H901" s="22"/>
    </row>
    <row r="902" spans="1:8" ht="102.6" x14ac:dyDescent="0.25">
      <c r="A902" s="35" t="s">
        <v>1249</v>
      </c>
      <c r="B902" s="176" t="s">
        <v>328</v>
      </c>
      <c r="C902" s="196" t="s">
        <v>1551</v>
      </c>
      <c r="D902" s="45" t="s">
        <v>28</v>
      </c>
      <c r="E902" s="197">
        <v>1</v>
      </c>
      <c r="F902" s="198">
        <v>70350</v>
      </c>
      <c r="G902" s="198">
        <f t="shared" si="48"/>
        <v>70350</v>
      </c>
      <c r="H902" s="22"/>
    </row>
    <row r="903" spans="1:8" ht="12" x14ac:dyDescent="0.25">
      <c r="A903" s="35"/>
      <c r="B903" s="176"/>
      <c r="C903" s="196"/>
      <c r="D903" s="45"/>
      <c r="E903" s="197"/>
      <c r="F903" s="198"/>
      <c r="G903" s="198"/>
      <c r="H903" s="22"/>
    </row>
    <row r="904" spans="1:8" ht="12" x14ac:dyDescent="0.25">
      <c r="A904" s="17" t="s">
        <v>1250</v>
      </c>
      <c r="B904" s="172"/>
      <c r="C904" s="18" t="s">
        <v>1198</v>
      </c>
      <c r="D904" s="190"/>
      <c r="E904" s="191"/>
      <c r="F904" s="192"/>
      <c r="G904" s="192"/>
      <c r="H904" s="22"/>
    </row>
    <row r="905" spans="1:8" ht="45.6" x14ac:dyDescent="0.25">
      <c r="A905" s="35" t="s">
        <v>1251</v>
      </c>
      <c r="B905" s="173" t="s">
        <v>328</v>
      </c>
      <c r="C905" s="36" t="s">
        <v>2122</v>
      </c>
      <c r="D905" s="19" t="s">
        <v>28</v>
      </c>
      <c r="E905" s="20">
        <v>1</v>
      </c>
      <c r="F905" s="21">
        <v>18417</v>
      </c>
      <c r="G905" s="21">
        <f t="shared" ref="G905:G911" si="49">ROUND(E905*F905,2)</f>
        <v>18417</v>
      </c>
      <c r="H905" s="22"/>
    </row>
    <row r="906" spans="1:8" ht="68.400000000000006" x14ac:dyDescent="0.25">
      <c r="A906" s="35" t="s">
        <v>1252</v>
      </c>
      <c r="B906" s="173" t="s">
        <v>328</v>
      </c>
      <c r="C906" s="36" t="s">
        <v>664</v>
      </c>
      <c r="D906" s="19" t="s">
        <v>28</v>
      </c>
      <c r="E906" s="20">
        <v>18</v>
      </c>
      <c r="F906" s="21">
        <v>650</v>
      </c>
      <c r="G906" s="21">
        <f t="shared" si="49"/>
        <v>11700</v>
      </c>
      <c r="H906" s="22"/>
    </row>
    <row r="907" spans="1:8" ht="34.200000000000003" x14ac:dyDescent="0.25">
      <c r="A907" s="35" t="s">
        <v>1253</v>
      </c>
      <c r="B907" s="173" t="s">
        <v>328</v>
      </c>
      <c r="C907" s="36" t="s">
        <v>2050</v>
      </c>
      <c r="D907" s="19" t="s">
        <v>28</v>
      </c>
      <c r="E907" s="20">
        <v>1</v>
      </c>
      <c r="F907" s="21">
        <v>36710.620000000003</v>
      </c>
      <c r="G907" s="21">
        <f t="shared" si="49"/>
        <v>36710.620000000003</v>
      </c>
      <c r="H907" s="22"/>
    </row>
    <row r="908" spans="1:8" ht="79.8" x14ac:dyDescent="0.25">
      <c r="A908" s="35" t="s">
        <v>1254</v>
      </c>
      <c r="B908" s="173" t="s">
        <v>328</v>
      </c>
      <c r="C908" s="36" t="s">
        <v>2052</v>
      </c>
      <c r="D908" s="19" t="s">
        <v>28</v>
      </c>
      <c r="E908" s="20">
        <v>1</v>
      </c>
      <c r="F908" s="21">
        <v>1151880</v>
      </c>
      <c r="G908" s="21">
        <f t="shared" si="49"/>
        <v>1151880</v>
      </c>
      <c r="H908" s="22"/>
    </row>
    <row r="909" spans="1:8" ht="136.80000000000001" x14ac:dyDescent="0.25">
      <c r="A909" s="35" t="s">
        <v>1255</v>
      </c>
      <c r="B909" s="173" t="s">
        <v>328</v>
      </c>
      <c r="C909" s="36" t="s">
        <v>802</v>
      </c>
      <c r="D909" s="19" t="s">
        <v>28</v>
      </c>
      <c r="E909" s="20">
        <v>1</v>
      </c>
      <c r="F909" s="21">
        <v>8190</v>
      </c>
      <c r="G909" s="21">
        <f t="shared" si="49"/>
        <v>8190</v>
      </c>
      <c r="H909" s="22"/>
    </row>
    <row r="910" spans="1:8" ht="148.19999999999999" x14ac:dyDescent="0.25">
      <c r="A910" s="35" t="s">
        <v>1256</v>
      </c>
      <c r="B910" s="173" t="s">
        <v>328</v>
      </c>
      <c r="C910" s="36" t="s">
        <v>2123</v>
      </c>
      <c r="D910" s="19" t="s">
        <v>28</v>
      </c>
      <c r="E910" s="20">
        <v>1</v>
      </c>
      <c r="F910" s="21">
        <v>6490</v>
      </c>
      <c r="G910" s="21">
        <f t="shared" si="49"/>
        <v>6490</v>
      </c>
      <c r="H910" s="22"/>
    </row>
    <row r="911" spans="1:8" ht="45.6" x14ac:dyDescent="0.25">
      <c r="A911" s="35" t="s">
        <v>2055</v>
      </c>
      <c r="B911" s="176" t="s">
        <v>328</v>
      </c>
      <c r="C911" s="196" t="s">
        <v>2054</v>
      </c>
      <c r="D911" s="45" t="s">
        <v>28</v>
      </c>
      <c r="E911" s="197">
        <v>1</v>
      </c>
      <c r="F911" s="198">
        <v>159464.09</v>
      </c>
      <c r="G911" s="198">
        <f t="shared" si="49"/>
        <v>159464.09</v>
      </c>
      <c r="H911" s="22"/>
    </row>
    <row r="912" spans="1:8" ht="12" x14ac:dyDescent="0.25">
      <c r="A912" s="35"/>
      <c r="B912" s="173"/>
      <c r="C912" s="36"/>
      <c r="D912" s="19"/>
      <c r="E912" s="20"/>
      <c r="F912" s="21"/>
      <c r="G912" s="21"/>
      <c r="H912" s="22"/>
    </row>
    <row r="913" spans="1:10" x14ac:dyDescent="0.2">
      <c r="A913" s="29" t="s">
        <v>1257</v>
      </c>
      <c r="B913" s="172"/>
      <c r="C913" s="30" t="s">
        <v>1550</v>
      </c>
      <c r="D913" s="155"/>
      <c r="E913" s="156"/>
      <c r="F913" s="157"/>
      <c r="G913" s="157"/>
      <c r="H913" s="34"/>
    </row>
    <row r="914" spans="1:10" ht="91.2" x14ac:dyDescent="0.25">
      <c r="A914" s="35" t="s">
        <v>1258</v>
      </c>
      <c r="B914" s="173" t="s">
        <v>328</v>
      </c>
      <c r="C914" s="36" t="s">
        <v>665</v>
      </c>
      <c r="D914" s="19" t="s">
        <v>28</v>
      </c>
      <c r="E914" s="20">
        <v>1</v>
      </c>
      <c r="F914" s="21">
        <v>110000</v>
      </c>
      <c r="G914" s="21">
        <f t="shared" ref="G914" si="50">ROUND(E914*F914,2)</f>
        <v>110000</v>
      </c>
      <c r="H914" s="22"/>
    </row>
    <row r="915" spans="1:10" ht="12" x14ac:dyDescent="0.25">
      <c r="A915" s="35"/>
      <c r="B915" s="173"/>
      <c r="C915" s="36"/>
      <c r="D915" s="19"/>
      <c r="E915" s="20"/>
      <c r="F915" s="21"/>
      <c r="G915" s="21"/>
      <c r="H915" s="22"/>
    </row>
    <row r="916" spans="1:10" ht="12" x14ac:dyDescent="0.25">
      <c r="A916" s="35"/>
      <c r="B916" s="173"/>
      <c r="C916" s="36"/>
      <c r="D916" s="19"/>
      <c r="E916" s="20"/>
      <c r="F916" s="21"/>
      <c r="G916" s="21"/>
      <c r="H916" s="22"/>
    </row>
    <row r="917" spans="1:10" x14ac:dyDescent="0.2">
      <c r="A917" s="29" t="s">
        <v>1259</v>
      </c>
      <c r="B917" s="172"/>
      <c r="C917" s="30" t="s">
        <v>1260</v>
      </c>
      <c r="D917" s="155"/>
      <c r="E917" s="156"/>
      <c r="F917" s="157"/>
      <c r="G917" s="157"/>
      <c r="H917" s="34"/>
    </row>
    <row r="918" spans="1:10" ht="102.6" x14ac:dyDescent="0.25">
      <c r="A918" s="35" t="s">
        <v>2049</v>
      </c>
      <c r="B918" s="173" t="s">
        <v>328</v>
      </c>
      <c r="C918" s="36" t="s">
        <v>1552</v>
      </c>
      <c r="D918" s="19" t="s">
        <v>1553</v>
      </c>
      <c r="E918" s="20">
        <v>181.5</v>
      </c>
      <c r="F918" s="21">
        <v>11817.581818181819</v>
      </c>
      <c r="G918" s="21">
        <f t="shared" ref="G918" si="51">ROUND(E918*F918,2)</f>
        <v>2144891.1</v>
      </c>
      <c r="H918" s="22"/>
      <c r="J918" s="194"/>
    </row>
    <row r="919" spans="1:10" ht="12" x14ac:dyDescent="0.25">
      <c r="A919" s="35"/>
      <c r="B919" s="173"/>
      <c r="C919" s="36"/>
      <c r="D919" s="19"/>
      <c r="E919" s="20"/>
      <c r="F919" s="21"/>
      <c r="G919" s="21"/>
      <c r="H919" s="22"/>
    </row>
    <row r="920" spans="1:10" ht="12.6" thickBot="1" x14ac:dyDescent="0.3">
      <c r="A920" s="43"/>
      <c r="B920" s="177"/>
      <c r="C920" s="44"/>
      <c r="D920" s="45"/>
      <c r="E920" s="46"/>
      <c r="F920" s="21"/>
      <c r="G920" s="21"/>
      <c r="H920" s="22"/>
    </row>
    <row r="921" spans="1:10" ht="12.6" thickBot="1" x14ac:dyDescent="0.3">
      <c r="A921" s="37"/>
      <c r="B921" s="175"/>
      <c r="C921" s="38" t="s">
        <v>42</v>
      </c>
      <c r="D921" s="39"/>
      <c r="E921" s="40"/>
      <c r="F921" s="41"/>
      <c r="G921" s="41"/>
      <c r="H921" s="42">
        <f>SUM(H898)</f>
        <v>3904988.14</v>
      </c>
    </row>
    <row r="922" spans="1:10" ht="12.6" thickBot="1" x14ac:dyDescent="0.3">
      <c r="A922" s="35"/>
      <c r="B922" s="173"/>
      <c r="C922" s="36"/>
      <c r="D922" s="19"/>
      <c r="E922" s="20"/>
      <c r="F922" s="21"/>
      <c r="G922" s="21"/>
      <c r="H922" s="22"/>
    </row>
    <row r="923" spans="1:10" ht="24.6" thickBot="1" x14ac:dyDescent="0.3">
      <c r="A923" s="37"/>
      <c r="B923" s="175"/>
      <c r="C923" s="38" t="s">
        <v>345</v>
      </c>
      <c r="D923" s="39"/>
      <c r="E923" s="40"/>
      <c r="F923" s="41"/>
      <c r="G923" s="41"/>
      <c r="H923" s="42">
        <f>H921*0.1632</f>
        <v>637294.06444800005</v>
      </c>
    </row>
    <row r="924" spans="1:10" ht="12.6" thickBot="1" x14ac:dyDescent="0.3">
      <c r="A924" s="43"/>
      <c r="B924" s="176"/>
      <c r="C924" s="44"/>
      <c r="D924" s="45"/>
      <c r="E924" s="46"/>
      <c r="F924" s="21"/>
      <c r="G924" s="21"/>
      <c r="H924" s="22"/>
    </row>
    <row r="925" spans="1:10" ht="36.6" thickBot="1" x14ac:dyDescent="0.3">
      <c r="A925" s="37"/>
      <c r="B925" s="175"/>
      <c r="C925" s="38" t="s">
        <v>346</v>
      </c>
      <c r="D925" s="39"/>
      <c r="E925" s="40"/>
      <c r="F925" s="41"/>
      <c r="G925" s="41"/>
      <c r="H925" s="42">
        <f>SUM(H921,H923)</f>
        <v>4542282.2044480005</v>
      </c>
    </row>
    <row r="926" spans="1:10" ht="12.6" thickBot="1" x14ac:dyDescent="0.3">
      <c r="A926" s="43"/>
      <c r="B926" s="176"/>
      <c r="C926" s="44"/>
      <c r="D926" s="45"/>
      <c r="E926" s="46"/>
      <c r="F926" s="21"/>
      <c r="G926" s="21"/>
      <c r="H926" s="22"/>
    </row>
    <row r="927" spans="1:10" ht="36.6" thickBot="1" x14ac:dyDescent="0.3">
      <c r="A927" s="37"/>
      <c r="B927" s="175"/>
      <c r="C927" s="38" t="s">
        <v>65</v>
      </c>
      <c r="D927" s="39"/>
      <c r="E927" s="40"/>
      <c r="F927" s="41"/>
      <c r="G927" s="41"/>
      <c r="H927" s="42">
        <f>SUM(H925,H895)</f>
        <v>28468592.864781994</v>
      </c>
    </row>
    <row r="928" spans="1:10" ht="12" x14ac:dyDescent="0.25">
      <c r="A928" s="43"/>
      <c r="B928" s="176"/>
      <c r="C928" s="44"/>
      <c r="D928" s="45"/>
      <c r="E928" s="46"/>
      <c r="F928" s="21"/>
      <c r="G928" s="21"/>
      <c r="H928" s="22"/>
    </row>
    <row r="929" spans="1:9" ht="119.4" customHeight="1" x14ac:dyDescent="0.2">
      <c r="A929" s="43"/>
      <c r="B929" s="176"/>
      <c r="C929" s="189" t="s">
        <v>45</v>
      </c>
      <c r="D929" s="45"/>
      <c r="E929" s="46"/>
      <c r="F929" s="211" t="s">
        <v>2155</v>
      </c>
      <c r="G929" s="212"/>
      <c r="H929" s="213"/>
    </row>
    <row r="930" spans="1:9" ht="63" customHeight="1" x14ac:dyDescent="0.2">
      <c r="A930" s="43"/>
      <c r="B930" s="176"/>
      <c r="C930" s="189" t="s">
        <v>377</v>
      </c>
      <c r="D930" s="45"/>
      <c r="E930" s="46"/>
      <c r="F930" s="186"/>
      <c r="G930" s="187"/>
      <c r="H930" s="188"/>
    </row>
    <row r="931" spans="1:9" ht="12.6" thickBot="1" x14ac:dyDescent="0.3">
      <c r="A931" s="47"/>
      <c r="B931" s="178"/>
      <c r="C931" s="48"/>
      <c r="D931" s="49"/>
      <c r="E931" s="50"/>
      <c r="F931" s="51"/>
      <c r="G931" s="51"/>
      <c r="H931" s="52"/>
    </row>
    <row r="932" spans="1:9" s="54" customFormat="1" x14ac:dyDescent="0.2">
      <c r="A932" s="53"/>
      <c r="B932" s="179"/>
      <c r="E932" s="55"/>
      <c r="F932" s="55"/>
      <c r="I932" s="195"/>
    </row>
    <row r="933" spans="1:9" s="54" customFormat="1" x14ac:dyDescent="0.2">
      <c r="A933" s="53"/>
      <c r="B933" s="179"/>
      <c r="E933" s="55"/>
      <c r="F933" s="55"/>
      <c r="H933" s="56"/>
      <c r="I933" s="195"/>
    </row>
    <row r="934" spans="1:9" s="54" customFormat="1" x14ac:dyDescent="0.2">
      <c r="A934" s="53"/>
      <c r="B934" s="179"/>
      <c r="E934" s="55"/>
      <c r="F934" s="55"/>
      <c r="H934" s="56"/>
      <c r="I934" s="195"/>
    </row>
  </sheetData>
  <sheetProtection selectLockedCells="1" selectUnlockedCells="1"/>
  <mergeCells count="10">
    <mergeCell ref="F929:H929"/>
    <mergeCell ref="C1:F3"/>
    <mergeCell ref="B1:B3"/>
    <mergeCell ref="A4:A5"/>
    <mergeCell ref="C4:C5"/>
    <mergeCell ref="D4:D5"/>
    <mergeCell ref="E4:E5"/>
    <mergeCell ref="F4:F5"/>
    <mergeCell ref="G4:G5"/>
    <mergeCell ref="H4:H5"/>
  </mergeCells>
  <phoneticPr fontId="1" type="noConversion"/>
  <conditionalFormatting sqref="G924 G926 G928 G931:G64351 G894:G897 G436 G1:G3 G182:G183 G186:G189 G256:G258 G272:G275 G434 G871:G873 G904 G912:G913 G919:G920 G291:G292 G295:G297 G347 G378:G384 G395:G401 G299:G308 G445:G462 G466:G473 G494:G500 G509 G404:G415 G423:G430 G196:G251 G917 G511:G557 G889:G892 G349:G376 G476:G489 G6:G84 G687:G797 G799:G854 G588:G684 G138:G172 G86:G136 G311:G343">
    <cfRule type="cellIs" dxfId="81" priority="1190" stopIfTrue="1" operator="equal">
      <formula>0</formula>
    </cfRule>
  </conditionalFormatting>
  <conditionalFormatting sqref="G898:G899">
    <cfRule type="cellIs" dxfId="80" priority="1175" stopIfTrue="1" operator="equal">
      <formula>0</formula>
    </cfRule>
  </conditionalFormatting>
  <conditionalFormatting sqref="G925">
    <cfRule type="cellIs" dxfId="79" priority="1169" stopIfTrue="1" operator="equal">
      <formula>0</formula>
    </cfRule>
  </conditionalFormatting>
  <conditionalFormatting sqref="G921:G923">
    <cfRule type="cellIs" dxfId="78" priority="1170" stopIfTrue="1" operator="equal">
      <formula>0</formula>
    </cfRule>
  </conditionalFormatting>
  <conditionalFormatting sqref="G927">
    <cfRule type="cellIs" dxfId="77" priority="1168" stopIfTrue="1" operator="equal">
      <formula>0</formula>
    </cfRule>
  </conditionalFormatting>
  <conditionalFormatting sqref="G893">
    <cfRule type="cellIs" dxfId="76" priority="1140" stopIfTrue="1" operator="equal">
      <formula>0</formula>
    </cfRule>
  </conditionalFormatting>
  <conditionalFormatting sqref="G85">
    <cfRule type="cellIs" dxfId="75" priority="701" stopIfTrue="1" operator="equal">
      <formula>0</formula>
    </cfRule>
  </conditionalFormatting>
  <conditionalFormatting sqref="G137">
    <cfRule type="cellIs" dxfId="74" priority="698" stopIfTrue="1" operator="equal">
      <formula>0</formula>
    </cfRule>
  </conditionalFormatting>
  <conditionalFormatting sqref="G293">
    <cfRule type="cellIs" dxfId="73" priority="681" stopIfTrue="1" operator="equal">
      <formula>0</formula>
    </cfRule>
  </conditionalFormatting>
  <conditionalFormatting sqref="G435">
    <cfRule type="cellIs" dxfId="72" priority="570" stopIfTrue="1" operator="equal">
      <formula>0</formula>
    </cfRule>
  </conditionalFormatting>
  <conditionalFormatting sqref="G442:G444">
    <cfRule type="cellIs" dxfId="71" priority="559" stopIfTrue="1" operator="equal">
      <formula>0</formula>
    </cfRule>
  </conditionalFormatting>
  <conditionalFormatting sqref="G433">
    <cfRule type="cellIs" dxfId="70" priority="306" stopIfTrue="1" operator="equal">
      <formula>0</formula>
    </cfRule>
  </conditionalFormatting>
  <conditionalFormatting sqref="G510">
    <cfRule type="cellIs" dxfId="69" priority="270" stopIfTrue="1" operator="equal">
      <formula>0</formula>
    </cfRule>
  </conditionalFormatting>
  <conditionalFormatting sqref="G184:G185">
    <cfRule type="cellIs" dxfId="68" priority="204" stopIfTrue="1" operator="equal">
      <formula>0</formula>
    </cfRule>
  </conditionalFormatting>
  <conditionalFormatting sqref="G294">
    <cfRule type="cellIs" dxfId="67" priority="195" stopIfTrue="1" operator="equal">
      <formula>0</formula>
    </cfRule>
  </conditionalFormatting>
  <conditionalFormatting sqref="G259:G271">
    <cfRule type="cellIs" dxfId="66" priority="197" stopIfTrue="1" operator="equal">
      <formula>0</formula>
    </cfRule>
  </conditionalFormatting>
  <conditionalFormatting sqref="G276:G290">
    <cfRule type="cellIs" dxfId="65" priority="196" stopIfTrue="1" operator="equal">
      <formula>0</formula>
    </cfRule>
  </conditionalFormatting>
  <conditionalFormatting sqref="G173:G181">
    <cfRule type="cellIs" dxfId="64" priority="205" stopIfTrue="1" operator="equal">
      <formula>0</formula>
    </cfRule>
  </conditionalFormatting>
  <conditionalFormatting sqref="G190:G195">
    <cfRule type="cellIs" dxfId="63" priority="203" stopIfTrue="1" operator="equal">
      <formula>0</formula>
    </cfRule>
  </conditionalFormatting>
  <conditionalFormatting sqref="G252:G255">
    <cfRule type="cellIs" dxfId="62" priority="199" stopIfTrue="1" operator="equal">
      <formula>0</formula>
    </cfRule>
  </conditionalFormatting>
  <conditionalFormatting sqref="G309 G345 G298 G402:G403 G419:G422">
    <cfRule type="cellIs" dxfId="61" priority="165" stopIfTrue="1" operator="equal">
      <formula>0</formula>
    </cfRule>
  </conditionalFormatting>
  <conditionalFormatting sqref="G310">
    <cfRule type="cellIs" dxfId="60" priority="163" stopIfTrue="1" operator="equal">
      <formula>0</formula>
    </cfRule>
  </conditionalFormatting>
  <conditionalFormatting sqref="G346">
    <cfRule type="cellIs" dxfId="59" priority="162" stopIfTrue="1" operator="equal">
      <formula>0</formula>
    </cfRule>
  </conditionalFormatting>
  <conditionalFormatting sqref="G431">
    <cfRule type="cellIs" dxfId="58" priority="161" stopIfTrue="1" operator="equal">
      <formula>0</formula>
    </cfRule>
  </conditionalFormatting>
  <conditionalFormatting sqref="G344">
    <cfRule type="cellIs" dxfId="57" priority="159" stopIfTrue="1" operator="equal">
      <formula>0</formula>
    </cfRule>
  </conditionalFormatting>
  <conditionalFormatting sqref="G299:G308 G445:G449">
    <cfRule type="cellIs" dxfId="56" priority="157" stopIfTrue="1" operator="equal">
      <formula>0</formula>
    </cfRule>
  </conditionalFormatting>
  <conditionalFormatting sqref="G432">
    <cfRule type="cellIs" dxfId="55" priority="145" stopIfTrue="1" operator="equal">
      <formula>0</formula>
    </cfRule>
  </conditionalFormatting>
  <conditionalFormatting sqref="G386:G388">
    <cfRule type="cellIs" dxfId="54" priority="137" stopIfTrue="1" operator="equal">
      <formula>0</formula>
    </cfRule>
  </conditionalFormatting>
  <conditionalFormatting sqref="G466:G473 G476:G477">
    <cfRule type="cellIs" dxfId="53" priority="132" stopIfTrue="1" operator="equal">
      <formula>0</formula>
    </cfRule>
  </conditionalFormatting>
  <conditionalFormatting sqref="G501:G504 G507:G508">
    <cfRule type="cellIs" dxfId="52" priority="130" stopIfTrue="1" operator="equal">
      <formula>0</formula>
    </cfRule>
  </conditionalFormatting>
  <conditionalFormatting sqref="G558:G587">
    <cfRule type="cellIs" dxfId="51" priority="121" stopIfTrue="1" operator="equal">
      <formula>0</formula>
    </cfRule>
  </conditionalFormatting>
  <conditionalFormatting sqref="G799:G807 G794:G797">
    <cfRule type="cellIs" dxfId="50" priority="118" stopIfTrue="1" operator="equal">
      <formula>0</formula>
    </cfRule>
  </conditionalFormatting>
  <conditionalFormatting sqref="G855:G870">
    <cfRule type="cellIs" dxfId="49" priority="114" stopIfTrue="1" operator="equal">
      <formula>0</formula>
    </cfRule>
  </conditionalFormatting>
  <conditionalFormatting sqref="G874:G888">
    <cfRule type="cellIs" dxfId="48" priority="113" stopIfTrue="1" operator="equal">
      <formula>0</formula>
    </cfRule>
  </conditionalFormatting>
  <conditionalFormatting sqref="G900:G901">
    <cfRule type="cellIs" dxfId="47" priority="109" stopIfTrue="1" operator="equal">
      <formula>0</formula>
    </cfRule>
  </conditionalFormatting>
  <conditionalFormatting sqref="G905:G910">
    <cfRule type="cellIs" dxfId="46" priority="108" stopIfTrue="1" operator="equal">
      <formula>0</formula>
    </cfRule>
  </conditionalFormatting>
  <conditionalFormatting sqref="G491">
    <cfRule type="cellIs" dxfId="45" priority="93" stopIfTrue="1" operator="equal">
      <formula>0</formula>
    </cfRule>
  </conditionalFormatting>
  <conditionalFormatting sqref="G490">
    <cfRule type="cellIs" dxfId="44" priority="92" stopIfTrue="1" operator="equal">
      <formula>0</formula>
    </cfRule>
  </conditionalFormatting>
  <conditionalFormatting sqref="G492:G493">
    <cfRule type="cellIs" dxfId="43" priority="90" stopIfTrue="1" operator="equal">
      <formula>0</formula>
    </cfRule>
  </conditionalFormatting>
  <conditionalFormatting sqref="G437:G438">
    <cfRule type="cellIs" dxfId="42" priority="84" stopIfTrue="1" operator="equal">
      <formula>0</formula>
    </cfRule>
  </conditionalFormatting>
  <conditionalFormatting sqref="G918">
    <cfRule type="cellIs" dxfId="41" priority="65" stopIfTrue="1" operator="equal">
      <formula>0</formula>
    </cfRule>
  </conditionalFormatting>
  <conditionalFormatting sqref="G798">
    <cfRule type="cellIs" dxfId="40" priority="62" stopIfTrue="1" operator="equal">
      <formula>0</formula>
    </cfRule>
  </conditionalFormatting>
  <conditionalFormatting sqref="G798">
    <cfRule type="cellIs" dxfId="39" priority="61" stopIfTrue="1" operator="equal">
      <formula>0</formula>
    </cfRule>
  </conditionalFormatting>
  <conditionalFormatting sqref="E378:E384 E386:E388 E469:E473 E476:E504 E395:E415 E419:E438 E917:E1048576 E904:E910 E349:E376 E442:E462 E687:E778 E912:E913 E780:E901 E654:E684 E507:E651 E1:E162 E164:E168 E170:E347">
    <cfRule type="cellIs" dxfId="38" priority="60" operator="equal">
      <formula>0</formula>
    </cfRule>
  </conditionalFormatting>
  <conditionalFormatting sqref="G377">
    <cfRule type="cellIs" dxfId="37" priority="59" stopIfTrue="1" operator="equal">
      <formula>0</formula>
    </cfRule>
  </conditionalFormatting>
  <conditionalFormatting sqref="E377">
    <cfRule type="cellIs" dxfId="36" priority="58" operator="equal">
      <formula>0</formula>
    </cfRule>
  </conditionalFormatting>
  <conditionalFormatting sqref="G385">
    <cfRule type="cellIs" dxfId="35" priority="57" stopIfTrue="1" operator="equal">
      <formula>0</formula>
    </cfRule>
  </conditionalFormatting>
  <conditionalFormatting sqref="E385">
    <cfRule type="cellIs" dxfId="34" priority="56" operator="equal">
      <formula>0</formula>
    </cfRule>
  </conditionalFormatting>
  <conditionalFormatting sqref="G389:G390 G394">
    <cfRule type="cellIs" dxfId="33" priority="55" stopIfTrue="1" operator="equal">
      <formula>0</formula>
    </cfRule>
  </conditionalFormatting>
  <conditionalFormatting sqref="E389:E390 E394">
    <cfRule type="cellIs" dxfId="32" priority="54" operator="equal">
      <formula>0</formula>
    </cfRule>
  </conditionalFormatting>
  <conditionalFormatting sqref="G391">
    <cfRule type="cellIs" dxfId="31" priority="53" stopIfTrue="1" operator="equal">
      <formula>0</formula>
    </cfRule>
  </conditionalFormatting>
  <conditionalFormatting sqref="G392:G393">
    <cfRule type="cellIs" dxfId="30" priority="52" stopIfTrue="1" operator="equal">
      <formula>0</formula>
    </cfRule>
  </conditionalFormatting>
  <conditionalFormatting sqref="E391:E393">
    <cfRule type="cellIs" dxfId="29" priority="51" operator="equal">
      <formula>0</formula>
    </cfRule>
  </conditionalFormatting>
  <conditionalFormatting sqref="G416:G418">
    <cfRule type="cellIs" dxfId="28" priority="50" stopIfTrue="1" operator="equal">
      <formula>0</formula>
    </cfRule>
  </conditionalFormatting>
  <conditionalFormatting sqref="E416:E418">
    <cfRule type="cellIs" dxfId="27" priority="49" operator="equal">
      <formula>0</formula>
    </cfRule>
  </conditionalFormatting>
  <conditionalFormatting sqref="G348">
    <cfRule type="cellIs" dxfId="26" priority="40" stopIfTrue="1" operator="equal">
      <formula>0</formula>
    </cfRule>
  </conditionalFormatting>
  <conditionalFormatting sqref="E348">
    <cfRule type="cellIs" dxfId="25" priority="39" operator="equal">
      <formula>0</formula>
    </cfRule>
  </conditionalFormatting>
  <conditionalFormatting sqref="G463">
    <cfRule type="cellIs" dxfId="24" priority="31" stopIfTrue="1" operator="equal">
      <formula>0</formula>
    </cfRule>
  </conditionalFormatting>
  <conditionalFormatting sqref="E463">
    <cfRule type="cellIs" dxfId="23" priority="30" operator="equal">
      <formula>0</formula>
    </cfRule>
  </conditionalFormatting>
  <conditionalFormatting sqref="G464">
    <cfRule type="cellIs" dxfId="22" priority="29" stopIfTrue="1" operator="equal">
      <formula>0</formula>
    </cfRule>
  </conditionalFormatting>
  <conditionalFormatting sqref="E464:E468">
    <cfRule type="cellIs" dxfId="21" priority="28" operator="equal">
      <formula>0</formula>
    </cfRule>
  </conditionalFormatting>
  <conditionalFormatting sqref="G465">
    <cfRule type="cellIs" dxfId="20" priority="27" stopIfTrue="1" operator="equal">
      <formula>0</formula>
    </cfRule>
  </conditionalFormatting>
  <conditionalFormatting sqref="E474:E475">
    <cfRule type="cellIs" dxfId="19" priority="23" operator="equal">
      <formula>0</formula>
    </cfRule>
  </conditionalFormatting>
  <conditionalFormatting sqref="G474:G475">
    <cfRule type="cellIs" dxfId="18" priority="24" stopIfTrue="1" operator="equal">
      <formula>0</formula>
    </cfRule>
  </conditionalFormatting>
  <conditionalFormatting sqref="G505:G506">
    <cfRule type="cellIs" dxfId="17" priority="22" stopIfTrue="1" operator="equal">
      <formula>0</formula>
    </cfRule>
  </conditionalFormatting>
  <conditionalFormatting sqref="E505:E506">
    <cfRule type="cellIs" dxfId="16" priority="21" operator="equal">
      <formula>0</formula>
    </cfRule>
  </conditionalFormatting>
  <conditionalFormatting sqref="G914">
    <cfRule type="cellIs" dxfId="15" priority="18" stopIfTrue="1" operator="equal">
      <formula>0</formula>
    </cfRule>
  </conditionalFormatting>
  <conditionalFormatting sqref="E914:E916">
    <cfRule type="cellIs" dxfId="14" priority="19" operator="equal">
      <formula>0</formula>
    </cfRule>
  </conditionalFormatting>
  <conditionalFormatting sqref="G915:G916">
    <cfRule type="cellIs" dxfId="13" priority="20" stopIfTrue="1" operator="equal">
      <formula>0</formula>
    </cfRule>
  </conditionalFormatting>
  <conditionalFormatting sqref="G902:G903">
    <cfRule type="cellIs" dxfId="12" priority="17" stopIfTrue="1" operator="equal">
      <formula>0</formula>
    </cfRule>
  </conditionalFormatting>
  <conditionalFormatting sqref="E440:E441">
    <cfRule type="cellIs" dxfId="11" priority="11" operator="equal">
      <formula>0</formula>
    </cfRule>
  </conditionalFormatting>
  <conditionalFormatting sqref="G439">
    <cfRule type="cellIs" dxfId="10" priority="16" stopIfTrue="1" operator="equal">
      <formula>0</formula>
    </cfRule>
  </conditionalFormatting>
  <conditionalFormatting sqref="G439">
    <cfRule type="cellIs" dxfId="9" priority="15" stopIfTrue="1" operator="equal">
      <formula>0</formula>
    </cfRule>
  </conditionalFormatting>
  <conditionalFormatting sqref="E439">
    <cfRule type="cellIs" dxfId="8" priority="14" operator="equal">
      <formula>0</formula>
    </cfRule>
  </conditionalFormatting>
  <conditionalFormatting sqref="G440:G441">
    <cfRule type="cellIs" dxfId="7" priority="13" stopIfTrue="1" operator="equal">
      <formula>0</formula>
    </cfRule>
  </conditionalFormatting>
  <conditionalFormatting sqref="G440:G441">
    <cfRule type="cellIs" dxfId="6" priority="12" stopIfTrue="1" operator="equal">
      <formula>0</formula>
    </cfRule>
  </conditionalFormatting>
  <conditionalFormatting sqref="G685:G686">
    <cfRule type="cellIs" dxfId="5" priority="10" stopIfTrue="1" operator="equal">
      <formula>0</formula>
    </cfRule>
  </conditionalFormatting>
  <conditionalFormatting sqref="E685:E686">
    <cfRule type="cellIs" dxfId="4" priority="9" operator="equal">
      <formula>0</formula>
    </cfRule>
  </conditionalFormatting>
  <conditionalFormatting sqref="G911">
    <cfRule type="cellIs" dxfId="3" priority="8" stopIfTrue="1" operator="equal">
      <formula>0</formula>
    </cfRule>
  </conditionalFormatting>
  <conditionalFormatting sqref="E652:E653">
    <cfRule type="cellIs" dxfId="2" priority="5" operator="equal">
      <formula>0</formula>
    </cfRule>
  </conditionalFormatting>
  <conditionalFormatting sqref="E163">
    <cfRule type="cellIs" dxfId="1" priority="2" operator="equal">
      <formula>0</formula>
    </cfRule>
  </conditionalFormatting>
  <conditionalFormatting sqref="E169">
    <cfRule type="cellIs" dxfId="0" priority="1" operator="equal">
      <formula>0</formula>
    </cfRule>
  </conditionalFormatting>
  <printOptions gridLines="1"/>
  <pageMargins left="0.39370078740157483" right="0.39370078740157483" top="0.98425196850393704" bottom="0.98425196850393704" header="0.31496062992125984" footer="0.31496062992125984"/>
  <pageSetup paperSize="9" orientation="landscape" r:id="rId1"/>
  <headerFooter>
    <oddFooter xml:space="preserve">&amp;L&amp;8Página&amp;P&amp;C&amp;8Construção CA SESC Gurupi - TO
</oddFooter>
  </headerFooter>
  <drawing r:id="rId2"/>
  <legacyDrawing r:id="rId3"/>
  <oleObjects>
    <mc:AlternateContent xmlns:mc="http://schemas.openxmlformats.org/markup-compatibility/2006">
      <mc:Choice Requires="x14">
        <oleObject progId="AutoCAD.Drawing.16" shapeId="15362" r:id="rId4">
          <objectPr defaultSize="0" autoPict="0" r:id="rId5">
            <anchor moveWithCells="1">
              <from>
                <xdr:col>6</xdr:col>
                <xdr:colOff>388620</xdr:colOff>
                <xdr:row>0</xdr:row>
                <xdr:rowOff>91440</xdr:rowOff>
              </from>
              <to>
                <xdr:col>7</xdr:col>
                <xdr:colOff>777240</xdr:colOff>
                <xdr:row>2</xdr:row>
                <xdr:rowOff>91440</xdr:rowOff>
              </to>
            </anchor>
          </objectPr>
        </oleObject>
      </mc:Choice>
      <mc:Fallback>
        <oleObject progId="AutoCAD.Drawing.16" shapeId="15362"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2"/>
  <sheetViews>
    <sheetView topLeftCell="A19" zoomScaleNormal="100" workbookViewId="0">
      <selection activeCell="R14" sqref="R14"/>
    </sheetView>
  </sheetViews>
  <sheetFormatPr defaultColWidth="9.109375" defaultRowHeight="10.199999999999999" x14ac:dyDescent="0.2"/>
  <cols>
    <col min="1" max="1" width="6.109375" style="1" customWidth="1"/>
    <col min="2" max="2" width="23.44140625" style="1" customWidth="1"/>
    <col min="3" max="3" width="12.77734375" style="1" customWidth="1"/>
    <col min="4" max="4" width="7.77734375" style="1" customWidth="1"/>
    <col min="5" max="5" width="11.77734375" style="1" customWidth="1"/>
    <col min="6" max="6" width="7.77734375" style="1" customWidth="1"/>
    <col min="7" max="7" width="11.77734375" style="1" customWidth="1"/>
    <col min="8" max="8" width="7.77734375" style="1" customWidth="1"/>
    <col min="9" max="9" width="11.77734375" style="1" customWidth="1"/>
    <col min="10" max="10" width="7.77734375" style="1" customWidth="1"/>
    <col min="11" max="11" width="11.77734375" style="1" customWidth="1"/>
    <col min="12" max="12" width="7.77734375" style="1" customWidth="1"/>
    <col min="13" max="13" width="11.77734375" style="1" customWidth="1"/>
    <col min="14" max="14" width="7.77734375" style="1" customWidth="1"/>
    <col min="15" max="16384" width="9.109375" style="1"/>
  </cols>
  <sheetData>
    <row r="1" spans="1:14" ht="15" customHeight="1" x14ac:dyDescent="0.2">
      <c r="A1" s="94" t="s">
        <v>13</v>
      </c>
      <c r="B1" s="228" t="s">
        <v>383</v>
      </c>
      <c r="C1" s="229"/>
      <c r="D1" s="229"/>
      <c r="E1" s="229"/>
      <c r="F1" s="229"/>
      <c r="G1" s="229"/>
      <c r="H1" s="229"/>
      <c r="I1" s="229"/>
      <c r="J1" s="229"/>
      <c r="K1" s="230"/>
      <c r="L1" s="95"/>
      <c r="M1" s="96"/>
      <c r="N1" s="97"/>
    </row>
    <row r="2" spans="1:14" ht="15" customHeight="1" x14ac:dyDescent="0.2">
      <c r="A2" s="98">
        <v>43739</v>
      </c>
      <c r="B2" s="231"/>
      <c r="C2" s="232"/>
      <c r="D2" s="232"/>
      <c r="E2" s="232"/>
      <c r="F2" s="232"/>
      <c r="G2" s="232"/>
      <c r="H2" s="232"/>
      <c r="I2" s="232"/>
      <c r="J2" s="232"/>
      <c r="K2" s="233"/>
      <c r="L2" s="99"/>
      <c r="M2" s="100"/>
      <c r="N2" s="101"/>
    </row>
    <row r="3" spans="1:14" ht="15" customHeight="1" thickBot="1" x14ac:dyDescent="0.25">
      <c r="A3" s="102"/>
      <c r="B3" s="234"/>
      <c r="C3" s="235"/>
      <c r="D3" s="235"/>
      <c r="E3" s="235"/>
      <c r="F3" s="235"/>
      <c r="G3" s="235"/>
      <c r="H3" s="235"/>
      <c r="I3" s="235"/>
      <c r="J3" s="235"/>
      <c r="K3" s="236"/>
      <c r="L3" s="103"/>
      <c r="M3" s="104"/>
      <c r="N3" s="105"/>
    </row>
    <row r="4" spans="1:14" ht="13.5" customHeight="1" thickBot="1" x14ac:dyDescent="0.25">
      <c r="A4" s="237" t="s">
        <v>19</v>
      </c>
      <c r="B4" s="239" t="s">
        <v>15</v>
      </c>
      <c r="C4" s="239" t="s">
        <v>16</v>
      </c>
      <c r="D4" s="240" t="s">
        <v>18</v>
      </c>
      <c r="E4" s="226" t="s">
        <v>6</v>
      </c>
      <c r="F4" s="227"/>
      <c r="G4" s="226" t="s">
        <v>5</v>
      </c>
      <c r="H4" s="227"/>
      <c r="I4" s="226" t="s">
        <v>2</v>
      </c>
      <c r="J4" s="227"/>
      <c r="K4" s="226" t="s">
        <v>3</v>
      </c>
      <c r="L4" s="227"/>
      <c r="M4" s="226" t="s">
        <v>4</v>
      </c>
      <c r="N4" s="227"/>
    </row>
    <row r="5" spans="1:14" ht="10.8" thickBot="1" x14ac:dyDescent="0.25">
      <c r="A5" s="238"/>
      <c r="B5" s="238"/>
      <c r="C5" s="238"/>
      <c r="D5" s="241"/>
      <c r="E5" s="106" t="s">
        <v>17</v>
      </c>
      <c r="F5" s="107" t="s">
        <v>18</v>
      </c>
      <c r="G5" s="106" t="s">
        <v>17</v>
      </c>
      <c r="H5" s="107" t="s">
        <v>18</v>
      </c>
      <c r="I5" s="106" t="s">
        <v>17</v>
      </c>
      <c r="J5" s="107" t="s">
        <v>18</v>
      </c>
      <c r="K5" s="106" t="s">
        <v>17</v>
      </c>
      <c r="L5" s="107" t="s">
        <v>18</v>
      </c>
      <c r="M5" s="106" t="s">
        <v>17</v>
      </c>
      <c r="N5" s="107" t="s">
        <v>18</v>
      </c>
    </row>
    <row r="6" spans="1:14" s="2" customFormat="1" ht="20.399999999999999" x14ac:dyDescent="0.2">
      <c r="A6" s="108">
        <v>1</v>
      </c>
      <c r="B6" s="109" t="str">
        <f>Resumo!B6</f>
        <v>SERVIÇOS PRELIMINARES E PERIÓDICOS</v>
      </c>
      <c r="C6" s="110">
        <f>Resumo!D6</f>
        <v>1977137.8114260007</v>
      </c>
      <c r="D6" s="111">
        <f>(C6/$C$18)</f>
        <v>6.944979053994213E-2</v>
      </c>
      <c r="E6" s="112">
        <f>($C6*F6)/100</f>
        <v>237256.53737112007</v>
      </c>
      <c r="F6" s="112">
        <v>12</v>
      </c>
      <c r="G6" s="112">
        <f>($C6*H6)/100</f>
        <v>177942.40302834005</v>
      </c>
      <c r="H6" s="112">
        <v>9</v>
      </c>
      <c r="I6" s="112">
        <f>($C6*J6)/100</f>
        <v>177942.40302834005</v>
      </c>
      <c r="J6" s="112">
        <v>9</v>
      </c>
      <c r="K6" s="112">
        <f>($C6*L6)/100</f>
        <v>177942.40302834005</v>
      </c>
      <c r="L6" s="112">
        <v>9</v>
      </c>
      <c r="M6" s="112">
        <f>($C6*N6)/100</f>
        <v>177942.40302834005</v>
      </c>
      <c r="N6" s="112">
        <v>9</v>
      </c>
    </row>
    <row r="7" spans="1:14" s="2" customFormat="1" ht="3.9" customHeight="1" x14ac:dyDescent="0.2">
      <c r="A7" s="114"/>
      <c r="B7" s="115"/>
      <c r="C7" s="116"/>
      <c r="D7" s="117"/>
      <c r="E7" s="163"/>
      <c r="F7" s="163"/>
      <c r="G7" s="163"/>
      <c r="H7" s="163"/>
      <c r="I7" s="163"/>
      <c r="J7" s="163"/>
      <c r="K7" s="163"/>
      <c r="L7" s="163"/>
      <c r="M7" s="163"/>
      <c r="N7" s="164"/>
    </row>
    <row r="8" spans="1:14" s="2" customFormat="1" ht="20.399999999999999" x14ac:dyDescent="0.2">
      <c r="A8" s="118">
        <v>2</v>
      </c>
      <c r="B8" s="119" t="str">
        <f>Resumo!B7</f>
        <v>CONSTRUÇÃO DO PRÉDIO PRINCIPAL</v>
      </c>
      <c r="C8" s="110">
        <f>Resumo!D7</f>
        <v>13260184.05886199</v>
      </c>
      <c r="D8" s="111">
        <f>(C8/$C$18)</f>
        <v>0.46578291107833203</v>
      </c>
      <c r="E8" s="112">
        <f>($C8*F8)/100</f>
        <v>663009.20294309943</v>
      </c>
      <c r="F8" s="112">
        <v>5</v>
      </c>
      <c r="G8" s="112">
        <f>($C8*H8)/100</f>
        <v>1326018.4058861989</v>
      </c>
      <c r="H8" s="112">
        <v>10</v>
      </c>
      <c r="I8" s="112">
        <f>($C8*J8)/100</f>
        <v>1591222.087063439</v>
      </c>
      <c r="J8" s="112">
        <v>12</v>
      </c>
      <c r="K8" s="112">
        <f>($C8*L8)/100</f>
        <v>1591222.087063439</v>
      </c>
      <c r="L8" s="112">
        <v>12</v>
      </c>
      <c r="M8" s="112">
        <f>($C8*N8)/100</f>
        <v>1723823.9276520587</v>
      </c>
      <c r="N8" s="113">
        <v>13</v>
      </c>
    </row>
    <row r="9" spans="1:14" s="2" customFormat="1" ht="3.9" customHeight="1" x14ac:dyDescent="0.2">
      <c r="A9" s="114"/>
      <c r="B9" s="115"/>
      <c r="C9" s="116"/>
      <c r="D9" s="117"/>
      <c r="E9" s="163"/>
      <c r="F9" s="164"/>
      <c r="G9" s="163"/>
      <c r="H9" s="164"/>
      <c r="I9" s="163"/>
      <c r="J9" s="164"/>
      <c r="K9" s="199"/>
      <c r="L9" s="200"/>
      <c r="M9" s="163"/>
      <c r="N9" s="164"/>
    </row>
    <row r="10" spans="1:14" s="2" customFormat="1" ht="20.399999999999999" x14ac:dyDescent="0.2">
      <c r="A10" s="108">
        <v>3</v>
      </c>
      <c r="B10" s="120" t="str">
        <f>Resumo!B8</f>
        <v>CONSTRUÇÃO DE PARQUE AQUÁTICO</v>
      </c>
      <c r="C10" s="110">
        <f>Resumo!D8</f>
        <v>1984041.65334</v>
      </c>
      <c r="D10" s="111">
        <f>(C10/$C$18)</f>
        <v>6.9692297851307705E-2</v>
      </c>
      <c r="E10" s="112"/>
      <c r="F10" s="112"/>
      <c r="G10" s="112"/>
      <c r="H10" s="112"/>
      <c r="I10" s="112"/>
      <c r="J10" s="112"/>
      <c r="K10" s="112"/>
      <c r="L10" s="112"/>
      <c r="M10" s="112"/>
      <c r="N10" s="113"/>
    </row>
    <row r="11" spans="1:14" s="2" customFormat="1" ht="3.9" customHeight="1" x14ac:dyDescent="0.2">
      <c r="A11" s="114"/>
      <c r="B11" s="121"/>
      <c r="C11" s="116"/>
      <c r="D11" s="117"/>
      <c r="E11" s="122"/>
      <c r="F11" s="122"/>
      <c r="G11" s="122"/>
      <c r="H11" s="122"/>
      <c r="I11" s="122"/>
      <c r="J11" s="122"/>
      <c r="K11" s="122"/>
      <c r="L11" s="122"/>
      <c r="M11" s="122"/>
      <c r="N11" s="123"/>
    </row>
    <row r="12" spans="1:14" s="2" customFormat="1" ht="20.399999999999999" x14ac:dyDescent="0.2">
      <c r="A12" s="108">
        <v>4</v>
      </c>
      <c r="B12" s="120" t="str">
        <f>Resumo!B9</f>
        <v>OBRAS EXTERNAS DE URBANIZAÇÃO E PAISAGISMO</v>
      </c>
      <c r="C12" s="110">
        <f>Resumo!D9</f>
        <v>955385.89997999975</v>
      </c>
      <c r="D12" s="111">
        <f>(C12/$C$18)</f>
        <v>3.3559294782071619E-2</v>
      </c>
      <c r="E12" s="112"/>
      <c r="F12" s="112"/>
      <c r="G12" s="112"/>
      <c r="H12" s="112"/>
      <c r="I12" s="112"/>
      <c r="J12" s="112"/>
      <c r="K12" s="112"/>
      <c r="L12" s="113"/>
      <c r="M12" s="112"/>
      <c r="N12" s="113"/>
    </row>
    <row r="13" spans="1:14" s="2" customFormat="1" ht="3.75" customHeight="1" x14ac:dyDescent="0.2">
      <c r="A13" s="114"/>
      <c r="B13" s="121"/>
      <c r="C13" s="127"/>
      <c r="D13" s="128"/>
      <c r="E13" s="122"/>
      <c r="F13" s="122"/>
      <c r="G13" s="122"/>
      <c r="H13" s="122"/>
      <c r="I13" s="122"/>
      <c r="J13" s="122"/>
      <c r="K13" s="122"/>
      <c r="L13" s="123"/>
      <c r="M13" s="122"/>
      <c r="N13" s="123"/>
    </row>
    <row r="14" spans="1:14" s="2" customFormat="1" ht="20.399999999999999" x14ac:dyDescent="0.2">
      <c r="A14" s="108">
        <v>5</v>
      </c>
      <c r="B14" s="125" t="str">
        <f>Resumo!B10</f>
        <v>INSTALAÇÕES PREDIAIS E MECÂNICAS</v>
      </c>
      <c r="C14" s="110">
        <f>Resumo!D10</f>
        <v>5749561.2367260046</v>
      </c>
      <c r="D14" s="111">
        <f>(C14/$C$18)</f>
        <v>0.20196155335231505</v>
      </c>
      <c r="E14" s="112">
        <f>($C14*F14)/100</f>
        <v>287478.06183630024</v>
      </c>
      <c r="F14" s="112">
        <v>5</v>
      </c>
      <c r="G14" s="112">
        <f>($C14*H14)/100</f>
        <v>459964.89893808035</v>
      </c>
      <c r="H14" s="112">
        <v>8</v>
      </c>
      <c r="I14" s="112">
        <f>($C14*J14)/100</f>
        <v>517460.51130534039</v>
      </c>
      <c r="J14" s="112">
        <v>9</v>
      </c>
      <c r="K14" s="112">
        <f>($C14*L14)/100</f>
        <v>574956.12367260049</v>
      </c>
      <c r="L14" s="113">
        <v>10</v>
      </c>
      <c r="M14" s="112">
        <f>($C14*N14)/100</f>
        <v>689947.34840712056</v>
      </c>
      <c r="N14" s="113">
        <v>12</v>
      </c>
    </row>
    <row r="15" spans="1:14" s="2" customFormat="1" ht="3.75" customHeight="1" x14ac:dyDescent="0.2">
      <c r="A15" s="114"/>
      <c r="B15" s="121"/>
      <c r="C15" s="127"/>
      <c r="D15" s="128"/>
      <c r="E15" s="163"/>
      <c r="F15" s="163"/>
      <c r="G15" s="163"/>
      <c r="H15" s="163"/>
      <c r="I15" s="163"/>
      <c r="J15" s="163"/>
      <c r="K15" s="163"/>
      <c r="L15" s="164"/>
      <c r="M15" s="163"/>
      <c r="N15" s="164"/>
    </row>
    <row r="16" spans="1:14" s="2" customFormat="1" x14ac:dyDescent="0.2">
      <c r="A16" s="124">
        <v>6</v>
      </c>
      <c r="B16" s="125" t="str">
        <f>Resumo!B11</f>
        <v>EQUIPAMENTOS RELEVANTES</v>
      </c>
      <c r="C16" s="110">
        <f>Resumo!D11</f>
        <v>4542282.2044480005</v>
      </c>
      <c r="D16" s="111">
        <f>(C16/$C$18)</f>
        <v>0.15955415239603146</v>
      </c>
      <c r="E16" s="112">
        <f>($C16*F16)/100</f>
        <v>227114.11022240002</v>
      </c>
      <c r="F16" s="126">
        <v>5</v>
      </c>
      <c r="G16" s="112">
        <f>($C16*H16)/100</f>
        <v>227114.11022240002</v>
      </c>
      <c r="H16" s="112">
        <v>5</v>
      </c>
      <c r="I16" s="112">
        <f>($C16*J16)/100</f>
        <v>227114.11022240002</v>
      </c>
      <c r="J16" s="112">
        <v>5</v>
      </c>
      <c r="K16" s="112">
        <f>($C16*L16)/100</f>
        <v>454228.22044480004</v>
      </c>
      <c r="L16" s="112">
        <v>10</v>
      </c>
      <c r="M16" s="112">
        <f>($C16*N16)/100</f>
        <v>454228.22044480004</v>
      </c>
      <c r="N16" s="126">
        <v>10</v>
      </c>
    </row>
    <row r="17" spans="1:14" s="2" customFormat="1" ht="3.75" customHeight="1" x14ac:dyDescent="0.2">
      <c r="A17" s="114"/>
      <c r="B17" s="121"/>
      <c r="C17" s="127"/>
      <c r="D17" s="128"/>
      <c r="E17" s="165"/>
      <c r="F17" s="165"/>
      <c r="G17" s="165"/>
      <c r="H17" s="165"/>
      <c r="I17" s="165"/>
      <c r="J17" s="165"/>
      <c r="K17" s="165"/>
      <c r="L17" s="165"/>
      <c r="M17" s="163"/>
      <c r="N17" s="163"/>
    </row>
    <row r="18" spans="1:14" ht="12.75" customHeight="1" x14ac:dyDescent="0.2">
      <c r="A18" s="129"/>
      <c r="B18" s="130" t="s">
        <v>33</v>
      </c>
      <c r="C18" s="131">
        <f>SUM(C6:C17)</f>
        <v>28468592.864781994</v>
      </c>
      <c r="D18" s="132">
        <f>SUM(D6:D17)</f>
        <v>1</v>
      </c>
      <c r="E18" s="133">
        <f>SUM(E6:E17)</f>
        <v>1414857.9123729197</v>
      </c>
      <c r="F18" s="134">
        <f>(E18/$C18)</f>
        <v>4.9698905706126985E-2</v>
      </c>
      <c r="G18" s="133">
        <f>SUM(G6:G17)</f>
        <v>2191039.8180750194</v>
      </c>
      <c r="H18" s="134">
        <f>(G18/$C18)</f>
        <v>7.6963404144414771E-2</v>
      </c>
      <c r="I18" s="133">
        <f>SUM(I6:I17)</f>
        <v>2513739.1116195195</v>
      </c>
      <c r="J18" s="134">
        <f>(I18/$C18)</f>
        <v>8.8298677899504574E-2</v>
      </c>
      <c r="K18" s="133">
        <f>SUM(K6:K17)</f>
        <v>2798348.8342091795</v>
      </c>
      <c r="L18" s="134">
        <f>(K18/$C18)</f>
        <v>9.829600105282929E-2</v>
      </c>
      <c r="M18" s="133">
        <f>SUM(M6:M17)</f>
        <v>3045941.899532319</v>
      </c>
      <c r="N18" s="134">
        <f>(M18/$C18)</f>
        <v>0.1069930612306589</v>
      </c>
    </row>
    <row r="19" spans="1:14" x14ac:dyDescent="0.2">
      <c r="A19" s="135"/>
      <c r="B19" s="136" t="s">
        <v>34</v>
      </c>
      <c r="C19" s="137"/>
      <c r="D19" s="138"/>
      <c r="E19" s="133">
        <f>E18</f>
        <v>1414857.9123729197</v>
      </c>
      <c r="F19" s="134">
        <f>F18</f>
        <v>4.9698905706126985E-2</v>
      </c>
      <c r="G19" s="133">
        <f t="shared" ref="G19:J19" si="0">E19+G18</f>
        <v>3605897.7304479391</v>
      </c>
      <c r="H19" s="134">
        <f>F19+H18</f>
        <v>0.12666230985054175</v>
      </c>
      <c r="I19" s="133">
        <f t="shared" si="0"/>
        <v>6119636.8420674587</v>
      </c>
      <c r="J19" s="134">
        <f t="shared" si="0"/>
        <v>0.21496098775004632</v>
      </c>
      <c r="K19" s="133">
        <f>I19+K18</f>
        <v>8917985.6762766391</v>
      </c>
      <c r="L19" s="134">
        <f>J19+L18</f>
        <v>0.31325698880287561</v>
      </c>
      <c r="M19" s="133">
        <f>K19+M18</f>
        <v>11963927.575808957</v>
      </c>
      <c r="N19" s="134">
        <f t="shared" ref="N19" si="1">L19+N18</f>
        <v>0.42025005003353449</v>
      </c>
    </row>
    <row r="20" spans="1:14" x14ac:dyDescent="0.2">
      <c r="A20" s="139"/>
      <c r="B20" s="139"/>
      <c r="C20" s="140"/>
      <c r="D20" s="140"/>
      <c r="E20" s="140"/>
      <c r="F20" s="140"/>
      <c r="G20" s="140"/>
      <c r="H20" s="140"/>
      <c r="I20" s="140"/>
      <c r="J20" s="140"/>
      <c r="K20" s="140"/>
      <c r="L20" s="140"/>
      <c r="M20" s="140"/>
      <c r="N20" s="140"/>
    </row>
    <row r="21" spans="1:14" x14ac:dyDescent="0.2">
      <c r="A21" s="139"/>
      <c r="B21" s="139"/>
      <c r="C21" s="140"/>
      <c r="D21" s="140"/>
      <c r="E21" s="140"/>
      <c r="F21" s="140"/>
      <c r="G21" s="140"/>
      <c r="H21" s="140"/>
      <c r="I21" s="140"/>
      <c r="J21" s="140"/>
      <c r="K21" s="140"/>
      <c r="L21" s="140"/>
      <c r="M21" s="140"/>
      <c r="N21" s="140"/>
    </row>
    <row r="22" spans="1:14" x14ac:dyDescent="0.2">
      <c r="A22" s="139"/>
      <c r="B22" s="139"/>
      <c r="C22" s="140"/>
      <c r="D22" s="140"/>
      <c r="E22" s="140"/>
      <c r="F22" s="140"/>
      <c r="G22" s="140"/>
      <c r="H22" s="140"/>
      <c r="I22" s="140"/>
      <c r="J22" s="140"/>
      <c r="K22" s="140"/>
      <c r="L22" s="140"/>
      <c r="M22" s="140"/>
      <c r="N22" s="140"/>
    </row>
    <row r="23" spans="1:14" ht="10.8" thickBot="1" x14ac:dyDescent="0.25">
      <c r="A23" s="139"/>
      <c r="B23" s="139"/>
      <c r="C23" s="140"/>
      <c r="D23" s="140"/>
      <c r="E23" s="140"/>
      <c r="F23" s="140"/>
      <c r="G23" s="140"/>
      <c r="H23" s="140"/>
      <c r="I23" s="140"/>
      <c r="J23" s="140"/>
      <c r="K23" s="140"/>
      <c r="L23" s="140"/>
      <c r="M23" s="140"/>
      <c r="N23" s="140"/>
    </row>
    <row r="24" spans="1:14" ht="15" customHeight="1" x14ac:dyDescent="0.2">
      <c r="A24" s="94" t="s">
        <v>13</v>
      </c>
      <c r="B24" s="228" t="s">
        <v>383</v>
      </c>
      <c r="C24" s="229"/>
      <c r="D24" s="229"/>
      <c r="E24" s="229"/>
      <c r="F24" s="229"/>
      <c r="G24" s="229"/>
      <c r="H24" s="229"/>
      <c r="I24" s="229"/>
      <c r="J24" s="229"/>
      <c r="K24" s="230"/>
      <c r="L24" s="95"/>
      <c r="M24" s="96"/>
      <c r="N24" s="97"/>
    </row>
    <row r="25" spans="1:14" ht="15" customHeight="1" x14ac:dyDescent="0.2">
      <c r="A25" s="98">
        <v>43739</v>
      </c>
      <c r="B25" s="231"/>
      <c r="C25" s="232"/>
      <c r="D25" s="232"/>
      <c r="E25" s="232"/>
      <c r="F25" s="232"/>
      <c r="G25" s="232"/>
      <c r="H25" s="232"/>
      <c r="I25" s="232"/>
      <c r="J25" s="232"/>
      <c r="K25" s="233"/>
      <c r="L25" s="99"/>
      <c r="M25" s="100"/>
      <c r="N25" s="101"/>
    </row>
    <row r="26" spans="1:14" ht="15" customHeight="1" thickBot="1" x14ac:dyDescent="0.25">
      <c r="A26" s="102"/>
      <c r="B26" s="234"/>
      <c r="C26" s="235"/>
      <c r="D26" s="235"/>
      <c r="E26" s="235"/>
      <c r="F26" s="235"/>
      <c r="G26" s="235"/>
      <c r="H26" s="235"/>
      <c r="I26" s="235"/>
      <c r="J26" s="235"/>
      <c r="K26" s="236"/>
      <c r="L26" s="103"/>
      <c r="M26" s="104"/>
      <c r="N26" s="105"/>
    </row>
    <row r="27" spans="1:14" ht="10.8" thickBot="1" x14ac:dyDescent="0.25">
      <c r="A27" s="237" t="s">
        <v>19</v>
      </c>
      <c r="B27" s="239" t="s">
        <v>15</v>
      </c>
      <c r="C27" s="239" t="s">
        <v>16</v>
      </c>
      <c r="D27" s="240" t="s">
        <v>18</v>
      </c>
      <c r="E27" s="226" t="s">
        <v>2129</v>
      </c>
      <c r="F27" s="227"/>
      <c r="G27" s="226" t="s">
        <v>2130</v>
      </c>
      <c r="H27" s="227"/>
      <c r="I27" s="226" t="s">
        <v>2131</v>
      </c>
      <c r="J27" s="227"/>
      <c r="K27" s="226" t="s">
        <v>2132</v>
      </c>
      <c r="L27" s="227"/>
      <c r="M27" s="226" t="s">
        <v>2133</v>
      </c>
      <c r="N27" s="227"/>
    </row>
    <row r="28" spans="1:14" ht="10.8" thickBot="1" x14ac:dyDescent="0.25">
      <c r="A28" s="238"/>
      <c r="B28" s="238"/>
      <c r="C28" s="238"/>
      <c r="D28" s="241"/>
      <c r="E28" s="106" t="s">
        <v>17</v>
      </c>
      <c r="F28" s="107" t="s">
        <v>18</v>
      </c>
      <c r="G28" s="106" t="s">
        <v>17</v>
      </c>
      <c r="H28" s="107" t="s">
        <v>18</v>
      </c>
      <c r="I28" s="106" t="s">
        <v>17</v>
      </c>
      <c r="J28" s="107" t="s">
        <v>18</v>
      </c>
      <c r="K28" s="106" t="s">
        <v>17</v>
      </c>
      <c r="L28" s="107" t="s">
        <v>18</v>
      </c>
      <c r="M28" s="106" t="s">
        <v>17</v>
      </c>
      <c r="N28" s="107" t="s">
        <v>18</v>
      </c>
    </row>
    <row r="29" spans="1:14" ht="20.399999999999999" x14ac:dyDescent="0.2">
      <c r="A29" s="108">
        <v>1</v>
      </c>
      <c r="B29" s="109" t="str">
        <f>B6</f>
        <v>SERVIÇOS PRELIMINARES E PERIÓDICOS</v>
      </c>
      <c r="C29" s="110">
        <f>C6</f>
        <v>1977137.8114260007</v>
      </c>
      <c r="D29" s="111">
        <f>(C29/$C$18)</f>
        <v>6.944979053994213E-2</v>
      </c>
      <c r="E29" s="112">
        <f>($C29*F29)/100</f>
        <v>177942.40302834005</v>
      </c>
      <c r="F29" s="112">
        <v>9</v>
      </c>
      <c r="G29" s="112">
        <f>($C29*H29)/100</f>
        <v>177942.40302834005</v>
      </c>
      <c r="H29" s="112">
        <v>9</v>
      </c>
      <c r="I29" s="112">
        <f>($C29*J29)/100</f>
        <v>177942.40302834005</v>
      </c>
      <c r="J29" s="112">
        <v>9</v>
      </c>
      <c r="K29" s="112">
        <f>($C29*L29)/100</f>
        <v>177942.40302834005</v>
      </c>
      <c r="L29" s="112">
        <v>9</v>
      </c>
      <c r="M29" s="112">
        <f>($C29*N29)/100</f>
        <v>316342.04982816009</v>
      </c>
      <c r="N29" s="112">
        <v>16</v>
      </c>
    </row>
    <row r="30" spans="1:14" ht="3.6" customHeight="1" x14ac:dyDescent="0.2">
      <c r="A30" s="114"/>
      <c r="B30" s="115"/>
      <c r="C30" s="116"/>
      <c r="D30" s="117"/>
      <c r="E30" s="163"/>
      <c r="F30" s="163"/>
      <c r="G30" s="163"/>
      <c r="H30" s="163"/>
      <c r="I30" s="163"/>
      <c r="J30" s="163"/>
      <c r="K30" s="163"/>
      <c r="L30" s="163"/>
      <c r="M30" s="163"/>
      <c r="N30" s="164"/>
    </row>
    <row r="31" spans="1:14" ht="20.399999999999999" x14ac:dyDescent="0.2">
      <c r="A31" s="118">
        <v>2</v>
      </c>
      <c r="B31" s="119" t="str">
        <f>B8</f>
        <v>CONSTRUÇÃO DO PRÉDIO PRINCIPAL</v>
      </c>
      <c r="C31" s="110">
        <f>C8</f>
        <v>13260184.05886199</v>
      </c>
      <c r="D31" s="111">
        <f>(C31/$C$18)</f>
        <v>0.46578291107833203</v>
      </c>
      <c r="E31" s="112">
        <f>($C31*F31)/100</f>
        <v>1591222.087063439</v>
      </c>
      <c r="F31" s="112">
        <v>12</v>
      </c>
      <c r="G31" s="112">
        <f>($C31*H31)/100</f>
        <v>1326018.4058861989</v>
      </c>
      <c r="H31" s="112">
        <v>10</v>
      </c>
      <c r="I31" s="112">
        <f>($C31*J31)/100</f>
        <v>1326018.4058861989</v>
      </c>
      <c r="J31" s="112">
        <v>10</v>
      </c>
      <c r="K31" s="112">
        <f>($C31*L31)/100</f>
        <v>1326018.4058861989</v>
      </c>
      <c r="L31" s="112">
        <v>10</v>
      </c>
      <c r="M31" s="112">
        <f>($C31*N31)/100</f>
        <v>795611.04353171948</v>
      </c>
      <c r="N31" s="113">
        <v>6</v>
      </c>
    </row>
    <row r="32" spans="1:14" ht="3.6" customHeight="1" x14ac:dyDescent="0.2">
      <c r="A32" s="114"/>
      <c r="B32" s="115"/>
      <c r="C32" s="116"/>
      <c r="D32" s="117"/>
      <c r="E32" s="163"/>
      <c r="F32" s="164"/>
      <c r="G32" s="163"/>
      <c r="H32" s="164"/>
      <c r="I32" s="163"/>
      <c r="J32" s="164"/>
      <c r="K32" s="199"/>
      <c r="L32" s="200"/>
      <c r="M32" s="163"/>
      <c r="N32" s="164"/>
    </row>
    <row r="33" spans="1:14" ht="20.399999999999999" x14ac:dyDescent="0.2">
      <c r="A33" s="108">
        <v>3</v>
      </c>
      <c r="B33" s="120" t="str">
        <f>B10</f>
        <v>CONSTRUÇÃO DE PARQUE AQUÁTICO</v>
      </c>
      <c r="C33" s="110">
        <f>C10</f>
        <v>1984041.65334</v>
      </c>
      <c r="D33" s="111">
        <f>(C33/$C$18)</f>
        <v>6.9692297851307705E-2</v>
      </c>
      <c r="E33" s="112">
        <f>($C33*F33)/100</f>
        <v>238084.99840080002</v>
      </c>
      <c r="F33" s="112">
        <v>12</v>
      </c>
      <c r="G33" s="112">
        <f>($C33*H33)/100</f>
        <v>317446.66453439998</v>
      </c>
      <c r="H33" s="112">
        <v>16</v>
      </c>
      <c r="I33" s="112">
        <f>($C33*J33)/100</f>
        <v>436489.16373480001</v>
      </c>
      <c r="J33" s="112">
        <v>22</v>
      </c>
      <c r="K33" s="112">
        <f>($C33*L33)/100</f>
        <v>535691.24640179996</v>
      </c>
      <c r="L33" s="112">
        <v>27</v>
      </c>
      <c r="M33" s="112">
        <f>($C33*N33)/100</f>
        <v>456329.58026819996</v>
      </c>
      <c r="N33" s="113">
        <v>23</v>
      </c>
    </row>
    <row r="34" spans="1:14" ht="3.6" customHeight="1" x14ac:dyDescent="0.2">
      <c r="A34" s="114"/>
      <c r="B34" s="121"/>
      <c r="C34" s="116"/>
      <c r="D34" s="117"/>
      <c r="E34" s="163"/>
      <c r="F34" s="163"/>
      <c r="G34" s="163"/>
      <c r="H34" s="163"/>
      <c r="I34" s="163"/>
      <c r="J34" s="163"/>
      <c r="K34" s="163"/>
      <c r="L34" s="163"/>
      <c r="M34" s="163"/>
      <c r="N34" s="164"/>
    </row>
    <row r="35" spans="1:14" ht="20.399999999999999" x14ac:dyDescent="0.2">
      <c r="A35" s="108">
        <v>4</v>
      </c>
      <c r="B35" s="120" t="str">
        <f>B12</f>
        <v>OBRAS EXTERNAS DE URBANIZAÇÃO E PAISAGISMO</v>
      </c>
      <c r="C35" s="110">
        <f>C12</f>
        <v>955385.89997999975</v>
      </c>
      <c r="D35" s="111">
        <f>(C35/$C$18)</f>
        <v>3.3559294782071619E-2</v>
      </c>
      <c r="E35" s="112"/>
      <c r="F35" s="112"/>
      <c r="G35" s="112">
        <f>($C35*H35)/100</f>
        <v>191077.17999599993</v>
      </c>
      <c r="H35" s="112">
        <v>20</v>
      </c>
      <c r="I35" s="112">
        <f>($C35*J35)/100</f>
        <v>238846.47499499994</v>
      </c>
      <c r="J35" s="112">
        <v>25</v>
      </c>
      <c r="K35" s="112">
        <f>($C35*L35)/100</f>
        <v>257954.19299459993</v>
      </c>
      <c r="L35" s="113">
        <v>27</v>
      </c>
      <c r="M35" s="112">
        <f>($C35*N35)/100</f>
        <v>267508.05199439992</v>
      </c>
      <c r="N35" s="113">
        <v>28</v>
      </c>
    </row>
    <row r="36" spans="1:14" ht="3.6" customHeight="1" x14ac:dyDescent="0.2">
      <c r="A36" s="114"/>
      <c r="B36" s="121"/>
      <c r="C36" s="127"/>
      <c r="D36" s="128"/>
      <c r="E36" s="122"/>
      <c r="F36" s="122"/>
      <c r="G36" s="163"/>
      <c r="H36" s="163"/>
      <c r="I36" s="163"/>
      <c r="J36" s="163"/>
      <c r="K36" s="163"/>
      <c r="L36" s="164"/>
      <c r="M36" s="163"/>
      <c r="N36" s="164"/>
    </row>
    <row r="37" spans="1:14" ht="20.399999999999999" x14ac:dyDescent="0.2">
      <c r="A37" s="108">
        <v>5</v>
      </c>
      <c r="B37" s="125" t="str">
        <f>B14</f>
        <v>INSTALAÇÕES PREDIAIS E MECÂNICAS</v>
      </c>
      <c r="C37" s="110">
        <f>C14</f>
        <v>5749561.2367260046</v>
      </c>
      <c r="D37" s="111">
        <f>(C37/$C$18)</f>
        <v>0.20196155335231505</v>
      </c>
      <c r="E37" s="112">
        <f>($C37*F37)/100</f>
        <v>689947.34840712056</v>
      </c>
      <c r="F37" s="112">
        <v>12</v>
      </c>
      <c r="G37" s="112">
        <f>($C37*H37)/100</f>
        <v>689947.34840712056</v>
      </c>
      <c r="H37" s="112">
        <v>12</v>
      </c>
      <c r="I37" s="112">
        <f>($C37*J37)/100</f>
        <v>689947.34840712056</v>
      </c>
      <c r="J37" s="112">
        <v>12</v>
      </c>
      <c r="K37" s="112">
        <f>($C37*L37)/100</f>
        <v>574956.12367260049</v>
      </c>
      <c r="L37" s="113">
        <v>10</v>
      </c>
      <c r="M37" s="112">
        <f>($C37*N37)/100</f>
        <v>574956.12367260049</v>
      </c>
      <c r="N37" s="113">
        <v>10</v>
      </c>
    </row>
    <row r="38" spans="1:14" ht="3.6" customHeight="1" x14ac:dyDescent="0.2">
      <c r="A38" s="114"/>
      <c r="B38" s="121"/>
      <c r="C38" s="127"/>
      <c r="D38" s="128"/>
      <c r="E38" s="163"/>
      <c r="F38" s="163"/>
      <c r="G38" s="163"/>
      <c r="H38" s="163"/>
      <c r="I38" s="163"/>
      <c r="J38" s="163"/>
      <c r="K38" s="163"/>
      <c r="L38" s="164"/>
      <c r="M38" s="163"/>
      <c r="N38" s="164"/>
    </row>
    <row r="39" spans="1:14" x14ac:dyDescent="0.2">
      <c r="A39" s="124">
        <v>6</v>
      </c>
      <c r="B39" s="125" t="str">
        <f>B16</f>
        <v>EQUIPAMENTOS RELEVANTES</v>
      </c>
      <c r="C39" s="110">
        <f>C16</f>
        <v>4542282.2044480005</v>
      </c>
      <c r="D39" s="111">
        <f>(C39/$C$18)</f>
        <v>0.15955415239603146</v>
      </c>
      <c r="E39" s="112">
        <f>($C39*F39)/100</f>
        <v>454228.22044480004</v>
      </c>
      <c r="F39" s="126">
        <v>10</v>
      </c>
      <c r="G39" s="112">
        <f>($C39*H39)/100</f>
        <v>454228.22044480004</v>
      </c>
      <c r="H39" s="112">
        <v>10</v>
      </c>
      <c r="I39" s="112">
        <f>($C39*J39)/100</f>
        <v>681342.33066720003</v>
      </c>
      <c r="J39" s="112">
        <v>15</v>
      </c>
      <c r="K39" s="112">
        <f>($C39*L39)/100</f>
        <v>681342.33066720003</v>
      </c>
      <c r="L39" s="112">
        <v>15</v>
      </c>
      <c r="M39" s="112">
        <f>($C39*N39)/100</f>
        <v>681342.33066720003</v>
      </c>
      <c r="N39" s="126">
        <v>15</v>
      </c>
    </row>
    <row r="40" spans="1:14" ht="3.6" customHeight="1" x14ac:dyDescent="0.2">
      <c r="A40" s="114"/>
      <c r="B40" s="121"/>
      <c r="C40" s="127"/>
      <c r="D40" s="128"/>
      <c r="E40" s="165"/>
      <c r="F40" s="165"/>
      <c r="G40" s="165"/>
      <c r="H40" s="165"/>
      <c r="I40" s="165"/>
      <c r="J40" s="165"/>
      <c r="K40" s="165"/>
      <c r="L40" s="165"/>
      <c r="M40" s="163"/>
      <c r="N40" s="163"/>
    </row>
    <row r="41" spans="1:14" x14ac:dyDescent="0.2">
      <c r="A41" s="129"/>
      <c r="B41" s="130" t="s">
        <v>33</v>
      </c>
      <c r="C41" s="131">
        <f>SUM(C29:C40)</f>
        <v>28468592.864781994</v>
      </c>
      <c r="D41" s="132">
        <f>SUM(D29:D40)</f>
        <v>1</v>
      </c>
      <c r="E41" s="133">
        <f>SUM(E29:E40)</f>
        <v>3151425.0573444995</v>
      </c>
      <c r="F41" s="134">
        <f>(E41/$C41)</f>
        <v>0.11069830786203252</v>
      </c>
      <c r="G41" s="133">
        <f>SUM(G29:G40)</f>
        <v>3156660.2222968591</v>
      </c>
      <c r="H41" s="134">
        <f>(G41/$C41)</f>
        <v>0.11088220051093249</v>
      </c>
      <c r="I41" s="133">
        <f>SUM(I29:I40)</f>
        <v>3550586.1267186594</v>
      </c>
      <c r="J41" s="134">
        <f>(I41/$C41)</f>
        <v>0.12471941074091612</v>
      </c>
      <c r="K41" s="133">
        <f>SUM(K29:K40)</f>
        <v>3553904.7026507389</v>
      </c>
      <c r="L41" s="134">
        <f>(K41/$C41)</f>
        <v>0.12483598046207661</v>
      </c>
      <c r="M41" s="133">
        <f>SUM(M29:M40)</f>
        <v>3092089.1799622802</v>
      </c>
      <c r="N41" s="134">
        <f>(M41/$C41)</f>
        <v>0.10861405039050773</v>
      </c>
    </row>
    <row r="42" spans="1:14" x14ac:dyDescent="0.2">
      <c r="A42" s="135"/>
      <c r="B42" s="136" t="s">
        <v>34</v>
      </c>
      <c r="C42" s="137"/>
      <c r="D42" s="138"/>
      <c r="E42" s="133">
        <f>M19+E41</f>
        <v>15115352.633153457</v>
      </c>
      <c r="F42" s="134">
        <f>N19+F41</f>
        <v>0.53094835789556705</v>
      </c>
      <c r="G42" s="133">
        <f t="shared" ref="G42" si="2">E42+G41</f>
        <v>18272012.855450317</v>
      </c>
      <c r="H42" s="134">
        <f>F42+H41</f>
        <v>0.6418305584064995</v>
      </c>
      <c r="I42" s="133">
        <f t="shared" ref="I42" si="3">G42+I41</f>
        <v>21822598.982168976</v>
      </c>
      <c r="J42" s="134">
        <f t="shared" ref="J42" si="4">H42+J41</f>
        <v>0.76654996914741558</v>
      </c>
      <c r="K42" s="133">
        <f>I42+K41</f>
        <v>25376503.684819713</v>
      </c>
      <c r="L42" s="134">
        <f>J42+L41</f>
        <v>0.89138594960949225</v>
      </c>
      <c r="M42" s="133">
        <f>K42+M41</f>
        <v>28468592.864781994</v>
      </c>
      <c r="N42" s="134">
        <f t="shared" ref="N42" si="5">L42+N41</f>
        <v>1</v>
      </c>
    </row>
  </sheetData>
  <sheetProtection selectLockedCells="1" selectUnlockedCells="1"/>
  <mergeCells count="20">
    <mergeCell ref="B1:K3"/>
    <mergeCell ref="M4:N4"/>
    <mergeCell ref="A4:A5"/>
    <mergeCell ref="B4:B5"/>
    <mergeCell ref="D4:D5"/>
    <mergeCell ref="K4:L4"/>
    <mergeCell ref="C4:C5"/>
    <mergeCell ref="E4:F4"/>
    <mergeCell ref="G4:H4"/>
    <mergeCell ref="I4:J4"/>
    <mergeCell ref="M27:N27"/>
    <mergeCell ref="B24:K26"/>
    <mergeCell ref="A27:A28"/>
    <mergeCell ref="B27:B28"/>
    <mergeCell ref="C27:C28"/>
    <mergeCell ref="D27:D28"/>
    <mergeCell ref="E27:F27"/>
    <mergeCell ref="G27:H27"/>
    <mergeCell ref="I27:J27"/>
    <mergeCell ref="K27:L27"/>
  </mergeCells>
  <phoneticPr fontId="0" type="noConversion"/>
  <pageMargins left="0.59055118110236227" right="0.19685039370078741" top="0.98425196850393704" bottom="0.78740157480314965" header="0.51181102362204722" footer="0.31496062992125984"/>
  <pageSetup paperSize="9" scale="90" orientation="landscape" horizontalDpi="4294967295" r:id="rId1"/>
  <headerFooter alignWithMargins="0">
    <oddFooter xml:space="preserve">&amp;L&amp;8Página &amp;P&amp;C&amp;8Construção CA SESC Gurupi - TO
</oddFooter>
  </headerFooter>
  <drawing r:id="rId2"/>
  <legacyDrawing r:id="rId3"/>
  <oleObjects>
    <mc:AlternateContent xmlns:mc="http://schemas.openxmlformats.org/markup-compatibility/2006">
      <mc:Choice Requires="x14">
        <oleObject progId="AutoCAD.Drawing.16" shapeId="6146" r:id="rId4">
          <objectPr defaultSize="0" autoPict="0" r:id="rId5">
            <anchor moveWithCells="1">
              <from>
                <xdr:col>11</xdr:col>
                <xdr:colOff>304800</xdr:colOff>
                <xdr:row>0</xdr:row>
                <xdr:rowOff>68580</xdr:rowOff>
              </from>
              <to>
                <xdr:col>13</xdr:col>
                <xdr:colOff>320040</xdr:colOff>
                <xdr:row>2</xdr:row>
                <xdr:rowOff>114300</xdr:rowOff>
              </to>
            </anchor>
          </objectPr>
        </oleObject>
      </mc:Choice>
      <mc:Fallback>
        <oleObject progId="AutoCAD.Drawing.16" shapeId="6146" r:id="rId4"/>
      </mc:Fallback>
    </mc:AlternateContent>
    <mc:AlternateContent xmlns:mc="http://schemas.openxmlformats.org/markup-compatibility/2006">
      <mc:Choice Requires="x14">
        <oleObject progId="AutoCAD.Drawing.16" shapeId="6147" r:id="rId6">
          <objectPr defaultSize="0" autoPict="0" r:id="rId5">
            <anchor moveWithCells="1">
              <from>
                <xdr:col>11</xdr:col>
                <xdr:colOff>304800</xdr:colOff>
                <xdr:row>23</xdr:row>
                <xdr:rowOff>68580</xdr:rowOff>
              </from>
              <to>
                <xdr:col>13</xdr:col>
                <xdr:colOff>320040</xdr:colOff>
                <xdr:row>25</xdr:row>
                <xdr:rowOff>114300</xdr:rowOff>
              </to>
            </anchor>
          </objectPr>
        </oleObject>
      </mc:Choice>
      <mc:Fallback>
        <oleObject progId="AutoCAD.Drawing.16" shapeId="6147"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2"/>
  <sheetViews>
    <sheetView workbookViewId="0">
      <selection activeCell="F18" sqref="F18"/>
    </sheetView>
  </sheetViews>
  <sheetFormatPr defaultColWidth="8.88671875" defaultRowHeight="13.2" x14ac:dyDescent="0.25"/>
  <cols>
    <col min="1" max="1" width="34.44140625" style="5" customWidth="1"/>
    <col min="2" max="5" width="12.6640625" style="5" customWidth="1"/>
    <col min="6" max="16384" width="8.88671875" style="5"/>
  </cols>
  <sheetData>
    <row r="1" spans="1:5" ht="48" customHeight="1" x14ac:dyDescent="0.25">
      <c r="A1" s="244" t="s">
        <v>46</v>
      </c>
      <c r="B1" s="244"/>
      <c r="C1" s="244"/>
      <c r="D1" s="244"/>
      <c r="E1" s="244"/>
    </row>
    <row r="2" spans="1:5" ht="12.75" customHeight="1" x14ac:dyDescent="0.25">
      <c r="A2" s="3"/>
      <c r="B2" s="3"/>
      <c r="C2" s="3"/>
      <c r="D2" s="3"/>
      <c r="E2" s="3"/>
    </row>
    <row r="3" spans="1:5" ht="15.75" customHeight="1" x14ac:dyDescent="0.25">
      <c r="A3" s="244" t="s">
        <v>47</v>
      </c>
      <c r="B3" s="244"/>
      <c r="C3" s="244"/>
      <c r="D3" s="244"/>
      <c r="E3" s="244"/>
    </row>
    <row r="4" spans="1:5" ht="14.25" customHeight="1" x14ac:dyDescent="0.25">
      <c r="A4" s="4"/>
      <c r="B4" s="4"/>
      <c r="C4" s="4"/>
      <c r="D4" s="4"/>
      <c r="E4" s="4"/>
    </row>
    <row r="5" spans="1:5" x14ac:dyDescent="0.25">
      <c r="A5" s="141" t="s">
        <v>48</v>
      </c>
      <c r="B5" s="142" t="s">
        <v>49</v>
      </c>
      <c r="C5" s="142" t="s">
        <v>70</v>
      </c>
      <c r="D5" s="142" t="s">
        <v>50</v>
      </c>
      <c r="E5" s="142" t="s">
        <v>51</v>
      </c>
    </row>
    <row r="6" spans="1:5" x14ac:dyDescent="0.25">
      <c r="A6" s="143" t="s">
        <v>52</v>
      </c>
      <c r="B6" s="144">
        <v>3</v>
      </c>
      <c r="C6" s="144">
        <v>4</v>
      </c>
      <c r="D6" s="144">
        <v>5.5</v>
      </c>
      <c r="E6" s="145">
        <v>3</v>
      </c>
    </row>
    <row r="7" spans="1:5" x14ac:dyDescent="0.25">
      <c r="A7" s="143" t="s">
        <v>53</v>
      </c>
      <c r="B7" s="144">
        <v>0.8</v>
      </c>
      <c r="C7" s="144">
        <v>0.8</v>
      </c>
      <c r="D7" s="144">
        <v>1</v>
      </c>
      <c r="E7" s="145">
        <v>0.8</v>
      </c>
    </row>
    <row r="8" spans="1:5" x14ac:dyDescent="0.25">
      <c r="A8" s="143" t="s">
        <v>54</v>
      </c>
      <c r="B8" s="146">
        <v>0.97</v>
      </c>
      <c r="C8" s="146">
        <v>1.27</v>
      </c>
      <c r="D8" s="146">
        <v>1.27</v>
      </c>
      <c r="E8" s="145">
        <v>0.97</v>
      </c>
    </row>
    <row r="9" spans="1:5" x14ac:dyDescent="0.25">
      <c r="A9" s="143" t="s">
        <v>55</v>
      </c>
      <c r="B9" s="146">
        <v>0.59</v>
      </c>
      <c r="C9" s="146">
        <v>1.23</v>
      </c>
      <c r="D9" s="146">
        <v>1.39</v>
      </c>
      <c r="E9" s="145">
        <v>0.59</v>
      </c>
    </row>
    <row r="10" spans="1:5" x14ac:dyDescent="0.25">
      <c r="A10" s="143" t="s">
        <v>56</v>
      </c>
      <c r="B10" s="144">
        <v>6.16</v>
      </c>
      <c r="C10" s="144">
        <v>7.4</v>
      </c>
      <c r="D10" s="144">
        <v>8.9600000000000009</v>
      </c>
      <c r="E10" s="145">
        <v>6.16</v>
      </c>
    </row>
    <row r="11" spans="1:5" x14ac:dyDescent="0.25">
      <c r="A11" s="143" t="s">
        <v>57</v>
      </c>
      <c r="B11" s="147">
        <f>SUM(B12:B15)</f>
        <v>10.65</v>
      </c>
      <c r="C11" s="147">
        <f>SUM(C12:C15)</f>
        <v>10.65</v>
      </c>
      <c r="D11" s="147">
        <f>SUM(D12:D15)</f>
        <v>10.65</v>
      </c>
      <c r="E11" s="145">
        <f>SUM(E12:E15)</f>
        <v>10.65</v>
      </c>
    </row>
    <row r="12" spans="1:5" x14ac:dyDescent="0.25">
      <c r="A12" s="143" t="s">
        <v>58</v>
      </c>
      <c r="B12" s="144">
        <v>0.65</v>
      </c>
      <c r="C12" s="144">
        <v>0.65</v>
      </c>
      <c r="D12" s="144">
        <v>0.65</v>
      </c>
      <c r="E12" s="145">
        <v>0.65</v>
      </c>
    </row>
    <row r="13" spans="1:5" x14ac:dyDescent="0.25">
      <c r="A13" s="143" t="s">
        <v>59</v>
      </c>
      <c r="B13" s="144">
        <v>3</v>
      </c>
      <c r="C13" s="144">
        <v>3</v>
      </c>
      <c r="D13" s="144">
        <v>3</v>
      </c>
      <c r="E13" s="145">
        <v>3</v>
      </c>
    </row>
    <row r="14" spans="1:5" x14ac:dyDescent="0.25">
      <c r="A14" s="143" t="s">
        <v>60</v>
      </c>
      <c r="B14" s="144">
        <v>4.5</v>
      </c>
      <c r="C14" s="144">
        <v>4.5</v>
      </c>
      <c r="D14" s="144">
        <v>4.5</v>
      </c>
      <c r="E14" s="145">
        <v>4.5</v>
      </c>
    </row>
    <row r="15" spans="1:5" x14ac:dyDescent="0.25">
      <c r="A15" s="143" t="s">
        <v>384</v>
      </c>
      <c r="B15" s="144">
        <v>2.5</v>
      </c>
      <c r="C15" s="144">
        <v>2.5</v>
      </c>
      <c r="D15" s="144">
        <v>2.5</v>
      </c>
      <c r="E15" s="145">
        <v>2.5</v>
      </c>
    </row>
    <row r="16" spans="1:5" x14ac:dyDescent="0.25">
      <c r="A16" s="148"/>
      <c r="B16" s="149"/>
      <c r="C16" s="149"/>
      <c r="D16" s="149"/>
      <c r="E16" s="149"/>
    </row>
    <row r="17" spans="1:5" x14ac:dyDescent="0.25">
      <c r="A17" s="255" t="s">
        <v>81</v>
      </c>
      <c r="B17" s="255"/>
      <c r="C17" s="255"/>
      <c r="D17" s="255"/>
      <c r="E17" s="255"/>
    </row>
    <row r="18" spans="1:5" ht="55.2" customHeight="1" x14ac:dyDescent="0.25">
      <c r="A18" s="245" t="s">
        <v>1261</v>
      </c>
      <c r="B18" s="245"/>
      <c r="C18" s="245"/>
      <c r="D18" s="245"/>
      <c r="E18" s="245"/>
    </row>
    <row r="19" spans="1:5" x14ac:dyDescent="0.25">
      <c r="A19" s="148"/>
      <c r="B19" s="149"/>
      <c r="C19" s="149"/>
      <c r="D19" s="149"/>
      <c r="E19" s="150"/>
    </row>
    <row r="20" spans="1:5" x14ac:dyDescent="0.25">
      <c r="A20" s="246" t="s">
        <v>61</v>
      </c>
      <c r="B20" s="246"/>
      <c r="C20" s="246"/>
      <c r="D20" s="246"/>
      <c r="E20" s="246"/>
    </row>
    <row r="21" spans="1:5" ht="13.8" thickBot="1" x14ac:dyDescent="0.3"/>
    <row r="22" spans="1:5" ht="13.8" thickTop="1" x14ac:dyDescent="0.25">
      <c r="A22" s="247" t="s">
        <v>62</v>
      </c>
      <c r="B22" s="248"/>
      <c r="C22" s="248"/>
      <c r="D22" s="248"/>
      <c r="E22" s="248"/>
    </row>
    <row r="23" spans="1:5" x14ac:dyDescent="0.25">
      <c r="A23" s="249"/>
      <c r="B23" s="250"/>
      <c r="C23" s="250"/>
      <c r="D23" s="250"/>
      <c r="E23" s="250"/>
    </row>
    <row r="24" spans="1:5" ht="13.8" thickBot="1" x14ac:dyDescent="0.3">
      <c r="A24" s="251"/>
      <c r="B24" s="252"/>
      <c r="C24" s="252"/>
      <c r="D24" s="252"/>
      <c r="E24" s="252"/>
    </row>
    <row r="25" spans="1:5" ht="13.8" hidden="1" thickTop="1" x14ac:dyDescent="0.25">
      <c r="A25" s="5">
        <f t="shared" ref="A25:A30" si="0">E6/100</f>
        <v>0.03</v>
      </c>
    </row>
    <row r="26" spans="1:5" ht="13.8" hidden="1" thickTop="1" x14ac:dyDescent="0.25">
      <c r="A26" s="5">
        <f t="shared" si="0"/>
        <v>8.0000000000000002E-3</v>
      </c>
    </row>
    <row r="27" spans="1:5" ht="13.8" hidden="1" thickTop="1" x14ac:dyDescent="0.25">
      <c r="A27" s="5">
        <f t="shared" si="0"/>
        <v>9.7000000000000003E-3</v>
      </c>
    </row>
    <row r="28" spans="1:5" ht="13.8" hidden="1" thickTop="1" x14ac:dyDescent="0.25">
      <c r="A28" s="5">
        <f t="shared" si="0"/>
        <v>5.8999999999999999E-3</v>
      </c>
    </row>
    <row r="29" spans="1:5" ht="13.8" hidden="1" thickTop="1" x14ac:dyDescent="0.25">
      <c r="A29" s="5">
        <f t="shared" si="0"/>
        <v>6.1600000000000002E-2</v>
      </c>
    </row>
    <row r="30" spans="1:5" ht="13.8" hidden="1" thickTop="1" x14ac:dyDescent="0.25">
      <c r="A30" s="5">
        <f t="shared" si="0"/>
        <v>0.1065</v>
      </c>
    </row>
    <row r="31" spans="1:5" ht="13.8" thickTop="1" x14ac:dyDescent="0.25"/>
    <row r="32" spans="1:5" x14ac:dyDescent="0.25">
      <c r="A32" s="253" t="s">
        <v>63</v>
      </c>
      <c r="B32" s="253"/>
      <c r="C32" s="153"/>
      <c r="D32" s="6"/>
      <c r="E32" s="7">
        <f>((1+(A25+A26+A27))*(1+A28)*(1+A29)/(1-A30))-1</f>
        <v>0.25215503759149449</v>
      </c>
    </row>
    <row r="33" spans="1:6" x14ac:dyDescent="0.25">
      <c r="A33" s="254"/>
      <c r="B33" s="254"/>
      <c r="C33" s="254"/>
      <c r="D33" s="254"/>
      <c r="E33" s="254"/>
      <c r="F33" s="152"/>
    </row>
    <row r="35" spans="1:6" ht="15.6" x14ac:dyDescent="0.25">
      <c r="A35" s="244" t="s">
        <v>64</v>
      </c>
      <c r="B35" s="244"/>
      <c r="C35" s="244"/>
      <c r="D35" s="244"/>
      <c r="E35" s="244"/>
    </row>
    <row r="36" spans="1:6" x14ac:dyDescent="0.25">
      <c r="A36" s="4"/>
      <c r="B36" s="4"/>
      <c r="C36" s="4"/>
      <c r="D36" s="4"/>
      <c r="E36" s="4"/>
    </row>
    <row r="37" spans="1:6" x14ac:dyDescent="0.25">
      <c r="A37" s="141" t="s">
        <v>48</v>
      </c>
      <c r="B37" s="142" t="s">
        <v>49</v>
      </c>
      <c r="C37" s="142" t="s">
        <v>70</v>
      </c>
      <c r="D37" s="142" t="s">
        <v>50</v>
      </c>
      <c r="E37" s="142" t="s">
        <v>51</v>
      </c>
    </row>
    <row r="38" spans="1:6" x14ac:dyDescent="0.25">
      <c r="A38" s="143" t="s">
        <v>52</v>
      </c>
      <c r="B38" s="144">
        <v>1.5</v>
      </c>
      <c r="C38" s="144">
        <v>3.45</v>
      </c>
      <c r="D38" s="144">
        <v>4.49</v>
      </c>
      <c r="E38" s="145">
        <v>1.5</v>
      </c>
    </row>
    <row r="39" spans="1:6" x14ac:dyDescent="0.25">
      <c r="A39" s="143" t="s">
        <v>53</v>
      </c>
      <c r="B39" s="144">
        <v>0.3</v>
      </c>
      <c r="C39" s="144">
        <v>0.48</v>
      </c>
      <c r="D39" s="144">
        <v>0.82</v>
      </c>
      <c r="E39" s="145">
        <v>0.3</v>
      </c>
    </row>
    <row r="40" spans="1:6" x14ac:dyDescent="0.25">
      <c r="A40" s="143" t="s">
        <v>54</v>
      </c>
      <c r="B40" s="146">
        <v>0.56000000000000005</v>
      </c>
      <c r="C40" s="146">
        <v>0.85</v>
      </c>
      <c r="D40" s="146">
        <v>0.89</v>
      </c>
      <c r="E40" s="145">
        <v>0.56000000000000005</v>
      </c>
    </row>
    <row r="41" spans="1:6" x14ac:dyDescent="0.25">
      <c r="A41" s="143" t="s">
        <v>55</v>
      </c>
      <c r="B41" s="146">
        <v>0.85</v>
      </c>
      <c r="C41" s="146">
        <v>0.85</v>
      </c>
      <c r="D41" s="146">
        <v>1.1100000000000001</v>
      </c>
      <c r="E41" s="145">
        <v>0.85</v>
      </c>
    </row>
    <row r="42" spans="1:6" x14ac:dyDescent="0.25">
      <c r="A42" s="143" t="s">
        <v>56</v>
      </c>
      <c r="B42" s="144">
        <v>3.5</v>
      </c>
      <c r="C42" s="144">
        <v>5.1100000000000003</v>
      </c>
      <c r="D42" s="144">
        <v>6.22</v>
      </c>
      <c r="E42" s="145">
        <v>3.5</v>
      </c>
    </row>
    <row r="43" spans="1:6" x14ac:dyDescent="0.25">
      <c r="A43" s="143" t="s">
        <v>57</v>
      </c>
      <c r="B43" s="147">
        <f>SUM(B44:B46)</f>
        <v>8.15</v>
      </c>
      <c r="C43" s="147">
        <f>SUM(C44:C46)</f>
        <v>8.15</v>
      </c>
      <c r="D43" s="147">
        <f>SUM(D44:D46)</f>
        <v>8.15</v>
      </c>
      <c r="E43" s="145">
        <f>SUM(E44:E46)</f>
        <v>8.15</v>
      </c>
    </row>
    <row r="44" spans="1:6" x14ac:dyDescent="0.25">
      <c r="A44" s="143" t="s">
        <v>58</v>
      </c>
      <c r="B44" s="144">
        <v>0.65</v>
      </c>
      <c r="C44" s="144">
        <v>0.65</v>
      </c>
      <c r="D44" s="144">
        <v>0.65</v>
      </c>
      <c r="E44" s="145">
        <v>0.65</v>
      </c>
    </row>
    <row r="45" spans="1:6" x14ac:dyDescent="0.25">
      <c r="A45" s="143" t="s">
        <v>59</v>
      </c>
      <c r="B45" s="144">
        <v>3</v>
      </c>
      <c r="C45" s="144">
        <v>3</v>
      </c>
      <c r="D45" s="144">
        <v>3</v>
      </c>
      <c r="E45" s="145">
        <v>3</v>
      </c>
    </row>
    <row r="46" spans="1:6" x14ac:dyDescent="0.25">
      <c r="A46" s="143" t="s">
        <v>60</v>
      </c>
      <c r="B46" s="144">
        <v>4.5</v>
      </c>
      <c r="C46" s="144">
        <v>4.5</v>
      </c>
      <c r="D46" s="144">
        <v>4.5</v>
      </c>
      <c r="E46" s="145">
        <v>4.5</v>
      </c>
    </row>
    <row r="47" spans="1:6" x14ac:dyDescent="0.25">
      <c r="A47" s="148"/>
      <c r="B47" s="149"/>
      <c r="C47" s="149"/>
      <c r="D47" s="149"/>
      <c r="E47" s="149"/>
    </row>
    <row r="48" spans="1:6" x14ac:dyDescent="0.25">
      <c r="A48" s="148"/>
      <c r="B48" s="149"/>
      <c r="C48" s="149"/>
      <c r="D48" s="149"/>
      <c r="E48" s="150"/>
    </row>
    <row r="49" spans="1:5" x14ac:dyDescent="0.25">
      <c r="A49" s="246" t="s">
        <v>61</v>
      </c>
      <c r="B49" s="246"/>
      <c r="C49" s="246"/>
      <c r="D49" s="246"/>
      <c r="E49" s="246"/>
    </row>
    <row r="50" spans="1:5" ht="13.8" thickBot="1" x14ac:dyDescent="0.3"/>
    <row r="51" spans="1:5" ht="13.8" thickTop="1" x14ac:dyDescent="0.25">
      <c r="A51" s="247" t="s">
        <v>62</v>
      </c>
      <c r="B51" s="248"/>
      <c r="C51" s="248"/>
      <c r="D51" s="248"/>
      <c r="E51" s="248"/>
    </row>
    <row r="52" spans="1:5" x14ac:dyDescent="0.25">
      <c r="A52" s="249"/>
      <c r="B52" s="250"/>
      <c r="C52" s="250"/>
      <c r="D52" s="250"/>
      <c r="E52" s="250"/>
    </row>
    <row r="53" spans="1:5" ht="13.8" thickBot="1" x14ac:dyDescent="0.3">
      <c r="A53" s="251"/>
      <c r="B53" s="252"/>
      <c r="C53" s="252"/>
      <c r="D53" s="252"/>
      <c r="E53" s="252"/>
    </row>
    <row r="54" spans="1:5" ht="13.8" hidden="1" thickTop="1" x14ac:dyDescent="0.25">
      <c r="A54" s="5">
        <f t="shared" ref="A54:A59" si="1">E38/100</f>
        <v>1.4999999999999999E-2</v>
      </c>
    </row>
    <row r="55" spans="1:5" ht="13.8" hidden="1" thickTop="1" x14ac:dyDescent="0.25">
      <c r="A55" s="5">
        <f t="shared" si="1"/>
        <v>3.0000000000000001E-3</v>
      </c>
    </row>
    <row r="56" spans="1:5" ht="13.8" hidden="1" thickTop="1" x14ac:dyDescent="0.25">
      <c r="A56" s="5">
        <f t="shared" si="1"/>
        <v>5.6000000000000008E-3</v>
      </c>
    </row>
    <row r="57" spans="1:5" ht="13.8" hidden="1" thickTop="1" x14ac:dyDescent="0.25">
      <c r="A57" s="5">
        <f t="shared" si="1"/>
        <v>8.5000000000000006E-3</v>
      </c>
    </row>
    <row r="58" spans="1:5" ht="13.8" hidden="1" thickTop="1" x14ac:dyDescent="0.25">
      <c r="A58" s="5">
        <f t="shared" si="1"/>
        <v>3.5000000000000003E-2</v>
      </c>
    </row>
    <row r="59" spans="1:5" ht="13.8" hidden="1" thickTop="1" x14ac:dyDescent="0.25">
      <c r="A59" s="5">
        <f t="shared" si="1"/>
        <v>8.1500000000000003E-2</v>
      </c>
    </row>
    <row r="60" spans="1:5" ht="13.8" thickTop="1" x14ac:dyDescent="0.25"/>
    <row r="61" spans="1:5" x14ac:dyDescent="0.25">
      <c r="A61" s="253" t="s">
        <v>63</v>
      </c>
      <c r="B61" s="253"/>
      <c r="C61" s="153"/>
      <c r="D61" s="6"/>
      <c r="E61" s="7">
        <f>((1+(A54+A55+A56))*(1+A57)*(1+A58)/(1-A59))-1</f>
        <v>0.16323475340228644</v>
      </c>
    </row>
    <row r="62" spans="1:5" x14ac:dyDescent="0.25">
      <c r="A62" s="242"/>
      <c r="B62" s="243"/>
      <c r="C62" s="243"/>
      <c r="D62" s="243"/>
      <c r="E62" s="243"/>
    </row>
  </sheetData>
  <sheetProtection selectLockedCells="1" selectUnlockedCells="1"/>
  <mergeCells count="13">
    <mergeCell ref="A62:E62"/>
    <mergeCell ref="A1:E1"/>
    <mergeCell ref="A3:E3"/>
    <mergeCell ref="A18:E18"/>
    <mergeCell ref="A20:E20"/>
    <mergeCell ref="A22:E24"/>
    <mergeCell ref="A32:B32"/>
    <mergeCell ref="A33:E33"/>
    <mergeCell ref="A35:E35"/>
    <mergeCell ref="A49:E49"/>
    <mergeCell ref="A51:E53"/>
    <mergeCell ref="A61:B61"/>
    <mergeCell ref="A17:E17"/>
  </mergeCells>
  <pageMargins left="0.78740157480314965" right="0.78740157480314965" top="0.59055118110236227" bottom="0.59055118110236227" header="0.31496062992125984" footer="0.31496062992125984"/>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Resumo</vt:lpstr>
      <vt:lpstr>Planilha Preços</vt:lpstr>
      <vt:lpstr>Cronograma</vt:lpstr>
      <vt:lpstr>Cálculo BDI</vt:lpstr>
      <vt:lpstr>'Planilha Preços'!Titulos_de_impressao</vt:lpstr>
      <vt:lpstr>Resumo!Titulos_de_impressao</vt:lpstr>
    </vt:vector>
  </TitlesOfParts>
  <Company>ENARC Eng. e Arq. Ltda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Cozinha Industrial SESC - Rio Branco - Acre</dc:title>
  <dc:subject>Orçamento de custo de construção</dc:subject>
  <dc:creator>Nazareno Maiolino e Hamilton R Carlos</dc:creator>
  <cp:lastModifiedBy>Nazareno</cp:lastModifiedBy>
  <cp:lastPrinted>2020-01-14T20:22:36Z</cp:lastPrinted>
  <dcterms:created xsi:type="dcterms:W3CDTF">1998-12-06T19:46:28Z</dcterms:created>
  <dcterms:modified xsi:type="dcterms:W3CDTF">2020-01-14T22:09:55Z</dcterms:modified>
</cp:coreProperties>
</file>