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onardo\Desktop\CENTRO DE ATIVIDADES DE GURUPI\QUESTIONAMENTOS\Adendo 03\Orçamento rev_04\"/>
    </mc:Choice>
  </mc:AlternateContent>
  <bookViews>
    <workbookView xWindow="-105" yWindow="-105" windowWidth="23250" windowHeight="12720" tabRatio="718" activeTab="1"/>
  </bookViews>
  <sheets>
    <sheet name="Resumo" sheetId="2" r:id="rId1"/>
    <sheet name="Planilha Preços" sheetId="29" r:id="rId2"/>
    <sheet name="Cronograma" sheetId="4" r:id="rId3"/>
    <sheet name="Cálculo BDI" sheetId="33" r:id="rId4"/>
    <sheet name="Comp. Custos" sheetId="34" r:id="rId5"/>
  </sheets>
  <externalReferences>
    <externalReference r:id="rId6"/>
  </externalReferences>
  <definedNames>
    <definedName name="_xlnm._FilterDatabase" localSheetId="1" hidden="1">'Planilha Preços'!$B$1:$B$942</definedName>
    <definedName name="_xlnm.Print_Titles" localSheetId="4">'Comp. Custos'!$1:$5</definedName>
    <definedName name="_xlnm.Print_Titles" localSheetId="1">'Planilha Preços'!$1:$5</definedName>
    <definedName name="_xlnm.Print_Titles" localSheetId="0">Resumo!$1:$5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711" i="34" l="1"/>
  <c r="G3710" i="34"/>
  <c r="G3709" i="34"/>
  <c r="G3708" i="34"/>
  <c r="G3707" i="34"/>
  <c r="G3706" i="34" s="1"/>
  <c r="G3703" i="34"/>
  <c r="G3702" i="34"/>
  <c r="G3701" i="34"/>
  <c r="G3700" i="34"/>
  <c r="G3699" i="34"/>
  <c r="G3695" i="34"/>
  <c r="G3694" i="34"/>
  <c r="G3693" i="34"/>
  <c r="G3692" i="34"/>
  <c r="G3689" i="34"/>
  <c r="G3688" i="34"/>
  <c r="G3687" i="34"/>
  <c r="G3686" i="34"/>
  <c r="G3685" i="34"/>
  <c r="G3682" i="34"/>
  <c r="G3681" i="34"/>
  <c r="G3680" i="34"/>
  <c r="G3679" i="34"/>
  <c r="G3678" i="34" s="1"/>
  <c r="G3675" i="34"/>
  <c r="G3674" i="34"/>
  <c r="G3673" i="34"/>
  <c r="G3672" i="34"/>
  <c r="G3671" i="34"/>
  <c r="G3668" i="34"/>
  <c r="G3664" i="34" s="1"/>
  <c r="G3667" i="34"/>
  <c r="G3666" i="34"/>
  <c r="G3665" i="34"/>
  <c r="G3661" i="34"/>
  <c r="G3660" i="34"/>
  <c r="G3659" i="34"/>
  <c r="G3658" i="34"/>
  <c r="G3657" i="34" s="1"/>
  <c r="G3654" i="34"/>
  <c r="G3653" i="34"/>
  <c r="G3652" i="34"/>
  <c r="G3651" i="34"/>
  <c r="G3650" i="34" s="1"/>
  <c r="G3647" i="34"/>
  <c r="G3646" i="34"/>
  <c r="G3645" i="34"/>
  <c r="G3644" i="34"/>
  <c r="G3640" i="34"/>
  <c r="G3639" i="34"/>
  <c r="G3638" i="34"/>
  <c r="G3637" i="34"/>
  <c r="G3636" i="34"/>
  <c r="G3633" i="34"/>
  <c r="G3632" i="34"/>
  <c r="G3631" i="34"/>
  <c r="G3630" i="34"/>
  <c r="G3629" i="34"/>
  <c r="G3625" i="34"/>
  <c r="G3624" i="34"/>
  <c r="G3619" i="34"/>
  <c r="G3618" i="34"/>
  <c r="F3620" i="34" s="1"/>
  <c r="G3620" i="34" s="1"/>
  <c r="G3617" i="34" s="1"/>
  <c r="G3614" i="34"/>
  <c r="G3613" i="34"/>
  <c r="G3612" i="34"/>
  <c r="G3611" i="34" s="1"/>
  <c r="G3608" i="34"/>
  <c r="G3607" i="34"/>
  <c r="G3606" i="34" s="1"/>
  <c r="G3603" i="34"/>
  <c r="G3602" i="34"/>
  <c r="G3595" i="34" s="1"/>
  <c r="G3601" i="34"/>
  <c r="G3600" i="34"/>
  <c r="G3599" i="34"/>
  <c r="G3598" i="34"/>
  <c r="G3597" i="34"/>
  <c r="G3596" i="34"/>
  <c r="G3592" i="34"/>
  <c r="G3591" i="34"/>
  <c r="G3590" i="34"/>
  <c r="G3589" i="34"/>
  <c r="G3588" i="34"/>
  <c r="G3587" i="34"/>
  <c r="G3586" i="34"/>
  <c r="G3585" i="34"/>
  <c r="G3584" i="34"/>
  <c r="G3583" i="34"/>
  <c r="G3582" i="34"/>
  <c r="G3581" i="34"/>
  <c r="G3580" i="34"/>
  <c r="G3579" i="34"/>
  <c r="G3578" i="34"/>
  <c r="G3577" i="34"/>
  <c r="G3576" i="34"/>
  <c r="G3575" i="34"/>
  <c r="G3574" i="34"/>
  <c r="G3573" i="34"/>
  <c r="G3572" i="34"/>
  <c r="G3571" i="34"/>
  <c r="G3570" i="34"/>
  <c r="G3569" i="34"/>
  <c r="G3568" i="34"/>
  <c r="G3567" i="34"/>
  <c r="G3566" i="34"/>
  <c r="G3565" i="34" s="1"/>
  <c r="G3562" i="34"/>
  <c r="G3561" i="34"/>
  <c r="G3560" i="34"/>
  <c r="G3559" i="34"/>
  <c r="G3558" i="34"/>
  <c r="G3555" i="34"/>
  <c r="G3554" i="34"/>
  <c r="G3551" i="34" s="1"/>
  <c r="G3553" i="34"/>
  <c r="G3552" i="34"/>
  <c r="G3548" i="34"/>
  <c r="G3547" i="34"/>
  <c r="G3546" i="34"/>
  <c r="G3544" i="34" s="1"/>
  <c r="G3545" i="34"/>
  <c r="G3541" i="34"/>
  <c r="G3540" i="34"/>
  <c r="G3539" i="34"/>
  <c r="G3538" i="34"/>
  <c r="G3537" i="34"/>
  <c r="G3534" i="34"/>
  <c r="G3533" i="34"/>
  <c r="G3532" i="34"/>
  <c r="G3530" i="34" s="1"/>
  <c r="G3531" i="34"/>
  <c r="G3526" i="34"/>
  <c r="G3525" i="34"/>
  <c r="G3524" i="34"/>
  <c r="G3519" i="34"/>
  <c r="G3518" i="34"/>
  <c r="G3517" i="34"/>
  <c r="F3520" i="34" s="1"/>
  <c r="G3520" i="34" s="1"/>
  <c r="G3516" i="34"/>
  <c r="G3513" i="34"/>
  <c r="G3512" i="34"/>
  <c r="G3511" i="34"/>
  <c r="G3509" i="34" s="1"/>
  <c r="G3510" i="34"/>
  <c r="G3506" i="34"/>
  <c r="G3505" i="34"/>
  <c r="G3504" i="34"/>
  <c r="G3503" i="34" s="1"/>
  <c r="G3500" i="34"/>
  <c r="G3499" i="34"/>
  <c r="G3497" i="34" s="1"/>
  <c r="G3498" i="34"/>
  <c r="G3494" i="34"/>
  <c r="G3493" i="34"/>
  <c r="G3492" i="34"/>
  <c r="G3491" i="34" s="1"/>
  <c r="G3488" i="34"/>
  <c r="G3487" i="34"/>
  <c r="G3485" i="34" s="1"/>
  <c r="G3486" i="34"/>
  <c r="G3482" i="34"/>
  <c r="G3481" i="34"/>
  <c r="G3480" i="34"/>
  <c r="G3478" i="34" s="1"/>
  <c r="G3479" i="34"/>
  <c r="G3475" i="34"/>
  <c r="G3472" i="34" s="1"/>
  <c r="G3474" i="34"/>
  <c r="G3473" i="34"/>
  <c r="G3469" i="34"/>
  <c r="G3468" i="34"/>
  <c r="G3465" i="34"/>
  <c r="G3464" i="34"/>
  <c r="G3463" i="34"/>
  <c r="G3461" i="34" s="1"/>
  <c r="G3462" i="34"/>
  <c r="G3458" i="34"/>
  <c r="G3457" i="34"/>
  <c r="G3456" i="34"/>
  <c r="G3455" i="34"/>
  <c r="G3454" i="34"/>
  <c r="G3453" i="34"/>
  <c r="G3452" i="34"/>
  <c r="G3451" i="34"/>
  <c r="G3450" i="34"/>
  <c r="G3449" i="34"/>
  <c r="G3448" i="34"/>
  <c r="G3447" i="34"/>
  <c r="G3446" i="34"/>
  <c r="G3445" i="34"/>
  <c r="G3444" i="34"/>
  <c r="G3443" i="34"/>
  <c r="G3442" i="34"/>
  <c r="G3441" i="34"/>
  <c r="G3440" i="34"/>
  <c r="G3437" i="34"/>
  <c r="G3436" i="34"/>
  <c r="G3435" i="34"/>
  <c r="G3434" i="34"/>
  <c r="G3433" i="34"/>
  <c r="G3432" i="34"/>
  <c r="G3431" i="34"/>
  <c r="G3428" i="34"/>
  <c r="G3426" i="34" s="1"/>
  <c r="G3427" i="34"/>
  <c r="G3423" i="34"/>
  <c r="G3421" i="34" s="1"/>
  <c r="G3422" i="34"/>
  <c r="G3418" i="34"/>
  <c r="G3417" i="34"/>
  <c r="G3416" i="34"/>
  <c r="G3413" i="34"/>
  <c r="G3412" i="34"/>
  <c r="G3411" i="34"/>
  <c r="G3408" i="34"/>
  <c r="G3407" i="34"/>
  <c r="G3406" i="34"/>
  <c r="G3403" i="34"/>
  <c r="G3402" i="34"/>
  <c r="G3401" i="34" s="1"/>
  <c r="G3398" i="34"/>
  <c r="G3397" i="34"/>
  <c r="G3396" i="34" s="1"/>
  <c r="G3393" i="34"/>
  <c r="G3392" i="34"/>
  <c r="G3391" i="34"/>
  <c r="G3388" i="34"/>
  <c r="G3386" i="34" s="1"/>
  <c r="G3387" i="34"/>
  <c r="G3383" i="34"/>
  <c r="G3381" i="34" s="1"/>
  <c r="G3382" i="34"/>
  <c r="G3378" i="34"/>
  <c r="G3377" i="34"/>
  <c r="G3374" i="34"/>
  <c r="G3372" i="34" s="1"/>
  <c r="G3373" i="34"/>
  <c r="G3369" i="34"/>
  <c r="G3367" i="34" s="1"/>
  <c r="G3368" i="34"/>
  <c r="G3364" i="34"/>
  <c r="G3363" i="34"/>
  <c r="G3362" i="34"/>
  <c r="G3361" i="34" s="1"/>
  <c r="G3358" i="34"/>
  <c r="G3357" i="34"/>
  <c r="G3355" i="34" s="1"/>
  <c r="G3356" i="34"/>
  <c r="G3352" i="34"/>
  <c r="G3351" i="34"/>
  <c r="G3350" i="34"/>
  <c r="G3349" i="34"/>
  <c r="G3348" i="34"/>
  <c r="G3347" i="34"/>
  <c r="G3345" i="34" s="1"/>
  <c r="G3346" i="34"/>
  <c r="G3342" i="34"/>
  <c r="G3341" i="34"/>
  <c r="G3340" i="34"/>
  <c r="G3338" i="34" s="1"/>
  <c r="G3339" i="34"/>
  <c r="G3333" i="34"/>
  <c r="G3332" i="34"/>
  <c r="G3331" i="34"/>
  <c r="G3330" i="34"/>
  <c r="G3329" i="34"/>
  <c r="G3327" i="34"/>
  <c r="G3326" i="34"/>
  <c r="G3325" i="34"/>
  <c r="G3324" i="34"/>
  <c r="F3335" i="34" s="1"/>
  <c r="G3335" i="34" s="1"/>
  <c r="G3319" i="34"/>
  <c r="G3318" i="34"/>
  <c r="G3317" i="34"/>
  <c r="G3316" i="34"/>
  <c r="G3315" i="34"/>
  <c r="G3314" i="34"/>
  <c r="G3310" i="34"/>
  <c r="G3309" i="34"/>
  <c r="G3308" i="34"/>
  <c r="G3307" i="34" s="1"/>
  <c r="G3304" i="34"/>
  <c r="G3303" i="34"/>
  <c r="G3301" i="34" s="1"/>
  <c r="G3302" i="34"/>
  <c r="G3298" i="34"/>
  <c r="E3297" i="34"/>
  <c r="G3297" i="34" s="1"/>
  <c r="E3296" i="34"/>
  <c r="G3296" i="34" s="1"/>
  <c r="E3294" i="34"/>
  <c r="E3295" i="34" s="1"/>
  <c r="G3295" i="34" s="1"/>
  <c r="E3293" i="34"/>
  <c r="G3293" i="34" s="1"/>
  <c r="G3292" i="34"/>
  <c r="G3291" i="34"/>
  <c r="G3290" i="34"/>
  <c r="G3286" i="34"/>
  <c r="E3285" i="34"/>
  <c r="G3285" i="34" s="1"/>
  <c r="G3284" i="34"/>
  <c r="E3284" i="34"/>
  <c r="E3283" i="34"/>
  <c r="G3283" i="34" s="1"/>
  <c r="E3282" i="34"/>
  <c r="G3282" i="34" s="1"/>
  <c r="E3281" i="34"/>
  <c r="G3281" i="34" s="1"/>
  <c r="G3280" i="34"/>
  <c r="G3279" i="34"/>
  <c r="G3278" i="34"/>
  <c r="G3274" i="34"/>
  <c r="G3273" i="34"/>
  <c r="G3272" i="34"/>
  <c r="G3271" i="34"/>
  <c r="G3270" i="34"/>
  <c r="G3269" i="34"/>
  <c r="G3268" i="34"/>
  <c r="G3267" i="34"/>
  <c r="G3265" i="34" s="1"/>
  <c r="G3266" i="34"/>
  <c r="G3262" i="34"/>
  <c r="G3261" i="34"/>
  <c r="G3260" i="34"/>
  <c r="G3259" i="34" s="1"/>
  <c r="G3256" i="34"/>
  <c r="G3255" i="34"/>
  <c r="G3253" i="34" s="1"/>
  <c r="G3254" i="34"/>
  <c r="G3250" i="34"/>
  <c r="G3249" i="34"/>
  <c r="G3248" i="34"/>
  <c r="G3244" i="34"/>
  <c r="G3243" i="34"/>
  <c r="G3242" i="34"/>
  <c r="G3241" i="34"/>
  <c r="G3240" i="34"/>
  <c r="G3239" i="34"/>
  <c r="G3238" i="34"/>
  <c r="G3237" i="34"/>
  <c r="G3236" i="34"/>
  <c r="G3235" i="34"/>
  <c r="G3234" i="34"/>
  <c r="G3233" i="34"/>
  <c r="G3232" i="34"/>
  <c r="G3231" i="34"/>
  <c r="G3230" i="34"/>
  <c r="G3228" i="34" s="1"/>
  <c r="G3229" i="34"/>
  <c r="G3225" i="34"/>
  <c r="G3224" i="34"/>
  <c r="G3223" i="34"/>
  <c r="G3222" i="34"/>
  <c r="G3221" i="34"/>
  <c r="G3220" i="34"/>
  <c r="G3219" i="34"/>
  <c r="G3218" i="34"/>
  <c r="G3217" i="34"/>
  <c r="G3216" i="34"/>
  <c r="G3215" i="34"/>
  <c r="G3214" i="34"/>
  <c r="G3213" i="34"/>
  <c r="G3212" i="34"/>
  <c r="G3211" i="34"/>
  <c r="G3210" i="34"/>
  <c r="G3209" i="34"/>
  <c r="G3205" i="34"/>
  <c r="G3204" i="34"/>
  <c r="G3203" i="34"/>
  <c r="G3202" i="34"/>
  <c r="G3201" i="34"/>
  <c r="G3200" i="34"/>
  <c r="G3199" i="34"/>
  <c r="G3196" i="34"/>
  <c r="G3195" i="34"/>
  <c r="G3194" i="34"/>
  <c r="G3193" i="34"/>
  <c r="G3192" i="34"/>
  <c r="G3191" i="34"/>
  <c r="G3188" i="34"/>
  <c r="G3187" i="34"/>
  <c r="G3185" i="34" s="1"/>
  <c r="G3186" i="34"/>
  <c r="G3182" i="34"/>
  <c r="G3181" i="34"/>
  <c r="G3180" i="34"/>
  <c r="G3176" i="34"/>
  <c r="G3175" i="34"/>
  <c r="G3174" i="34" s="1"/>
  <c r="G3171" i="34"/>
  <c r="G3170" i="34"/>
  <c r="G3169" i="34"/>
  <c r="G3168" i="34" s="1"/>
  <c r="F3165" i="34"/>
  <c r="G3165" i="34" s="1"/>
  <c r="G3164" i="34"/>
  <c r="G3163" i="34"/>
  <c r="G3162" i="34"/>
  <c r="G3158" i="34"/>
  <c r="F3158" i="34"/>
  <c r="G3157" i="34"/>
  <c r="G3156" i="34"/>
  <c r="G3155" i="34"/>
  <c r="F3151" i="34"/>
  <c r="G3151" i="34" s="1"/>
  <c r="G3150" i="34"/>
  <c r="G3149" i="34"/>
  <c r="G3147" i="34" s="1"/>
  <c r="G3148" i="34"/>
  <c r="G3143" i="34"/>
  <c r="G3142" i="34"/>
  <c r="G3141" i="34"/>
  <c r="F3144" i="34" s="1"/>
  <c r="G3144" i="34" s="1"/>
  <c r="F3137" i="34"/>
  <c r="G3137" i="34" s="1"/>
  <c r="G3136" i="34"/>
  <c r="G3135" i="34"/>
  <c r="G3134" i="34"/>
  <c r="G3133" i="34" s="1"/>
  <c r="F3130" i="34"/>
  <c r="G3130" i="34" s="1"/>
  <c r="G3129" i="34"/>
  <c r="G3128" i="34"/>
  <c r="G3127" i="34"/>
  <c r="G3123" i="34"/>
  <c r="F3123" i="34"/>
  <c r="G3122" i="34"/>
  <c r="G3121" i="34"/>
  <c r="G3120" i="34"/>
  <c r="G3115" i="34"/>
  <c r="G3114" i="34"/>
  <c r="G3113" i="34"/>
  <c r="F3116" i="34" s="1"/>
  <c r="G3116" i="34" s="1"/>
  <c r="F3109" i="34"/>
  <c r="G3109" i="34" s="1"/>
  <c r="G3108" i="34"/>
  <c r="G3107" i="34"/>
  <c r="G3106" i="34"/>
  <c r="G3102" i="34"/>
  <c r="F3102" i="34"/>
  <c r="G3101" i="34"/>
  <c r="G3100" i="34"/>
  <c r="G3099" i="34"/>
  <c r="G3098" i="34" s="1"/>
  <c r="G3095" i="34"/>
  <c r="F3095" i="34"/>
  <c r="G3094" i="34"/>
  <c r="G3093" i="34"/>
  <c r="G3091" i="34" s="1"/>
  <c r="G3092" i="34"/>
  <c r="G3087" i="34"/>
  <c r="G3086" i="34"/>
  <c r="G3085" i="34"/>
  <c r="F3088" i="34" s="1"/>
  <c r="G3088" i="34" s="1"/>
  <c r="G3084" i="34"/>
  <c r="F3081" i="34"/>
  <c r="G3081" i="34" s="1"/>
  <c r="G3080" i="34"/>
  <c r="G3079" i="34"/>
  <c r="G3078" i="34"/>
  <c r="G3077" i="34" s="1"/>
  <c r="G3074" i="34"/>
  <c r="F3074" i="34"/>
  <c r="G3073" i="34"/>
  <c r="G3072" i="34"/>
  <c r="G3071" i="34"/>
  <c r="G3067" i="34"/>
  <c r="F3067" i="34"/>
  <c r="G3066" i="34"/>
  <c r="G3065" i="34"/>
  <c r="G3063" i="34" s="1"/>
  <c r="G3064" i="34"/>
  <c r="G3059" i="34"/>
  <c r="G3058" i="34"/>
  <c r="G3057" i="34"/>
  <c r="F3060" i="34" s="1"/>
  <c r="G3060" i="34" s="1"/>
  <c r="G3056" i="34"/>
  <c r="F3053" i="34"/>
  <c r="G3053" i="34" s="1"/>
  <c r="G3052" i="34"/>
  <c r="G3051" i="34"/>
  <c r="G3050" i="34"/>
  <c r="F3046" i="34"/>
  <c r="G3046" i="34" s="1"/>
  <c r="G3045" i="34"/>
  <c r="G3044" i="34"/>
  <c r="G3043" i="34"/>
  <c r="G3039" i="34"/>
  <c r="F3039" i="34"/>
  <c r="G3038" i="34"/>
  <c r="G3037" i="34"/>
  <c r="G3035" i="34" s="1"/>
  <c r="G3036" i="34"/>
  <c r="G3031" i="34"/>
  <c r="G3030" i="34"/>
  <c r="G3029" i="34"/>
  <c r="F3032" i="34" s="1"/>
  <c r="G3032" i="34" s="1"/>
  <c r="F3025" i="34"/>
  <c r="G3025" i="34" s="1"/>
  <c r="G3024" i="34"/>
  <c r="G3023" i="34"/>
  <c r="G3022" i="34"/>
  <c r="G3021" i="34" s="1"/>
  <c r="F3018" i="34"/>
  <c r="G3018" i="34" s="1"/>
  <c r="G3017" i="34"/>
  <c r="G3016" i="34"/>
  <c r="G3015" i="34"/>
  <c r="G3011" i="34"/>
  <c r="F3011" i="34"/>
  <c r="G3010" i="34"/>
  <c r="G3009" i="34"/>
  <c r="G3008" i="34"/>
  <c r="G3003" i="34"/>
  <c r="G3002" i="34"/>
  <c r="G3001" i="34"/>
  <c r="F3004" i="34" s="1"/>
  <c r="G3004" i="34" s="1"/>
  <c r="F2997" i="34"/>
  <c r="G2997" i="34" s="1"/>
  <c r="G2996" i="34"/>
  <c r="G2995" i="34"/>
  <c r="G2994" i="34"/>
  <c r="G2990" i="34"/>
  <c r="F2990" i="34"/>
  <c r="G2989" i="34"/>
  <c r="G2988" i="34"/>
  <c r="G2987" i="34"/>
  <c r="G2986" i="34" s="1"/>
  <c r="G2983" i="34"/>
  <c r="F2983" i="34"/>
  <c r="G2982" i="34"/>
  <c r="G2981" i="34"/>
  <c r="G2979" i="34" s="1"/>
  <c r="G2980" i="34"/>
  <c r="G2975" i="34"/>
  <c r="G2974" i="34"/>
  <c r="G2973" i="34"/>
  <c r="F2976" i="34" s="1"/>
  <c r="G2976" i="34" s="1"/>
  <c r="G2972" i="34"/>
  <c r="F2969" i="34"/>
  <c r="G2969" i="34" s="1"/>
  <c r="G2968" i="34"/>
  <c r="G2967" i="34"/>
  <c r="G2966" i="34"/>
  <c r="G2962" i="34"/>
  <c r="F2962" i="34"/>
  <c r="G2961" i="34"/>
  <c r="G2960" i="34"/>
  <c r="G2959" i="34"/>
  <c r="G2954" i="34"/>
  <c r="G2953" i="34"/>
  <c r="G2951" i="34" s="1"/>
  <c r="G2952" i="34"/>
  <c r="F2955" i="34" s="1"/>
  <c r="G2955" i="34" s="1"/>
  <c r="G2947" i="34"/>
  <c r="G2946" i="34"/>
  <c r="G2945" i="34"/>
  <c r="F2948" i="34" s="1"/>
  <c r="G2948" i="34" s="1"/>
  <c r="G2944" i="34"/>
  <c r="F2941" i="34"/>
  <c r="G2941" i="34" s="1"/>
  <c r="G2940" i="34"/>
  <c r="G2939" i="34"/>
  <c r="G2938" i="34"/>
  <c r="G2934" i="34"/>
  <c r="F2934" i="34"/>
  <c r="G2933" i="34"/>
  <c r="G2932" i="34"/>
  <c r="G2931" i="34"/>
  <c r="G2926" i="34"/>
  <c r="G2925" i="34"/>
  <c r="G2923" i="34" s="1"/>
  <c r="G2924" i="34"/>
  <c r="F2927" i="34" s="1"/>
  <c r="G2927" i="34" s="1"/>
  <c r="G2919" i="34"/>
  <c r="G2918" i="34"/>
  <c r="G2917" i="34"/>
  <c r="F2920" i="34" s="1"/>
  <c r="G2920" i="34" s="1"/>
  <c r="G2916" i="34"/>
  <c r="F2913" i="34"/>
  <c r="G2913" i="34" s="1"/>
  <c r="G2912" i="34"/>
  <c r="G2911" i="34"/>
  <c r="G2910" i="34"/>
  <c r="G2909" i="34" s="1"/>
  <c r="G2906" i="34"/>
  <c r="F2906" i="34"/>
  <c r="G2905" i="34"/>
  <c r="G2904" i="34"/>
  <c r="G2903" i="34"/>
  <c r="G2898" i="34"/>
  <c r="G2897" i="34"/>
  <c r="G2895" i="34" s="1"/>
  <c r="G2896" i="34"/>
  <c r="F2899" i="34" s="1"/>
  <c r="G2899" i="34" s="1"/>
  <c r="G2891" i="34"/>
  <c r="G2890" i="34"/>
  <c r="G2889" i="34"/>
  <c r="F2892" i="34" s="1"/>
  <c r="G2892" i="34" s="1"/>
  <c r="G2888" i="34"/>
  <c r="F2885" i="34"/>
  <c r="G2885" i="34" s="1"/>
  <c r="G2884" i="34"/>
  <c r="G2883" i="34"/>
  <c r="G2882" i="34"/>
  <c r="G2881" i="34" s="1"/>
  <c r="G2878" i="34"/>
  <c r="F2878" i="34"/>
  <c r="G2877" i="34"/>
  <c r="G2876" i="34"/>
  <c r="G2875" i="34"/>
  <c r="G2870" i="34"/>
  <c r="G2869" i="34"/>
  <c r="G2867" i="34" s="1"/>
  <c r="G2868" i="34"/>
  <c r="F2871" i="34" s="1"/>
  <c r="G2871" i="34" s="1"/>
  <c r="G2863" i="34"/>
  <c r="G2862" i="34"/>
  <c r="G2861" i="34"/>
  <c r="F2864" i="34" s="1"/>
  <c r="G2864" i="34" s="1"/>
  <c r="G2860" i="34"/>
  <c r="F2857" i="34"/>
  <c r="G2857" i="34" s="1"/>
  <c r="G2856" i="34"/>
  <c r="G2855" i="34"/>
  <c r="G2854" i="34"/>
  <c r="G2853" i="34" s="1"/>
  <c r="G2850" i="34"/>
  <c r="F2850" i="34"/>
  <c r="G2849" i="34"/>
  <c r="G2848" i="34"/>
  <c r="G2847" i="34"/>
  <c r="G2846" i="34" s="1"/>
  <c r="G2843" i="34"/>
  <c r="G2842" i="34"/>
  <c r="G2841" i="34"/>
  <c r="G2840" i="34"/>
  <c r="G2839" i="34"/>
  <c r="G2838" i="34"/>
  <c r="G2837" i="34"/>
  <c r="G2836" i="34" s="1"/>
  <c r="G2832" i="34"/>
  <c r="G2831" i="34"/>
  <c r="G2830" i="34"/>
  <c r="F2833" i="34" s="1"/>
  <c r="G2833" i="34" s="1"/>
  <c r="G2825" i="34"/>
  <c r="G2824" i="34"/>
  <c r="G2823" i="34"/>
  <c r="F2826" i="34" s="1"/>
  <c r="G2826" i="34" s="1"/>
  <c r="G2822" i="34"/>
  <c r="F2819" i="34"/>
  <c r="G2819" i="34" s="1"/>
  <c r="G2818" i="34"/>
  <c r="G2817" i="34"/>
  <c r="G2816" i="34"/>
  <c r="G2812" i="34"/>
  <c r="G2811" i="34"/>
  <c r="G2810" i="34"/>
  <c r="G2809" i="34"/>
  <c r="G2808" i="34"/>
  <c r="G2807" i="34"/>
  <c r="G2806" i="34"/>
  <c r="G2802" i="34"/>
  <c r="G2801" i="34"/>
  <c r="G2800" i="34"/>
  <c r="G2799" i="34"/>
  <c r="G2798" i="34"/>
  <c r="G2797" i="34"/>
  <c r="G2796" i="34"/>
  <c r="G2792" i="34"/>
  <c r="G2791" i="34"/>
  <c r="G2789" i="34" s="1"/>
  <c r="G2790" i="34"/>
  <c r="G2786" i="34"/>
  <c r="G2785" i="34"/>
  <c r="G2784" i="34"/>
  <c r="G2783" i="34"/>
  <c r="G2782" i="34"/>
  <c r="G2781" i="34" s="1"/>
  <c r="G2778" i="34"/>
  <c r="G2777" i="34"/>
  <c r="G2776" i="34"/>
  <c r="G2775" i="34"/>
  <c r="G2774" i="34"/>
  <c r="G2773" i="34" s="1"/>
  <c r="G2770" i="34"/>
  <c r="G2769" i="34"/>
  <c r="G2768" i="34"/>
  <c r="G2767" i="34"/>
  <c r="G2766" i="34"/>
  <c r="G2762" i="34"/>
  <c r="G2761" i="34"/>
  <c r="G2760" i="34"/>
  <c r="G2759" i="34"/>
  <c r="G2757" i="34" s="1"/>
  <c r="G2758" i="34"/>
  <c r="G2754" i="34"/>
  <c r="G2753" i="34"/>
  <c r="G2752" i="34"/>
  <c r="G2751" i="34"/>
  <c r="G2750" i="34"/>
  <c r="G2748" i="34"/>
  <c r="F2749" i="34" s="1"/>
  <c r="G2749" i="34" s="1"/>
  <c r="G2747" i="34"/>
  <c r="G2743" i="34"/>
  <c r="G2742" i="34"/>
  <c r="G2741" i="34"/>
  <c r="G2739" i="34" s="1"/>
  <c r="F2741" i="34"/>
  <c r="G2740" i="34"/>
  <c r="G2736" i="34"/>
  <c r="G2735" i="34"/>
  <c r="G2733" i="34"/>
  <c r="F2734" i="34" s="1"/>
  <c r="G2734" i="34" s="1"/>
  <c r="G2729" i="34"/>
  <c r="G2728" i="34"/>
  <c r="G2726" i="34"/>
  <c r="F2727" i="34" s="1"/>
  <c r="G2727" i="34" s="1"/>
  <c r="G2722" i="34"/>
  <c r="G2721" i="34"/>
  <c r="F2720" i="34"/>
  <c r="G2720" i="34" s="1"/>
  <c r="G2719" i="34"/>
  <c r="G2715" i="34"/>
  <c r="G2714" i="34"/>
  <c r="G2713" i="34"/>
  <c r="G2711" i="34" s="1"/>
  <c r="F2713" i="34"/>
  <c r="G2712" i="34"/>
  <c r="G2708" i="34"/>
  <c r="G2707" i="34"/>
  <c r="G2705" i="34"/>
  <c r="F2706" i="34" s="1"/>
  <c r="G2706" i="34" s="1"/>
  <c r="G2701" i="34"/>
  <c r="G2700" i="34"/>
  <c r="G2698" i="34"/>
  <c r="F2699" i="34" s="1"/>
  <c r="G2699" i="34" s="1"/>
  <c r="G2694" i="34"/>
  <c r="G2693" i="34"/>
  <c r="F2692" i="34"/>
  <c r="G2692" i="34" s="1"/>
  <c r="G2691" i="34"/>
  <c r="G2687" i="34"/>
  <c r="G2686" i="34"/>
  <c r="G2685" i="34"/>
  <c r="G2683" i="34" s="1"/>
  <c r="F2685" i="34"/>
  <c r="G2684" i="34"/>
  <c r="G2680" i="34"/>
  <c r="G2679" i="34"/>
  <c r="G2677" i="34"/>
  <c r="F2678" i="34" s="1"/>
  <c r="G2678" i="34" s="1"/>
  <c r="G2673" i="34"/>
  <c r="G2672" i="34"/>
  <c r="G2670" i="34"/>
  <c r="F2671" i="34" s="1"/>
  <c r="G2671" i="34" s="1"/>
  <c r="G2666" i="34"/>
  <c r="G2665" i="34"/>
  <c r="F2664" i="34"/>
  <c r="G2664" i="34" s="1"/>
  <c r="G2663" i="34"/>
  <c r="G2659" i="34"/>
  <c r="G2658" i="34"/>
  <c r="G2657" i="34"/>
  <c r="G2655" i="34" s="1"/>
  <c r="F2657" i="34"/>
  <c r="G2656" i="34"/>
  <c r="G2652" i="34"/>
  <c r="G2651" i="34"/>
  <c r="G2649" i="34"/>
  <c r="F2650" i="34" s="1"/>
  <c r="G2650" i="34" s="1"/>
  <c r="G2645" i="34"/>
  <c r="G2644" i="34"/>
  <c r="G2642" i="34"/>
  <c r="F2643" i="34" s="1"/>
  <c r="G2643" i="34" s="1"/>
  <c r="G2638" i="34"/>
  <c r="G2637" i="34"/>
  <c r="F2636" i="34"/>
  <c r="G2636" i="34" s="1"/>
  <c r="G2635" i="34"/>
  <c r="G2631" i="34"/>
  <c r="G2630" i="34"/>
  <c r="G2629" i="34"/>
  <c r="G2627" i="34" s="1"/>
  <c r="F2629" i="34"/>
  <c r="G2628" i="34"/>
  <c r="G2624" i="34"/>
  <c r="G2623" i="34"/>
  <c r="G2622" i="34"/>
  <c r="G2621" i="34" s="1"/>
  <c r="G2618" i="34"/>
  <c r="G2617" i="34"/>
  <c r="G2615" i="34" s="1"/>
  <c r="G2616" i="34"/>
  <c r="G2612" i="34"/>
  <c r="G2611" i="34"/>
  <c r="G2610" i="34"/>
  <c r="G2609" i="34"/>
  <c r="G2608" i="34"/>
  <c r="G2607" i="34"/>
  <c r="G2606" i="34"/>
  <c r="G2605" i="34"/>
  <c r="G2604" i="34" s="1"/>
  <c r="G2601" i="34"/>
  <c r="G2600" i="34"/>
  <c r="G2599" i="34"/>
  <c r="G2598" i="34"/>
  <c r="G2597" i="34"/>
  <c r="G2596" i="34"/>
  <c r="G2595" i="34"/>
  <c r="G2594" i="34"/>
  <c r="G2590" i="34"/>
  <c r="G2589" i="34"/>
  <c r="G2588" i="34"/>
  <c r="G2587" i="34"/>
  <c r="G2586" i="34"/>
  <c r="G2585" i="34"/>
  <c r="G2584" i="34"/>
  <c r="G2583" i="34"/>
  <c r="G2579" i="34"/>
  <c r="G2578" i="34"/>
  <c r="G2577" i="34"/>
  <c r="G2576" i="34"/>
  <c r="G2575" i="34"/>
  <c r="G2574" i="34"/>
  <c r="G2573" i="34"/>
  <c r="G2572" i="34"/>
  <c r="G2566" i="34"/>
  <c r="G2565" i="34"/>
  <c r="G2564" i="34"/>
  <c r="G2561" i="34"/>
  <c r="G2560" i="34"/>
  <c r="G2559" i="34"/>
  <c r="G2556" i="34"/>
  <c r="G2555" i="34"/>
  <c r="F2568" i="34" s="1"/>
  <c r="G2568" i="34" s="1"/>
  <c r="G2554" i="34"/>
  <c r="G2553" i="34"/>
  <c r="G2546" i="34"/>
  <c r="G2545" i="34"/>
  <c r="G2544" i="34"/>
  <c r="G2541" i="34"/>
  <c r="G2540" i="34"/>
  <c r="G2539" i="34"/>
  <c r="G2536" i="34"/>
  <c r="G2535" i="34"/>
  <c r="G2534" i="34"/>
  <c r="G2533" i="34"/>
  <c r="G2526" i="34"/>
  <c r="G2525" i="34"/>
  <c r="G2524" i="34"/>
  <c r="G2521" i="34"/>
  <c r="G2520" i="34"/>
  <c r="G2519" i="34"/>
  <c r="G2516" i="34"/>
  <c r="G2515" i="34"/>
  <c r="G2514" i="34"/>
  <c r="G2513" i="34"/>
  <c r="G2506" i="34"/>
  <c r="G2505" i="34"/>
  <c r="G2504" i="34"/>
  <c r="G2501" i="34"/>
  <c r="G2500" i="34"/>
  <c r="G2499" i="34"/>
  <c r="G2496" i="34"/>
  <c r="G2495" i="34"/>
  <c r="G2494" i="34"/>
  <c r="F2508" i="34" s="1"/>
  <c r="G2508" i="34" s="1"/>
  <c r="G2487" i="34"/>
  <c r="G2486" i="34"/>
  <c r="G2485" i="34"/>
  <c r="G2482" i="34"/>
  <c r="G2481" i="34"/>
  <c r="G2480" i="34"/>
  <c r="G2477" i="34"/>
  <c r="G2476" i="34"/>
  <c r="F2489" i="34" s="1"/>
  <c r="G2489" i="34" s="1"/>
  <c r="G2475" i="34"/>
  <c r="G2468" i="34"/>
  <c r="G2467" i="34"/>
  <c r="G2466" i="34"/>
  <c r="G2463" i="34"/>
  <c r="G2462" i="34"/>
  <c r="G2461" i="34"/>
  <c r="G2458" i="34"/>
  <c r="G2457" i="34"/>
  <c r="F2470" i="34" s="1"/>
  <c r="G2470" i="34" s="1"/>
  <c r="G2456" i="34"/>
  <c r="G2449" i="34"/>
  <c r="G2448" i="34"/>
  <c r="G2447" i="34"/>
  <c r="G2444" i="34"/>
  <c r="G2443" i="34"/>
  <c r="G2442" i="34"/>
  <c r="G2439" i="34"/>
  <c r="G2438" i="34"/>
  <c r="G2437" i="34"/>
  <c r="G2430" i="34"/>
  <c r="G2429" i="34"/>
  <c r="G2428" i="34"/>
  <c r="G2425" i="34"/>
  <c r="G2424" i="34"/>
  <c r="G2423" i="34"/>
  <c r="G2420" i="34"/>
  <c r="G2419" i="34"/>
  <c r="F2432" i="34" s="1"/>
  <c r="G2432" i="34" s="1"/>
  <c r="G2418" i="34"/>
  <c r="G2412" i="34"/>
  <c r="G2411" i="34"/>
  <c r="G2410" i="34"/>
  <c r="G2408" i="34"/>
  <c r="G2407" i="34"/>
  <c r="G2403" i="34"/>
  <c r="G2401" i="34" s="1"/>
  <c r="F2403" i="34"/>
  <c r="G2402" i="34"/>
  <c r="G2397" i="34"/>
  <c r="G2393" i="34"/>
  <c r="G2392" i="34"/>
  <c r="G2391" i="34" s="1"/>
  <c r="G2388" i="34"/>
  <c r="G2387" i="34"/>
  <c r="G2386" i="34"/>
  <c r="G2383" i="34"/>
  <c r="G2382" i="34"/>
  <c r="G2381" i="34"/>
  <c r="G2380" i="34"/>
  <c r="G2379" i="34" s="1"/>
  <c r="G2376" i="34"/>
  <c r="G2375" i="34"/>
  <c r="G2374" i="34"/>
  <c r="G2373" i="34"/>
  <c r="G2372" i="34" s="1"/>
  <c r="G2369" i="34"/>
  <c r="G2368" i="34"/>
  <c r="G2367" i="34"/>
  <c r="G2366" i="34"/>
  <c r="G2365" i="34" s="1"/>
  <c r="G2362" i="34"/>
  <c r="G2361" i="34"/>
  <c r="G2360" i="34"/>
  <c r="G2359" i="34"/>
  <c r="G2358" i="34" s="1"/>
  <c r="G2355" i="34"/>
  <c r="G2354" i="34"/>
  <c r="G2353" i="34"/>
  <c r="G2352" i="34"/>
  <c r="G2351" i="34" s="1"/>
  <c r="G2348" i="34"/>
  <c r="G2347" i="34"/>
  <c r="G2346" i="34"/>
  <c r="G2344" i="34" s="1"/>
  <c r="G2345" i="34"/>
  <c r="G2341" i="34"/>
  <c r="G2340" i="34"/>
  <c r="G2339" i="34"/>
  <c r="G2337" i="34" s="1"/>
  <c r="G2338" i="34"/>
  <c r="G2334" i="34"/>
  <c r="G2333" i="34"/>
  <c r="G2332" i="34"/>
  <c r="G2331" i="34"/>
  <c r="G2330" i="34"/>
  <c r="G2327" i="34"/>
  <c r="G2326" i="34"/>
  <c r="G2325" i="34"/>
  <c r="G2324" i="34"/>
  <c r="G2320" i="34"/>
  <c r="G2319" i="34"/>
  <c r="G2318" i="34"/>
  <c r="G2317" i="34"/>
  <c r="G2313" i="34"/>
  <c r="G2312" i="34"/>
  <c r="G2311" i="34"/>
  <c r="G2310" i="34"/>
  <c r="G2309" i="34" s="1"/>
  <c r="G2306" i="34"/>
  <c r="G2305" i="34"/>
  <c r="G2304" i="34"/>
  <c r="G2303" i="34"/>
  <c r="G2299" i="34"/>
  <c r="G2298" i="34"/>
  <c r="G2297" i="34"/>
  <c r="G2296" i="34"/>
  <c r="G2295" i="34"/>
  <c r="G2294" i="34" s="1"/>
  <c r="G2291" i="34"/>
  <c r="G2290" i="34"/>
  <c r="G2289" i="34"/>
  <c r="G2288" i="34"/>
  <c r="G2287" i="34" s="1"/>
  <c r="G2284" i="34"/>
  <c r="G2283" i="34"/>
  <c r="G2282" i="34"/>
  <c r="G2281" i="34"/>
  <c r="G2277" i="34"/>
  <c r="G2276" i="34"/>
  <c r="G2275" i="34"/>
  <c r="G2274" i="34"/>
  <c r="G2273" i="34"/>
  <c r="G2270" i="34"/>
  <c r="G2269" i="34"/>
  <c r="G2268" i="34" s="1"/>
  <c r="G2265" i="34"/>
  <c r="G2264" i="34"/>
  <c r="G2263" i="34"/>
  <c r="G2262" i="34"/>
  <c r="G2261" i="34"/>
  <c r="G2258" i="34"/>
  <c r="G2257" i="34"/>
  <c r="G2256" i="34"/>
  <c r="G2254" i="34" s="1"/>
  <c r="G2255" i="34"/>
  <c r="G2251" i="34"/>
  <c r="G2250" i="34"/>
  <c r="G2249" i="34"/>
  <c r="G2245" i="34"/>
  <c r="G2244" i="34"/>
  <c r="G2243" i="34"/>
  <c r="G2242" i="34"/>
  <c r="G2241" i="34"/>
  <c r="G2240" i="34"/>
  <c r="G2239" i="34"/>
  <c r="G2238" i="34"/>
  <c r="G2237" i="34"/>
  <c r="G2236" i="34"/>
  <c r="G2234" i="34" s="1"/>
  <c r="G2235" i="34"/>
  <c r="G2231" i="34"/>
  <c r="G2230" i="34"/>
  <c r="G2229" i="34"/>
  <c r="G2228" i="34"/>
  <c r="G2227" i="34"/>
  <c r="G2226" i="34"/>
  <c r="G2225" i="34"/>
  <c r="G2224" i="34"/>
  <c r="G2223" i="34"/>
  <c r="G2222" i="34"/>
  <c r="G2221" i="34"/>
  <c r="G2220" i="34" s="1"/>
  <c r="G2217" i="34"/>
  <c r="G2216" i="34"/>
  <c r="G2215" i="34"/>
  <c r="G2214" i="34"/>
  <c r="G2213" i="34"/>
  <c r="G2212" i="34"/>
  <c r="G2211" i="34"/>
  <c r="G2210" i="34"/>
  <c r="G2209" i="34"/>
  <c r="G2208" i="34"/>
  <c r="G2207" i="34"/>
  <c r="G2203" i="34"/>
  <c r="G2202" i="34"/>
  <c r="G2201" i="34"/>
  <c r="G2200" i="34"/>
  <c r="G2199" i="34"/>
  <c r="G2198" i="34"/>
  <c r="G2197" i="34"/>
  <c r="G2196" i="34"/>
  <c r="G2195" i="34"/>
  <c r="G2194" i="34"/>
  <c r="G2193" i="34"/>
  <c r="G2189" i="34"/>
  <c r="G2188" i="34"/>
  <c r="G2187" i="34"/>
  <c r="G2186" i="34"/>
  <c r="G2185" i="34"/>
  <c r="G2184" i="34"/>
  <c r="G2183" i="34"/>
  <c r="G2182" i="34"/>
  <c r="G2181" i="34"/>
  <c r="G2180" i="34"/>
  <c r="G2179" i="34"/>
  <c r="G2175" i="34"/>
  <c r="G2174" i="34"/>
  <c r="G2173" i="34"/>
  <c r="G2171" i="34" s="1"/>
  <c r="G2172" i="34"/>
  <c r="G2168" i="34"/>
  <c r="G2167" i="34"/>
  <c r="G2166" i="34"/>
  <c r="G2165" i="34" s="1"/>
  <c r="G2162" i="34"/>
  <c r="G2161" i="34"/>
  <c r="G2160" i="34"/>
  <c r="G2159" i="34"/>
  <c r="G2158" i="34"/>
  <c r="G2157" i="34" s="1"/>
  <c r="G2154" i="34"/>
  <c r="G2153" i="34"/>
  <c r="G2152" i="34"/>
  <c r="G2151" i="34"/>
  <c r="G2150" i="34"/>
  <c r="G2146" i="34"/>
  <c r="G2145" i="34"/>
  <c r="G2144" i="34"/>
  <c r="G2143" i="34"/>
  <c r="G2142" i="34"/>
  <c r="G2141" i="34"/>
  <c r="G2138" i="34"/>
  <c r="G2137" i="34"/>
  <c r="G2136" i="34"/>
  <c r="G2134" i="34" s="1"/>
  <c r="G2135" i="34"/>
  <c r="G2131" i="34"/>
  <c r="G2130" i="34"/>
  <c r="G2129" i="34"/>
  <c r="G2127" i="34" s="1"/>
  <c r="G2128" i="34"/>
  <c r="G2124" i="34"/>
  <c r="G2123" i="34"/>
  <c r="G2122" i="34"/>
  <c r="G2121" i="34"/>
  <c r="G2120" i="34"/>
  <c r="G2119" i="34" s="1"/>
  <c r="G2116" i="34"/>
  <c r="G2115" i="34"/>
  <c r="G2114" i="34"/>
  <c r="G2113" i="34"/>
  <c r="G2112" i="34"/>
  <c r="G2111" i="34" s="1"/>
  <c r="G2108" i="34"/>
  <c r="G2107" i="34"/>
  <c r="G2106" i="34"/>
  <c r="G2102" i="34"/>
  <c r="G2101" i="34"/>
  <c r="G2100" i="34"/>
  <c r="G2099" i="34" s="1"/>
  <c r="G2096" i="34"/>
  <c r="G2095" i="34"/>
  <c r="G2088" i="34" s="1"/>
  <c r="G2094" i="34"/>
  <c r="G2093" i="34"/>
  <c r="G2092" i="34"/>
  <c r="G2091" i="34"/>
  <c r="G2090" i="34"/>
  <c r="G2089" i="34"/>
  <c r="G2085" i="34"/>
  <c r="G2084" i="34"/>
  <c r="G2083" i="34"/>
  <c r="G2079" i="34"/>
  <c r="G2078" i="34"/>
  <c r="G2077" i="34"/>
  <c r="G2076" i="34"/>
  <c r="G2073" i="34"/>
  <c r="G2072" i="34"/>
  <c r="G2071" i="34"/>
  <c r="G2070" i="34" s="1"/>
  <c r="G2067" i="34"/>
  <c r="G2066" i="34"/>
  <c r="G2065" i="34"/>
  <c r="G2064" i="34"/>
  <c r="G2060" i="34"/>
  <c r="G2059" i="34"/>
  <c r="F2061" i="34" s="1"/>
  <c r="G2061" i="34" s="1"/>
  <c r="G2053" i="34"/>
  <c r="G2052" i="34"/>
  <c r="G2051" i="34"/>
  <c r="G2048" i="34"/>
  <c r="G2047" i="34"/>
  <c r="G2046" i="34"/>
  <c r="G2043" i="34"/>
  <c r="G2042" i="34"/>
  <c r="G2041" i="34"/>
  <c r="G2040" i="34"/>
  <c r="G2033" i="34"/>
  <c r="G2032" i="34"/>
  <c r="G2031" i="34"/>
  <c r="G2028" i="34"/>
  <c r="G2027" i="34"/>
  <c r="G2026" i="34"/>
  <c r="G2023" i="34"/>
  <c r="G2022" i="34"/>
  <c r="G2021" i="34"/>
  <c r="G2020" i="34"/>
  <c r="G2013" i="34"/>
  <c r="G2012" i="34"/>
  <c r="G1999" i="34" s="1"/>
  <c r="G2011" i="34"/>
  <c r="G2008" i="34"/>
  <c r="G2007" i="34"/>
  <c r="G2006" i="34"/>
  <c r="G2003" i="34"/>
  <c r="G2002" i="34"/>
  <c r="F2015" i="34" s="1"/>
  <c r="G2015" i="34" s="1"/>
  <c r="G2001" i="34"/>
  <c r="G1996" i="34"/>
  <c r="G1995" i="34"/>
  <c r="G1994" i="34"/>
  <c r="G1993" i="34"/>
  <c r="G1992" i="34"/>
  <c r="G1989" i="34"/>
  <c r="G1988" i="34"/>
  <c r="G1987" i="34"/>
  <c r="G1986" i="34"/>
  <c r="G1981" i="34"/>
  <c r="G1980" i="34"/>
  <c r="F1982" i="34" s="1"/>
  <c r="G1982" i="34" s="1"/>
  <c r="G1979" i="34"/>
  <c r="G1974" i="34"/>
  <c r="G1973" i="34"/>
  <c r="G1972" i="34"/>
  <c r="G1971" i="34"/>
  <c r="G1970" i="34"/>
  <c r="G1969" i="34"/>
  <c r="G1964" i="34"/>
  <c r="G1963" i="34"/>
  <c r="G1962" i="34"/>
  <c r="G1961" i="34"/>
  <c r="G1960" i="34"/>
  <c r="G1959" i="34"/>
  <c r="G1954" i="34"/>
  <c r="G1953" i="34"/>
  <c r="G1952" i="34"/>
  <c r="G1951" i="34"/>
  <c r="G1950" i="34"/>
  <c r="G1949" i="34"/>
  <c r="G1945" i="34"/>
  <c r="G1944" i="34"/>
  <c r="G1943" i="34" s="1"/>
  <c r="G1940" i="34"/>
  <c r="G1939" i="34"/>
  <c r="G1938" i="34" s="1"/>
  <c r="G1935" i="34"/>
  <c r="G1934" i="34"/>
  <c r="G1933" i="34"/>
  <c r="G1932" i="34"/>
  <c r="G1929" i="34"/>
  <c r="G1928" i="34"/>
  <c r="G1927" i="34"/>
  <c r="G1923" i="34"/>
  <c r="G1922" i="34"/>
  <c r="G1921" i="34"/>
  <c r="G1919" i="34"/>
  <c r="G1918" i="34"/>
  <c r="G1910" i="34" s="1"/>
  <c r="G1917" i="34"/>
  <c r="G1916" i="34"/>
  <c r="G1915" i="34"/>
  <c r="G1914" i="34"/>
  <c r="G1913" i="34"/>
  <c r="G1912" i="34"/>
  <c r="G1911" i="34"/>
  <c r="G1907" i="34"/>
  <c r="G1906" i="34"/>
  <c r="G1905" i="34"/>
  <c r="G1903" i="34"/>
  <c r="G1902" i="34"/>
  <c r="G1901" i="34"/>
  <c r="G1900" i="34"/>
  <c r="G1899" i="34"/>
  <c r="G1898" i="34"/>
  <c r="G1897" i="34"/>
  <c r="G1896" i="34"/>
  <c r="G1895" i="34"/>
  <c r="G1891" i="34"/>
  <c r="G1890" i="34"/>
  <c r="G1889" i="34"/>
  <c r="G1888" i="34"/>
  <c r="G1887" i="34"/>
  <c r="G1886" i="34"/>
  <c r="G1885" i="34"/>
  <c r="G1884" i="34"/>
  <c r="G1883" i="34"/>
  <c r="G1882" i="34"/>
  <c r="G1881" i="34"/>
  <c r="G1880" i="34"/>
  <c r="G1879" i="34"/>
  <c r="G1875" i="34"/>
  <c r="G1874" i="34"/>
  <c r="G1873" i="34"/>
  <c r="G1872" i="34"/>
  <c r="G1871" i="34"/>
  <c r="G1870" i="34"/>
  <c r="G1869" i="34"/>
  <c r="G1868" i="34"/>
  <c r="G1867" i="34"/>
  <c r="G1864" i="34"/>
  <c r="G1863" i="34"/>
  <c r="G1862" i="34"/>
  <c r="G1861" i="34"/>
  <c r="G1860" i="34"/>
  <c r="G1859" i="34"/>
  <c r="G1858" i="34"/>
  <c r="G1857" i="34"/>
  <c r="G1856" i="34"/>
  <c r="G1855" i="34"/>
  <c r="G1852" i="34"/>
  <c r="G1851" i="34"/>
  <c r="G1850" i="34"/>
  <c r="G1849" i="34"/>
  <c r="G1848" i="34"/>
  <c r="G1847" i="34"/>
  <c r="G1844" i="34"/>
  <c r="G1843" i="34"/>
  <c r="G1842" i="34"/>
  <c r="G1841" i="34"/>
  <c r="G1840" i="34"/>
  <c r="G1839" i="34"/>
  <c r="G1838" i="34"/>
  <c r="G1833" i="34"/>
  <c r="G1832" i="34"/>
  <c r="G1831" i="34"/>
  <c r="G1828" i="34"/>
  <c r="G1827" i="34"/>
  <c r="G1826" i="34"/>
  <c r="G1825" i="34"/>
  <c r="G1823" i="34" s="1"/>
  <c r="G1824" i="34"/>
  <c r="G1820" i="34"/>
  <c r="G1819" i="34"/>
  <c r="G1818" i="34"/>
  <c r="G1817" i="34"/>
  <c r="G1816" i="34"/>
  <c r="G1815" i="34"/>
  <c r="G1814" i="34"/>
  <c r="G1813" i="34"/>
  <c r="G1809" i="34"/>
  <c r="G1808" i="34"/>
  <c r="G1807" i="34"/>
  <c r="G1806" i="34"/>
  <c r="G1801" i="34" s="1"/>
  <c r="G1805" i="34"/>
  <c r="G1804" i="34"/>
  <c r="G1803" i="34"/>
  <c r="G1802" i="34"/>
  <c r="G1798" i="34"/>
  <c r="G1796" i="34" s="1"/>
  <c r="G1797" i="34"/>
  <c r="G1793" i="34"/>
  <c r="G1792" i="34"/>
  <c r="G1791" i="34"/>
  <c r="G1790" i="34" s="1"/>
  <c r="G1787" i="34"/>
  <c r="G1786" i="34"/>
  <c r="G1785" i="34"/>
  <c r="G1784" i="34"/>
  <c r="G1781" i="34"/>
  <c r="G1779" i="34" s="1"/>
  <c r="G1780" i="34"/>
  <c r="G1776" i="34"/>
  <c r="G1775" i="34"/>
  <c r="G1774" i="34"/>
  <c r="G1773" i="34"/>
  <c r="G1772" i="34"/>
  <c r="G1771" i="34"/>
  <c r="G1770" i="34"/>
  <c r="G1766" i="34"/>
  <c r="G1765" i="34"/>
  <c r="G1764" i="34"/>
  <c r="G1761" i="34"/>
  <c r="G1760" i="34"/>
  <c r="G1759" i="34" s="1"/>
  <c r="G1756" i="34"/>
  <c r="G1755" i="34"/>
  <c r="G1754" i="34"/>
  <c r="G1753" i="34"/>
  <c r="G1752" i="34"/>
  <c r="G1750" i="34" s="1"/>
  <c r="G1751" i="34"/>
  <c r="G1745" i="34"/>
  <c r="G1744" i="34"/>
  <c r="G1743" i="34"/>
  <c r="G1742" i="34"/>
  <c r="G1741" i="34"/>
  <c r="G1738" i="34"/>
  <c r="G1737" i="34"/>
  <c r="G1736" i="34"/>
  <c r="G1735" i="34"/>
  <c r="G1734" i="34"/>
  <c r="G1733" i="34"/>
  <c r="G1726" i="34"/>
  <c r="G1725" i="34"/>
  <c r="G1724" i="34"/>
  <c r="G1723" i="34"/>
  <c r="G1722" i="34"/>
  <c r="G1719" i="34"/>
  <c r="G1718" i="34"/>
  <c r="G1717" i="34"/>
  <c r="G1716" i="34"/>
  <c r="F1728" i="34" s="1"/>
  <c r="G1728" i="34" s="1"/>
  <c r="G1715" i="34"/>
  <c r="G1714" i="34"/>
  <c r="G1707" i="34"/>
  <c r="G1706" i="34"/>
  <c r="G1705" i="34"/>
  <c r="G1704" i="34"/>
  <c r="G1703" i="34"/>
  <c r="G1700" i="34"/>
  <c r="G1699" i="34"/>
  <c r="G1698" i="34"/>
  <c r="F1709" i="34" s="1"/>
  <c r="G1709" i="34" s="1"/>
  <c r="G1697" i="34"/>
  <c r="G1696" i="34"/>
  <c r="G1695" i="34"/>
  <c r="G1690" i="34"/>
  <c r="G1689" i="34"/>
  <c r="G1685" i="34"/>
  <c r="F1685" i="34"/>
  <c r="G1684" i="34"/>
  <c r="G1683" i="34"/>
  <c r="G1682" i="34" s="1"/>
  <c r="G1678" i="34"/>
  <c r="G1677" i="34"/>
  <c r="F1679" i="34" s="1"/>
  <c r="G1679" i="34" s="1"/>
  <c r="G1672" i="34"/>
  <c r="G1671" i="34"/>
  <c r="F1673" i="34" s="1"/>
  <c r="G1673" i="34" s="1"/>
  <c r="G1670" i="34"/>
  <c r="F1667" i="34"/>
  <c r="G1667" i="34" s="1"/>
  <c r="G1666" i="34"/>
  <c r="G1665" i="34"/>
  <c r="G1661" i="34"/>
  <c r="G1660" i="34"/>
  <c r="G1657" i="34"/>
  <c r="G1656" i="34"/>
  <c r="G1655" i="34"/>
  <c r="G1652" i="34"/>
  <c r="G1651" i="34"/>
  <c r="F1652" i="34" s="1"/>
  <c r="G1650" i="34"/>
  <c r="G1649" i="34"/>
  <c r="G1648" i="34"/>
  <c r="G1646" i="34" s="1"/>
  <c r="G1647" i="34"/>
  <c r="G1643" i="34"/>
  <c r="G1642" i="34"/>
  <c r="F1643" i="34" s="1"/>
  <c r="G1641" i="34"/>
  <c r="G1640" i="34"/>
  <c r="G1639" i="34"/>
  <c r="G1636" i="34"/>
  <c r="G1635" i="34"/>
  <c r="G1633" i="34"/>
  <c r="F1634" i="34" s="1"/>
  <c r="G1634" i="34" s="1"/>
  <c r="G1629" i="34"/>
  <c r="G1628" i="34"/>
  <c r="G1626" i="34"/>
  <c r="F1627" i="34" s="1"/>
  <c r="G1627" i="34" s="1"/>
  <c r="G1622" i="34"/>
  <c r="G1621" i="34"/>
  <c r="G1620" i="34"/>
  <c r="G1619" i="34"/>
  <c r="F1618" i="34"/>
  <c r="G1618" i="34" s="1"/>
  <c r="G1617" i="34"/>
  <c r="G1613" i="34"/>
  <c r="G1612" i="34"/>
  <c r="G1611" i="34"/>
  <c r="F1611" i="34"/>
  <c r="G1610" i="34"/>
  <c r="G1609" i="34"/>
  <c r="G1606" i="34"/>
  <c r="G1605" i="34"/>
  <c r="G1604" i="34"/>
  <c r="G1603" i="34"/>
  <c r="G1602" i="34"/>
  <c r="F1602" i="34"/>
  <c r="G1601" i="34"/>
  <c r="G1600" i="34"/>
  <c r="G1597" i="34"/>
  <c r="G1596" i="34"/>
  <c r="G1595" i="34"/>
  <c r="G1594" i="34"/>
  <c r="G1593" i="34"/>
  <c r="F1593" i="34"/>
  <c r="G1592" i="34"/>
  <c r="G1591" i="34"/>
  <c r="G1588" i="34"/>
  <c r="G1587" i="34"/>
  <c r="G1586" i="34"/>
  <c r="G1585" i="34"/>
  <c r="G1584" i="34"/>
  <c r="F1584" i="34"/>
  <c r="G1583" i="34"/>
  <c r="G1582" i="34"/>
  <c r="G1579" i="34"/>
  <c r="G1578" i="34"/>
  <c r="G1577" i="34"/>
  <c r="G1576" i="34"/>
  <c r="G1575" i="34"/>
  <c r="F1575" i="34"/>
  <c r="G1574" i="34"/>
  <c r="G1573" i="34"/>
  <c r="G1570" i="34"/>
  <c r="G1568" i="34"/>
  <c r="F1569" i="34" s="1"/>
  <c r="G1569" i="34" s="1"/>
  <c r="G1567" i="34"/>
  <c r="G1564" i="34"/>
  <c r="F1563" i="34"/>
  <c r="G1563" i="34" s="1"/>
  <c r="G1562" i="34"/>
  <c r="G1558" i="34"/>
  <c r="F1557" i="34"/>
  <c r="G1557" i="34" s="1"/>
  <c r="G1556" i="34"/>
  <c r="G1552" i="34"/>
  <c r="G1551" i="34"/>
  <c r="G1546" i="34" s="1"/>
  <c r="G1550" i="34"/>
  <c r="G1549" i="34"/>
  <c r="G1548" i="34"/>
  <c r="G1547" i="34"/>
  <c r="G1543" i="34"/>
  <c r="G1542" i="34"/>
  <c r="G1541" i="34"/>
  <c r="G1537" i="34" s="1"/>
  <c r="G1540" i="34"/>
  <c r="G1539" i="34"/>
  <c r="G1538" i="34"/>
  <c r="G1534" i="34"/>
  <c r="G1533" i="34"/>
  <c r="G1532" i="34"/>
  <c r="G1531" i="34"/>
  <c r="G1528" i="34"/>
  <c r="G1527" i="34"/>
  <c r="G1526" i="34"/>
  <c r="G1525" i="34"/>
  <c r="G1524" i="34"/>
  <c r="G1523" i="34" s="1"/>
  <c r="G1520" i="34"/>
  <c r="G1515" i="34" s="1"/>
  <c r="G1519" i="34"/>
  <c r="G1518" i="34"/>
  <c r="G1517" i="34"/>
  <c r="G1516" i="34"/>
  <c r="G1512" i="34"/>
  <c r="G1511" i="34"/>
  <c r="G1510" i="34"/>
  <c r="G1509" i="34"/>
  <c r="G1508" i="34"/>
  <c r="F1504" i="34"/>
  <c r="G1504" i="34" s="1"/>
  <c r="G1503" i="34"/>
  <c r="G1501" i="34" s="1"/>
  <c r="G1502" i="34"/>
  <c r="G1498" i="34"/>
  <c r="G1497" i="34"/>
  <c r="G1496" i="34"/>
  <c r="G1495" i="34"/>
  <c r="G1494" i="34"/>
  <c r="G1493" i="34"/>
  <c r="G1492" i="34"/>
  <c r="G1491" i="34"/>
  <c r="G1490" i="34"/>
  <c r="G1489" i="34"/>
  <c r="G1488" i="34"/>
  <c r="G1484" i="34"/>
  <c r="G1483" i="34"/>
  <c r="G1481" i="34" s="1"/>
  <c r="G1482" i="34"/>
  <c r="G1478" i="34"/>
  <c r="G1477" i="34"/>
  <c r="G1476" i="34"/>
  <c r="G1475" i="34"/>
  <c r="G1474" i="34"/>
  <c r="G1471" i="34"/>
  <c r="G1470" i="34"/>
  <c r="G1469" i="34"/>
  <c r="G1468" i="34"/>
  <c r="G1464" i="34"/>
  <c r="G1463" i="34"/>
  <c r="G1462" i="34"/>
  <c r="G1461" i="34"/>
  <c r="G1460" i="34"/>
  <c r="G1459" i="34"/>
  <c r="G1458" i="34"/>
  <c r="G1457" i="34"/>
  <c r="G1456" i="34"/>
  <c r="G1455" i="34"/>
  <c r="G1454" i="34"/>
  <c r="G1453" i="34"/>
  <c r="G1452" i="34"/>
  <c r="G1451" i="34"/>
  <c r="G1450" i="34" s="1"/>
  <c r="G1447" i="34"/>
  <c r="G1446" i="34"/>
  <c r="G1445" i="34"/>
  <c r="G1444" i="34"/>
  <c r="G1443" i="34"/>
  <c r="G1442" i="34"/>
  <c r="G1441" i="34"/>
  <c r="G1440" i="34"/>
  <c r="G1439" i="34"/>
  <c r="G1438" i="34"/>
  <c r="G1437" i="34"/>
  <c r="G1436" i="34"/>
  <c r="G1435" i="34"/>
  <c r="G1433" i="34" s="1"/>
  <c r="G1434" i="34"/>
  <c r="G1430" i="34"/>
  <c r="G1429" i="34"/>
  <c r="G1428" i="34"/>
  <c r="G1427" i="34"/>
  <c r="G1426" i="34"/>
  <c r="G1425" i="34"/>
  <c r="G1424" i="34"/>
  <c r="G1423" i="34"/>
  <c r="G1422" i="34"/>
  <c r="G1420" i="34"/>
  <c r="G1419" i="34"/>
  <c r="G1418" i="34"/>
  <c r="G1417" i="34"/>
  <c r="G1416" i="34"/>
  <c r="G1415" i="34"/>
  <c r="G1414" i="34"/>
  <c r="G1413" i="34"/>
  <c r="G1412" i="34"/>
  <c r="G1411" i="34"/>
  <c r="G1410" i="34"/>
  <c r="G1409" i="34"/>
  <c r="G1408" i="34"/>
  <c r="G1406" i="34" s="1"/>
  <c r="G1403" i="34"/>
  <c r="G1402" i="34"/>
  <c r="G1401" i="34"/>
  <c r="G1397" i="34"/>
  <c r="G1396" i="34"/>
  <c r="G1395" i="34"/>
  <c r="G1394" i="34"/>
  <c r="G1393" i="34"/>
  <c r="G1390" i="34"/>
  <c r="G1389" i="34"/>
  <c r="G1388" i="34"/>
  <c r="G1387" i="34"/>
  <c r="G1386" i="34"/>
  <c r="G1385" i="34"/>
  <c r="G1384" i="34"/>
  <c r="G1383" i="34"/>
  <c r="G1382" i="34"/>
  <c r="G1378" i="34" s="1"/>
  <c r="G1381" i="34"/>
  <c r="G1380" i="34"/>
  <c r="G1379" i="34"/>
  <c r="G1375" i="34"/>
  <c r="G1374" i="34"/>
  <c r="G1373" i="34"/>
  <c r="G1370" i="34"/>
  <c r="G1366" i="34" s="1"/>
  <c r="G1369" i="34"/>
  <c r="G1368" i="34"/>
  <c r="G1367" i="34"/>
  <c r="G1363" i="34"/>
  <c r="G1362" i="34"/>
  <c r="G1361" i="34"/>
  <c r="G1360" i="34"/>
  <c r="G1356" i="34"/>
  <c r="G1355" i="34"/>
  <c r="F1357" i="34" s="1"/>
  <c r="G1357" i="34" s="1"/>
  <c r="G1354" i="34" s="1"/>
  <c r="F1351" i="34"/>
  <c r="G1351" i="34" s="1"/>
  <c r="G1350" i="34"/>
  <c r="G1349" i="34"/>
  <c r="G1344" i="34"/>
  <c r="G1343" i="34"/>
  <c r="G1338" i="34"/>
  <c r="G1337" i="34"/>
  <c r="F1339" i="34" s="1"/>
  <c r="G1339" i="34" s="1"/>
  <c r="G1336" i="34" s="1"/>
  <c r="G1332" i="34"/>
  <c r="G1331" i="34"/>
  <c r="G1326" i="34"/>
  <c r="G1325" i="34"/>
  <c r="G1320" i="34"/>
  <c r="G1319" i="34"/>
  <c r="G1318" i="34"/>
  <c r="G1317" i="34"/>
  <c r="G1316" i="34"/>
  <c r="G1314" i="34"/>
  <c r="G1313" i="34"/>
  <c r="G1312" i="34"/>
  <c r="G1311" i="34"/>
  <c r="G1305" i="34"/>
  <c r="G1304" i="34"/>
  <c r="G1303" i="34"/>
  <c r="G1302" i="34"/>
  <c r="G1301" i="34"/>
  <c r="G1299" i="34"/>
  <c r="G1298" i="34"/>
  <c r="G1297" i="34"/>
  <c r="G1296" i="34"/>
  <c r="G1290" i="34"/>
  <c r="G1289" i="34"/>
  <c r="G1288" i="34"/>
  <c r="G1287" i="34"/>
  <c r="G1286" i="34"/>
  <c r="G1282" i="34"/>
  <c r="F1282" i="34"/>
  <c r="G1281" i="34"/>
  <c r="G1280" i="34"/>
  <c r="G1275" i="34"/>
  <c r="G1274" i="34"/>
  <c r="F1276" i="34" s="1"/>
  <c r="G1276" i="34" s="1"/>
  <c r="G1273" i="34" s="1"/>
  <c r="G1269" i="34"/>
  <c r="G1268" i="34"/>
  <c r="F1270" i="34" s="1"/>
  <c r="G1270" i="34" s="1"/>
  <c r="F1264" i="34"/>
  <c r="G1264" i="34" s="1"/>
  <c r="G1263" i="34"/>
  <c r="G1262" i="34"/>
  <c r="G1257" i="34"/>
  <c r="G1256" i="34"/>
  <c r="G1251" i="34"/>
  <c r="G1250" i="34"/>
  <c r="G1249" i="34"/>
  <c r="G1248" i="34"/>
  <c r="G1247" i="34"/>
  <c r="G1246" i="34"/>
  <c r="G1244" i="34" s="1"/>
  <c r="G1245" i="34"/>
  <c r="G1241" i="34"/>
  <c r="G1240" i="34"/>
  <c r="G1239" i="34"/>
  <c r="G1238" i="34"/>
  <c r="G1237" i="34"/>
  <c r="G1234" i="34"/>
  <c r="G1233" i="34"/>
  <c r="G1232" i="34"/>
  <c r="G1231" i="34"/>
  <c r="G1230" i="34"/>
  <c r="G1229" i="34"/>
  <c r="G1228" i="34"/>
  <c r="G1227" i="34"/>
  <c r="G1226" i="34"/>
  <c r="G1224" i="34" s="1"/>
  <c r="G1225" i="34"/>
  <c r="G1221" i="34"/>
  <c r="G1219" i="34" s="1"/>
  <c r="G1220" i="34"/>
  <c r="G1216" i="34"/>
  <c r="G1215" i="34"/>
  <c r="G1214" i="34"/>
  <c r="G1213" i="34"/>
  <c r="G1212" i="34"/>
  <c r="G1211" i="34" s="1"/>
  <c r="G1208" i="34"/>
  <c r="G1207" i="34"/>
  <c r="G1206" i="34"/>
  <c r="G1205" i="34"/>
  <c r="G1204" i="34"/>
  <c r="G1201" i="34"/>
  <c r="G1200" i="34"/>
  <c r="G1199" i="34"/>
  <c r="G1198" i="34"/>
  <c r="G1194" i="34"/>
  <c r="G1193" i="34"/>
  <c r="G1192" i="34"/>
  <c r="G1191" i="34"/>
  <c r="G1190" i="34"/>
  <c r="G1189" i="34"/>
  <c r="E1189" i="34"/>
  <c r="E1188" i="34"/>
  <c r="G1188" i="34" s="1"/>
  <c r="G1187" i="34"/>
  <c r="G1186" i="34"/>
  <c r="E1186" i="34"/>
  <c r="G1185" i="34"/>
  <c r="G1184" i="34"/>
  <c r="G1180" i="34" s="1"/>
  <c r="G1183" i="34"/>
  <c r="G1182" i="34"/>
  <c r="G1181" i="34"/>
  <c r="G1177" i="34"/>
  <c r="G1176" i="34"/>
  <c r="G1175" i="34"/>
  <c r="G1174" i="34"/>
  <c r="G1172" i="34"/>
  <c r="F1173" i="34" s="1"/>
  <c r="G1173" i="34" s="1"/>
  <c r="G1171" i="34" s="1"/>
  <c r="G1168" i="34"/>
  <c r="G1167" i="34"/>
  <c r="G1166" i="34"/>
  <c r="G1163" i="34"/>
  <c r="G1162" i="34"/>
  <c r="G1161" i="34"/>
  <c r="G1160" i="34"/>
  <c r="G1159" i="34"/>
  <c r="G1158" i="34" s="1"/>
  <c r="G1155" i="34"/>
  <c r="G1154" i="34"/>
  <c r="G1153" i="34"/>
  <c r="G1152" i="34"/>
  <c r="G1151" i="34"/>
  <c r="E1150" i="34"/>
  <c r="G1150" i="34" s="1"/>
  <c r="G1149" i="34"/>
  <c r="E1149" i="34"/>
  <c r="G1148" i="34"/>
  <c r="G1147" i="34"/>
  <c r="E1147" i="34"/>
  <c r="G1146" i="34"/>
  <c r="G1145" i="34"/>
  <c r="G1144" i="34"/>
  <c r="G1143" i="34"/>
  <c r="G1142" i="34"/>
  <c r="G1141" i="34"/>
  <c r="G1138" i="34"/>
  <c r="G1137" i="34"/>
  <c r="G1136" i="34"/>
  <c r="G1135" i="34"/>
  <c r="G1134" i="34"/>
  <c r="G1133" i="34"/>
  <c r="G1132" i="34"/>
  <c r="G1131" i="34"/>
  <c r="E1131" i="34"/>
  <c r="E1130" i="34"/>
  <c r="G1130" i="34" s="1"/>
  <c r="G1129" i="34"/>
  <c r="G1128" i="34"/>
  <c r="E1128" i="34"/>
  <c r="G1127" i="34"/>
  <c r="G1126" i="34"/>
  <c r="G1125" i="34"/>
  <c r="G1124" i="34"/>
  <c r="G1123" i="34"/>
  <c r="G1119" i="34"/>
  <c r="G1118" i="34"/>
  <c r="G1117" i="34"/>
  <c r="G1116" i="34"/>
  <c r="G1115" i="34"/>
  <c r="G1111" i="34"/>
  <c r="G1110" i="34"/>
  <c r="E1109" i="34"/>
  <c r="G1109" i="34" s="1"/>
  <c r="E1108" i="34"/>
  <c r="G1108" i="34" s="1"/>
  <c r="G1107" i="34"/>
  <c r="E1106" i="34"/>
  <c r="G1106" i="34" s="1"/>
  <c r="G1105" i="34"/>
  <c r="G1104" i="34"/>
  <c r="G1103" i="34"/>
  <c r="G1102" i="34"/>
  <c r="G1098" i="34"/>
  <c r="G1096" i="34"/>
  <c r="E1096" i="34"/>
  <c r="E1097" i="34" s="1"/>
  <c r="G1097" i="34" s="1"/>
  <c r="E1095" i="34"/>
  <c r="G1095" i="34" s="1"/>
  <c r="G1094" i="34"/>
  <c r="E1094" i="34"/>
  <c r="E1098" i="34" s="1"/>
  <c r="E1093" i="34"/>
  <c r="G1093" i="34" s="1"/>
  <c r="F1092" i="34"/>
  <c r="G1092" i="34" s="1"/>
  <c r="G1091" i="34"/>
  <c r="G1090" i="34"/>
  <c r="G1089" i="34"/>
  <c r="G1085" i="34"/>
  <c r="G1084" i="34"/>
  <c r="G1083" i="34"/>
  <c r="G1082" i="34"/>
  <c r="F1081" i="34"/>
  <c r="G1081" i="34" s="1"/>
  <c r="G1080" i="34"/>
  <c r="G1079" i="34"/>
  <c r="G1075" i="34"/>
  <c r="G1074" i="34"/>
  <c r="G1073" i="34"/>
  <c r="G1072" i="34"/>
  <c r="G1071" i="34"/>
  <c r="G1070" i="34"/>
  <c r="G1067" i="34"/>
  <c r="G1066" i="34"/>
  <c r="G1065" i="34"/>
  <c r="G1064" i="34"/>
  <c r="G1063" i="34"/>
  <c r="G1059" i="34"/>
  <c r="G1058" i="34"/>
  <c r="G1054" i="34" s="1"/>
  <c r="G1057" i="34"/>
  <c r="G1056" i="34"/>
  <c r="G1055" i="34"/>
  <c r="G1051" i="34"/>
  <c r="G1050" i="34"/>
  <c r="G1049" i="34"/>
  <c r="G1048" i="34"/>
  <c r="G1046" i="34" s="1"/>
  <c r="G1047" i="34"/>
  <c r="G1043" i="34"/>
  <c r="G1042" i="34"/>
  <c r="G1041" i="34"/>
  <c r="G1040" i="34"/>
  <c r="G1039" i="34"/>
  <c r="G1038" i="34" s="1"/>
  <c r="G1035" i="34"/>
  <c r="G1034" i="34"/>
  <c r="G1031" i="34"/>
  <c r="G1030" i="34"/>
  <c r="G1027" i="34" s="1"/>
  <c r="G1029" i="34"/>
  <c r="G1028" i="34"/>
  <c r="G1024" i="34"/>
  <c r="G1023" i="34"/>
  <c r="G1022" i="34"/>
  <c r="G1021" i="34"/>
  <c r="G1020" i="34"/>
  <c r="G1017" i="34"/>
  <c r="G1016" i="34"/>
  <c r="G1015" i="34"/>
  <c r="G1014" i="34" s="1"/>
  <c r="G1011" i="34"/>
  <c r="G1010" i="34"/>
  <c r="G1009" i="34"/>
  <c r="G1008" i="34"/>
  <c r="G1007" i="34" s="1"/>
  <c r="G1004" i="34"/>
  <c r="G1003" i="34"/>
  <c r="G1002" i="34" s="1"/>
  <c r="G999" i="34"/>
  <c r="G998" i="34"/>
  <c r="G997" i="34"/>
  <c r="G996" i="34"/>
  <c r="G995" i="34"/>
  <c r="G991" i="34"/>
  <c r="G990" i="34"/>
  <c r="G989" i="34"/>
  <c r="G988" i="34"/>
  <c r="G987" i="34"/>
  <c r="G986" i="34"/>
  <c r="G985" i="34"/>
  <c r="G981" i="34"/>
  <c r="G980" i="34"/>
  <c r="G979" i="34"/>
  <c r="G978" i="34"/>
  <c r="G977" i="34"/>
  <c r="G976" i="34"/>
  <c r="G973" i="34"/>
  <c r="G972" i="34"/>
  <c r="G971" i="34"/>
  <c r="G970" i="34"/>
  <c r="G968" i="34" s="1"/>
  <c r="G969" i="34"/>
  <c r="G965" i="34"/>
  <c r="G964" i="34"/>
  <c r="G963" i="34"/>
  <c r="G962" i="34"/>
  <c r="G961" i="34"/>
  <c r="G960" i="34"/>
  <c r="G956" i="34"/>
  <c r="G955" i="34"/>
  <c r="G954" i="34"/>
  <c r="G953" i="34"/>
  <c r="G952" i="34"/>
  <c r="G951" i="34"/>
  <c r="G950" i="34" s="1"/>
  <c r="G947" i="34"/>
  <c r="G946" i="34"/>
  <c r="G945" i="34"/>
  <c r="G944" i="34"/>
  <c r="G943" i="34"/>
  <c r="G940" i="34"/>
  <c r="G939" i="34"/>
  <c r="G938" i="34"/>
  <c r="G937" i="34"/>
  <c r="G936" i="34"/>
  <c r="G933" i="34"/>
  <c r="G932" i="34"/>
  <c r="G931" i="34"/>
  <c r="G923" i="34" s="1"/>
  <c r="G930" i="34"/>
  <c r="G929" i="34"/>
  <c r="G928" i="34"/>
  <c r="G927" i="34"/>
  <c r="G926" i="34"/>
  <c r="G925" i="34"/>
  <c r="G924" i="34"/>
  <c r="G920" i="34"/>
  <c r="G919" i="34"/>
  <c r="G918" i="34"/>
  <c r="G917" i="34"/>
  <c r="G916" i="34"/>
  <c r="G913" i="34"/>
  <c r="G912" i="34"/>
  <c r="G911" i="34"/>
  <c r="G909" i="34" s="1"/>
  <c r="G910" i="34"/>
  <c r="G906" i="34"/>
  <c r="G905" i="34"/>
  <c r="G904" i="34"/>
  <c r="G903" i="34"/>
  <c r="G902" i="34"/>
  <c r="G901" i="34"/>
  <c r="G898" i="34"/>
  <c r="G897" i="34"/>
  <c r="G896" i="34"/>
  <c r="G895" i="34"/>
  <c r="G894" i="34"/>
  <c r="G893" i="34" s="1"/>
  <c r="G890" i="34"/>
  <c r="G889" i="34"/>
  <c r="G886" i="34"/>
  <c r="G885" i="34"/>
  <c r="G882" i="34"/>
  <c r="G881" i="34" s="1"/>
  <c r="G878" i="34"/>
  <c r="G877" i="34"/>
  <c r="G874" i="34"/>
  <c r="G873" i="34" s="1"/>
  <c r="G870" i="34"/>
  <c r="G869" i="34"/>
  <c r="G866" i="34"/>
  <c r="G865" i="34" s="1"/>
  <c r="G862" i="34"/>
  <c r="G861" i="34" s="1"/>
  <c r="G858" i="34"/>
  <c r="G857" i="34" s="1"/>
  <c r="G854" i="34"/>
  <c r="G853" i="34"/>
  <c r="E848" i="34"/>
  <c r="E849" i="34" s="1"/>
  <c r="G849" i="34" s="1"/>
  <c r="G847" i="34"/>
  <c r="E847" i="34"/>
  <c r="G846" i="34"/>
  <c r="E846" i="34"/>
  <c r="E850" i="34" s="1"/>
  <c r="G850" i="34" s="1"/>
  <c r="E845" i="34"/>
  <c r="G845" i="34" s="1"/>
  <c r="G843" i="34"/>
  <c r="G842" i="34"/>
  <c r="G841" i="34"/>
  <c r="G837" i="34"/>
  <c r="G836" i="34"/>
  <c r="E833" i="34"/>
  <c r="E834" i="34" s="1"/>
  <c r="G834" i="34" s="1"/>
  <c r="G832" i="34"/>
  <c r="E832" i="34"/>
  <c r="G831" i="34"/>
  <c r="E831" i="34"/>
  <c r="E835" i="34" s="1"/>
  <c r="G835" i="34" s="1"/>
  <c r="G830" i="34"/>
  <c r="E830" i="34"/>
  <c r="G828" i="34"/>
  <c r="F829" i="34" s="1"/>
  <c r="G829" i="34" s="1"/>
  <c r="G827" i="34"/>
  <c r="E821" i="34"/>
  <c r="E822" i="34" s="1"/>
  <c r="G822" i="34" s="1"/>
  <c r="E819" i="34"/>
  <c r="E820" i="34" s="1"/>
  <c r="G820" i="34" s="1"/>
  <c r="G818" i="34"/>
  <c r="E818" i="34"/>
  <c r="F817" i="34"/>
  <c r="G817" i="34" s="1"/>
  <c r="G816" i="34"/>
  <c r="G815" i="34"/>
  <c r="G811" i="34"/>
  <c r="G810" i="34"/>
  <c r="G809" i="34"/>
  <c r="E806" i="34"/>
  <c r="E807" i="34" s="1"/>
  <c r="G807" i="34" s="1"/>
  <c r="E804" i="34"/>
  <c r="E808" i="34" s="1"/>
  <c r="G808" i="34" s="1"/>
  <c r="G803" i="34"/>
  <c r="E803" i="34"/>
  <c r="F802" i="34"/>
  <c r="G802" i="34" s="1"/>
  <c r="G801" i="34"/>
  <c r="G800" i="34"/>
  <c r="G794" i="34"/>
  <c r="E794" i="34"/>
  <c r="E795" i="34" s="1"/>
  <c r="G795" i="34" s="1"/>
  <c r="E793" i="34"/>
  <c r="G793" i="34" s="1"/>
  <c r="G792" i="34"/>
  <c r="E792" i="34"/>
  <c r="E796" i="34" s="1"/>
  <c r="G796" i="34" s="1"/>
  <c r="G791" i="34"/>
  <c r="E791" i="34"/>
  <c r="G789" i="34"/>
  <c r="G788" i="34"/>
  <c r="F790" i="34" s="1"/>
  <c r="G790" i="34" s="1"/>
  <c r="G784" i="34"/>
  <c r="G783" i="34"/>
  <c r="G782" i="34"/>
  <c r="G781" i="34"/>
  <c r="G780" i="34"/>
  <c r="G779" i="34"/>
  <c r="G778" i="34"/>
  <c r="G775" i="34"/>
  <c r="G774" i="34"/>
  <c r="G773" i="34"/>
  <c r="G772" i="34"/>
  <c r="G771" i="34"/>
  <c r="G770" i="34"/>
  <c r="G769" i="34" s="1"/>
  <c r="E764" i="34"/>
  <c r="E765" i="34" s="1"/>
  <c r="G765" i="34" s="1"/>
  <c r="E762" i="34"/>
  <c r="G762" i="34" s="1"/>
  <c r="E761" i="34"/>
  <c r="G761" i="34" s="1"/>
  <c r="F760" i="34"/>
  <c r="G760" i="34" s="1"/>
  <c r="G759" i="34"/>
  <c r="G758" i="34"/>
  <c r="G752" i="34"/>
  <c r="E752" i="34"/>
  <c r="E753" i="34" s="1"/>
  <c r="G753" i="34" s="1"/>
  <c r="E751" i="34"/>
  <c r="G751" i="34" s="1"/>
  <c r="G750" i="34"/>
  <c r="E750" i="34"/>
  <c r="E754" i="34" s="1"/>
  <c r="G754" i="34" s="1"/>
  <c r="G749" i="34"/>
  <c r="E749" i="34"/>
  <c r="G747" i="34"/>
  <c r="G746" i="34"/>
  <c r="F748" i="34" s="1"/>
  <c r="G748" i="34" s="1"/>
  <c r="G742" i="34"/>
  <c r="G741" i="34"/>
  <c r="G740" i="34"/>
  <c r="G739" i="34"/>
  <c r="G738" i="34"/>
  <c r="G737" i="34"/>
  <c r="G736" i="34"/>
  <c r="G735" i="34"/>
  <c r="G734" i="34" s="1"/>
  <c r="G731" i="34"/>
  <c r="G730" i="34"/>
  <c r="G729" i="34"/>
  <c r="G727" i="34"/>
  <c r="G726" i="34"/>
  <c r="F728" i="34" s="1"/>
  <c r="G728" i="34" s="1"/>
  <c r="G722" i="34"/>
  <c r="G721" i="34"/>
  <c r="G720" i="34"/>
  <c r="G718" i="34"/>
  <c r="G717" i="34"/>
  <c r="F719" i="34" s="1"/>
  <c r="G719" i="34" s="1"/>
  <c r="G713" i="34"/>
  <c r="G712" i="34"/>
  <c r="G711" i="34"/>
  <c r="G709" i="34"/>
  <c r="G708" i="34"/>
  <c r="F710" i="34" s="1"/>
  <c r="G710" i="34" s="1"/>
  <c r="G704" i="34"/>
  <c r="G703" i="34"/>
  <c r="G702" i="34"/>
  <c r="G700" i="34"/>
  <c r="G699" i="34"/>
  <c r="F701" i="34" s="1"/>
  <c r="G701" i="34" s="1"/>
  <c r="G695" i="34"/>
  <c r="G694" i="34"/>
  <c r="G693" i="34"/>
  <c r="G691" i="34"/>
  <c r="G690" i="34"/>
  <c r="F692" i="34" s="1"/>
  <c r="G692" i="34" s="1"/>
  <c r="G686" i="34"/>
  <c r="G685" i="34"/>
  <c r="G684" i="34"/>
  <c r="G682" i="34"/>
  <c r="G681" i="34"/>
  <c r="F683" i="34" s="1"/>
  <c r="G683" i="34" s="1"/>
  <c r="G677" i="34"/>
  <c r="G676" i="34"/>
  <c r="G675" i="34"/>
  <c r="G673" i="34"/>
  <c r="G672" i="34"/>
  <c r="F674" i="34" s="1"/>
  <c r="G674" i="34" s="1"/>
  <c r="G668" i="34"/>
  <c r="G667" i="34"/>
  <c r="G666" i="34"/>
  <c r="G664" i="34"/>
  <c r="G663" i="34"/>
  <c r="F665" i="34" s="1"/>
  <c r="G665" i="34" s="1"/>
  <c r="G659" i="34"/>
  <c r="G658" i="34"/>
  <c r="G657" i="34"/>
  <c r="G655" i="34"/>
  <c r="G654" i="34"/>
  <c r="F656" i="34" s="1"/>
  <c r="G656" i="34" s="1"/>
  <c r="G650" i="34"/>
  <c r="G649" i="34"/>
  <c r="G648" i="34"/>
  <c r="G646" i="34"/>
  <c r="G645" i="34"/>
  <c r="F647" i="34" s="1"/>
  <c r="G647" i="34" s="1"/>
  <c r="G641" i="34"/>
  <c r="G640" i="34"/>
  <c r="G639" i="34"/>
  <c r="G637" i="34"/>
  <c r="G636" i="34"/>
  <c r="F638" i="34" s="1"/>
  <c r="G638" i="34" s="1"/>
  <c r="G632" i="34"/>
  <c r="G631" i="34"/>
  <c r="G630" i="34"/>
  <c r="G628" i="34"/>
  <c r="G627" i="34"/>
  <c r="F629" i="34" s="1"/>
  <c r="G629" i="34" s="1"/>
  <c r="G623" i="34"/>
  <c r="G622" i="34"/>
  <c r="G621" i="34"/>
  <c r="G619" i="34"/>
  <c r="G618" i="34"/>
  <c r="F620" i="34" s="1"/>
  <c r="G620" i="34" s="1"/>
  <c r="G614" i="34"/>
  <c r="G613" i="34"/>
  <c r="G612" i="34"/>
  <c r="G611" i="34"/>
  <c r="G609" i="34"/>
  <c r="G608" i="34"/>
  <c r="G604" i="34"/>
  <c r="G603" i="34"/>
  <c r="G602" i="34"/>
  <c r="G600" i="34"/>
  <c r="G596" i="34"/>
  <c r="G595" i="34"/>
  <c r="G593" i="34"/>
  <c r="G592" i="34"/>
  <c r="F594" i="34" s="1"/>
  <c r="G594" i="34" s="1"/>
  <c r="G591" i="34" s="1"/>
  <c r="G588" i="34"/>
  <c r="G587" i="34"/>
  <c r="G586" i="34"/>
  <c r="G585" i="34"/>
  <c r="G583" i="34"/>
  <c r="G582" i="34"/>
  <c r="F584" i="34" s="1"/>
  <c r="G584" i="34" s="1"/>
  <c r="G578" i="34"/>
  <c r="G577" i="34"/>
  <c r="G576" i="34"/>
  <c r="G575" i="34"/>
  <c r="G574" i="34"/>
  <c r="G573" i="34"/>
  <c r="G571" i="34"/>
  <c r="G570" i="34"/>
  <c r="F572" i="34" s="1"/>
  <c r="G572" i="34" s="1"/>
  <c r="G569" i="34" s="1"/>
  <c r="G566" i="34"/>
  <c r="G565" i="34"/>
  <c r="G564" i="34"/>
  <c r="G563" i="34"/>
  <c r="G562" i="34"/>
  <c r="G560" i="34"/>
  <c r="G559" i="34"/>
  <c r="F561" i="34" s="1"/>
  <c r="G561" i="34" s="1"/>
  <c r="G555" i="34"/>
  <c r="G554" i="34"/>
  <c r="G553" i="34"/>
  <c r="G551" i="34"/>
  <c r="F552" i="34" s="1"/>
  <c r="G552" i="34" s="1"/>
  <c r="G547" i="34"/>
  <c r="G546" i="34"/>
  <c r="G545" i="34"/>
  <c r="G543" i="34"/>
  <c r="G542" i="34"/>
  <c r="F544" i="34" s="1"/>
  <c r="G544" i="34" s="1"/>
  <c r="G541" i="34"/>
  <c r="G537" i="34"/>
  <c r="G536" i="34"/>
  <c r="G535" i="34"/>
  <c r="G533" i="34"/>
  <c r="G532" i="34"/>
  <c r="F534" i="34" s="1"/>
  <c r="G534" i="34" s="1"/>
  <c r="G530" i="34" s="1"/>
  <c r="G531" i="34"/>
  <c r="G527" i="34"/>
  <c r="G526" i="34"/>
  <c r="G525" i="34"/>
  <c r="G523" i="34"/>
  <c r="G522" i="34"/>
  <c r="G521" i="34"/>
  <c r="F524" i="34" s="1"/>
  <c r="G524" i="34" s="1"/>
  <c r="G520" i="34" s="1"/>
  <c r="G517" i="34"/>
  <c r="G516" i="34"/>
  <c r="G515" i="34"/>
  <c r="G513" i="34"/>
  <c r="G512" i="34"/>
  <c r="G511" i="34"/>
  <c r="F514" i="34" s="1"/>
  <c r="G514" i="34" s="1"/>
  <c r="G507" i="34"/>
  <c r="G506" i="34"/>
  <c r="G505" i="34"/>
  <c r="G503" i="34"/>
  <c r="G502" i="34"/>
  <c r="G500" i="34" s="1"/>
  <c r="G501" i="34"/>
  <c r="F504" i="34" s="1"/>
  <c r="G504" i="34" s="1"/>
  <c r="G497" i="34"/>
  <c r="G496" i="34"/>
  <c r="G495" i="34"/>
  <c r="G493" i="34"/>
  <c r="F494" i="34" s="1"/>
  <c r="G494" i="34" s="1"/>
  <c r="G492" i="34"/>
  <c r="G491" i="34"/>
  <c r="G487" i="34"/>
  <c r="G486" i="34"/>
  <c r="G485" i="34"/>
  <c r="F484" i="34"/>
  <c r="G484" i="34" s="1"/>
  <c r="G480" i="34" s="1"/>
  <c r="G483" i="34"/>
  <c r="G482" i="34"/>
  <c r="G481" i="34"/>
  <c r="G477" i="34"/>
  <c r="G476" i="34"/>
  <c r="G475" i="34"/>
  <c r="G474" i="34"/>
  <c r="G471" i="34"/>
  <c r="G470" i="34"/>
  <c r="G469" i="34"/>
  <c r="G468" i="34"/>
  <c r="G467" i="34"/>
  <c r="G466" i="34"/>
  <c r="G465" i="34"/>
  <c r="G462" i="34"/>
  <c r="G461" i="34"/>
  <c r="G460" i="34"/>
  <c r="G459" i="34"/>
  <c r="G458" i="34"/>
  <c r="G457" i="34"/>
  <c r="G455" i="34" s="1"/>
  <c r="G452" i="34"/>
  <c r="G451" i="34"/>
  <c r="G450" i="34"/>
  <c r="G449" i="34"/>
  <c r="G446" i="34"/>
  <c r="G445" i="34"/>
  <c r="G444" i="34"/>
  <c r="G443" i="34"/>
  <c r="G442" i="34"/>
  <c r="G441" i="34"/>
  <c r="G430" i="34" s="1"/>
  <c r="G440" i="34"/>
  <c r="G437" i="34"/>
  <c r="G436" i="34"/>
  <c r="G435" i="34"/>
  <c r="G434" i="34"/>
  <c r="G433" i="34"/>
  <c r="G432" i="34"/>
  <c r="G427" i="34"/>
  <c r="G426" i="34"/>
  <c r="G425" i="34"/>
  <c r="G424" i="34"/>
  <c r="G421" i="34"/>
  <c r="G420" i="34"/>
  <c r="G419" i="34"/>
  <c r="G416" i="34"/>
  <c r="G408" i="34" s="1"/>
  <c r="G415" i="34"/>
  <c r="G414" i="34"/>
  <c r="G413" i="34"/>
  <c r="G412" i="34"/>
  <c r="G411" i="34"/>
  <c r="G410" i="34"/>
  <c r="G405" i="34"/>
  <c r="G404" i="34"/>
  <c r="G403" i="34"/>
  <c r="G402" i="34"/>
  <c r="G399" i="34"/>
  <c r="G398" i="34"/>
  <c r="G397" i="34"/>
  <c r="G394" i="34"/>
  <c r="G393" i="34"/>
  <c r="G392" i="34"/>
  <c r="G391" i="34"/>
  <c r="G390" i="34"/>
  <c r="G389" i="34"/>
  <c r="G388" i="34"/>
  <c r="G386" i="34" s="1"/>
  <c r="G383" i="34"/>
  <c r="G382" i="34"/>
  <c r="G381" i="34"/>
  <c r="G380" i="34"/>
  <c r="G377" i="34"/>
  <c r="G376" i="34"/>
  <c r="G375" i="34"/>
  <c r="G372" i="34"/>
  <c r="G371" i="34"/>
  <c r="G370" i="34"/>
  <c r="G369" i="34"/>
  <c r="G368" i="34"/>
  <c r="G367" i="34"/>
  <c r="G366" i="34"/>
  <c r="G364" i="34" s="1"/>
  <c r="G361" i="34"/>
  <c r="G360" i="34"/>
  <c r="G359" i="34"/>
  <c r="G358" i="34"/>
  <c r="G355" i="34"/>
  <c r="G354" i="34"/>
  <c r="G353" i="34"/>
  <c r="G350" i="34"/>
  <c r="G349" i="34"/>
  <c r="G348" i="34"/>
  <c r="G347" i="34"/>
  <c r="G342" i="34" s="1"/>
  <c r="G346" i="34"/>
  <c r="G345" i="34"/>
  <c r="G344" i="34"/>
  <c r="G339" i="34"/>
  <c r="G338" i="34"/>
  <c r="G337" i="34"/>
  <c r="G336" i="34"/>
  <c r="G334" i="34" s="1"/>
  <c r="G335" i="34"/>
  <c r="G331" i="34"/>
  <c r="G330" i="34"/>
  <c r="G329" i="34"/>
  <c r="G328" i="34"/>
  <c r="G327" i="34"/>
  <c r="G326" i="34"/>
  <c r="G323" i="34"/>
  <c r="G322" i="34"/>
  <c r="G321" i="34"/>
  <c r="G320" i="34"/>
  <c r="G319" i="34" s="1"/>
  <c r="G316" i="34"/>
  <c r="G315" i="34"/>
  <c r="G314" i="34"/>
  <c r="G312" i="34" s="1"/>
  <c r="G313" i="34"/>
  <c r="G309" i="34"/>
  <c r="G308" i="34"/>
  <c r="G307" i="34"/>
  <c r="G306" i="34"/>
  <c r="G305" i="34"/>
  <c r="G304" i="34"/>
  <c r="G301" i="34"/>
  <c r="G300" i="34"/>
  <c r="G299" i="34"/>
  <c r="G298" i="34"/>
  <c r="G297" i="34"/>
  <c r="G296" i="34" s="1"/>
  <c r="G293" i="34"/>
  <c r="G292" i="34"/>
  <c r="G288" i="34" s="1"/>
  <c r="G291" i="34"/>
  <c r="G290" i="34"/>
  <c r="G289" i="34"/>
  <c r="G285" i="34"/>
  <c r="G284" i="34"/>
  <c r="G283" i="34"/>
  <c r="G282" i="34"/>
  <c r="G280" i="34" s="1"/>
  <c r="G281" i="34"/>
  <c r="G277" i="34"/>
  <c r="G276" i="34"/>
  <c r="G275" i="34"/>
  <c r="G274" i="34"/>
  <c r="G273" i="34"/>
  <c r="G272" i="34"/>
  <c r="G271" i="34" s="1"/>
  <c r="G267" i="34"/>
  <c r="G266" i="34"/>
  <c r="F268" i="34" s="1"/>
  <c r="G268" i="34" s="1"/>
  <c r="G262" i="34"/>
  <c r="G261" i="34"/>
  <c r="G260" i="34"/>
  <c r="G259" i="34"/>
  <c r="G258" i="34"/>
  <c r="G257" i="34"/>
  <c r="G254" i="34"/>
  <c r="G253" i="34"/>
  <c r="G252" i="34"/>
  <c r="G251" i="34"/>
  <c r="G250" i="34"/>
  <c r="G249" i="34"/>
  <c r="G247" i="34" s="1"/>
  <c r="G244" i="34"/>
  <c r="G243" i="34"/>
  <c r="G242" i="34"/>
  <c r="G241" i="34"/>
  <c r="G240" i="34"/>
  <c r="G239" i="34"/>
  <c r="G238" i="34"/>
  <c r="G237" i="34"/>
  <c r="G236" i="34"/>
  <c r="G235" i="34" s="1"/>
  <c r="G232" i="34"/>
  <c r="G231" i="34"/>
  <c r="G230" i="34"/>
  <c r="G229" i="34" s="1"/>
  <c r="G226" i="34"/>
  <c r="G225" i="34"/>
  <c r="G224" i="34"/>
  <c r="G223" i="34"/>
  <c r="G222" i="34"/>
  <c r="G221" i="34"/>
  <c r="G218" i="34"/>
  <c r="G217" i="34"/>
  <c r="G216" i="34"/>
  <c r="G215" i="34"/>
  <c r="G213" i="34"/>
  <c r="G212" i="34"/>
  <c r="F214" i="34" s="1"/>
  <c r="G214" i="34" s="1"/>
  <c r="G211" i="34" s="1"/>
  <c r="G208" i="34"/>
  <c r="G207" i="34"/>
  <c r="G206" i="34"/>
  <c r="G205" i="34"/>
  <c r="G204" i="34"/>
  <c r="G203" i="34"/>
  <c r="G202" i="34"/>
  <c r="G199" i="34"/>
  <c r="G198" i="34"/>
  <c r="G197" i="34"/>
  <c r="G196" i="34"/>
  <c r="G195" i="34"/>
  <c r="G194" i="34"/>
  <c r="G193" i="34"/>
  <c r="G192" i="34"/>
  <c r="G191" i="34"/>
  <c r="G190" i="34"/>
  <c r="G189" i="34"/>
  <c r="G188" i="34"/>
  <c r="G187" i="34"/>
  <c r="G186" i="34" s="1"/>
  <c r="G183" i="34"/>
  <c r="G182" i="34"/>
  <c r="G181" i="34"/>
  <c r="G177" i="34" s="1"/>
  <c r="G180" i="34"/>
  <c r="G179" i="34"/>
  <c r="G178" i="34"/>
  <c r="G174" i="34"/>
  <c r="G173" i="34"/>
  <c r="G172" i="34"/>
  <c r="G171" i="34"/>
  <c r="G169" i="34" s="1"/>
  <c r="G170" i="34"/>
  <c r="G166" i="34"/>
  <c r="G165" i="34"/>
  <c r="G164" i="34"/>
  <c r="G163" i="34"/>
  <c r="G162" i="34"/>
  <c r="G161" i="34"/>
  <c r="G160" i="34" s="1"/>
  <c r="G157" i="34"/>
  <c r="G156" i="34"/>
  <c r="G155" i="34"/>
  <c r="G154" i="34"/>
  <c r="G153" i="34"/>
  <c r="G152" i="34"/>
  <c r="G151" i="34"/>
  <c r="G150" i="34"/>
  <c r="G149" i="34"/>
  <c r="G148" i="34" s="1"/>
  <c r="G145" i="34"/>
  <c r="G144" i="34" s="1"/>
  <c r="G141" i="34"/>
  <c r="G140" i="34"/>
  <c r="G139" i="34"/>
  <c r="G138" i="34" s="1"/>
  <c r="G135" i="34"/>
  <c r="G134" i="34"/>
  <c r="G133" i="34"/>
  <c r="G130" i="34"/>
  <c r="G129" i="34"/>
  <c r="G128" i="34"/>
  <c r="G127" i="34"/>
  <c r="G124" i="34"/>
  <c r="G123" i="34"/>
  <c r="G122" i="34"/>
  <c r="G121" i="34"/>
  <c r="G120" i="34"/>
  <c r="G118" i="34" s="1"/>
  <c r="G115" i="34"/>
  <c r="G114" i="34"/>
  <c r="G111" i="34"/>
  <c r="G110" i="34"/>
  <c r="G109" i="34"/>
  <c r="G108" i="34"/>
  <c r="G105" i="34"/>
  <c r="G104" i="34"/>
  <c r="G103" i="34"/>
  <c r="G102" i="34"/>
  <c r="G98" i="34" s="1"/>
  <c r="G99" i="34"/>
  <c r="G94" i="34"/>
  <c r="G93" i="34"/>
  <c r="G90" i="34"/>
  <c r="G87" i="34"/>
  <c r="G84" i="34"/>
  <c r="G81" i="34"/>
  <c r="G80" i="34" s="1"/>
  <c r="G77" i="34"/>
  <c r="G76" i="34" s="1"/>
  <c r="G65" i="34"/>
  <c r="G64" i="34"/>
  <c r="G63" i="34"/>
  <c r="G61" i="34"/>
  <c r="G60" i="34"/>
  <c r="G56" i="34" s="1"/>
  <c r="G58" i="34"/>
  <c r="G53" i="34"/>
  <c r="G52" i="34"/>
  <c r="G51" i="34"/>
  <c r="G50" i="34"/>
  <c r="G49" i="34"/>
  <c r="G48" i="34"/>
  <c r="G47" i="34"/>
  <c r="G46" i="34"/>
  <c r="G45" i="34"/>
  <c r="G44" i="34"/>
  <c r="G43" i="34" s="1"/>
  <c r="G40" i="34"/>
  <c r="G39" i="34"/>
  <c r="G38" i="34"/>
  <c r="G37" i="34"/>
  <c r="G36" i="34"/>
  <c r="G35" i="34"/>
  <c r="G34" i="34"/>
  <c r="G33" i="34"/>
  <c r="G32" i="34"/>
  <c r="G31" i="34"/>
  <c r="G30" i="34"/>
  <c r="G29" i="34"/>
  <c r="G28" i="34"/>
  <c r="G27" i="34"/>
  <c r="G26" i="34"/>
  <c r="G25" i="34"/>
  <c r="G24" i="34" s="1"/>
  <c r="G21" i="34"/>
  <c r="G20" i="34"/>
  <c r="G19" i="34"/>
  <c r="G18" i="34"/>
  <c r="G17" i="34"/>
  <c r="G16" i="34"/>
  <c r="G15" i="34"/>
  <c r="G14" i="34"/>
  <c r="G13" i="34"/>
  <c r="G12" i="34"/>
  <c r="G11" i="34"/>
  <c r="G10" i="34"/>
  <c r="G9" i="34"/>
  <c r="G8" i="34"/>
  <c r="G7" i="34" s="1"/>
  <c r="G745" i="34" l="1"/>
  <c r="G540" i="34"/>
  <c r="G1101" i="34"/>
  <c r="G490" i="34"/>
  <c r="G787" i="34"/>
  <c r="G1688" i="34"/>
  <c r="F1691" i="34"/>
  <c r="G1691" i="34" s="1"/>
  <c r="F601" i="34"/>
  <c r="G601" i="34" s="1"/>
  <c r="G599" i="34" s="1"/>
  <c r="G804" i="34"/>
  <c r="G821" i="34"/>
  <c r="G510" i="34"/>
  <c r="G581" i="34"/>
  <c r="G617" i="34"/>
  <c r="G626" i="34"/>
  <c r="G635" i="34"/>
  <c r="G644" i="34"/>
  <c r="G653" i="34"/>
  <c r="G662" i="34"/>
  <c r="G671" i="34"/>
  <c r="G680" i="34"/>
  <c r="G689" i="34"/>
  <c r="G698" i="34"/>
  <c r="G707" i="34"/>
  <c r="G716" i="34"/>
  <c r="G725" i="34"/>
  <c r="G1078" i="34"/>
  <c r="F1333" i="34"/>
  <c r="G1333" i="34" s="1"/>
  <c r="G1330" i="34"/>
  <c r="G1400" i="34"/>
  <c r="G1676" i="34"/>
  <c r="G1712" i="34"/>
  <c r="G1812" i="34"/>
  <c r="G1836" i="34"/>
  <c r="G1878" i="34"/>
  <c r="G1985" i="34"/>
  <c r="F2055" i="34"/>
  <c r="G2055" i="34" s="1"/>
  <c r="G2038" i="34" s="1"/>
  <c r="G2082" i="34"/>
  <c r="G2105" i="34"/>
  <c r="G2634" i="34"/>
  <c r="G2662" i="34"/>
  <c r="G2690" i="34"/>
  <c r="G2718" i="34"/>
  <c r="G2746" i="34"/>
  <c r="G2795" i="34"/>
  <c r="G2874" i="34"/>
  <c r="G2902" i="34"/>
  <c r="G2930" i="34"/>
  <c r="G2958" i="34"/>
  <c r="G3007" i="34"/>
  <c r="G3070" i="34"/>
  <c r="G3119" i="34"/>
  <c r="G3247" i="34"/>
  <c r="G3698" i="34"/>
  <c r="F610" i="34"/>
  <c r="G610" i="34" s="1"/>
  <c r="G607" i="34" s="1"/>
  <c r="F1258" i="34"/>
  <c r="G1258" i="34" s="1"/>
  <c r="G1255" i="34" s="1"/>
  <c r="G2551" i="34"/>
  <c r="G265" i="34"/>
  <c r="G558" i="34"/>
  <c r="E763" i="34"/>
  <c r="G763" i="34" s="1"/>
  <c r="G757" i="34" s="1"/>
  <c r="E805" i="34"/>
  <c r="G805" i="34" s="1"/>
  <c r="G799" i="34" s="1"/>
  <c r="G833" i="34"/>
  <c r="G826" i="34" s="1"/>
  <c r="G1122" i="34"/>
  <c r="G1487" i="34"/>
  <c r="G1507" i="34"/>
  <c r="G1616" i="34"/>
  <c r="G1664" i="34"/>
  <c r="G1694" i="34"/>
  <c r="G2206" i="34"/>
  <c r="G2248" i="34"/>
  <c r="G2302" i="34"/>
  <c r="G2316" i="34"/>
  <c r="F2398" i="34"/>
  <c r="G2398" i="34" s="1"/>
  <c r="G2396" i="34" s="1"/>
  <c r="G3000" i="34"/>
  <c r="G3049" i="34"/>
  <c r="G3112" i="34"/>
  <c r="E766" i="34"/>
  <c r="G766" i="34" s="1"/>
  <c r="G2492" i="34"/>
  <c r="G550" i="34"/>
  <c r="G1062" i="34"/>
  <c r="G1261" i="34"/>
  <c r="G1309" i="34"/>
  <c r="F1321" i="34"/>
  <c r="G1321" i="34" s="1"/>
  <c r="G1348" i="34"/>
  <c r="G1555" i="34"/>
  <c r="G1978" i="34"/>
  <c r="G2149" i="34"/>
  <c r="G2416" i="34"/>
  <c r="G3014" i="34"/>
  <c r="G3126" i="34"/>
  <c r="G3161" i="34"/>
  <c r="G3179" i="34"/>
  <c r="G3277" i="34"/>
  <c r="G3289" i="34"/>
  <c r="G3322" i="34"/>
  <c r="G3643" i="34"/>
  <c r="E823" i="34"/>
  <c r="G823" i="34" s="1"/>
  <c r="F844" i="34"/>
  <c r="G844" i="34" s="1"/>
  <c r="G840" i="34" s="1"/>
  <c r="F1747" i="34"/>
  <c r="G1747" i="34" s="1"/>
  <c r="G1731" i="34" s="1"/>
  <c r="G1769" i="34"/>
  <c r="G2178" i="34"/>
  <c r="G2571" i="34"/>
  <c r="G2593" i="34"/>
  <c r="G2765" i="34"/>
  <c r="G2937" i="34"/>
  <c r="G2965" i="34"/>
  <c r="G3028" i="34"/>
  <c r="G3140" i="34"/>
  <c r="G3154" i="34"/>
  <c r="G3313" i="34"/>
  <c r="F1306" i="34"/>
  <c r="G1306" i="34" s="1"/>
  <c r="G1294" i="34" s="1"/>
  <c r="G764" i="34"/>
  <c r="G806" i="34"/>
  <c r="G819" i="34"/>
  <c r="G814" i="34" s="1"/>
  <c r="G848" i="34"/>
  <c r="G959" i="34"/>
  <c r="G994" i="34"/>
  <c r="G1088" i="34"/>
  <c r="G1114" i="34"/>
  <c r="G1267" i="34"/>
  <c r="G1279" i="34"/>
  <c r="G1324" i="34"/>
  <c r="F1327" i="34"/>
  <c r="G1327" i="34" s="1"/>
  <c r="G1467" i="34"/>
  <c r="G1894" i="34"/>
  <c r="G1926" i="34"/>
  <c r="F1975" i="34"/>
  <c r="G1975" i="34" s="1"/>
  <c r="G1968" i="34" s="1"/>
  <c r="G2280" i="34"/>
  <c r="F2528" i="34"/>
  <c r="G2528" i="34" s="1"/>
  <c r="G2511" i="34" s="1"/>
  <c r="G2582" i="34"/>
  <c r="G2815" i="34"/>
  <c r="G3042" i="34"/>
  <c r="G3523" i="34"/>
  <c r="F3527" i="34"/>
  <c r="G3527" i="34" s="1"/>
  <c r="G1625" i="34"/>
  <c r="F3626" i="34"/>
  <c r="G3626" i="34" s="1"/>
  <c r="G3623" i="34" s="1"/>
  <c r="F1345" i="34"/>
  <c r="G1345" i="34" s="1"/>
  <c r="G1342" i="34" s="1"/>
  <c r="G984" i="34"/>
  <c r="G1197" i="34"/>
  <c r="F1291" i="34"/>
  <c r="G1291" i="34" s="1"/>
  <c r="G1285" i="34" s="1"/>
  <c r="G1561" i="34"/>
  <c r="F2035" i="34"/>
  <c r="G2035" i="34" s="1"/>
  <c r="G2018" i="34" s="1"/>
  <c r="G2192" i="34"/>
  <c r="G2323" i="34"/>
  <c r="G2406" i="34"/>
  <c r="F2413" i="34"/>
  <c r="G2413" i="34" s="1"/>
  <c r="F2451" i="34"/>
  <c r="G2451" i="34" s="1"/>
  <c r="G2435" i="34" s="1"/>
  <c r="G2454" i="34"/>
  <c r="F2548" i="34"/>
  <c r="G2548" i="34" s="1"/>
  <c r="G2531" i="34" s="1"/>
  <c r="G2648" i="34"/>
  <c r="G2676" i="34"/>
  <c r="G2704" i="34"/>
  <c r="G2732" i="34"/>
  <c r="G2805" i="34"/>
  <c r="G2829" i="34"/>
  <c r="G2993" i="34"/>
  <c r="G3105" i="34"/>
  <c r="G3208" i="34"/>
  <c r="G1632" i="34"/>
  <c r="F1955" i="34"/>
  <c r="G1955" i="34" s="1"/>
  <c r="G1948" i="34" s="1"/>
  <c r="G2641" i="34"/>
  <c r="G2669" i="34"/>
  <c r="G2697" i="34"/>
  <c r="G2725" i="34"/>
  <c r="F1965" i="34"/>
  <c r="G1965" i="34" s="1"/>
  <c r="G1958" i="34" s="1"/>
  <c r="G2473" i="34"/>
  <c r="G3294" i="34"/>
  <c r="G2058" i="34"/>
  <c r="F76" i="29"/>
  <c r="F136" i="29" l="1"/>
  <c r="G136" i="29" s="1"/>
  <c r="G138" i="29"/>
  <c r="G137" i="29"/>
  <c r="G141" i="29"/>
  <c r="G140" i="29"/>
  <c r="G139" i="29"/>
  <c r="G92" i="29" l="1"/>
  <c r="G164" i="29" l="1"/>
  <c r="G166" i="29"/>
  <c r="G165" i="29"/>
  <c r="G919" i="29" l="1"/>
  <c r="G52" i="29" l="1"/>
  <c r="G53" i="29"/>
  <c r="G54" i="29"/>
  <c r="G55" i="29"/>
  <c r="G56" i="29"/>
  <c r="G57" i="29"/>
  <c r="G58" i="29"/>
  <c r="G59" i="29"/>
  <c r="G343" i="29" l="1"/>
  <c r="G330" i="29"/>
  <c r="G324" i="29"/>
  <c r="G739" i="29" l="1"/>
  <c r="G740" i="29"/>
  <c r="G738" i="29"/>
  <c r="G804" i="29" l="1"/>
  <c r="G647" i="29"/>
  <c r="G570" i="29"/>
  <c r="G485" i="29" l="1"/>
  <c r="G449" i="29"/>
  <c r="G448" i="29"/>
  <c r="G447" i="29"/>
  <c r="G377" i="29"/>
  <c r="G376" i="29"/>
  <c r="G375" i="29"/>
  <c r="G374" i="29"/>
  <c r="G373" i="29"/>
  <c r="G372" i="29"/>
  <c r="G371" i="29"/>
  <c r="G370" i="29"/>
  <c r="G368" i="29"/>
  <c r="G365" i="29"/>
  <c r="G910" i="29" l="1"/>
  <c r="G918" i="29" l="1"/>
  <c r="G922" i="29" l="1"/>
  <c r="G23" i="29" l="1"/>
  <c r="G24" i="29"/>
  <c r="G25" i="29"/>
  <c r="G26" i="29"/>
  <c r="G27" i="29"/>
  <c r="G28" i="29"/>
  <c r="G29" i="29"/>
  <c r="G30" i="29"/>
  <c r="G31" i="29"/>
  <c r="G32" i="29"/>
  <c r="G61" i="29" l="1"/>
  <c r="G62" i="29"/>
  <c r="G63" i="29"/>
  <c r="G64" i="29"/>
  <c r="G513" i="29" l="1"/>
  <c r="G483" i="29" l="1"/>
  <c r="G482" i="29"/>
  <c r="G473" i="29"/>
  <c r="G472" i="29"/>
  <c r="G471" i="29"/>
  <c r="G470" i="29"/>
  <c r="G469" i="29"/>
  <c r="G468" i="29"/>
  <c r="G467" i="29"/>
  <c r="G466" i="29"/>
  <c r="G465" i="29"/>
  <c r="G464" i="29"/>
  <c r="G463" i="29"/>
  <c r="G462" i="29"/>
  <c r="G461" i="29"/>
  <c r="G460" i="29"/>
  <c r="G459" i="29"/>
  <c r="G458" i="29"/>
  <c r="G474" i="29"/>
  <c r="G475" i="29"/>
  <c r="G476" i="29"/>
  <c r="G477" i="29"/>
  <c r="G484" i="29"/>
  <c r="G457" i="29"/>
  <c r="G456" i="29"/>
  <c r="G454" i="29"/>
  <c r="G453" i="29"/>
  <c r="G351" i="29" l="1"/>
  <c r="G332" i="29"/>
  <c r="G320" i="29"/>
  <c r="G321" i="29"/>
  <c r="G323" i="29"/>
  <c r="G325" i="29"/>
  <c r="G326" i="29"/>
  <c r="G327" i="29"/>
  <c r="G328" i="29"/>
  <c r="G329" i="29"/>
  <c r="G333" i="29"/>
  <c r="G334" i="29"/>
  <c r="G335" i="29"/>
  <c r="G336" i="29"/>
  <c r="G337" i="29"/>
  <c r="G338" i="29"/>
  <c r="G339" i="29"/>
  <c r="G340" i="29"/>
  <c r="G341" i="29"/>
  <c r="G342" i="29"/>
  <c r="G344" i="29"/>
  <c r="G345" i="29"/>
  <c r="G346" i="29"/>
  <c r="G348" i="29"/>
  <c r="G349" i="29"/>
  <c r="G350" i="29"/>
  <c r="G310" i="29"/>
  <c r="G311" i="29"/>
  <c r="G312" i="29"/>
  <c r="G314" i="29"/>
  <c r="G315" i="29"/>
  <c r="G361" i="29" l="1"/>
  <c r="G360" i="29"/>
  <c r="G426" i="29"/>
  <c r="G425" i="29"/>
  <c r="G424" i="29"/>
  <c r="G401" i="29"/>
  <c r="G400" i="29"/>
  <c r="G397" i="29"/>
  <c r="G185" i="29"/>
  <c r="G396" i="29"/>
  <c r="G132" i="29" l="1"/>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130" i="29"/>
  <c r="G94" i="29"/>
  <c r="G95" i="29"/>
  <c r="G96" i="29"/>
  <c r="G926" i="29" l="1"/>
  <c r="G307" i="29" l="1"/>
  <c r="G308" i="29"/>
  <c r="G309" i="29"/>
  <c r="G445" i="29"/>
  <c r="G499" i="29"/>
  <c r="G502" i="29"/>
  <c r="G497" i="29"/>
  <c r="G917" i="29" l="1"/>
  <c r="G916" i="29"/>
  <c r="G915" i="29"/>
  <c r="G914" i="29"/>
  <c r="G913" i="29"/>
  <c r="G909" i="29"/>
  <c r="G908" i="29"/>
  <c r="G896" i="29" l="1"/>
  <c r="G878" i="29"/>
  <c r="G877" i="29"/>
  <c r="G876" i="29"/>
  <c r="G875" i="29"/>
  <c r="G874" i="29"/>
  <c r="G859" i="29"/>
  <c r="G852" i="29"/>
  <c r="G851" i="29"/>
  <c r="G797" i="29"/>
  <c r="G796" i="29"/>
  <c r="G795" i="29"/>
  <c r="G794" i="29"/>
  <c r="G793" i="29"/>
  <c r="G744" i="29"/>
  <c r="G741" i="29"/>
  <c r="G737" i="29"/>
  <c r="G720" i="29"/>
  <c r="G718" i="29"/>
  <c r="G717" i="29"/>
  <c r="G697" i="29"/>
  <c r="G685" i="29"/>
  <c r="G684" i="29"/>
  <c r="G683" i="29"/>
  <c r="G682" i="29"/>
  <c r="G681" i="29"/>
  <c r="G679" i="29"/>
  <c r="G678" i="29"/>
  <c r="G844" i="29"/>
  <c r="G843" i="29"/>
  <c r="G841" i="29"/>
  <c r="G840" i="29"/>
  <c r="G815" i="29"/>
  <c r="G814" i="29"/>
  <c r="G813" i="29"/>
  <c r="G805" i="29"/>
  <c r="G803" i="29"/>
  <c r="G802" i="29"/>
  <c r="G655" i="29"/>
  <c r="G648" i="29"/>
  <c r="G633" i="29"/>
  <c r="G632" i="29"/>
  <c r="G631" i="29"/>
  <c r="G630" i="29"/>
  <c r="G629" i="29"/>
  <c r="G622" i="29"/>
  <c r="G621" i="29"/>
  <c r="G620" i="29"/>
  <c r="G615" i="29"/>
  <c r="G580" i="29"/>
  <c r="G577" i="29"/>
  <c r="G576" i="29"/>
  <c r="G574" i="29"/>
  <c r="G562" i="29"/>
  <c r="G561" i="29"/>
  <c r="G560" i="29"/>
  <c r="G559" i="29"/>
  <c r="G558" i="29"/>
  <c r="G548" i="29"/>
  <c r="G544" i="29"/>
  <c r="G541" i="29"/>
  <c r="G540" i="29"/>
  <c r="G539" i="29"/>
  <c r="G538" i="29"/>
  <c r="G537" i="29"/>
  <c r="G536" i="29"/>
  <c r="G535" i="29"/>
  <c r="G534" i="29"/>
  <c r="G319" i="29" l="1"/>
  <c r="G182" i="29" l="1"/>
  <c r="G45" i="29"/>
  <c r="G67" i="29"/>
  <c r="G66" i="29"/>
  <c r="G65" i="29"/>
  <c r="G60" i="29"/>
  <c r="G51" i="29"/>
  <c r="G50" i="29"/>
  <c r="G49" i="29"/>
  <c r="G48" i="29"/>
  <c r="G47" i="29"/>
  <c r="G46" i="29"/>
  <c r="G39" i="29"/>
  <c r="G18" i="29"/>
  <c r="G15" i="29"/>
  <c r="G14" i="29"/>
  <c r="G13" i="29"/>
  <c r="G12" i="29"/>
  <c r="G11" i="29"/>
  <c r="G10" i="29"/>
  <c r="G101" i="29" l="1"/>
  <c r="G100" i="29"/>
  <c r="G99" i="29"/>
  <c r="G98" i="29"/>
  <c r="G91" i="29"/>
  <c r="G88" i="29"/>
  <c r="G87" i="29"/>
  <c r="G86" i="29"/>
  <c r="G82" i="29"/>
  <c r="G81" i="29"/>
  <c r="G78" i="29"/>
  <c r="G77" i="29"/>
  <c r="G76" i="29"/>
  <c r="G75" i="29"/>
  <c r="G74" i="29"/>
  <c r="G73" i="29"/>
  <c r="G72" i="29"/>
  <c r="G512" i="29" l="1"/>
  <c r="G511" i="29"/>
  <c r="G509" i="29"/>
  <c r="G493" i="29"/>
  <c r="G490" i="29"/>
  <c r="G489" i="29"/>
  <c r="G363" i="29" l="1"/>
  <c r="G423" i="29" l="1"/>
  <c r="G422" i="29"/>
  <c r="G421" i="29"/>
  <c r="G420" i="29"/>
  <c r="G419" i="29"/>
  <c r="G418" i="29"/>
  <c r="G415" i="29"/>
  <c r="G413" i="29"/>
  <c r="G392" i="29"/>
  <c r="G391" i="29"/>
  <c r="G390" i="29"/>
  <c r="G387" i="29"/>
  <c r="G382" i="29"/>
  <c r="G355" i="29"/>
  <c r="G298" i="29" l="1"/>
  <c r="G279" i="29" l="1"/>
  <c r="G278" i="29"/>
  <c r="G277" i="29"/>
  <c r="G276" i="29"/>
  <c r="G275" i="29"/>
  <c r="G274" i="29"/>
  <c r="G273" i="29"/>
  <c r="G272" i="29"/>
  <c r="G271" i="29"/>
  <c r="G270" i="29"/>
  <c r="G269" i="29"/>
  <c r="G268" i="29"/>
  <c r="G267" i="29"/>
  <c r="G193" i="29" l="1"/>
  <c r="G192" i="29"/>
  <c r="G186" i="29"/>
  <c r="G184" i="29"/>
  <c r="G183" i="29"/>
  <c r="G181" i="29"/>
  <c r="G177" i="29"/>
  <c r="G171" i="29"/>
  <c r="G163" i="29"/>
  <c r="G162" i="29"/>
  <c r="G161" i="29"/>
  <c r="G160" i="29"/>
  <c r="G159" i="29"/>
  <c r="G146" i="29"/>
  <c r="B10" i="2" l="1"/>
  <c r="B14" i="4" s="1"/>
  <c r="B37" i="4" s="1"/>
  <c r="B9" i="2" l="1"/>
  <c r="B12" i="4" s="1"/>
  <c r="B35" i="4" s="1"/>
  <c r="B8" i="2"/>
  <c r="B7" i="2"/>
  <c r="B11" i="2" l="1"/>
  <c r="B16" i="4" s="1"/>
  <c r="B39" i="4" s="1"/>
  <c r="B6" i="2" l="1"/>
  <c r="C43" i="33" l="1"/>
  <c r="C11" i="33"/>
  <c r="A58" i="33" l="1"/>
  <c r="A57" i="33"/>
  <c r="A56" i="33"/>
  <c r="A55" i="33"/>
  <c r="A54" i="33"/>
  <c r="E43" i="33"/>
  <c r="A59" i="33" s="1"/>
  <c r="D43" i="33"/>
  <c r="B43" i="33"/>
  <c r="A29" i="33"/>
  <c r="A28" i="33"/>
  <c r="A27" i="33"/>
  <c r="A26" i="33"/>
  <c r="A25" i="33"/>
  <c r="E11" i="33"/>
  <c r="A30" i="33" s="1"/>
  <c r="D11" i="33"/>
  <c r="B11" i="33"/>
  <c r="B10" i="4"/>
  <c r="B33" i="4" s="1"/>
  <c r="B8" i="4"/>
  <c r="B31" i="4" s="1"/>
  <c r="B6" i="4"/>
  <c r="B29" i="4" s="1"/>
  <c r="E61" i="33" l="1"/>
  <c r="E32" i="33"/>
  <c r="H906" i="29" l="1"/>
  <c r="H929" i="29" l="1"/>
  <c r="H931" i="29" s="1"/>
  <c r="H933" i="29" s="1"/>
  <c r="D11" i="2"/>
  <c r="C16" i="4" s="1"/>
  <c r="C39" i="4" l="1"/>
  <c r="M39" i="4" s="1"/>
  <c r="E16" i="4"/>
  <c r="G16" i="4"/>
  <c r="M16" i="4"/>
  <c r="I16" i="4"/>
  <c r="K16" i="4"/>
  <c r="G39" i="4" l="1"/>
  <c r="E39" i="4"/>
  <c r="K39" i="4"/>
  <c r="I39" i="4"/>
  <c r="G504" i="29"/>
  <c r="G103" i="29" l="1"/>
  <c r="G155" i="29" l="1"/>
  <c r="G153" i="29" l="1"/>
  <c r="G500" i="29" l="1"/>
  <c r="G104" i="29"/>
  <c r="G501" i="29"/>
  <c r="G105" i="29"/>
  <c r="G9" i="29" l="1"/>
  <c r="G510" i="29" l="1"/>
  <c r="G97" i="29" l="1"/>
  <c r="G93" i="29" l="1"/>
  <c r="G106" i="29"/>
  <c r="G38" i="29" l="1"/>
  <c r="G322" i="29" l="1"/>
  <c r="F131" i="29" l="1"/>
  <c r="G131" i="29" s="1"/>
  <c r="F347" i="29"/>
  <c r="G347" i="29" s="1"/>
  <c r="F331" i="29" l="1"/>
  <c r="G331" i="29" s="1"/>
  <c r="F102" i="29"/>
  <c r="G102" i="29" s="1"/>
  <c r="F643" i="29" l="1"/>
  <c r="G643" i="29" s="1"/>
  <c r="F642" i="29"/>
  <c r="G642" i="29" s="1"/>
  <c r="F366" i="29" l="1"/>
  <c r="G366" i="29" s="1"/>
  <c r="F367" i="29"/>
  <c r="G367" i="29" s="1"/>
  <c r="F369" i="29"/>
  <c r="G369" i="29" s="1"/>
  <c r="F749" i="29" l="1"/>
  <c r="G749" i="29" s="1"/>
  <c r="F42" i="29" l="1"/>
  <c r="G42" i="29" s="1"/>
  <c r="F666" i="29" l="1"/>
  <c r="G666" i="29" s="1"/>
  <c r="F386" i="29" l="1"/>
  <c r="G386" i="29" s="1"/>
  <c r="F89" i="29"/>
  <c r="G89" i="29" s="1"/>
  <c r="F156" i="29"/>
  <c r="G156" i="29" s="1"/>
  <c r="F362" i="29"/>
  <c r="G362" i="29" s="1"/>
  <c r="F408" i="29" l="1"/>
  <c r="G408" i="29" s="1"/>
  <c r="F479" i="29"/>
  <c r="G479" i="29" s="1"/>
  <c r="F515" i="29"/>
  <c r="G515" i="29" s="1"/>
  <c r="F480" i="29"/>
  <c r="G480" i="29" s="1"/>
  <c r="F228" i="29"/>
  <c r="G228" i="29" s="1"/>
  <c r="F407" i="29"/>
  <c r="G407" i="29" s="1"/>
  <c r="F218" i="29"/>
  <c r="G218" i="29" s="1"/>
  <c r="F514" i="29"/>
  <c r="G514" i="29" s="1"/>
  <c r="F478" i="29"/>
  <c r="G478" i="29" s="1"/>
  <c r="F505" i="29"/>
  <c r="G505" i="29" s="1"/>
  <c r="F219" i="29"/>
  <c r="G219" i="29" s="1"/>
  <c r="F894" i="29"/>
  <c r="G894" i="29" s="1"/>
  <c r="F895" i="29" l="1"/>
  <c r="G895" i="29" s="1"/>
  <c r="F842" i="29" l="1"/>
  <c r="G842" i="29" s="1"/>
  <c r="F674" i="29" l="1"/>
  <c r="G674" i="29" s="1"/>
  <c r="F798" i="29"/>
  <c r="G798" i="29" s="1"/>
  <c r="F890" i="29" l="1"/>
  <c r="G890" i="29" s="1"/>
  <c r="F610" i="29" l="1"/>
  <c r="G610" i="29" s="1"/>
  <c r="F838" i="29"/>
  <c r="G838" i="29" s="1"/>
  <c r="F614" i="29"/>
  <c r="G614" i="29" s="1"/>
  <c r="F613" i="29"/>
  <c r="G613" i="29" s="1"/>
  <c r="F605" i="29"/>
  <c r="G605" i="29" s="1"/>
  <c r="F606" i="29"/>
  <c r="G606" i="29" s="1"/>
  <c r="F604" i="29" l="1"/>
  <c r="G604" i="29" s="1"/>
  <c r="F625" i="29" l="1"/>
  <c r="G625" i="29" s="1"/>
  <c r="F607" i="29"/>
  <c r="G607" i="29" s="1"/>
  <c r="F627" i="29"/>
  <c r="G627" i="29" s="1"/>
  <c r="F628" i="29"/>
  <c r="G628" i="29" s="1"/>
  <c r="F626" i="29"/>
  <c r="G626" i="29" s="1"/>
  <c r="F555" i="29"/>
  <c r="G555" i="29" s="1"/>
  <c r="F554" i="29"/>
  <c r="G554" i="29" s="1"/>
  <c r="F556" i="29"/>
  <c r="G556" i="29" s="1"/>
  <c r="F594" i="29"/>
  <c r="G594" i="29" s="1"/>
  <c r="F553" i="29" l="1"/>
  <c r="G553" i="29" s="1"/>
  <c r="F552" i="29"/>
  <c r="G552" i="29" s="1"/>
  <c r="F551" i="29" l="1"/>
  <c r="G551" i="29" s="1"/>
  <c r="F557" i="29" l="1"/>
  <c r="G557" i="29" s="1"/>
  <c r="F660" i="29" l="1"/>
  <c r="G660" i="29" s="1"/>
  <c r="F661" i="29"/>
  <c r="G661" i="29" s="1"/>
  <c r="F651" i="29" l="1"/>
  <c r="G651" i="29" s="1"/>
  <c r="F893" i="29" l="1"/>
  <c r="G893" i="29" s="1"/>
  <c r="F713" i="29"/>
  <c r="G713" i="29" s="1"/>
  <c r="F889" i="29" l="1"/>
  <c r="G889" i="29" s="1"/>
  <c r="F884" i="29"/>
  <c r="G884" i="29" s="1"/>
  <c r="F885" i="29"/>
  <c r="G885" i="29" s="1"/>
  <c r="F892" i="29"/>
  <c r="G892" i="29" s="1"/>
  <c r="F891" i="29"/>
  <c r="G891" i="29" s="1"/>
  <c r="F887" i="29"/>
  <c r="G887" i="29" s="1"/>
  <c r="F886" i="29"/>
  <c r="G886" i="29" s="1"/>
  <c r="F888" i="29"/>
  <c r="G888" i="29" s="1"/>
  <c r="F882" i="29" l="1"/>
  <c r="G882" i="29" s="1"/>
  <c r="F883" i="29"/>
  <c r="G883" i="29" s="1"/>
  <c r="F870" i="29" l="1"/>
  <c r="G870" i="29" s="1"/>
  <c r="F869" i="29" l="1"/>
  <c r="G869" i="29" s="1"/>
  <c r="F863" i="29"/>
  <c r="G863" i="29" s="1"/>
  <c r="F871" i="29"/>
  <c r="G871" i="29" s="1"/>
  <c r="F873" i="29"/>
  <c r="G873" i="29" s="1"/>
  <c r="F872" i="29"/>
  <c r="G872" i="29" s="1"/>
  <c r="F865" i="29"/>
  <c r="G865" i="29" s="1"/>
  <c r="F866" i="29"/>
  <c r="G866" i="29" s="1"/>
  <c r="F864" i="29"/>
  <c r="G864" i="29" s="1"/>
  <c r="F868" i="29"/>
  <c r="G868" i="29" s="1"/>
  <c r="F867" i="29"/>
  <c r="G867" i="29" s="1"/>
  <c r="F788" i="29" l="1"/>
  <c r="G788" i="29" s="1"/>
  <c r="F789" i="29"/>
  <c r="G789" i="29" s="1"/>
  <c r="F790" i="29" l="1"/>
  <c r="G790" i="29" s="1"/>
  <c r="F618" i="29" l="1"/>
  <c r="G618" i="29" s="1"/>
  <c r="F791" i="29"/>
  <c r="G791" i="29" s="1"/>
  <c r="F619" i="29"/>
  <c r="G619" i="29" s="1"/>
  <c r="F792" i="29"/>
  <c r="G792" i="29" s="1"/>
  <c r="F616" i="29" l="1"/>
  <c r="G616" i="29" s="1"/>
  <c r="F624" i="29"/>
  <c r="G624" i="29" s="1"/>
  <c r="F617" i="29"/>
  <c r="G617" i="29" s="1"/>
  <c r="F623" i="29"/>
  <c r="G623" i="29" s="1"/>
  <c r="F667" i="29" l="1"/>
  <c r="G667" i="29" s="1"/>
  <c r="F858" i="29" l="1"/>
  <c r="G858" i="29" s="1"/>
  <c r="F857" i="29"/>
  <c r="G857" i="29" s="1"/>
  <c r="F687" i="29" l="1"/>
  <c r="G687" i="29" s="1"/>
  <c r="F686" i="29"/>
  <c r="G686" i="29" s="1"/>
  <c r="F719" i="29"/>
  <c r="G719" i="29" s="1"/>
  <c r="F808" i="29"/>
  <c r="G808" i="29" s="1"/>
  <c r="F839" i="29"/>
  <c r="G839" i="29" s="1"/>
  <c r="F699" i="29"/>
  <c r="G699" i="29" s="1"/>
  <c r="F690" i="29"/>
  <c r="G690" i="29" s="1"/>
  <c r="F692" i="29"/>
  <c r="G692" i="29" s="1"/>
  <c r="F854" i="29"/>
  <c r="G854" i="29" s="1"/>
  <c r="F705" i="29"/>
  <c r="G705" i="29" s="1"/>
  <c r="F689" i="29"/>
  <c r="G689" i="29" s="1"/>
  <c r="F688" i="29"/>
  <c r="G688" i="29" s="1"/>
  <c r="F747" i="29"/>
  <c r="G747" i="29" s="1"/>
  <c r="F812" i="29"/>
  <c r="G812" i="29" s="1"/>
  <c r="F855" i="29"/>
  <c r="G855" i="29" s="1"/>
  <c r="F853" i="29"/>
  <c r="G853" i="29" s="1"/>
  <c r="F700" i="29"/>
  <c r="G700" i="29" s="1"/>
  <c r="F695" i="29"/>
  <c r="G695" i="29" s="1"/>
  <c r="F748" i="29"/>
  <c r="G748" i="29" s="1"/>
  <c r="F856" i="29"/>
  <c r="G856" i="29" s="1"/>
  <c r="F665" i="29"/>
  <c r="G665" i="29" s="1"/>
  <c r="F691" i="29"/>
  <c r="G691" i="29" s="1"/>
  <c r="F662" i="29"/>
  <c r="G662" i="29" s="1"/>
  <c r="F806" i="29"/>
  <c r="G806" i="29" s="1"/>
  <c r="F819" i="29"/>
  <c r="G819" i="29" s="1"/>
  <c r="F848" i="29"/>
  <c r="G848" i="29" s="1"/>
  <c r="F694" i="29"/>
  <c r="G694" i="29" s="1"/>
  <c r="F811" i="29"/>
  <c r="G811" i="29" s="1"/>
  <c r="F693" i="29"/>
  <c r="G693" i="29" s="1"/>
  <c r="F664" i="29"/>
  <c r="G664" i="29" s="1"/>
  <c r="F750" i="29"/>
  <c r="G750" i="29" s="1"/>
  <c r="F707" i="29"/>
  <c r="G707" i="29" s="1"/>
  <c r="F663" i="29"/>
  <c r="G663" i="29" s="1"/>
  <c r="F807" i="29"/>
  <c r="G807" i="29" s="1"/>
  <c r="F820" i="29"/>
  <c r="G820" i="29" s="1"/>
  <c r="F708" i="29"/>
  <c r="G708" i="29" s="1"/>
  <c r="F657" i="29" l="1"/>
  <c r="G657" i="29" s="1"/>
  <c r="F659" i="29"/>
  <c r="G659" i="29" s="1"/>
  <c r="F810" i="29"/>
  <c r="G810" i="29" s="1"/>
  <c r="F787" i="29"/>
  <c r="G787" i="29" s="1"/>
  <c r="F809" i="29"/>
  <c r="G809" i="29" s="1"/>
  <c r="F641" i="29"/>
  <c r="G641" i="29" s="1"/>
  <c r="F654" i="29"/>
  <c r="G654" i="29" s="1"/>
  <c r="F670" i="29"/>
  <c r="G670" i="29" s="1"/>
  <c r="F826" i="29"/>
  <c r="G826" i="29" s="1"/>
  <c r="F650" i="29"/>
  <c r="G650" i="29" s="1"/>
  <c r="F640" i="29"/>
  <c r="G640" i="29" s="1"/>
  <c r="F639" i="29" l="1"/>
  <c r="G639" i="29" s="1"/>
  <c r="F672" i="29"/>
  <c r="G672" i="29" s="1"/>
  <c r="F701" i="29"/>
  <c r="G701" i="29" s="1"/>
  <c r="F638" i="29"/>
  <c r="G638" i="29" s="1"/>
  <c r="F849" i="29"/>
  <c r="G849" i="29" s="1"/>
  <c r="F696" i="29"/>
  <c r="G696" i="29" s="1"/>
  <c r="F831" i="29"/>
  <c r="G831" i="29" s="1"/>
  <c r="F652" i="29"/>
  <c r="G652" i="29" s="1"/>
  <c r="F698" i="29"/>
  <c r="G698" i="29" s="1"/>
  <c r="F821" i="29"/>
  <c r="G821" i="29" s="1"/>
  <c r="F835" i="29"/>
  <c r="G835" i="29" s="1"/>
  <c r="F714" i="29"/>
  <c r="G714" i="29" s="1"/>
  <c r="F702" i="29"/>
  <c r="G702" i="29" s="1"/>
  <c r="F850" i="29"/>
  <c r="G850" i="29" s="1"/>
  <c r="F710" i="29"/>
  <c r="G710" i="29" s="1"/>
  <c r="F673" i="29"/>
  <c r="G673" i="29" s="1"/>
  <c r="F704" i="29"/>
  <c r="G704" i="29" s="1"/>
  <c r="F836" i="29"/>
  <c r="G836" i="29" s="1"/>
  <c r="F745" i="29"/>
  <c r="G745" i="29" s="1"/>
  <c r="F656" i="29"/>
  <c r="G656" i="29" s="1"/>
  <c r="F823" i="29"/>
  <c r="G823" i="29" s="1"/>
  <c r="F830" i="29"/>
  <c r="G830" i="29" s="1"/>
  <c r="F645" i="29"/>
  <c r="G645" i="29" s="1"/>
  <c r="F743" i="29"/>
  <c r="G743" i="29" s="1"/>
  <c r="F709" i="29"/>
  <c r="G709" i="29" s="1"/>
  <c r="F680" i="29"/>
  <c r="G680" i="29" s="1"/>
  <c r="F637" i="29"/>
  <c r="G637" i="29" s="1"/>
  <c r="F706" i="29"/>
  <c r="G706" i="29" s="1"/>
  <c r="F828" i="29"/>
  <c r="G828" i="29" s="1"/>
  <c r="F671" i="29"/>
  <c r="G671" i="29" s="1"/>
  <c r="F829" i="29"/>
  <c r="G829" i="29" s="1"/>
  <c r="F653" i="29"/>
  <c r="G653" i="29" s="1"/>
  <c r="F746" i="29"/>
  <c r="G746" i="29" s="1"/>
  <c r="F827" i="29"/>
  <c r="G827" i="29" s="1"/>
  <c r="F837" i="29"/>
  <c r="G837" i="29" s="1"/>
  <c r="F658" i="29"/>
  <c r="G658" i="29" s="1"/>
  <c r="F822" i="29"/>
  <c r="G822" i="29" s="1"/>
  <c r="F834" i="29"/>
  <c r="G834" i="29" s="1"/>
  <c r="F716" i="29"/>
  <c r="G716" i="29" s="1"/>
  <c r="F668" i="29"/>
  <c r="G668" i="29" s="1"/>
  <c r="F715" i="29"/>
  <c r="G715" i="29" s="1"/>
  <c r="F824" i="29"/>
  <c r="G824" i="29" s="1"/>
  <c r="F833" i="29"/>
  <c r="G833" i="29" s="1"/>
  <c r="F742" i="29"/>
  <c r="G742" i="29" s="1"/>
  <c r="F649" i="29"/>
  <c r="G649" i="29" s="1"/>
  <c r="F669" i="29"/>
  <c r="G669" i="29" s="1"/>
  <c r="F825" i="29"/>
  <c r="G825" i="29" s="1"/>
  <c r="F832" i="29"/>
  <c r="G832" i="29" s="1"/>
  <c r="F646" i="29"/>
  <c r="G646" i="29" s="1"/>
  <c r="F711" i="29"/>
  <c r="G711" i="29" s="1"/>
  <c r="F712" i="29"/>
  <c r="G712" i="29" s="1"/>
  <c r="F595" i="29" l="1"/>
  <c r="G595" i="29" s="1"/>
  <c r="F783" i="29" l="1"/>
  <c r="G783" i="29" s="1"/>
  <c r="F722" i="29"/>
  <c r="G722" i="29" s="1"/>
  <c r="F588" i="29"/>
  <c r="G588" i="29" s="1"/>
  <c r="F770" i="29"/>
  <c r="G770" i="29" s="1"/>
  <c r="F599" i="29"/>
  <c r="G599" i="29" s="1"/>
  <c r="F601" i="29"/>
  <c r="G601" i="29" s="1"/>
  <c r="F735" i="29"/>
  <c r="G735" i="29" s="1"/>
  <c r="F781" i="29"/>
  <c r="G781" i="29" s="1"/>
  <c r="F602" i="29"/>
  <c r="G602" i="29" s="1"/>
  <c r="F725" i="29"/>
  <c r="G725" i="29" s="1"/>
  <c r="F724" i="29"/>
  <c r="G724" i="29" s="1"/>
  <c r="F782" i="29"/>
  <c r="G782" i="29" s="1"/>
  <c r="F769" i="29"/>
  <c r="G769" i="29" s="1"/>
  <c r="F779" i="29"/>
  <c r="G779" i="29" s="1"/>
  <c r="F767" i="29"/>
  <c r="G767" i="29" s="1"/>
  <c r="F757" i="29"/>
  <c r="G757" i="29" s="1"/>
  <c r="F778" i="29"/>
  <c r="G778" i="29" s="1"/>
  <c r="F766" i="29"/>
  <c r="G766" i="29" s="1"/>
  <c r="F756" i="29"/>
  <c r="G756" i="29" s="1"/>
  <c r="F729" i="29"/>
  <c r="G729" i="29" s="1"/>
  <c r="F589" i="29"/>
  <c r="G589" i="29" s="1"/>
  <c r="F771" i="29"/>
  <c r="G771" i="29" s="1"/>
  <c r="F768" i="29"/>
  <c r="G768" i="29" s="1"/>
  <c r="F587" i="29"/>
  <c r="G587" i="29" s="1"/>
  <c r="F612" i="29"/>
  <c r="G612" i="29" s="1"/>
  <c r="F777" i="29"/>
  <c r="G777" i="29" s="1"/>
  <c r="F765" i="29"/>
  <c r="G765" i="29" s="1"/>
  <c r="F755" i="29"/>
  <c r="G755" i="29" s="1"/>
  <c r="F776" i="29"/>
  <c r="G776" i="29" s="1"/>
  <c r="F764" i="29"/>
  <c r="G764" i="29" s="1"/>
  <c r="F754" i="29"/>
  <c r="G754" i="29" s="1"/>
  <c r="F731" i="29"/>
  <c r="G731" i="29" s="1"/>
  <c r="F730" i="29"/>
  <c r="G730" i="29" s="1"/>
  <c r="F723" i="29"/>
  <c r="G723" i="29" s="1"/>
  <c r="F608" i="29"/>
  <c r="G608" i="29" s="1"/>
  <c r="F780" i="29"/>
  <c r="G780" i="29" s="1"/>
  <c r="F611" i="29"/>
  <c r="G611" i="29" s="1"/>
  <c r="F585" i="29"/>
  <c r="G585" i="29" s="1"/>
  <c r="F609" i="29"/>
  <c r="G609" i="29" s="1"/>
  <c r="F775" i="29"/>
  <c r="G775" i="29" s="1"/>
  <c r="F763" i="29"/>
  <c r="G763" i="29" s="1"/>
  <c r="F752" i="29"/>
  <c r="G752" i="29" s="1"/>
  <c r="F774" i="29"/>
  <c r="G774" i="29" s="1"/>
  <c r="F762" i="29"/>
  <c r="G762" i="29" s="1"/>
  <c r="F753" i="29"/>
  <c r="G753" i="29" s="1"/>
  <c r="F732" i="29"/>
  <c r="G732" i="29" s="1"/>
  <c r="F726" i="29"/>
  <c r="G726" i="29" s="1"/>
  <c r="F736" i="29"/>
  <c r="G736" i="29" s="1"/>
  <c r="F603" i="29"/>
  <c r="G603" i="29" s="1"/>
  <c r="F584" i="29"/>
  <c r="G584" i="29" s="1"/>
  <c r="F786" i="29"/>
  <c r="G786" i="29" s="1"/>
  <c r="F773" i="29"/>
  <c r="G773" i="29" s="1"/>
  <c r="F761" i="29"/>
  <c r="G761" i="29" s="1"/>
  <c r="F785" i="29"/>
  <c r="G785" i="29" s="1"/>
  <c r="F772" i="29"/>
  <c r="G772" i="29" s="1"/>
  <c r="F760" i="29"/>
  <c r="G760" i="29" s="1"/>
  <c r="F751" i="29"/>
  <c r="G751" i="29" s="1"/>
  <c r="F734" i="29"/>
  <c r="G734" i="29" s="1"/>
  <c r="F733" i="29"/>
  <c r="G733" i="29" s="1"/>
  <c r="F721" i="29"/>
  <c r="G721" i="29" s="1"/>
  <c r="F586" i="29"/>
  <c r="G586" i="29" s="1"/>
  <c r="F759" i="29"/>
  <c r="G759" i="29" s="1"/>
  <c r="F784" i="29"/>
  <c r="G784" i="29" s="1"/>
  <c r="F758" i="29"/>
  <c r="G758" i="29" s="1"/>
  <c r="F600" i="29"/>
  <c r="G600" i="29" s="1"/>
  <c r="F728" i="29"/>
  <c r="G728" i="29" s="1"/>
  <c r="F727" i="29"/>
  <c r="G727" i="29" s="1"/>
  <c r="F593" i="29" l="1"/>
  <c r="G593" i="29" s="1"/>
  <c r="F592" i="29"/>
  <c r="G592" i="29" s="1"/>
  <c r="F591" i="29"/>
  <c r="G591" i="29" s="1"/>
  <c r="F590" i="29"/>
  <c r="G590" i="29" s="1"/>
  <c r="F527" i="29" l="1"/>
  <c r="G527" i="29" s="1"/>
  <c r="F531" i="29"/>
  <c r="G531" i="29" s="1"/>
  <c r="F571" i="29"/>
  <c r="G571" i="29" s="1"/>
  <c r="F543" i="29"/>
  <c r="G543" i="29" s="1"/>
  <c r="F542" i="29"/>
  <c r="G542" i="29" s="1"/>
  <c r="F575" i="29"/>
  <c r="G575" i="29" s="1"/>
  <c r="F573" i="29"/>
  <c r="G573" i="29" s="1"/>
  <c r="F582" i="29"/>
  <c r="G582" i="29" s="1"/>
  <c r="F532" i="29"/>
  <c r="G532" i="29" s="1"/>
  <c r="F579" i="29"/>
  <c r="G579" i="29" s="1"/>
  <c r="F526" i="29"/>
  <c r="G526" i="29" s="1"/>
  <c r="F529" i="29"/>
  <c r="G529" i="29" s="1"/>
  <c r="F530" i="29"/>
  <c r="G530" i="29" s="1"/>
  <c r="F545" i="29"/>
  <c r="G545" i="29" s="1"/>
  <c r="F550" i="29"/>
  <c r="G550" i="29" s="1"/>
  <c r="F578" i="29"/>
  <c r="G578" i="29" s="1"/>
  <c r="F547" i="29"/>
  <c r="G547" i="29" s="1"/>
  <c r="F572" i="29"/>
  <c r="G572" i="29" s="1"/>
  <c r="F546" i="29"/>
  <c r="G546" i="29" s="1"/>
  <c r="F581" i="29"/>
  <c r="G581" i="29" s="1"/>
  <c r="F533" i="29"/>
  <c r="G533" i="29" s="1"/>
  <c r="F549" i="29"/>
  <c r="G549" i="29" s="1"/>
  <c r="F583" i="29"/>
  <c r="G583" i="29" s="1"/>
  <c r="F528" i="29"/>
  <c r="G528" i="29" s="1"/>
  <c r="F520" i="29" l="1"/>
  <c r="G520" i="29" s="1"/>
  <c r="F522" i="29"/>
  <c r="G522" i="29" s="1"/>
  <c r="F521" i="29"/>
  <c r="G521" i="29" s="1"/>
  <c r="F524" i="29"/>
  <c r="G524" i="29" s="1"/>
  <c r="F567" i="29"/>
  <c r="G567" i="29" s="1"/>
  <c r="F569" i="29"/>
  <c r="G569" i="29" s="1"/>
  <c r="F525" i="29"/>
  <c r="G525" i="29" s="1"/>
  <c r="F523" i="29"/>
  <c r="G523" i="29" s="1"/>
  <c r="F566" i="29"/>
  <c r="G566" i="29" s="1"/>
  <c r="F568" i="29"/>
  <c r="G568" i="29" s="1"/>
  <c r="F491" i="29" l="1"/>
  <c r="G491" i="29" s="1"/>
  <c r="F492" i="29"/>
  <c r="G492" i="29" s="1"/>
  <c r="F503" i="29" l="1"/>
  <c r="G503" i="29" s="1"/>
  <c r="F414" i="29" l="1"/>
  <c r="G414" i="29" s="1"/>
  <c r="F384" i="29" l="1"/>
  <c r="G384" i="29" s="1"/>
  <c r="F394" i="29"/>
  <c r="G394" i="29" s="1"/>
  <c r="F395" i="29"/>
  <c r="G395" i="29" s="1"/>
  <c r="F383" i="29"/>
  <c r="G383" i="29" s="1"/>
  <c r="F412" i="29" l="1"/>
  <c r="G412" i="29" s="1"/>
  <c r="F284" i="29" l="1"/>
  <c r="G284" i="29" s="1"/>
  <c r="F431" i="29"/>
  <c r="G431" i="29" s="1"/>
  <c r="F235" i="29" l="1"/>
  <c r="G235" i="29" s="1"/>
  <c r="F241" i="29" l="1"/>
  <c r="G241" i="29" s="1"/>
  <c r="F243" i="29"/>
  <c r="G243" i="29" s="1"/>
  <c r="F244" i="29"/>
  <c r="G244" i="29" s="1"/>
  <c r="F481" i="29"/>
  <c r="G481" i="29" s="1"/>
  <c r="F242" i="29"/>
  <c r="G242" i="29" s="1"/>
  <c r="F238" i="29"/>
  <c r="G238" i="29" s="1"/>
  <c r="F239" i="29"/>
  <c r="G239" i="29" s="1"/>
  <c r="F240" i="29"/>
  <c r="G240" i="29" s="1"/>
  <c r="F236" i="29" l="1"/>
  <c r="G236" i="29" s="1"/>
  <c r="F237" i="29"/>
  <c r="G237" i="29" s="1"/>
  <c r="F253" i="29" l="1"/>
  <c r="G253" i="29" s="1"/>
  <c r="F247" i="29"/>
  <c r="G247" i="29" s="1"/>
  <c r="F255" i="29"/>
  <c r="G255" i="29" s="1"/>
  <c r="F254" i="29"/>
  <c r="G254" i="29" s="1"/>
  <c r="F248" i="29"/>
  <c r="G248" i="29" s="1"/>
  <c r="F256" i="29"/>
  <c r="G256" i="29" s="1"/>
  <c r="F249" i="29"/>
  <c r="G249" i="29" s="1"/>
  <c r="F250" i="29"/>
  <c r="G250" i="29" s="1"/>
  <c r="F251" i="29"/>
  <c r="G251" i="29" s="1"/>
  <c r="F252" i="29"/>
  <c r="G252" i="29" s="1"/>
  <c r="F229" i="29" l="1"/>
  <c r="G229" i="29" s="1"/>
  <c r="F224" i="29"/>
  <c r="G224" i="29" s="1"/>
  <c r="F221" i="29"/>
  <c r="G221" i="29" s="1"/>
  <c r="F227" i="29"/>
  <c r="G227" i="29" s="1"/>
  <c r="F222" i="29"/>
  <c r="G222" i="29" s="1"/>
  <c r="F226" i="29"/>
  <c r="G226" i="29" s="1"/>
  <c r="F220" i="29"/>
  <c r="G220" i="29" s="1"/>
  <c r="F225" i="29"/>
  <c r="G225" i="29" s="1"/>
  <c r="F232" i="29"/>
  <c r="G232" i="29" s="1"/>
  <c r="F223" i="29"/>
  <c r="G223" i="29" s="1"/>
  <c r="F230" i="29"/>
  <c r="G230" i="29" s="1"/>
  <c r="F231" i="29"/>
  <c r="G231" i="29" s="1"/>
  <c r="F202" i="29" l="1"/>
  <c r="G202" i="29" s="1"/>
  <c r="F208" i="29"/>
  <c r="G208" i="29" s="1"/>
  <c r="F409" i="29"/>
  <c r="G409" i="29" s="1"/>
  <c r="F211" i="29"/>
  <c r="G211" i="29" s="1"/>
  <c r="F207" i="29"/>
  <c r="G207" i="29" s="1"/>
  <c r="F212" i="29"/>
  <c r="G212" i="29" s="1"/>
  <c r="F216" i="29"/>
  <c r="G216" i="29" s="1"/>
  <c r="F406" i="29"/>
  <c r="G406" i="29" s="1"/>
  <c r="F203" i="29"/>
  <c r="G203" i="29" s="1"/>
  <c r="F214" i="29"/>
  <c r="G214" i="29" s="1"/>
  <c r="F210" i="29"/>
  <c r="G210" i="29" s="1"/>
  <c r="F217" i="29"/>
  <c r="G217" i="29" s="1"/>
  <c r="F206" i="29"/>
  <c r="G206" i="29" s="1"/>
  <c r="F215" i="29"/>
  <c r="G215" i="29" s="1"/>
  <c r="F213" i="29"/>
  <c r="G213" i="29" s="1"/>
  <c r="F209" i="29"/>
  <c r="G209" i="29" s="1"/>
  <c r="F262" i="29" l="1"/>
  <c r="G262" i="29" s="1"/>
  <c r="F261" i="29"/>
  <c r="G261" i="29" s="1"/>
  <c r="F260" i="29"/>
  <c r="G260" i="29" s="1"/>
  <c r="F294" i="29"/>
  <c r="G294" i="29" s="1"/>
  <c r="F436" i="29"/>
  <c r="G436" i="29" s="1"/>
  <c r="F437" i="29"/>
  <c r="G437" i="29" s="1"/>
  <c r="F295" i="29"/>
  <c r="G295" i="29" s="1"/>
  <c r="F178" i="29" l="1"/>
  <c r="G178" i="29" s="1"/>
  <c r="F187" i="29"/>
  <c r="G187" i="29" s="1"/>
  <c r="F393" i="29"/>
  <c r="G393" i="29" s="1"/>
  <c r="F188" i="29"/>
  <c r="G188" i="29" s="1"/>
  <c r="F189" i="29"/>
  <c r="G189" i="29" s="1"/>
  <c r="F198" i="29"/>
  <c r="G198" i="29" s="1"/>
  <c r="F201" i="29"/>
  <c r="G201" i="29" s="1"/>
  <c r="F199" i="29"/>
  <c r="G199" i="29" s="1"/>
  <c r="F200" i="29"/>
  <c r="G200" i="29" s="1"/>
  <c r="F172" i="29" l="1"/>
  <c r="G172" i="29" s="1"/>
  <c r="F158" i="29" l="1"/>
  <c r="G158" i="29" s="1"/>
  <c r="F157" i="29" l="1"/>
  <c r="G157" i="29" s="1"/>
  <c r="F149" i="29" l="1"/>
  <c r="G149" i="29" s="1"/>
  <c r="F154" i="29"/>
  <c r="G154" i="29" s="1"/>
  <c r="F148" i="29"/>
  <c r="G148" i="29" s="1"/>
  <c r="F90" i="29" l="1"/>
  <c r="G90" i="29" s="1"/>
  <c r="F288" i="29" l="1"/>
  <c r="G288" i="29" s="1"/>
  <c r="F286" i="29"/>
  <c r="G286" i="29" s="1"/>
  <c r="F174" i="29"/>
  <c r="G174" i="29" s="1"/>
  <c r="F175" i="29"/>
  <c r="G175" i="29" s="1"/>
  <c r="F176" i="29"/>
  <c r="G176" i="29" s="1"/>
  <c r="F33" i="29"/>
  <c r="G33" i="29" s="1"/>
  <c r="F142" i="29"/>
  <c r="G142" i="29" s="1"/>
  <c r="F297" i="29"/>
  <c r="G297" i="29" s="1"/>
  <c r="F356" i="29"/>
  <c r="G356" i="29" s="1"/>
  <c r="F147" i="29"/>
  <c r="G147" i="29" s="1"/>
  <c r="F173" i="29"/>
  <c r="G173" i="29" s="1"/>
  <c r="F385" i="29"/>
  <c r="G385" i="29" s="1"/>
  <c r="F19" i="29" l="1"/>
  <c r="G19" i="29" s="1"/>
  <c r="F22" i="29"/>
  <c r="G22" i="29" s="1"/>
  <c r="F289" i="29" l="1"/>
  <c r="G289" i="29" s="1"/>
  <c r="F432" i="29" l="1"/>
  <c r="G432" i="29" s="1"/>
  <c r="F285" i="29"/>
  <c r="G285" i="29" s="1"/>
  <c r="F296" i="29" l="1"/>
  <c r="G296" i="29" s="1"/>
  <c r="F433" i="29" l="1"/>
  <c r="G433" i="29" s="1"/>
  <c r="F287" i="29"/>
  <c r="G287" i="29" s="1"/>
  <c r="F302" i="29" l="1"/>
  <c r="G302" i="29" s="1"/>
  <c r="F440" i="29"/>
  <c r="G440" i="29" s="1"/>
  <c r="F292" i="29" l="1"/>
  <c r="G292" i="29" s="1"/>
  <c r="F263" i="29"/>
  <c r="G263" i="29" s="1"/>
  <c r="F434" i="29"/>
  <c r="G434" i="29" s="1"/>
  <c r="F290" i="29"/>
  <c r="G290" i="29" s="1"/>
  <c r="F435" i="29"/>
  <c r="G435" i="29" s="1"/>
  <c r="F291" i="29"/>
  <c r="G291" i="29" s="1"/>
  <c r="F293" i="29"/>
  <c r="G293" i="29" s="1"/>
  <c r="F133" i="29" l="1"/>
  <c r="G133" i="29" s="1"/>
  <c r="F80" i="29"/>
  <c r="G80" i="29" s="1"/>
  <c r="F498" i="29"/>
  <c r="G498" i="29" s="1"/>
  <c r="F134" i="29"/>
  <c r="G134" i="29" s="1"/>
  <c r="F41" i="29" l="1"/>
  <c r="G41" i="29" s="1"/>
  <c r="F313" i="29"/>
  <c r="G313" i="29" s="1"/>
  <c r="H305" i="29" s="1"/>
  <c r="D8" i="2" s="1"/>
  <c r="F79" i="29"/>
  <c r="G79" i="29" s="1"/>
  <c r="H70" i="29" s="1"/>
  <c r="D7" i="2" s="1"/>
  <c r="C8" i="4" s="1"/>
  <c r="F455" i="29"/>
  <c r="G455" i="29" s="1"/>
  <c r="H443" i="29" s="1"/>
  <c r="D9" i="2" s="1"/>
  <c r="F40" i="29" l="1"/>
  <c r="G40" i="29" s="1"/>
  <c r="F35" i="29"/>
  <c r="G35" i="29" s="1"/>
  <c r="F34" i="29"/>
  <c r="G34" i="29" s="1"/>
  <c r="M8" i="4"/>
  <c r="C31" i="4"/>
  <c r="G8" i="4"/>
  <c r="E8" i="4"/>
  <c r="K8" i="4"/>
  <c r="I8" i="4"/>
  <c r="C10" i="4"/>
  <c r="C12" i="4"/>
  <c r="C33" i="4" l="1"/>
  <c r="C35" i="4"/>
  <c r="G31" i="4"/>
  <c r="K31" i="4"/>
  <c r="I31" i="4"/>
  <c r="M31" i="4"/>
  <c r="E31" i="4"/>
  <c r="F16" i="29" l="1"/>
  <c r="G16" i="29" s="1"/>
  <c r="F644" i="29"/>
  <c r="G644" i="29" s="1"/>
  <c r="F703" i="29"/>
  <c r="G703" i="29" s="1"/>
  <c r="F17" i="29"/>
  <c r="G17" i="29" s="1"/>
  <c r="K35" i="4"/>
  <c r="I35" i="4"/>
  <c r="M35" i="4"/>
  <c r="G35" i="4"/>
  <c r="I33" i="4"/>
  <c r="M33" i="4"/>
  <c r="E33" i="4"/>
  <c r="G33" i="4"/>
  <c r="K33" i="4"/>
  <c r="H7" i="29" l="1"/>
  <c r="D6" i="2" s="1"/>
  <c r="C6" i="4" s="1"/>
  <c r="M6" i="4" s="1"/>
  <c r="H518" i="29"/>
  <c r="D10" i="2" s="1"/>
  <c r="G6" i="4" l="1"/>
  <c r="C29" i="4"/>
  <c r="K29" i="4" s="1"/>
  <c r="I6" i="4"/>
  <c r="E6" i="4"/>
  <c r="K6" i="4"/>
  <c r="H899" i="29"/>
  <c r="C14" i="4"/>
  <c r="D14" i="2"/>
  <c r="H901" i="29" l="1"/>
  <c r="H903" i="29" s="1"/>
  <c r="H935" i="29" s="1"/>
  <c r="G29" i="4"/>
  <c r="I29" i="4"/>
  <c r="M29" i="4"/>
  <c r="E29" i="4"/>
  <c r="M14" i="4"/>
  <c r="M18" i="4" s="1"/>
  <c r="I14" i="4"/>
  <c r="I18" i="4" s="1"/>
  <c r="E14" i="4"/>
  <c r="E18" i="4" s="1"/>
  <c r="G14" i="4"/>
  <c r="G18" i="4" s="1"/>
  <c r="K14" i="4"/>
  <c r="K18" i="4" s="1"/>
  <c r="C37" i="4"/>
  <c r="C18" i="4"/>
  <c r="D14" i="4" s="1"/>
  <c r="C7" i="2"/>
  <c r="C11" i="2"/>
  <c r="C8" i="2"/>
  <c r="C9" i="2"/>
  <c r="C6" i="2"/>
  <c r="C10" i="2"/>
  <c r="C14" i="2" l="1"/>
  <c r="M37" i="4"/>
  <c r="M41" i="4" s="1"/>
  <c r="G37" i="4"/>
  <c r="G41" i="4" s="1"/>
  <c r="I37" i="4"/>
  <c r="I41" i="4" s="1"/>
  <c r="K37" i="4"/>
  <c r="K41" i="4" s="1"/>
  <c r="E37" i="4"/>
  <c r="E41" i="4" s="1"/>
  <c r="D37" i="4"/>
  <c r="C41" i="4"/>
  <c r="H18" i="4"/>
  <c r="L18" i="4"/>
  <c r="F18" i="4"/>
  <c r="F19" i="4" s="1"/>
  <c r="E19" i="4"/>
  <c r="G19" i="4" s="1"/>
  <c r="I19" i="4" s="1"/>
  <c r="K19" i="4" s="1"/>
  <c r="M19" i="4" s="1"/>
  <c r="J18" i="4"/>
  <c r="D16" i="4"/>
  <c r="D39" i="4"/>
  <c r="D8" i="4"/>
  <c r="D10" i="4"/>
  <c r="D31" i="4"/>
  <c r="D12" i="4"/>
  <c r="D33" i="4"/>
  <c r="D35" i="4"/>
  <c r="D6" i="4"/>
  <c r="D29" i="4"/>
  <c r="N18" i="4"/>
  <c r="D41" i="4" l="1"/>
  <c r="D18" i="4"/>
  <c r="E42" i="4"/>
  <c r="G42" i="4" s="1"/>
  <c r="I42" i="4" s="1"/>
  <c r="K42" i="4" s="1"/>
  <c r="M42" i="4" s="1"/>
  <c r="F41" i="4"/>
  <c r="H41" i="4"/>
  <c r="L41" i="4"/>
  <c r="J41" i="4"/>
  <c r="H19" i="4"/>
  <c r="J19" i="4" s="1"/>
  <c r="L19" i="4" s="1"/>
  <c r="N19" i="4" s="1"/>
  <c r="F42" i="4" s="1"/>
  <c r="N41" i="4"/>
  <c r="H42" i="4" l="1"/>
  <c r="J42" i="4" s="1"/>
  <c r="L42" i="4" s="1"/>
  <c r="N42" i="4" s="1"/>
</calcChain>
</file>

<file path=xl/sharedStrings.xml><?xml version="1.0" encoding="utf-8"?>
<sst xmlns="http://schemas.openxmlformats.org/spreadsheetml/2006/main" count="14372" uniqueCount="3759">
  <si>
    <t>PREÇO TOTAL</t>
  </si>
  <si>
    <t>% DO TOTAL</t>
  </si>
  <si>
    <t>90 dias</t>
  </si>
  <si>
    <t>120 dias</t>
  </si>
  <si>
    <t>150 dias</t>
  </si>
  <si>
    <t>60 dias</t>
  </si>
  <si>
    <t>30 dias</t>
  </si>
  <si>
    <t>Despesas e encargos mensais</t>
  </si>
  <si>
    <t>1.3.1</t>
  </si>
  <si>
    <t>Retirada periódica de entulho durante todo o período de execução da obra</t>
  </si>
  <si>
    <t>Aluguel de andaimes tubulares metálicos para serviços de revestimentos, instalações e outros, inclusive passarela de trabalho em tábuas de madeira, montagem e desmontagem do conjunto</t>
  </si>
  <si>
    <t>2.1</t>
  </si>
  <si>
    <t>m</t>
  </si>
  <si>
    <t>BASE</t>
  </si>
  <si>
    <t>Limpeza geral de todos os elementos que compõem a obra, em todos os compartimentos envolvidos pela mesma, procedendo-se ainda a verificação de funcionamento dos equipamentos instalados</t>
  </si>
  <si>
    <t>DISCRIMINAÇÃO</t>
  </si>
  <si>
    <t>VALOR</t>
  </si>
  <si>
    <t>valor</t>
  </si>
  <si>
    <t>%</t>
  </si>
  <si>
    <t>ITEM</t>
  </si>
  <si>
    <t>ESPECIFICAÇÃO</t>
  </si>
  <si>
    <t>UNID</t>
  </si>
  <si>
    <t>QUANT</t>
  </si>
  <si>
    <t>TOTAL</t>
  </si>
  <si>
    <t>1.1</t>
  </si>
  <si>
    <t>mês</t>
  </si>
  <si>
    <t>1.2</t>
  </si>
  <si>
    <t>1.3</t>
  </si>
  <si>
    <t>un</t>
  </si>
  <si>
    <t>kg</t>
  </si>
  <si>
    <t>Instalações provisórias</t>
  </si>
  <si>
    <t>1.1.1</t>
  </si>
  <si>
    <t>1.1.2</t>
  </si>
  <si>
    <t>TOTAL GERAL  COM BDI</t>
  </si>
  <si>
    <t>TOTAL ACUMULADO COM BDI</t>
  </si>
  <si>
    <t>1.1.6</t>
  </si>
  <si>
    <t>1.1.7</t>
  </si>
  <si>
    <t>2.1.1</t>
  </si>
  <si>
    <t>SERVIÇOS PRELIMINARES E PERIÓDICOS</t>
  </si>
  <si>
    <t>1.3.2</t>
  </si>
  <si>
    <t>1.3.3</t>
  </si>
  <si>
    <t>EQUIPAMENTOS RELEVANTES</t>
  </si>
  <si>
    <t>SUBTOTAL DE EQUIPAMENTOS RELEVANTES</t>
  </si>
  <si>
    <t>1.3.4</t>
  </si>
  <si>
    <t>Execução de providências para obtenção do PCMAT (obra com mais de 20 operários), ou PPRA (obra com menos de 20 operários)</t>
  </si>
  <si>
    <t>OBS.: Obedecendo novo Manual de Metodologias e Conceitos do SINAPI, Anexo IV - Encargos Sociais Complementares - (julho/14) nas composições de custos dos preços unitários apresentados, os itens referentes à mão de obra devem ser acrescidos de Alimentação, Transporte, EPI, Ferramentas, Exames Médicos e Seguros de Acidentes Pessoais. Sendo assim, estes custos não aparecem mais discriminados em planilha orçamentária e o Licitante deve incluí-los conforme composição SINAPI dos mesmos</t>
  </si>
  <si>
    <t>Cálculo do BDI - Com desoneração sobre a folha de pagamento
Fórmula e parâmetros estabelecidos pelo Acórdão 2622/2013-TCU-Plenário</t>
  </si>
  <si>
    <t>DEMONSTRATIVO BDI - SERVIÇOS</t>
  </si>
  <si>
    <t>Item</t>
  </si>
  <si>
    <t>1º Quartil</t>
  </si>
  <si>
    <t>3º Quartil</t>
  </si>
  <si>
    <t>Adotado</t>
  </si>
  <si>
    <t>Administração Central</t>
  </si>
  <si>
    <t>Seguro + Garantia</t>
  </si>
  <si>
    <t>Riscos</t>
  </si>
  <si>
    <t>Despesas Financeiras</t>
  </si>
  <si>
    <t>Lucro</t>
  </si>
  <si>
    <t>Impostos (soma)</t>
  </si>
  <si>
    <t>PIS</t>
  </si>
  <si>
    <t>COFINS</t>
  </si>
  <si>
    <t>C.P.R.B.</t>
  </si>
  <si>
    <t>FÓRMULA</t>
  </si>
  <si>
    <t>BDI = { [ (1+AC/100+S/100+R/100+G/100) x (1+DF/100) x (1+L/100) / (1-I/100)] -1} x 100</t>
  </si>
  <si>
    <t>TOTAL DO BDI, APLICANDO-SE A FÓRMULA</t>
  </si>
  <si>
    <t>DEMONSTRATIVO BDI - EQUIPAMENTOS</t>
  </si>
  <si>
    <t>TOTAL GERAL DOS SERVIÇOS COM BDI CALCULADO SEGUNDO INSTRUÇÕES DO ACÓRDÃO 2622/2013 DO TCU</t>
  </si>
  <si>
    <t>SUBTOTAL DAS OBRAS CIVIS</t>
  </si>
  <si>
    <r>
      <t>m</t>
    </r>
    <r>
      <rPr>
        <vertAlign val="superscript"/>
        <sz val="9"/>
        <rFont val="Arial"/>
        <family val="2"/>
      </rPr>
      <t>2</t>
    </r>
  </si>
  <si>
    <r>
      <t>m</t>
    </r>
    <r>
      <rPr>
        <vertAlign val="superscript"/>
        <sz val="9"/>
        <rFont val="Arial"/>
        <family val="2"/>
      </rPr>
      <t>3</t>
    </r>
  </si>
  <si>
    <t>1.3.5</t>
  </si>
  <si>
    <t>Médio</t>
  </si>
  <si>
    <t>2.2</t>
  </si>
  <si>
    <r>
      <t>Carga, manobras e descarga de areia, brita, pedra de mão e solos com caminhão basculante 6 m</t>
    </r>
    <r>
      <rPr>
        <vertAlign val="superscript"/>
        <sz val="9"/>
        <rFont val="Arial"/>
        <family val="2"/>
      </rPr>
      <t>3</t>
    </r>
    <r>
      <rPr>
        <sz val="9"/>
        <rFont val="Arial"/>
        <family val="2"/>
      </rPr>
      <t xml:space="preserve"> (descarga livre) - Bota-fora de material escavado</t>
    </r>
  </si>
  <si>
    <t>t</t>
  </si>
  <si>
    <t>txkm</t>
  </si>
  <si>
    <t>Fornecimento e aplicação de fundo selador acrílico em paredes, uma demão</t>
  </si>
  <si>
    <t>Chapisco em superfície de concreto ou alvenaria, com argamassa de cimento e areia, traço 1:3, aplicado em paredes internas e externas. Fornecimento e execução</t>
  </si>
  <si>
    <t>1.1.5</t>
  </si>
  <si>
    <t>1.2.2</t>
  </si>
  <si>
    <t>1.2.5</t>
  </si>
  <si>
    <t>1.2.6</t>
  </si>
  <si>
    <t>C.P.R.B. aumentada de 2,00% para 4,50% em função da Lei nº 13.161/2015</t>
  </si>
  <si>
    <t>Fornecimento e colocação de placa de identificação de obra da Empreiteira e do SESC de acordo com as normas do Ministério do Trabalho</t>
  </si>
  <si>
    <t>Serviços Técnicos</t>
  </si>
  <si>
    <t>4.1</t>
  </si>
  <si>
    <t>4.2</t>
  </si>
  <si>
    <t>Massa única, para recebimento de pintura, em argamassa traço 1:2:8, preparo manual, aplicada manualmente em faces internas de paredes, espessura de 20mm, com execução de taliscas. Fornecimento e execução</t>
  </si>
  <si>
    <t>4.1.1</t>
  </si>
  <si>
    <t>Reaterro de vala com compactação manual</t>
  </si>
  <si>
    <t>Escavação manual de valas a qualquer profundidade, segundo Sinapi</t>
  </si>
  <si>
    <t>Preparo manual de fundo de vala em local de baixo nível de interferência</t>
  </si>
  <si>
    <t>1.4</t>
  </si>
  <si>
    <t>Serviços periódicos</t>
  </si>
  <si>
    <t>1.4.1</t>
  </si>
  <si>
    <t>1.4.2</t>
  </si>
  <si>
    <t>1.4.3</t>
  </si>
  <si>
    <t>1.4.4</t>
  </si>
  <si>
    <t>1.4.5</t>
  </si>
  <si>
    <t>1.4.6</t>
  </si>
  <si>
    <t>1.4.7</t>
  </si>
  <si>
    <t>1.4.8</t>
  </si>
  <si>
    <t>1.4.9</t>
  </si>
  <si>
    <t>1.4.10</t>
  </si>
  <si>
    <t>1.4.11</t>
  </si>
  <si>
    <t>Treinamento de segurança exigido pela NR35 - Trabalho em alturas - sendo considerada alturas maiores que 2,00m. Turma para no mínimo 25 profissionais</t>
  </si>
  <si>
    <t>turma</t>
  </si>
  <si>
    <t>Execução de central de armadura em canteiro de obra, não incluso mobiliário e equipamentos. Fornecimento e montagem</t>
  </si>
  <si>
    <t>1.1.11</t>
  </si>
  <si>
    <t>Instalação / ligação provisória elétrica baixa tensão para canteiro de obras. Fornecimento e execução</t>
  </si>
  <si>
    <t>Taxa CREA</t>
  </si>
  <si>
    <t>Emboço, para recebimento de cerâmica, em argamassa traço 1:2:8, preparo manual, aplicado manualmente em faces internas de paredes de ambientes com área maior que 10m2, espessura de 20mm, com execução de talisca. Fornecimento e aplicação</t>
  </si>
  <si>
    <t>Ref. Composições</t>
  </si>
  <si>
    <t>Sinapi 93582</t>
  </si>
  <si>
    <t>Sinapi 93583</t>
  </si>
  <si>
    <t>Sinapi 74209/1</t>
  </si>
  <si>
    <t>Sinapi 94099</t>
  </si>
  <si>
    <t>Sinapi 72844</t>
  </si>
  <si>
    <t>Sinapi 94962</t>
  </si>
  <si>
    <t>Sinapi 74106/1</t>
  </si>
  <si>
    <t>Sinapi 87878</t>
  </si>
  <si>
    <t>Sinapi 87530</t>
  </si>
  <si>
    <t>Sinapi 87536</t>
  </si>
  <si>
    <t>Sinapi 88485</t>
  </si>
  <si>
    <t>Sinapi 88497</t>
  </si>
  <si>
    <t>Sinapi 73924/3</t>
  </si>
  <si>
    <t>Sinapi 74064/1</t>
  </si>
  <si>
    <t>Preparo do Local</t>
  </si>
  <si>
    <t>Fundações e Estruturas</t>
  </si>
  <si>
    <t>2.4</t>
  </si>
  <si>
    <t>2.3</t>
  </si>
  <si>
    <t>Paredes e Painéis</t>
  </si>
  <si>
    <t>2.3.1</t>
  </si>
  <si>
    <t>2.4.1</t>
  </si>
  <si>
    <t>2.4.3</t>
  </si>
  <si>
    <t>2.4.4</t>
  </si>
  <si>
    <t>2.5</t>
  </si>
  <si>
    <t>Revestimentos de pisos, paredes e tetos</t>
  </si>
  <si>
    <t>2.5.1</t>
  </si>
  <si>
    <t>2.5.2</t>
  </si>
  <si>
    <t>2.5.3</t>
  </si>
  <si>
    <t>De Pisos</t>
  </si>
  <si>
    <t>2.5.1.1</t>
  </si>
  <si>
    <t>2.5.1.2</t>
  </si>
  <si>
    <t>2.5.1.3</t>
  </si>
  <si>
    <t>2.5.1.4</t>
  </si>
  <si>
    <t>2.5.1.5</t>
  </si>
  <si>
    <t>2.5.1.6</t>
  </si>
  <si>
    <t>De Paredes</t>
  </si>
  <si>
    <t>2.5.2.1</t>
  </si>
  <si>
    <t>2.5.2.2</t>
  </si>
  <si>
    <t>2.5.2.3</t>
  </si>
  <si>
    <t>2.5.2.4</t>
  </si>
  <si>
    <t>2.5.2.5</t>
  </si>
  <si>
    <t>De Tetos</t>
  </si>
  <si>
    <t>2.5.3.1</t>
  </si>
  <si>
    <t>2.6</t>
  </si>
  <si>
    <t>Esquadrias, Ferragens e Vidraçaria</t>
  </si>
  <si>
    <t>2.6.1</t>
  </si>
  <si>
    <t>2.6.1.1</t>
  </si>
  <si>
    <t>2.6.1.2</t>
  </si>
  <si>
    <t>2.6.1.3</t>
  </si>
  <si>
    <t>2.6.1.4</t>
  </si>
  <si>
    <t>2.6.1.5</t>
  </si>
  <si>
    <t>2.6.1.6</t>
  </si>
  <si>
    <t>2.6.3</t>
  </si>
  <si>
    <t>2.6.3.1</t>
  </si>
  <si>
    <t>2.7</t>
  </si>
  <si>
    <t>Rodapés, Soleiras e Peitoris</t>
  </si>
  <si>
    <t>2.7.1</t>
  </si>
  <si>
    <t>2.7.2</t>
  </si>
  <si>
    <t>2.7.3</t>
  </si>
  <si>
    <t>2.8</t>
  </si>
  <si>
    <t>Pinturas</t>
  </si>
  <si>
    <t>2.8.1</t>
  </si>
  <si>
    <t>2.8.2</t>
  </si>
  <si>
    <t>2.8.3</t>
  </si>
  <si>
    <t>2.8.4</t>
  </si>
  <si>
    <t>2.8.5</t>
  </si>
  <si>
    <t>2.8.6</t>
  </si>
  <si>
    <t>2.8.7</t>
  </si>
  <si>
    <t>2.9</t>
  </si>
  <si>
    <t>2.9.1</t>
  </si>
  <si>
    <t>Aparelhos, Metais e Bancas Sanitários e de Cozinha</t>
  </si>
  <si>
    <t>2.9.1.1</t>
  </si>
  <si>
    <t>Sanitários. Fornecimento e colocação de:</t>
  </si>
  <si>
    <t>2.9.1.2</t>
  </si>
  <si>
    <t>2.9.1.3</t>
  </si>
  <si>
    <t>2.9.1.4</t>
  </si>
  <si>
    <t>2.9.1.5</t>
  </si>
  <si>
    <t>2.9.1.6</t>
  </si>
  <si>
    <t>2.9.1.7</t>
  </si>
  <si>
    <t>2.9.1.8</t>
  </si>
  <si>
    <t>2.9.1.9</t>
  </si>
  <si>
    <t>2.9.1.10</t>
  </si>
  <si>
    <t>2.9.1.11</t>
  </si>
  <si>
    <t>2.10</t>
  </si>
  <si>
    <t>Limpeza e Verificação Final</t>
  </si>
  <si>
    <t>2.10.1</t>
  </si>
  <si>
    <t>Sinapi 72815</t>
  </si>
  <si>
    <t>4.3</t>
  </si>
  <si>
    <t>4.4</t>
  </si>
  <si>
    <t>4.4.1</t>
  </si>
  <si>
    <t>4.5</t>
  </si>
  <si>
    <t>4.5.1</t>
  </si>
  <si>
    <t>4.5.2</t>
  </si>
  <si>
    <t>Impermeabilização de superfície com emulsão asfáltica a base d'agua. Fornecimento e aplicação (Áreas Molhadas)</t>
  </si>
  <si>
    <t>Sinapi 73822/2</t>
  </si>
  <si>
    <t>Sinapi 96616</t>
  </si>
  <si>
    <t>Sinapi 92873</t>
  </si>
  <si>
    <t>Sinapi 92456</t>
  </si>
  <si>
    <t>Montagem e desmontagem de forma de viga, escoramento metálico, pé-direito simples, em chapa de madeira resinada, 4 utilizações</t>
  </si>
  <si>
    <t>2.2.1</t>
  </si>
  <si>
    <t>2.2.5</t>
  </si>
  <si>
    <t>2.2.2</t>
  </si>
  <si>
    <t>2.2.6</t>
  </si>
  <si>
    <t>2.2.4</t>
  </si>
  <si>
    <t>2.2.3</t>
  </si>
  <si>
    <t>2.2.7</t>
  </si>
  <si>
    <t>2.2.8</t>
  </si>
  <si>
    <t>2.2.9</t>
  </si>
  <si>
    <t>2.2.10</t>
  </si>
  <si>
    <t>2.2.11</t>
  </si>
  <si>
    <t>2.2.12</t>
  </si>
  <si>
    <t>2.2.13</t>
  </si>
  <si>
    <t>2.2.14</t>
  </si>
  <si>
    <t>2.2.15</t>
  </si>
  <si>
    <t>2.2.16</t>
  </si>
  <si>
    <t>2.5.1.7</t>
  </si>
  <si>
    <t>2.5.2.6</t>
  </si>
  <si>
    <t>2.5.2.7</t>
  </si>
  <si>
    <t>2.6.3.2</t>
  </si>
  <si>
    <t>2.6.3.3</t>
  </si>
  <si>
    <t>2.6.3.4</t>
  </si>
  <si>
    <t>2.6.3.5</t>
  </si>
  <si>
    <t>2.6.3.6</t>
  </si>
  <si>
    <t>2.6.3.7</t>
  </si>
  <si>
    <t>2.6.3.8</t>
  </si>
  <si>
    <t>2.9.1.12</t>
  </si>
  <si>
    <t>2.9.1.13</t>
  </si>
  <si>
    <t>2.9.1.14</t>
  </si>
  <si>
    <t>2.9.1.15</t>
  </si>
  <si>
    <t>Sinapi 92419</t>
  </si>
  <si>
    <t>Sinapi 89885</t>
  </si>
  <si>
    <t>Sinapi 93367</t>
  </si>
  <si>
    <t>Reaterro mecanizado de vala com escavadeira hidráulica (capacidade da caçamba: 0,8 m³ / potência: 111 hp), largura de 1,5 a 2,5 m, profundidade até 1,5 m, com solo (sem substituição) de 1ª categoria em locais com baixo nível de interferência</t>
  </si>
  <si>
    <t>4.4.2</t>
  </si>
  <si>
    <t>4.4.3</t>
  </si>
  <si>
    <t>Transporte comercial com caminhão basculante 6 m3, rodovia pavimentada  (areia, brita e solo)</t>
  </si>
  <si>
    <t>Carga, manobras e descarga de areia, brita, pedra de mão e solos caminhão basculante 6 m3 (descarga livre)</t>
  </si>
  <si>
    <t>Limpeza mecanizada de terreno com remoção de camada vegetal, utilizando trator</t>
  </si>
  <si>
    <t>Impermeabilização de estruturas enterradas, com tinta asfáltica, duas demãos</t>
  </si>
  <si>
    <t>Escavação vertical a céu aberto, incluindo carga, descarga e transporte, em solo de 1ª categoria com escavadeira hidráulica (caçamba: 0,8 m³/ 111 hp), frota de 3 caminhões basculantes de 14 m³, DMT de 0,2 km e velocidade média 4 km/h</t>
  </si>
  <si>
    <t>Esgotamento de eventuais águas provenientes de lençóis d´água, ou permeabilidade do solo por meio dos equipamentos necessários (drenos, filtros, coletores, mangotes,  conexões, válvulas,  registros, bombas)</t>
  </si>
  <si>
    <t>Sinapi 73798/1</t>
  </si>
  <si>
    <t>Sinapi 96995</t>
  </si>
  <si>
    <t xml:space="preserve">Aterro manual compactado a 95% do próctor normal, com material proveniente de escavações </t>
  </si>
  <si>
    <t>Concreto magro para lastro, traço 1:4,5:4,5 (cimento/ areia média/ brita 1) - preparo mecânico com betoneira 400 l - lajes de piso</t>
  </si>
  <si>
    <t>Lançamento com uso de baldes, adensamento e acabamento de concreto em estruturas - Lajes de piso</t>
  </si>
  <si>
    <t>Sinapi 96534</t>
  </si>
  <si>
    <t>Fabricação, montagem e desmontagem de forma para blocos de coroamento, em madeira serrada, e=25 mm, 4 utilizações</t>
  </si>
  <si>
    <t>Sinapi 92510</t>
  </si>
  <si>
    <t>Montagem e desmontagem de forma de laje maciça com área média maior que 20 m², pé-direito simples, em chapa de madeira compensada resinada, 2 utilizações</t>
  </si>
  <si>
    <t>2.2.17</t>
  </si>
  <si>
    <t>2.2.18</t>
  </si>
  <si>
    <t>2.2.19</t>
  </si>
  <si>
    <t>2.2.20</t>
  </si>
  <si>
    <t>2.2.21</t>
  </si>
  <si>
    <t>2.2.22</t>
  </si>
  <si>
    <t>2.2.23</t>
  </si>
  <si>
    <t>2.2.24</t>
  </si>
  <si>
    <t>2.2.25</t>
  </si>
  <si>
    <t>Sinapi 87632</t>
  </si>
  <si>
    <t>Contrapiso em argamassa traço 1:4 (cimento e areia), preparo manual, aplicado em áreas secas sobre laje, não aderido, espessura 3cm</t>
  </si>
  <si>
    <t>2.5.3.2</t>
  </si>
  <si>
    <t>Esquadrias de Madeira com ferragens. Fornecimento e colocação de:</t>
  </si>
  <si>
    <t>4.2.1</t>
  </si>
  <si>
    <t>4.2.2</t>
  </si>
  <si>
    <t>4.2.3</t>
  </si>
  <si>
    <t>4.2.4</t>
  </si>
  <si>
    <t>4.2.5</t>
  </si>
  <si>
    <t>4.2.6</t>
  </si>
  <si>
    <t>4.2.7</t>
  </si>
  <si>
    <t>4.2.8</t>
  </si>
  <si>
    <t>4.2.9</t>
  </si>
  <si>
    <t>4.2.10</t>
  </si>
  <si>
    <t>4.2.11</t>
  </si>
  <si>
    <t>4.2.12</t>
  </si>
  <si>
    <t>INSTALAÇÕES PREDIAIS E MECÂNICAS</t>
  </si>
  <si>
    <t>Caixa para irrigação de jardim em alvenaria de blocos ou concreto armado, 30x30x40cm com tampa articulada e caixilho, em ferro fundido classe A-15, com válvula de gaveta Ø3/4", adaptador para mangueira Ø3/4", conexões e fixação. Conforme detalhe típico.</t>
  </si>
  <si>
    <t>Caixa de inspeção de esgoto sanitário Ø600mm, executado em anéis de concreto pré-moldado, fundo com canaletas direcionais de fluxo, impermeabilizado, base em concreto armado, com profundidade variando de 60cm a 1,00m. Conforme detalhe constante em projeto.</t>
  </si>
  <si>
    <t>Poço de visita da rede de esgoto sanitário, Ø1000mm, executado em anéis de concreto pré-moldado, fundo com canaletas direcionais de fluxo, impermeabilizado, base em concreto armado, com profundidade variando de 1,00m a 1,50m. Conforme detalhe constante em projeto.</t>
  </si>
  <si>
    <t>Tampão circular de ferro fundido, articulado, Ø600mm, classe C-250, com a inscrição "Esgoto Sanitário".</t>
  </si>
  <si>
    <t>Caixa de passagem subterrânea 120x120x120cm</t>
  </si>
  <si>
    <t>Caixa 4"x2" de PVC Tigre</t>
  </si>
  <si>
    <t>Caixa de passagem ou ligação tipo "Condulete", fabricada em alumínio silício, com tampa aparafusada, com juntas de vedação em PVC, conexões roscáveis, atendendo aos diversos tipos padronizados, conforme projeto. WETZEL ou similar.</t>
  </si>
  <si>
    <t>Eletroduto Flexível corrugado, fabricado em PEAD, incluindo curvas, luvas, buchas e arruelas, ref.: Kanaflex ou Similar - Ø4"</t>
  </si>
  <si>
    <t>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t>
  </si>
  <si>
    <t>Instalações Hidráulicas - Fornecimento e instalação de:</t>
  </si>
  <si>
    <t>Instalações de Esgoto e Águas Pluviais  - Fornecimento e instalação de:</t>
  </si>
  <si>
    <t>Instalações de Dados, Voz e CFTV  - Fornecimento e instalação de:</t>
  </si>
  <si>
    <t>Instalações de SPDA e Aterramento. Fornecimento e instalação de:</t>
  </si>
  <si>
    <t>Cordoalha de cobre nu, seção 25mm², conforme NBR 6524</t>
  </si>
  <si>
    <t>Cordoalha de cobre nu, seção 50mm², conforme NBR 6524</t>
  </si>
  <si>
    <t>Cordoalha de cobre nu, seção 95mm², conforme NBR 6524</t>
  </si>
  <si>
    <t>Caixa de equalização de potencial 200x200x100mm</t>
  </si>
  <si>
    <t>pç</t>
  </si>
  <si>
    <t>Conector mecânico em bronze para cabo 25mm² incluindo parafuso de fixação</t>
  </si>
  <si>
    <t>Instalação de Prevenção e Combate à Incêndio. Fornecimento e instalação de:</t>
  </si>
  <si>
    <t>Extintor de incêndio tipo "ABC" 6Kg</t>
  </si>
  <si>
    <t>Placa de sinalização de extintor portátil, fabricada em PVC, indicando o tipo de agente extintor, fixada na parede ou pilar, com dimensões padronizadas, conforme NBR 13434 e projeto.</t>
  </si>
  <si>
    <t>Válvula de retenção vertical, tipo "portinhola", corpo em bronze, conexões rosqueadas: - Ø2.1/2"</t>
  </si>
  <si>
    <t>Sinapi 96972</t>
  </si>
  <si>
    <t>Sinapi 96974</t>
  </si>
  <si>
    <t>Sinapi 96976</t>
  </si>
  <si>
    <t>Fornecimento e aplicação de fundo selador acrílico em tetos, uma demão</t>
  </si>
  <si>
    <t>Sinapi 88484</t>
  </si>
  <si>
    <t>Sinapi 88496</t>
  </si>
  <si>
    <t>Sinapi 88488</t>
  </si>
  <si>
    <t>Sinapi 88489</t>
  </si>
  <si>
    <t>Fornecimento e aplicação manual de pintura com tinta acrílica em paredes, duas demãos, cores indicadas em projeto</t>
  </si>
  <si>
    <t>Fornecimento e aplicação manual de pintura com tinta acrílica em tetos, duas demãos, cores indicadas em projeto</t>
  </si>
  <si>
    <t>Sinapi 94263</t>
  </si>
  <si>
    <t>Caixa de passagem subterrânea 40x40x40cm</t>
  </si>
  <si>
    <t>Interruptor simples, uma seção, para montagem em caixa 4"x2", incluindo os acessórios necessários.</t>
  </si>
  <si>
    <t>Tomada, 2P+T-10A, para montagem em caixa de passagem 4"x2", incluindo os acessórios necessários.</t>
  </si>
  <si>
    <t>Tomada, 2P+T-10A, para montagem em caixa de piso, incluindo tampa em latão com obturador articulado tipo "unha" e demais acessórios necessários</t>
  </si>
  <si>
    <t>Tomada, 2P+T-20A, para montagem em caixa de piso, incluindo tampa em latão com obturador articulado tipo "unha" e demais acessórios necessários</t>
  </si>
  <si>
    <t>Instalação Elétrica. Fornecimento e instalação de:</t>
  </si>
  <si>
    <t>Proposta</t>
  </si>
  <si>
    <t>Sinapi 96523</t>
  </si>
  <si>
    <t>Transporte comercial com caminhão basculante 6 m3 rodovia pavimentada - Bota-fora de material escavado,  (distância = 10 km)</t>
  </si>
  <si>
    <t>PREÇO UNITÁRIO</t>
  </si>
  <si>
    <t>PREÇO ITEM</t>
  </si>
  <si>
    <t>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t>
  </si>
  <si>
    <t>Caixa em PVC 4"x2"</t>
  </si>
  <si>
    <t>Avisador audiovisual endereçável (ver especificações no memorial descrito)</t>
  </si>
  <si>
    <t>Acionador manual endereçável. (ver especificações no memorial descrito)</t>
  </si>
  <si>
    <t>Instalação de Detecção e Alarme contra incêndio. Fornecimento e instalação de:</t>
  </si>
  <si>
    <t>Ins Sinapi 344</t>
  </si>
  <si>
    <t>1.1.12</t>
  </si>
  <si>
    <t>Montagem e desmontagem de forma de pilares retangulares e estruturas similares (cintas e paredes) com área média das seções maior do que 0,25 m², pé-direito simples, em chapa de madeira compensada resinada, 4 utilizações</t>
  </si>
  <si>
    <t>Teclado, mouse, cabos, plugues, adaptadores, Monitor 24" Samsung Full HD com Design Ultrafino, HDMI, tela Led - S24F350 e demais itens e acessórios necessários ao prefeito funcionamento do sistema.</t>
  </si>
  <si>
    <t>Certificações, Testes e verificações gerais dos sistemas executados com emissão de relatório de comissionamento, conforme Memorial Descritivo.</t>
  </si>
  <si>
    <t>RE-BAR em aço galvanizado a fogo Ø3/8"x4,00m</t>
  </si>
  <si>
    <t xml:space="preserve">Arame galvanizado #16 a ser disponibilizado dentro dos eletrodutos para puxamento de cabos </t>
  </si>
  <si>
    <t>BDI CALCULADO SEGUNDO INSTRUÇÕES DO ACÓRDÃO 2622/2013 DO TCU (16,32%)</t>
  </si>
  <si>
    <t>SUBTOTAL DOS EQUIPAMENTOS RELEVANTES COM BDI CALCULADO SEGUNDO INSTRUÇÕES DO ACÓRDÃO 2622/2013 DO TCU (16,32%)</t>
  </si>
  <si>
    <t>Tubos em PVC rígido, soldável (marrom), 6m, incluindo conexões - Ø25 mm, apoios, suportes e fixações</t>
  </si>
  <si>
    <t>Tubos em PVC rígido, soldável (marrom), 6m, incluindo conexões - Ø32 mm, apoios, suportes e fixações</t>
  </si>
  <si>
    <t>Tubos em PVC rígido, soldável (marrom), 6m, incluindo conexões - Ø40mm, apoios, suportes e fixações</t>
  </si>
  <si>
    <t>Tubos em PVC rígido, soldável (marrom), 6m, incluindo conexões - Ø50 mm, apoios, suportes e fixações</t>
  </si>
  <si>
    <t>Tubos em PVC rígido, soldável (marrom), 6m, incluindo conexões - Ø60 mm, apoios, suportes e fixações</t>
  </si>
  <si>
    <t>Tubo de PVC rígido tipo esgoto, série R, vara com 6m, incluindo conexões, apoios, suportes e fixações. Ref.: TIGRE ou similar - Ø40 mm</t>
  </si>
  <si>
    <t>Tubo de PVC rígido tipo esgoto, série R, vara com 6m, incluindo conexões, apoios, suportes e fixações. Ref.: TIGRE ou similar - Ø75 mm</t>
  </si>
  <si>
    <t>Tubo de PVC rígido tipo esgoto, série R, vara com 6m, incluindo conexões, apoios, suportes e fixações. Ref.: TIGRE ou similar - Ø100 mm</t>
  </si>
  <si>
    <t>Eletroduto em Aço Galvanizado tipo leve, incluindo curvas, luvas, buchas e arruelas, apoios, suportes e fixações ref.: A.D.MARTINI, APOLO, ELECON, MOPA, THOMEU. - Ø1"</t>
  </si>
  <si>
    <t>Eletroduto em Aço Galvanizado tipo semi pesado, incluindo curvas, luvas, buchas e arruelas, apoios, suportes e fixações ref.: A.D.MARTINI, APOLO, ELECON, MOPA, THOMEU. - Ø2"</t>
  </si>
  <si>
    <t>Eletroduto PVC rígido (preto), incluindo curvas, luvas, buchas e arruelas, apoios, suportes e fixações ref.: Tigre ou similar. - Ø3/4"</t>
  </si>
  <si>
    <t>Eletroduto em Aço Galvanizado tipo leve, incluindo curvas, luvas, buchas e arruelas, apoios, suportes e fixações ref.: A.D.MARTINI, APOLO, ELECON, MOPA, THOMEU. - Ø3/4"</t>
  </si>
  <si>
    <t>Eletroduto em Aço Galvanizado tipo semi pesado, incluindo curvas, luvas, buchas e arruelas, apoios, suportes e fixações ref.: A.D.MARTINI, APOLO, ELECON, MOPA, THOMEU. - Ø1.1/4"</t>
  </si>
  <si>
    <t>Eletroduto PVC rígido (cinza), incluindo curvas, luvas, buchas e arruelas, apoios, suportes e fixações ref.: Tigre ou similar. - Ø3/4"</t>
  </si>
  <si>
    <t>2.6.3.9</t>
  </si>
  <si>
    <t>2.6.3.10</t>
  </si>
  <si>
    <t>2.7.4</t>
  </si>
  <si>
    <t>2.8.8</t>
  </si>
  <si>
    <t>2.8.9</t>
  </si>
  <si>
    <t>Fornecimento, aplicação e lixamento de massa PVA-Látex, aplicação manual em superfícies internas de paredes, duas demãos</t>
  </si>
  <si>
    <t>Fornecimento, aplicação e lixamento de massa PVA-Látex, aplicação manual em superfícies internas de tetos, duas demãos</t>
  </si>
  <si>
    <t>Tubo de PVC rígido tipo esgoto, série R, vara com 6m, incluindo conexões, apoios, suportes e fixações. Ref.: TIGRE ou similar - Ø50 mm</t>
  </si>
  <si>
    <t>Caixa 4"x4" de PVC Tigre</t>
  </si>
  <si>
    <t>Ponto de força composto por caixa a prova de tempo, 15x15x10cm, corpo e tampa em alumínio fundido, junta de vedação em borracha sintética, com tampa cega e prensa cabo, incluindo 2 metros de cabo PP de 4mm² conforme o equipamento.</t>
  </si>
  <si>
    <t>Sinapi 97918</t>
  </si>
  <si>
    <t>Sinapi 99059</t>
  </si>
  <si>
    <t>Sinapi 98557</t>
  </si>
  <si>
    <t>Monitor Profissional Led LFD Stand Alone 40'' USB/DVI/HDMI. Ref.: SAMSUNG Modelo DC40E ou superior</t>
  </si>
  <si>
    <t>Locação convencional de obra, utilizando gabarito de tábuas corridas pontaletadas a cada 2,00m - 2 utilizações</t>
  </si>
  <si>
    <t>OBS-2: O Licitante deve obrigatoriamente efetuar os seguros de Responsabilidade Civil e Risco de Engenharia de acordo com determinações do Contratante, sendo que seu custo não poderá ultrapassar o estipulado no item "Seguro" informado na planilha de BDI</t>
  </si>
  <si>
    <t>Instalação e ligação provisórias de água e esgoto para execução das obras</t>
  </si>
  <si>
    <t>Mobilização e desmobilização de equipamentos de terraplanagem, incluindo transporte, carga e descarga dos mesmos</t>
  </si>
  <si>
    <t>Mobilização e Desmobilização de estacas, compreendendo todos os custos da operação</t>
  </si>
  <si>
    <t>Desmobilização de canteiro de obras com remoção de tapume, cercas, contêineres e demais elementos</t>
  </si>
  <si>
    <t>Pagamento de Taxas e Emolumentos tais como: Alvará de obra, INSS, Habite-se (quando necessário) e demais taxas</t>
  </si>
  <si>
    <t>PLANILHA DE SERVIÇOS (REFERENCIAL) PARA OBRAS DE CONSTRUÇÃO DO CENTRO DE ATIVIDADES SESC EM GURUPI - TO</t>
  </si>
  <si>
    <t>ISS - Município de Gurupi - TO</t>
  </si>
  <si>
    <t>CONSTRUÇÃO DO PRÉDIO PRINCIPAL</t>
  </si>
  <si>
    <t>CONSTRUÇÃO DE PARQUE AQUÁTICO</t>
  </si>
  <si>
    <t>OBRAS EXTERNAS DE URBANIZAÇÃO E PAISAGISMO</t>
  </si>
  <si>
    <t>Sinapi 87490</t>
  </si>
  <si>
    <t>Alvenaria de vedação de blocos cerâmicos furados na vertical de 9x19x39cm (espessura 9cm) de paredes com área líquida maior ou igual a 6m² com vãos e argamassa de assentamento com preparo manual. Fornecimento e aplicação</t>
  </si>
  <si>
    <t>Tapa Vista (40x80 a h=50 do piso) em Chapa simples de TS-10mm, Com os cantos Arredondados Melamino Branco Gelo (ref. L106) com Ferragens Cromadas e Perfis de Alumínio Natural Fosco. Fornecimento e colocação</t>
  </si>
  <si>
    <t>2.3.2</t>
  </si>
  <si>
    <t>2.3.3</t>
  </si>
  <si>
    <t>2.3.4</t>
  </si>
  <si>
    <t>Coberturas Fechamentos Laterais e Impermeabilizações</t>
  </si>
  <si>
    <t>Brise Fachada Metálico de Alumínio com Lâminas Perfuradas – Acab. Cor Laranja fabricação Refax ou equivalente</t>
  </si>
  <si>
    <t>2.4.2</t>
  </si>
  <si>
    <t>2.4.5</t>
  </si>
  <si>
    <t>2.4.6</t>
  </si>
  <si>
    <t>2.4.7</t>
  </si>
  <si>
    <t>2.4.8</t>
  </si>
  <si>
    <t>2.4.9</t>
  </si>
  <si>
    <t>2.4.10</t>
  </si>
  <si>
    <t>2.4.11</t>
  </si>
  <si>
    <t>Sinapi 73762/4</t>
  </si>
  <si>
    <t>Sinapi 98567</t>
  </si>
  <si>
    <t>Sinapi 98566</t>
  </si>
  <si>
    <t>Sinapi 74066/2</t>
  </si>
  <si>
    <t>Proteção mecânica de superfície vertical com argamassa de cimento e areia, traço 1:3, e=3cm. Fornecimento e execução</t>
  </si>
  <si>
    <t>Pavimentação em Porcelanato Portobello 60x60cm - Linha Essencial - Cimento Cinza Bold ou equivalente, argamassa pré-fabricada, com rejunte epóxi. Fornecimento e colocação</t>
  </si>
  <si>
    <t>Pavimentação em Porcelanato Portobello 20x120cm Pau Brasil Natural ou equivalente, argamassa pré-fabricada, com rejunte epóxi. Fornecimento e colocação</t>
  </si>
  <si>
    <t>Contrapiso em argamassa traço 1:4 (cimento e areia) com adição de barita para proteção radiológica, preparo manual, aplicado em áreas secas sobre laje, não aderido, espessura 3cm</t>
  </si>
  <si>
    <t>Pavimentação em Cerâmica Kerafloor Gail - 8030-1015 - Piso Kerafloor Gail Kitchen 300x300x8,4mm ou equivalente, argamassa pré-fabricada, com rejunte epóxi. Fornecimento e colocação</t>
  </si>
  <si>
    <t>Pavimentação em Pedra tipo Pirenópolis 60x60cm, assentamento com argamassa de cimento e areia, traço 1:3, rejunte comum. Fornecimento e colocação</t>
  </si>
  <si>
    <t>Pavimentação tátil de alerta / direcional em placas de borracha, de assentamento com argamassa, para aplicação em áreas internas  DAUD ou equivalente. Fornecimento e colocação</t>
  </si>
  <si>
    <t>Revestimento com barita fina e grossa, inclusive emboco composto de cimento e cal hidratada. Fornecimento e aplicação</t>
  </si>
  <si>
    <t>Cerâmica Cecrisa EVEREST WH NEW 32x45 cm cor Branco ou equivalente, com rejunte Juntaplus epóxi na cor branco. Fornecimento e colocação</t>
  </si>
  <si>
    <t>Cerâmica 10x10 GALERIA BRANCO MESH AC- Eliane ou equivalente, com rejunte Juntaplus epóxi na cor branco. Fornecimento e colocação</t>
  </si>
  <si>
    <t>Sinapi 87777</t>
  </si>
  <si>
    <t>Emboço ou massa única em argamassa traço 1:2:8, preparo manual, aplicada manualmente em panos de fachada com presença de vãos, espessura de 25 mm. Fornecimento e aplicação</t>
  </si>
  <si>
    <t>Sinapi 96114</t>
  </si>
  <si>
    <t>Sinapi 96123</t>
  </si>
  <si>
    <t>Forro em gesso acartonado (drywall), para ambientes comerciais, inclusive estrutura de fixação. Fornecimento e colocação</t>
  </si>
  <si>
    <t>Acabamentos para forro (moldura em drywall, com largura de 15 cm / Tabicas). Fornecimento e colocação</t>
  </si>
  <si>
    <t>Esquadrias de Alumínio com ferragens, vidros e complementos. Fornecimento e colocação de:</t>
  </si>
  <si>
    <t>Esquadrias de Aço ou ferro inclusive ferragens e complementos. Fornecimento e colocação de:</t>
  </si>
  <si>
    <t>2.6.4</t>
  </si>
  <si>
    <t xml:space="preserve">Porta P1 - 120x210cm dupla - Em chapa de alumínio pintura eletrostática branca completa com ferragens </t>
  </si>
  <si>
    <t>Porta P8 - 90x210cm - de abrir em giro alumínio pintura eletrostática branca inclusive ferragens e vidro temperado incolor 10mm</t>
  </si>
  <si>
    <t>Porta P9 - 240x245cm dupla - de abrir em giro alumínio pintura eletrostática branca inclusive ferragens e vidro temperado incolor 10mm</t>
  </si>
  <si>
    <t>Porta P10 - 88x216cm - de abrir em giro alumínio pintura eletrostática branca veneziana de alumínio inclusive ferragens</t>
  </si>
  <si>
    <t>Porta P11 - 640x350cm - de correr alumínio pintura eletrostática branca inclusive ferragens e vidro temperado incolor 10mm</t>
  </si>
  <si>
    <t>Porta PAC3 - 80x215cm - Porta corta fogo 1 folha</t>
  </si>
  <si>
    <t>Corrimão em aço galvanizado de Rampa Ø 2" em tubos paralelos acab. Pint. Eletrostática cor Branco Gelo conforme projeto</t>
  </si>
  <si>
    <t>Corrimão em aço galvanizado de Escada / Circulações Ø 2" em tubos simples acab. Pint. Eletrostática cor Branco Gelo conforme projeto</t>
  </si>
  <si>
    <t>Alçapão 80x80cm para reservatórios, inclusive ferragens</t>
  </si>
  <si>
    <t>Guarda-corpo em aço galvanizado h= 1,10 m para escada composto de tubos horizontais Ø 2" e montantes em tubos verticais Ø 2 " acab. Pintura eletrostática branca</t>
  </si>
  <si>
    <t>Grades Removíveis 785x223cm em barras quadradas de aço acabamento em pintura eletrostática branca, incluindo porta dupla de 200x223cm</t>
  </si>
  <si>
    <t>Grade Fixa h=223cm para fechamento da área de compressores, composta em barras quadradas de aço acabamento em pintura eletrostática branca</t>
  </si>
  <si>
    <t>Porta 100x223cm composta em barras quadradas de aço acabamento em pintura eletrostática branca</t>
  </si>
  <si>
    <t>Guarda-corpo de cobertura h= 1,00m em aço galvanizado composto de tubo horizontal Ø 2", tubos intermediários horizontais de Ø 1" (4un)  e montantes em tubos verticais Ø 2 " acab. Pintura eletrostática branca</t>
  </si>
  <si>
    <t>Pele de vidro 1 - 640x360cm - Tipo Structural Glazing - vidros colados com silicone nos perfis dos quadros de alumínio</t>
  </si>
  <si>
    <t>Pele de vidro 6 - 460x350cm - Tipo Structural Glazing - vidros colados com silicone nos perfis dos quadros de alumínio</t>
  </si>
  <si>
    <t>Pele de vidro 3 - 808x360cm - Tipo Structural Glazing - vidros colados com silicone nos perfis dos quadros de alumínio</t>
  </si>
  <si>
    <t>Pele de vidro 2 - 2103x360cm - Tipo Structural Glazing - vidros colados com silicone nos perfis dos quadros de alumínio</t>
  </si>
  <si>
    <t>Pele de vidro 6 - 460x360cm - Tipo Structural Glazing - vidros colados com silicone nos perfis dos quadros de alumínio</t>
  </si>
  <si>
    <t>Pele de vidro 1a - 640x345cm - Tipo Structural Glazing - vidros colados com silicone nos perfis dos quadros de alumínio</t>
  </si>
  <si>
    <t>Pele de vidro - 2085x345cm - Tipo Structural Glazing - vidros colados com silicone nos perfis dos quadros de alumínio</t>
  </si>
  <si>
    <t>Pele de vidro - 3a 808x345cm - Tipo Structural Glazing - vidros colados com silicone nos perfis dos quadros de alumínio</t>
  </si>
  <si>
    <t>Pele de vidro - 2a 2103x345cm - Tipo Structural Glazing - vidros colados com silicone nos perfis dos quadros de alumínio</t>
  </si>
  <si>
    <t>Pele de vidro 5 - 1570x350cm - Tipo Structural Glazing - vidros colados com silicone nos perfis dos quadros de alumínio</t>
  </si>
  <si>
    <t>2.6.4.1</t>
  </si>
  <si>
    <t>2.6.4.2</t>
  </si>
  <si>
    <t>2.6.4.3</t>
  </si>
  <si>
    <t>2.6.4.4</t>
  </si>
  <si>
    <t>2.6.4.5</t>
  </si>
  <si>
    <t>2.6.4.6</t>
  </si>
  <si>
    <t>2.6.4.7</t>
  </si>
  <si>
    <t>2.6.4.8</t>
  </si>
  <si>
    <t>2.6.4.9</t>
  </si>
  <si>
    <t>2.6.4.10</t>
  </si>
  <si>
    <t>Pavimentação em Portobello Linha Travertino Navona - Cor Crema – Cód.21824E 60x120cm ou equivalente, argamassa pré-fabricada, com rejunte epóxi. Fornecimento e colocação</t>
  </si>
  <si>
    <t>Sinapi 41595</t>
  </si>
  <si>
    <t>Sinapi 88411</t>
  </si>
  <si>
    <t>Sinapi 96131</t>
  </si>
  <si>
    <t>2.8.10</t>
  </si>
  <si>
    <t>2.8.11</t>
  </si>
  <si>
    <t>2.8.12</t>
  </si>
  <si>
    <t>2.8.13</t>
  </si>
  <si>
    <t>Fornecimento e aplicação manual de fundo selador acrílico em panos de fachada uma demão</t>
  </si>
  <si>
    <t>Fornecimento e aplicação manual de massa acrílica em panos de fachada, duas demãos</t>
  </si>
  <si>
    <t>Fornecimento e aplicação de manual de pintura com tinta texturizada acrílica em panos de fachada duas demãos nas cores de projeto</t>
  </si>
  <si>
    <t>Sinapi 88416</t>
  </si>
  <si>
    <t>Pavimentação em Cimentado Desempenado argamassa cimento e areia traço 1:3 espessura de 3cm. Fornecimento e execução</t>
  </si>
  <si>
    <t>Torneira para lavatório de parede DECA DECAMATIC ECO 1172.C</t>
  </si>
  <si>
    <t>Lavatório Master Canto L76 DECA cor branco gelo 17  inclusive sifão, válvula e rabichos cromados</t>
  </si>
  <si>
    <t>Cuba Retangular com Válvula 40x34cm Polido Tramontina 94081507, inclusive sifão cromado</t>
  </si>
  <si>
    <t>Barra de apoio cromada DECA ref. 2305 com 80cm de extensão</t>
  </si>
  <si>
    <t>Chuveiro de Parede Redondo com Tubo Acqua Plus Cromada DECA</t>
  </si>
  <si>
    <t>Sinapi 74125/2</t>
  </si>
  <si>
    <t>Cuba de Embutir Oval DECA cor Branco (Cód.L.59.17) inclusive sifão, válvula e rabichos cromados</t>
  </si>
  <si>
    <t>Válvula de Descarga Hydra Max para Hydra Duo DECA Cromado- DECA; Base DECA;</t>
  </si>
  <si>
    <t>Mictório com Sifão Integrado. Ref. DECA Cód. M-713, Cor Branco 17 inclusive Válvula para Mictório: Pressmatic Compact Ciclo Fixo Ref. Docol;</t>
  </si>
  <si>
    <t>Misturador Monocomando de Chuveiro para Baixa e Alta Pressão Link Cromado 2993.C.LNK.034 DECA</t>
  </si>
  <si>
    <t>Tanque Grande De 40 Litros 600X500mm DECA TQ.03.17, inclusive sifão e válvula cromados</t>
  </si>
  <si>
    <t>Torneira Com Fechamento Automático DECA DECAMATIC Eco 1173 De Bancada Cromada</t>
  </si>
  <si>
    <t>Guarda-corpo em aço galvanizado h = 1,11 m composto de tubos horizontais paralelos sendo 1 de Ø 1" e dois com Ø 3/4" ; tubos verticais paralelos Ø 3/4" espaçados de 10cm e montantes em tubos verticais Ø 1" acab. Pintura eletrostática branca</t>
  </si>
  <si>
    <t>Sinapi 87460</t>
  </si>
  <si>
    <t>Alvenaria de vedação de blocos vazados de concreto de 9x19x39cm (espessura 9cm) de paredes com área líquida maior ou igual a 6m² com vãos e argamassa de assentamento com preparo manual</t>
  </si>
  <si>
    <t>Revestimento em Cerâmica Gail 1009 / 3510 placa extrudada na cor azul ou equivalente, argamassa pré-fabricada, com rejunte epóxi. Fornecimento e colocação - Paredes de piscinas</t>
  </si>
  <si>
    <t>Pavimentação em Cerâmica Gail 1009 / 3510 placa extrudada na cor azul ou equivalente, argamassa pré-fabricada, com rejunte epóxi. Fornecimento e colocação - Fundos de piscinas</t>
  </si>
  <si>
    <t>Revestimento em Cerâmica Gail 5710 / 1000 com borda agarradeira ou equivalente, argamassa pré-fabricada, com rejunte epóxi. Fornecimento e colocação - Bordas de piscinas</t>
  </si>
  <si>
    <t>Porta 80x220cm confeccionada com o mesmo material utilizado para o alambrado</t>
  </si>
  <si>
    <t>Sinapi 73787/1</t>
  </si>
  <si>
    <t xml:space="preserve">Grama Sintética para o Playground, deve ser no mínimo de 12mm de altura com proteção anti chama, tratamento antibacteriano e aplicação de uma camada especial contra raios UV </t>
  </si>
  <si>
    <t>Pisos tátil de alerta / direcional em placas de concreto pré-moldado, assentamento com argamassa, para aplicação em áreas externas ref. Casa Francesa ou equivalente</t>
  </si>
  <si>
    <t>Sinapi 92398</t>
  </si>
  <si>
    <t>Sinapi 92396</t>
  </si>
  <si>
    <t>5.1</t>
  </si>
  <si>
    <t>5.1.1</t>
  </si>
  <si>
    <t>5.2</t>
  </si>
  <si>
    <t>5.2.1</t>
  </si>
  <si>
    <t>5.2.2</t>
  </si>
  <si>
    <t>5.2.3</t>
  </si>
  <si>
    <t>5.2.4</t>
  </si>
  <si>
    <t>5.2.5</t>
  </si>
  <si>
    <t>5.2.6</t>
  </si>
  <si>
    <t>5.2.7</t>
  </si>
  <si>
    <t>5.2.8</t>
  </si>
  <si>
    <t>5.2.9</t>
  </si>
  <si>
    <t>5.2.10</t>
  </si>
  <si>
    <t>5.2.11</t>
  </si>
  <si>
    <t>5.2.12</t>
  </si>
  <si>
    <t>5.3</t>
  </si>
  <si>
    <t>5.3.1</t>
  </si>
  <si>
    <t>5.3.2</t>
  </si>
  <si>
    <t>Guia (meio-fio) concreto, moldada in loco em trecho reto com extrusora, 13 cm base x 22 cm altura - delimitação de pavimentos e jardins. Fornecimento e execução</t>
  </si>
  <si>
    <t>5.4</t>
  </si>
  <si>
    <t>5.4.1</t>
  </si>
  <si>
    <t>5.4.2</t>
  </si>
  <si>
    <t>Sinapi 98519</t>
  </si>
  <si>
    <t>Sinapi 98510</t>
  </si>
  <si>
    <t>Sinapi 98509</t>
  </si>
  <si>
    <t>Sinapi 83770</t>
  </si>
  <si>
    <t xml:space="preserve">Escoramento contínuo de valas tipo misto com perfis "I" de 8" </t>
  </si>
  <si>
    <t>Sinapi 93207</t>
  </si>
  <si>
    <t>Sinapi 93210</t>
  </si>
  <si>
    <t>Sinapi 93243</t>
  </si>
  <si>
    <t>1.1.14</t>
  </si>
  <si>
    <t>1.1.15</t>
  </si>
  <si>
    <t>1.1.16</t>
  </si>
  <si>
    <t>1.1.17</t>
  </si>
  <si>
    <t>1.2.1</t>
  </si>
  <si>
    <t>1.2.3</t>
  </si>
  <si>
    <t>Pagamento da A.R.T. ao CREA-TO, referente a execução das obras</t>
  </si>
  <si>
    <t>Execução de reservatório elevado de água (2000 litros) em canteiro de obra, apoiado em estrutura de madeira</t>
  </si>
  <si>
    <t>Sinapi 87899</t>
  </si>
  <si>
    <t>2.5.2.8</t>
  </si>
  <si>
    <t>Chapisco aplicado em alvenaria (com presença de vãos) e estruturas de concreto de fachada, com rolo para textura acrílica. argamassa traço 1:4 e emulsão polimérica (adesivo) com preparo manual</t>
  </si>
  <si>
    <t>Revolvimento e limpeza manual de solo</t>
  </si>
  <si>
    <t>Plantio de arbusto ou cerca viva + Fornecimento</t>
  </si>
  <si>
    <t>Plantio de árvore ornamental com altura de muda menor ou igual a 2,00 m + Fornecimento</t>
  </si>
  <si>
    <t>Execução de refeitório em canteiro de obra em chapa de madeira compensada, não incluso mobiliário e equipamentos</t>
  </si>
  <si>
    <t>Execução de sanitário e vestiário em canteiro de obra em chapa de madeira compensada, não incluso mobiliário</t>
  </si>
  <si>
    <t>Sinapi 93212</t>
  </si>
  <si>
    <t>Equipamentos de transporte vertical</t>
  </si>
  <si>
    <t>Execução de escritório em canteiro de obra em chapa de madeira compensada, não incluso mobiliário e equipamentos - Administrativo, Técnico, Apoio, Produção, Reunião e Fiscalização</t>
  </si>
  <si>
    <t>2.2.26</t>
  </si>
  <si>
    <t>Composição 0003</t>
  </si>
  <si>
    <t>Composição 0004</t>
  </si>
  <si>
    <t>Composição 0005</t>
  </si>
  <si>
    <t>Composição 0006</t>
  </si>
  <si>
    <t>Composição 0007</t>
  </si>
  <si>
    <t>Composição 0008</t>
  </si>
  <si>
    <t>Composição 0009</t>
  </si>
  <si>
    <t>Composição 0010</t>
  </si>
  <si>
    <t>Composição 0011</t>
  </si>
  <si>
    <t>Composição 0012</t>
  </si>
  <si>
    <t>Composição 0013</t>
  </si>
  <si>
    <t>Composição 0014</t>
  </si>
  <si>
    <t>Composição 0015</t>
  </si>
  <si>
    <t>Composição 0016</t>
  </si>
  <si>
    <t>Composição 0017</t>
  </si>
  <si>
    <t>Composição 0018</t>
  </si>
  <si>
    <t>Composição 0019</t>
  </si>
  <si>
    <t>Composição 0022</t>
  </si>
  <si>
    <t>Composição 0023</t>
  </si>
  <si>
    <t>Composição 0027</t>
  </si>
  <si>
    <t>Composição 0028</t>
  </si>
  <si>
    <t>Composição 0029</t>
  </si>
  <si>
    <t>Composição 0031</t>
  </si>
  <si>
    <t>Composição 0032</t>
  </si>
  <si>
    <t>Composição 0033</t>
  </si>
  <si>
    <t>Composição 0035</t>
  </si>
  <si>
    <t>Composição 0037</t>
  </si>
  <si>
    <t>Composição 0038</t>
  </si>
  <si>
    <t>Composição 0039</t>
  </si>
  <si>
    <t>Composição 0040</t>
  </si>
  <si>
    <t>Composição 0041</t>
  </si>
  <si>
    <t>Composição 0042</t>
  </si>
  <si>
    <t>Composição 0043</t>
  </si>
  <si>
    <t>Composição 0044</t>
  </si>
  <si>
    <t>Composição 0045</t>
  </si>
  <si>
    <t>Composição 0046</t>
  </si>
  <si>
    <t>Sinapi 98680</t>
  </si>
  <si>
    <t>Composição 0047</t>
  </si>
  <si>
    <t>Composição 0048</t>
  </si>
  <si>
    <t>Composição 0049</t>
  </si>
  <si>
    <t>Composição 0050</t>
  </si>
  <si>
    <t>Composição 0051</t>
  </si>
  <si>
    <t>Composição 0052</t>
  </si>
  <si>
    <t>Composição 0053</t>
  </si>
  <si>
    <t>Composição 0054</t>
  </si>
  <si>
    <t>Composição 0055</t>
  </si>
  <si>
    <t>Composição 0056</t>
  </si>
  <si>
    <t>Composição 0057</t>
  </si>
  <si>
    <t>Composição 0058</t>
  </si>
  <si>
    <t>Composição 0059</t>
  </si>
  <si>
    <t>Composição 0064</t>
  </si>
  <si>
    <t>Composição 0065</t>
  </si>
  <si>
    <t>Composição 0066</t>
  </si>
  <si>
    <t>Composição 0067</t>
  </si>
  <si>
    <t>Composição 0068</t>
  </si>
  <si>
    <t>Composição 0069</t>
  </si>
  <si>
    <t>Composição 0070</t>
  </si>
  <si>
    <t>Composição 0071</t>
  </si>
  <si>
    <t>Composição 0072</t>
  </si>
  <si>
    <t>Composição 0073</t>
  </si>
  <si>
    <t>Composição 0074</t>
  </si>
  <si>
    <t>Composição 0075</t>
  </si>
  <si>
    <t>Composição 0076</t>
  </si>
  <si>
    <t>Composição 0077</t>
  </si>
  <si>
    <t>Composição 0078</t>
  </si>
  <si>
    <t>Composição 0079</t>
  </si>
  <si>
    <t>Composição 0080</t>
  </si>
  <si>
    <t>Composição 0081</t>
  </si>
  <si>
    <t>Composição 0082</t>
  </si>
  <si>
    <t>Composição 0083</t>
  </si>
  <si>
    <t>Composição 0084</t>
  </si>
  <si>
    <t>Composição 0085</t>
  </si>
  <si>
    <t>Composição 0086</t>
  </si>
  <si>
    <t>Composição 0087</t>
  </si>
  <si>
    <t>Composição 0088</t>
  </si>
  <si>
    <t>Composição 0089</t>
  </si>
  <si>
    <t>Composição 0090</t>
  </si>
  <si>
    <t>Composição 0091</t>
  </si>
  <si>
    <t>Composição 0092</t>
  </si>
  <si>
    <t>Composição 0093</t>
  </si>
  <si>
    <t>Composição 0094</t>
  </si>
  <si>
    <t>Composição 0095</t>
  </si>
  <si>
    <t>Composição 0096</t>
  </si>
  <si>
    <t>Composição 0097</t>
  </si>
  <si>
    <t>Composição 0098</t>
  </si>
  <si>
    <t>Composição 0099</t>
  </si>
  <si>
    <t>Composição 0100</t>
  </si>
  <si>
    <t>Composição 0101</t>
  </si>
  <si>
    <t>Composição 0102</t>
  </si>
  <si>
    <t>Composição 0103</t>
  </si>
  <si>
    <t>Composição 0104</t>
  </si>
  <si>
    <t>Composição 0105</t>
  </si>
  <si>
    <t>Composição 0106</t>
  </si>
  <si>
    <t>Composição 0107</t>
  </si>
  <si>
    <t>Composição 0108</t>
  </si>
  <si>
    <t>Composição 0109</t>
  </si>
  <si>
    <t>Composição 0110</t>
  </si>
  <si>
    <t>Composição 0111</t>
  </si>
  <si>
    <t>Composição 0112</t>
  </si>
  <si>
    <t>Composição 0113</t>
  </si>
  <si>
    <t>Composição 0114</t>
  </si>
  <si>
    <t>Composição 0115</t>
  </si>
  <si>
    <t>Composição 0116</t>
  </si>
  <si>
    <t>Composição 0117</t>
  </si>
  <si>
    <t>Composição 0118</t>
  </si>
  <si>
    <t>Composição 0119</t>
  </si>
  <si>
    <t>Composição 0120</t>
  </si>
  <si>
    <t>Composição 0121</t>
  </si>
  <si>
    <t>Composição 0122</t>
  </si>
  <si>
    <t>Registro de pressão, Ø3/4", corpo de latão ou bronze, rosca BSP, haste não ascendente. Ref. FABRIMAR ou similar:</t>
  </si>
  <si>
    <t>Torneira de serviço, em latão cromado, 1/4 de volta, Ø1/2”. Ref.: DOCOL - LÓGGICA ou similar.</t>
  </si>
  <si>
    <t>Crivo para tubulação de sucção do reservatório de água, Ø2", em ferro maleável, rosca BSP.</t>
  </si>
  <si>
    <t>Junta de expansão metálica flangeada, Ø2",em aço inox e ligas especiais com flanges em aço carbono. Ref.: Indfol</t>
  </si>
  <si>
    <t>Sistema de medição de consumo de água potável, composto por caixa de proteção em alvenaria ou pré-fabricada, Hidrômetro Ø1" LAO, 2 registros de gaveta Ø1", conexões e acabamentos. Padrão da Concessionária local.</t>
  </si>
  <si>
    <t>Sistema de bombeamento de agua de potável, composto por duas bombas centrifugas, conexões, fixações, quadro de comando, etc. Conforme Especificações no Memorial Descritivo.</t>
  </si>
  <si>
    <t>Sistema de bombeamento de agua de poço, composto por duas bombas centrifugas, conexões, fixações, quadro de comando, etc. Conforme Especificações no Memorial Descritivo.</t>
  </si>
  <si>
    <t>Placa Solar, com área de captação de 2,00m² e produção média mensal de energia (PMDEE) de 161,3 kwh/mês, dotadas de vidro transparente de alta resistência para proteção dos tubos de cobre, isolamento em poliuretano, caixa em alumínio, aletas de cobre, classificação INMETRO “A”. Ref. SOLETROL Max Alumínio ou superior.</t>
  </si>
  <si>
    <t>Estação de tratamento de água (ETA), compacta, com vazão de até 30m³/dia (1,90m³/h), completa e montada, monobloco, incluindo bombas, filtro, quadro de comando, dosador de cloro eletrônico, válvulas, tubulações e todos os demais componentes necessários ao seu perfeito funcionamento. Dimensões básicas estimadas: 3,00x1,30x2,55m, incluindo transporte vertical e horizontal. Fornecimento e instalação. Ref.: ECODEPUR modelo ETA-CM 30 ou superior.</t>
  </si>
  <si>
    <t>Poço artesiano com profundidade de até 30m, incluindo bomba especial para poços artesianos, tubulações, válvulas, perfuração, acessórios e todos os demais itens diretos, indiretos e correlatos, necessários a perfeita execução do serviço.</t>
  </si>
  <si>
    <t>Instalações Hidráulicas - CASA DE BOMBAS DAS PISCINAS  - Fornecimento e instalação de:</t>
  </si>
  <si>
    <t>Bomba centrífuga de 7.1/2 CV, rotação de 3500 RPM, IP-55, 220/380V - 60Hz, trifásico, vazão de 57,10 m³/h, altura manométrica de 25,0 mca. Ref.: JACUZZI - Mod. 75GA3-T</t>
  </si>
  <si>
    <t>Bomba centrífuga com pré-filtro incorporado, 2 CV, 380V - 60Hz, trifásico, vazão de 24,20 m³/h, altura manométrica de 14 mca. Ref.: JACUZZI - Mod. 2B-T</t>
  </si>
  <si>
    <t>Bomba centrífuga com pré-filtro incorporado, 1 CV, 380V - 60Hz, trifásico, vazão de 11,70 m³/h, altura manométrica de 14 mca. Ref.: JACUZZI - Mod. 1A-T</t>
  </si>
  <si>
    <t>Filtro série "SC", alta vazão, com areia permanente, feito em aço carbono, pintura anticorrosiva, com vazão de 132 m³/h, área de filtração de 3,50 m²/h. Ref.: JACUZZI - Mod. 2-242SC9-T</t>
  </si>
  <si>
    <t>Filtro série "SC", alta vazão, com areia permanente, feito em aço carbono, pintura anticorrosiva, com vazão de 24 m³/h, área de filtração de 0,65 m²/h. Ref.: JACUZZI - Mod. 36SC6-T</t>
  </si>
  <si>
    <t>Filtro série "CFA", alta vazão, com areia permanente, com vazão de 11,50 m³/h, área de filtração de 0,19 m²/h. Ref.: JACUZZI - Mod. 19CFA4-T</t>
  </si>
  <si>
    <t>Pré-filtro série "SO", em ferro fundido, bocais com flange Ø4"</t>
  </si>
  <si>
    <t>Bomba dosadora de cloro e demais produtos químicos para piscina, com vazão de 20 litros/hora, pressão de trabalho de até 4bar, tensão 220V. Ref.: EXATTA modelo EX2-20 ou similar</t>
  </si>
  <si>
    <t>Controlador de cloro e pH para automação do sistema de cloração de piscinas, controla as bombas dosadoras, funcionamento automático, 220V. Ref.: GENCO modelo 3100 OU SIMILAR.</t>
  </si>
  <si>
    <t>Bocal Retorno para piscina Ø50mm. Ref. JACUZZI ou similar</t>
  </si>
  <si>
    <t>Bocal Aspiração para piscina Ø50mm. Ref. JACUZZI ou similar</t>
  </si>
  <si>
    <t>Coadeira para piscina. Ref.: JACUZZI - Série WII ou similar.</t>
  </si>
  <si>
    <t>Ralo de fundo para piscina, anti-vortice. Ref. JACUZZI ou similar.</t>
  </si>
  <si>
    <t>Sistema de segurança para desligamento de bomba de piscina, automático, através de libertação por vácuo (SLV). Ref.: SODRAMAR - mod. SR500</t>
  </si>
  <si>
    <t>Base de apoio para bomba, sistema anti-vibrátil, com coxins de borracha</t>
  </si>
  <si>
    <t>Ralo seco em PVC, 100x40mm. Incluindo: porta grelha e grelha em aço inox. Ref.: TIGRE ou similar.</t>
  </si>
  <si>
    <t>Ralo hemisférico tipo "abacaxi", Ø100mm, em ferro fundido.</t>
  </si>
  <si>
    <t>Canaleta de piso com grelha e caixilho, em aço inox, 17x12cm (LxP), linear. Conforme detalhe constante em projeto.</t>
  </si>
  <si>
    <t>Canaleta de piso em concreto armado, 300x350mm (LxP), linear, com tampas modulares de concreto armado, 400x400x50mm, com furos de Ø3cm para drenagem do piso. Conforme detalhe constante em projeto.</t>
  </si>
  <si>
    <t>Poço de visita da rede de esgoto sanitário, Ø1000mm, executado em anéis de concreto pré-moldado, fundo com canaletas direcionais de fluxo, impermeabilizado, base em concreto armado, com profundidade variando de 1,50m a 2,50m. Conforme detalhe constante em projeto.</t>
  </si>
  <si>
    <t>Caixa de gordura especial,  1,20x1,50m, em blocos de concreto com capacidade útil para 550 refeições/dia. Conforme detalhe constante em projeto.</t>
  </si>
  <si>
    <t>Caixa sifonada dupla, Ø600mm, em concreto pré-moldado, com capacidade para 120 litros. Conforme detalhe constante em projeto.</t>
  </si>
  <si>
    <t>Tampão circular de ferro fundido, articulado, Ø600mm, classe A-15, com a inscrição "Esgoto Sanitário".</t>
  </si>
  <si>
    <t>Tampão circular de ferro fundido, articulado, Ø600mm, classe C-250, com a inscrição "Gordura".</t>
  </si>
  <si>
    <t>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t>
  </si>
  <si>
    <t>Eletroduto em PVC rígido (preto), incluindo curvas, luvas, buchas e arruelas, ref.: Tigre ou similar. - Ø3/4"</t>
  </si>
  <si>
    <t>Eletroduto em PVC rígido (preto), incluindo curvas, luvas, buchas e arruelas, ref.: Tigre ou similar. - Ø1"</t>
  </si>
  <si>
    <t>Eletroduto em PVC rígido (preto), incluindo curvas, luvas, buchas e arruelas, ref.: Tigre ou similar. - Ø1 1/4"</t>
  </si>
  <si>
    <t>Eletroduto em PVC rígido (preto), incluindo curvas, luvas, buchas e arruelas, ref.: Tigre ou similar. - Ø1 1/2"</t>
  </si>
  <si>
    <t>Eletroduto em Aço Galvanizado tipo pesado, incluindo curvas, luvas, buchas e arruelas, ref.: A.D.MARTINI, APOLO, ELECON, MOPA, THOMEU. - Ø1"</t>
  </si>
  <si>
    <t>Eletrocalha perfurada com tampa, aço galvanizado, peça de 3m inclusive conexões - 100x100mm</t>
  </si>
  <si>
    <t>Eletrocalha perfurada com tampa, aço galvanizado, peça de 3m inclusive conexões - 200x100mm</t>
  </si>
  <si>
    <t>Caixa de passagem aparente 30x30x12cm (ver especificação no memorial descritivo)</t>
  </si>
  <si>
    <t>Caixa de passagem aparente 120x120x12cm (ver especificação no memorial descritivo)</t>
  </si>
  <si>
    <t>Caixa de passagem subterrânea - 120x120x130cm - Tipo R3, completa com tampão tipo pesado</t>
  </si>
  <si>
    <t>Caixa de passagem redonda fabricadas em alumínio com tampa aparafusada, tratada e pintada eletrostaticamente na cor cinza. Ref.: CPT-10/PX-15 WETZEL</t>
  </si>
  <si>
    <t xml:space="preserve">Caixa especial para embutir em piso elevado, em aço galvanizado estampado  4"x2" para uma  tomadas RJ45 Cat.6A. Com espelho em latão escovado com      tampa articulada com mola, incluindo parafusos  </t>
  </si>
  <si>
    <t xml:space="preserve">Caixa especial para embutir em piso elevado, em aço galvanizado estampado  4"x2" para duas  tomadas RJ45 Cat.6A. Com espelho em latão escovado com      tampa articulada com mola, incluindo parafusos  </t>
  </si>
  <si>
    <t>Sinapi 95785</t>
  </si>
  <si>
    <t>Ponto de rede para instalar em caixa 4"x2"  com 1 conector fêmea RJ45 CAT.6A incluindo espelho e todos os acessórios necessários.</t>
  </si>
  <si>
    <t>Ponto de rede para instalar em caixa 4"x2" com 2 conectores fêmea RJ45 CAT.6A incluindo espelho e todos os acessórios necessários.</t>
  </si>
  <si>
    <t>Ponto de rede para instalar em caixa de piso com 1  conector fêmea RJ45 CAT.6A incluindo todos os acessórios necessários.</t>
  </si>
  <si>
    <t>Ponto de rede para instalar em caixa de piso com 2  conectores  fêmea RJ45 CAT.6A incluindo todos os acessórios necessários.</t>
  </si>
  <si>
    <t>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t>
  </si>
  <si>
    <t>RACK-GUR-02, conforme detalhado em projeto, padrão 19" 42U, completo e montado, incluindo todos os acessórios e uma régua de tomadas com 12 posições, 2P+T de 10A. (Conforme plano de faces em projeto e Memorial Descritivo)</t>
  </si>
  <si>
    <t xml:space="preserve">RACK-GUR-03, conforme detalhado em projeto, padrão 19" 42U, completo e montado, incluindo todos os acessórios e uma régua de tomadas com 12 posições, 2P+T de 10A. (Conforme plano de faces em projeto e Memorial Descritivo) </t>
  </si>
  <si>
    <t>RACK-GUR-04, conforme detalhado em projeto, padrão 19" 42U, completo e montado, incluindo todos os acessórios e uma régua de tomadas com 12 posições, 2P+T de 10A. (Conforme plano de faces em projeto e Memorial Descritivo)</t>
  </si>
  <si>
    <t>RACK-CFTV, conforme detalhado em projeto, padrão 19" 42U, completo e montado, incluindo todos os acessórios, duas régua de tomadas com 12 posições, 2P+T de 10A e todos os equipamentos do sistema de CFTV nele contido. (Conforme plano de faces em projeto e Memorial Descritivo)</t>
  </si>
  <si>
    <t>Poço de aterramento composto por caixa em PEAD com 40x40cm com tampa de alumínio fundido com haste de aterramento Copperweld Ø3/4"x3,00m e conector haste/cabo de bronze para cordoalha de 95mm²</t>
  </si>
  <si>
    <t>Conector mecânico em bronze para cabo 50mm² incluindo parafuso de fixação</t>
  </si>
  <si>
    <t>Extintor de incêndio sobre-rodas  tipo "ABC" 50Kg</t>
  </si>
  <si>
    <t>Placa de sinalização de Hidrante, fabricada em PVC, com dimensões padronizadas, conforme NBR 13434 e projeto.</t>
  </si>
  <si>
    <t>Sinalização de solo para equipamentos de combate a incêndio (hidrantes e extintores).</t>
  </si>
  <si>
    <t>Placa de sinalização de quadro elétrico, fabricada em PVC, com dimensões padronizadas, conforme NBR 13434 e projeto.</t>
  </si>
  <si>
    <t>Placa de sinalização de proibido utilizar elevador em caso de incêndio, fabricada em PVC, com dimensões padronizadas, conforme NBR 13434 e projeto.</t>
  </si>
  <si>
    <t>Placa de sinalização para saída de emergência, fabricada em PVC, com dimensões padronizadas, conforme NBR 13434 e projeto.</t>
  </si>
  <si>
    <t>Placa de sinalização para escada de emergência, fabricada em PVC com dimensões padronizadas, conforme NBR 13434 e projeto.</t>
  </si>
  <si>
    <t>Placa de sinalização de indicação do pavimento, fabricada em PVC com dimensões padronizadas, conforme NBR 13434 e projeto.</t>
  </si>
  <si>
    <t>Placa de sinalização ''Instruções para porta corta-fogo'', fabricada em PVC, com dimensões padronizadas, conforme NBR 13434 e projeto.</t>
  </si>
  <si>
    <t>Placa de sinalização ''Alarme sonoro'', fabricada em PVC, com dimensões padronizadas, conforme NBR 13434 e projeto.</t>
  </si>
  <si>
    <t>Placa de sinalização ''Comando manual de alarme'', fabricada em PVC, com dimensões padronizadas, conforme NBR 13434 e projeto.</t>
  </si>
  <si>
    <t>Placa de sinalização de indicação dos sistemas de proteção contra incêndio existente na edificação, fabricada em PVC, com dimensões padronizadas, conforme NBR 13434 e projeto.</t>
  </si>
  <si>
    <t>Placa de sinalização ''Comando manual de alarme'' ou bomba de incêndio, fabricada em PVC, com dimensões padronizadas, conforme NBR 13434 e projeto.</t>
  </si>
  <si>
    <t>Hidrante de Recalque (passeio) com válvula de gaveta angular 45º, Ø2.1/2", em caixa embutida no piso com dimensões úteis de 60X40cm com tampa articulável em FF, conforme projeto.</t>
  </si>
  <si>
    <t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t>
  </si>
  <si>
    <t>Pintura da canalização de combate a incêndio, quando instalada aparente, na cor vermelho segurança, incluindo fundo protetor.</t>
  </si>
  <si>
    <t>Blocos de ancoragem (mudança de direção)</t>
  </si>
  <si>
    <t>m3</t>
  </si>
  <si>
    <t>Caixa de passagem subterrânea 50x50x80cm</t>
  </si>
  <si>
    <t>Caixa de passagem de sobrepor 40x40x20cm em aço estampado com tampa cega aparafusada, tratada e pintada eletrostaticamente na cor cinza.</t>
  </si>
  <si>
    <t>L3 - Luminária retangular hermética - LED 31W Ref.: LPT - 40 (ITAIM) ou similar;</t>
  </si>
  <si>
    <t>L6 - Luminária circular de embutir com LED 19W Ref.: DORAH-EP-MC (ITAIM) ou similar;</t>
  </si>
  <si>
    <t>L10 - Luminária tipo arandela, com LED 9W. Ref.: BLOCK (LUMINI) ou similar;</t>
  </si>
  <si>
    <t>L15 - Luminária pendente com LED 110NW. Ref.: BY698P (PHILIPS) ou similar;</t>
  </si>
  <si>
    <t>Tomada, 2P+T-10A em mobília com calha técnica</t>
  </si>
  <si>
    <t>Tomada tipo industrial, 3 polos, 25A, blindada, IP67, incluindo plugue. Ref.: STECK S3506/S3576</t>
  </si>
  <si>
    <t>Transformador monofásico, 500VA, 220V / 12v para iluminação sub-aquática. (Ref.: Sodramar)</t>
  </si>
  <si>
    <t>Eletroduto em PVC rígido, antichama, roscável, classe B, cor preta (NBR-15465),incluindo curvas, luvas, buchas e arruelas. Ref.: TIGRE ou similar - Ø3/4"</t>
  </si>
  <si>
    <t>Eletroduto em Aço Galvanizado conforme NBR5598, incluindo curvas, luvas, buchas e arruelas, ref.: A.D.MARTINI, APOLO, ELECON, MOPA, THOMEU. - Ø3/4"</t>
  </si>
  <si>
    <t>Caixa de passagem ou ligação tipo "Condulete", fabricada em alumínio silício, com tampa aparafusada, com juntas de vedação em PVC, conexões roscáveis, atendendo aos diversos tipos padronizados, conforme projeto. - Ø3/4"</t>
  </si>
  <si>
    <t>Central de detecção e alarme, tipo endereçável com número máximo de endereços de 252 x 2. Ref.: SIEMENS-FC722-ZZ/-YZ ou similar</t>
  </si>
  <si>
    <t>Caixa de ligação à prova de explosão, com componentes conforme diagrama em projeto</t>
  </si>
  <si>
    <t>Instalações de Gás.  Fornecimento e instalação de:</t>
  </si>
  <si>
    <t>Válvula de bloqueio automático sobrepressão, corpo em ferro fundido nodular GGG40, Ø3/4" rosca NPT</t>
  </si>
  <si>
    <t>Regulador de pressão de 2º estágio, Ø1/2". Ref.: CLESSE - COMAP do Brasil Ltda - Mod. BP2202 (cód. CB57811) ou Similar</t>
  </si>
  <si>
    <t>Mangueira (Pig Tail) de borracha sintética resistente a gás GLP, revestida com fios de latão. Ref.: UTILIFLEX ou Similar.</t>
  </si>
  <si>
    <t>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t>
  </si>
  <si>
    <t>Envelope de concreto, 40x40cm, para tubulações enterradas. Conforme detalhe constante em projeto.</t>
  </si>
  <si>
    <t>Instalações de Ar Comprimido Clínico.  Fornecimento e instalação de:</t>
  </si>
  <si>
    <t>Manômetro, diferencial de pressão, escalada 0 a 2 bar. Ref.: SCHULZ código 007.0314-0 ou similar.</t>
  </si>
  <si>
    <t>Purgador, eletrônico, para tensão 110V, diâmetro 3/8”. Ref.: SCHULZ modelo OS 16/EZ1 ou similar.</t>
  </si>
  <si>
    <t>Pressostato, faixa de atuação 4 a 12 bar, equipado com chave manual. Grau de proteção IP 43. Propriedades de acordo com EN 60947. Ref. DANFOSS tipo CS ou similar.</t>
  </si>
  <si>
    <t>Veneziana para tomada de ar externo fabricada em alumínio anodizado com dimensões 400x400mm e possuirá filtro MSP+RG. Ref. TROPICAL - TAE ou similar.</t>
  </si>
  <si>
    <t>Posto de utilização para sistema de ar comprimido, corpo usinado em latão cromado, com manômetro de saída com escala 0 a 14bar, pressão máxima de saída 7bar, com válvula agulha. Ref. LINDE ou similar.</t>
  </si>
  <si>
    <t>Pintura da tubulação na cor azul, conforme padronização da ABNT, incluindo tarjas de identificação a cada 1,50m.</t>
  </si>
  <si>
    <t>Tubos em PVC rígido, soldável (marrom), 6m, incluindo conexões - Ø110 mm, apoios, suportes e fixações</t>
  </si>
  <si>
    <t>Tubo de aço carbono com costura, classe média, galvanizado, conexões em aço forjado, rosca BSP, classe 150 libras. Ø 1.1/2", apoios, suportes e fixações</t>
  </si>
  <si>
    <t>Tubo de aço carbono com costura, classe média, galvanizado, conexões em aço forjado, rosca BSP, classe 150 libras Ø 2", apoios, suportes e fixações</t>
  </si>
  <si>
    <t>Tubos em CPVC rígido, soldável, 6m, incluindo conexões Ø22, apoios, suportes e fixações</t>
  </si>
  <si>
    <t>Tubos em CPVC rígido, soldável, 6m, incluindo conexões Ø28, apoios, suportes e fixações</t>
  </si>
  <si>
    <t>Tubos em Cobre classe "E", soldável, 6m, incluindo isolamento térmico em polietileno expandido, proteção mecânica e conexões. Ø22, apoios, suportes e fixações</t>
  </si>
  <si>
    <t>Tubos em Cobre classe "E", soldável, 6m, incluindo isolamento térmico em polietileno expandido, proteção mecânica e conexões. Ø28, apoios, suportes e fixações</t>
  </si>
  <si>
    <t>Tubos em Cobre classe "E", soldável, 6m, incluindo isolamento térmico em polietileno expandido, proteção mecânica e conexões. Ø35, apoios, suportes e fixações</t>
  </si>
  <si>
    <t>Tubos em Cobre classe "E", soldável, 6m, incluindo isolamento térmico em polietileno expandido, proteção mecânica e conexões. Ø42, apoios, suportes e fixações</t>
  </si>
  <si>
    <t>Válvulas tipo "Gaveta" corpo de latão ou bronze, rosca BSP, haste não ascendente. Ref. FABRIMAR ou similar: Ø3/4"</t>
  </si>
  <si>
    <t>Válvulas tipo "Gaveta" corpo de latão ou bronze, rosca BSP, haste não ascendente. Ref. FABRIMAR ou similar: Ø1"</t>
  </si>
  <si>
    <t>Válvulas tipo "Gaveta" corpo de latão ou bronze, rosca BSP, haste não ascendente. Ref. FABRIMAR ou similar: Ø1.1/4"</t>
  </si>
  <si>
    <t xml:space="preserve">Válvulas tipo "Gaveta" corpo de latão ou bronze, rosca BSP, haste não ascendente. Ref. FABRIMAR ou similar: Ø1.1/2" </t>
  </si>
  <si>
    <t xml:space="preserve">Válvulas tipo "Gaveta" corpo de latão ou bronze, rosca BSP, haste não ascendente. Ref. FABRIMAR ou similar: Ø2" </t>
  </si>
  <si>
    <t>Válvulas tipo "Gaveta" corpo de latão ou bronze, rosca BSP, haste não ascendente. Ref. FABRIMAR ou similar: Ø4"</t>
  </si>
  <si>
    <t>Válvula de retenção com portinhola, metálica, rosca BSP. Ref. DECA ou similar: Ø3/4"</t>
  </si>
  <si>
    <t xml:space="preserve">Válvula de retenção com portinhola, metálica, rosca BSP. Ref. DECA ou similar: Ø1.1/2" </t>
  </si>
  <si>
    <t xml:space="preserve">Acabamento cromado para válvulas tipo "Gaveta", Ref. FABRIMAR ou similar: Para registro de Ø3/4" </t>
  </si>
  <si>
    <t xml:space="preserve">Acabamento cromado para válvulas tipo "Gaveta", Ref. FABRIMAR ou similar: Para registro de Ø1" </t>
  </si>
  <si>
    <t>União em PVC. Ref.: TIGRE ou AMANCOØ60 mm</t>
  </si>
  <si>
    <t>Redução Concêntrica em PVC soldável. Ref.: TIGRE ou AMANCO Ø110 mm x Ø85 mm</t>
  </si>
  <si>
    <t>Redução Concêntrica em PVC soldável. Ref.: TIGRE ou AMANCO Ø110 mm x Ø60 mm</t>
  </si>
  <si>
    <t>Redução Concêntrica em PVC soldável. Ref.: TIGRE ou AMANCO Ø85 mm x Ø60 mm</t>
  </si>
  <si>
    <t>Adaptador soldável com bolsa e rosca em PVC. Ref.: TIGRE ou AMANCO Ø 60 mm x Ø2"</t>
  </si>
  <si>
    <t>Junta de expansão metálica flangeada, em aço inox e ligas especiais com flanges em aço carbono. Ref.: INDFOL ou similar.Ø4"</t>
  </si>
  <si>
    <t>Registro de esfera em PVC soldável. Ref.: TIGRE ou AMANCO Ø50 mm</t>
  </si>
  <si>
    <t>Registro de esfera em PVC soldável. Ref.: TIGRE ou AMANCO Ø60 mm</t>
  </si>
  <si>
    <t>Registro de esfera em PVC soldável. Ref.: TIGRE ou AMANCO Ø85 mm</t>
  </si>
  <si>
    <t>Registro de esfera em PVC soldável. Ref.: TIGRE ou AMANCO Ø110 mm</t>
  </si>
  <si>
    <t>Tubos em PVC rígido, soldável (marrom), 6m, incluindo conexões - Ø85 mm, apoios, suportes e fixações</t>
  </si>
  <si>
    <t>Tubo de PVC rígido tipo esgoto, série R, vara com 6m, incluindo conexões, apoios, suportes e fixações. Ref.: TIGRE ou similar - Ø150 mm</t>
  </si>
  <si>
    <t>Tubo de ferro fundido, vara com 6m, incluindo conexões. Ref.: SAINT-GOBAIN ou similar. Ø 50 mm, apoios, suportes e fixações</t>
  </si>
  <si>
    <t>Tubo de ferro fundido, vara com 6m, incluindo conexões. Ref.: SAINT-GOBAIN ou similar. Ø 75 mm, apoios, suportes e fixações</t>
  </si>
  <si>
    <t>Tubo de ferro fundido, vara com 6m, incluindo conexões. Ref.: SAINT-GOBAIN ou similar. Ø 100 mm, apoios, suportes e fixações</t>
  </si>
  <si>
    <t>Isolamento de calor, através de espuma de polietileno, com espessura acima de 8,0mm, para tubulação de dreno de Ar Condicionado Ø 40 mm</t>
  </si>
  <si>
    <t>Isolamento de calor, através de espuma de polietileno, com espessura acima de 8,0mm, para tubulação de dreno de Ar Condicionado Ø 50 mm</t>
  </si>
  <si>
    <t>Caixa de passagem ou ligação tipo "Condulete", fabricada em alumínio silício, com tampa aparafusada, com juntas de vedação em PVC, conexões roscáveis, atendendo aos diversos tipos padronizados, conforme projeto. WETZEL ou similar. - Ø 1"</t>
  </si>
  <si>
    <t>Válvula com crivo Ø2.1/2"</t>
  </si>
  <si>
    <t>Estação de trabalho para  sistema de CFTV, conforme especificado no Memorial Descritivo.  Ref. DELL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</si>
  <si>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MSV 12/100 ou similar</t>
  </si>
  <si>
    <t>Cabo flexível em cobre eletrolítico com isolamento em PVC antichama (70ºC), 750V, Ref.: SIEMENS, FICAP, PHELS DODGE, PRYSMIAN ou superior: 2,5 mm²</t>
  </si>
  <si>
    <t>Cabo flexível em cobre eletrolítico com isolamento em PVC antichama (70ºC), 750V, Ref.: SIEMENS, FICAP, PHELS DODGE, PRYSMIAN ou superior: 4 mm²</t>
  </si>
  <si>
    <t>Cabo PP, em cobre eletrolítico com isolamento em PVC antichama, 750V, Ref.: Cabo PP Cordplast 450/750V da PRYSMIAN ou superior: 3x2,5 mm²</t>
  </si>
  <si>
    <t>Cabo flexível em cobre eletrolítico com isolamento em PVC antichama (90ºC), 0,6/1kV, Ref.: SIEMENS, FICAP, PHELS DODGE, PRYSMIAN ou superior: 2,5 mm²</t>
  </si>
  <si>
    <t>Cabo flexível em cobre eletrolítico com isolamento em PVC antichama (90ºC), 0,6/1kV, Ref.: SIEMENS, FICAP, PHELS DODGE, PRYSMIAN ou superior: 4 mm²</t>
  </si>
  <si>
    <t>Cabo flexível em cobre eletrolítico com isolamento em PVC antichama (90ºC), 0,6/1kV, Ref.: SIEMENS, FICAP, PHELS DODGE, PRYSMIAN ou superior: 6 mm²</t>
  </si>
  <si>
    <t>Cabo flexível em cobre eletrolítico com isolamento em PVC antichama (90ºC), 0,6/1kV, Ref.: SIEMENS, FICAP, PHELS DODGE, PRYSMIAN ou superior: 10 mm²</t>
  </si>
  <si>
    <t>Cabo flexível em cobre eletrolítico com isolamento em PVC antichama (90ºC), 0,6/1kV, Ref.: SIEMENS, FICAP, PHELS DODGE, PRYSMIAN ou superior: 35 mm²</t>
  </si>
  <si>
    <t>Cabo flexível em cobre eletrolítico com isolamento em EPR antichama (90ºC), classe de tensão 0,6/1kV, Ref.: SIEMENS, FICAP, PHELS DODGE, PRYSMIAN ou superior: 4 mm²</t>
  </si>
  <si>
    <t>Cabo flexível em cobre eletrolítico com isolamento em EPR antichama (90ºC), classe de tensão 0,6/1kV, Ref.: SIEMENS, FICAP, PHELS DODGE, PRYSMIAN ou superior: 10 mm²</t>
  </si>
  <si>
    <t>Cabo flexível em cobre eletrolítico com isolamento em EPR antichama (90ºC), classe de tensão 0,6/1kV, Ref.: SIEMENS, FICAP, PHELS DODGE, PRYSMIAN ou superior: 16 mm²</t>
  </si>
  <si>
    <t>Cabo flexível em cobre eletrolítico com isolamento em EPR antichama (90ºC), classe de tensão 0,6/1kV, Ref.: SIEMENS, FICAP, PHELS DODGE, PRYSMIAN ou superior: 25 mm²</t>
  </si>
  <si>
    <t>Cabo flexível em cobre eletrolítico com isolamento em EPR antichama (90ºC), classe de tensão 0,6/1kV, Ref.: SIEMENS, FICAP, PHELS DODGE, PRYSMIAN ou superior: 50 mm²</t>
  </si>
  <si>
    <t>Cabo flexível em cobre eletrolítico com isolamento em EPR antichama (90ºC), classe de tensão 0,6/1kV, Ref.: SIEMENS, FICAP, PHELS DODGE, PRYSMIAN ou superior: 70 mm²</t>
  </si>
  <si>
    <t>Cabo flexível em cobre eletrolítico com isolamento em EPR antichama (90ºC), classe de tensão 0,6/1kV, Ref.: SIEMENS, FICAP, PHELS DODGE, PRYSMIAN ou superior: 95 mm²</t>
  </si>
  <si>
    <t>Cabo flexível em cobre eletrolítico com isolamento em EPR antichama (90ºC), classe de tensão 0,6/1kV, Ref.: SIEMENS, FICAP, PHELS DODGE, PRYSMIAN ou superior: 120 mm²</t>
  </si>
  <si>
    <t>Cabo flexível em cobre eletrolítico com isolamento em EPR antichama (90ºC), classe de tensão 0,6/1kV, Ref.: SIEMENS, FICAP, PHELS DODGE, PRYSMIAN ou superior: 240 mm²</t>
  </si>
  <si>
    <t>Eletroduto Flexível corrugado, fabricado em PEAD, incluindo curvas, luvas, buchas e arruelas, ref.: Kanaflex ou Similar Ø1.1/4"</t>
  </si>
  <si>
    <t>Eletroduto Flexível corrugado, fabricado em PEAD, incluindo curvas, luvas, buchas e arruelas, ref.: Kanaflex ou Similar Ø2"</t>
  </si>
  <si>
    <t>Eletroduto em Aço Galvanizado tipo semi pesado, incluindo curvas, luvas, buchas e arruelas, apoios, suportes e fixações ref.: A.D.MARTINI, APOLO, ELECON, MOPA, THOMEU. - Ø1.1/2"</t>
  </si>
  <si>
    <t>Eletroduto em Aço Galvanizado tipo pesado, incluindo curvas, luvas, buchas e arruelas, apoios, suportes e fixações ref.: A.D.MARTINI, APOLO, ELECON, MOPA, THOMEU. - Ø2 1/2"</t>
  </si>
  <si>
    <t>Eletroduto em Aço Galvanizado tipo pesado, incluindo curvas, luvas, buchas e arruelas, apoios, suportes e fixações ref.: A.D.MARTINI, APOLO, ELECON, MOPA, THOMEU. - Ø4"</t>
  </si>
  <si>
    <t>Eletrocalha perfurada com tampa, aço galvanizado, peça de 3m, incluindo conexões, apoios, suportes e fixações - 150x100mm</t>
  </si>
  <si>
    <t>Eletrocalha perfurada com tampa, aço galvanizado, peça de 3m, incluindo conexões, apoios, suportes e fixações - 200x100mm</t>
  </si>
  <si>
    <t>Eletrocalha perfurada com tampa, aço galvanizado, peça de 3m, incluindo conexões, apoios, suportes e fixações - 400x100mm</t>
  </si>
  <si>
    <t>Perfilado em aço galvanizado incluindo conexões, apoios, suportes e fixações - 38x38mm</t>
  </si>
  <si>
    <t>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t>
  </si>
  <si>
    <t>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t>
  </si>
  <si>
    <t>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t>
  </si>
  <si>
    <t>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t>
  </si>
  <si>
    <t>L4 - Luminária circular de embutir com LED 9W Ref.: DORAH-EP-PC (ITAIM) ou similar;</t>
  </si>
  <si>
    <t>L5 - Luminária quadrada de embutir com LED 9W Ref.: DORAH-EP-PQ (ITAIM) ou similar;</t>
  </si>
  <si>
    <t>L7 - Luminária retangular de embutir com 2 focos orbitais com LED 7W. Ref.: ORBI-EM-2-M 25° 7W (ITAIM) ou similar;</t>
  </si>
  <si>
    <t>L8 - Luminária retangular de embutir com 1 foco orbital com LED 15W. Ref.: ORBI-EM-M 60° 15W (ITAIM) ou similar;</t>
  </si>
  <si>
    <t>L9 - Luminária quadrada de embutir com LED 39W Ref.: DORAH-EP-GQ (ITAIM) ou similar;</t>
  </si>
  <si>
    <t>L13 - Luminária quadrada de embutir com barra LED 49W. Ref.: MINOTAURO ME 49W (ITAIM) ou similar;</t>
  </si>
  <si>
    <t>L14 - Luminária pendente com LED 20W. Suspensão em cabo de aço de 2m. Ref.: D'ART GESSO 1525 (ITAIM) ou similar;</t>
  </si>
  <si>
    <t>L19 - Luminária tipo arandela tartaruga com bulbo LED 9W. Ref.: TATU (ITAIM) ou similar;</t>
  </si>
  <si>
    <t>L20 - Poste em aço galvanizado a fogo, retangular, h=6m com 2 pétalas de LED 50W. Ref.: TLEX 9610/LD2 (TOTALLIGHT) ou similar;</t>
  </si>
  <si>
    <t>Detector de vazamento de GLP.(ver especificações no memorial descrito)</t>
  </si>
  <si>
    <t>Tubos de cobre sem costura, classe A, com conexões em bronze, com soldagem pelo processo de brasagem oxi-acetilênica, fornecido em varas de 5,0m. Ref. ELUMA ou similar. Ø15 mm</t>
  </si>
  <si>
    <t>Tubos de cobre sem costura, classe A, com conexões em bronze, com soldagem pelo processo de brasagem oxi-acetilênica, fornecido em varas de 5,0m. Ref. ELUMA ou similar. Ø22 mm</t>
  </si>
  <si>
    <t xml:space="preserve">Barra Chata de cobre eletrolítico 3/4"x3/16"x3m (90mm²). Ref.: TERMOTÉCNICA </t>
  </si>
  <si>
    <t>Mastro galvanizado 1.1/2"x6m com captor Franklin em latão cromado 300mm. Fornecido com estaiamento em cabo de aço (4m) e base p/ mastro</t>
  </si>
  <si>
    <t>Mastro galvanizado 1.1/2"x6m com captor Franklin em latão cromado 300mm. Fornecido com estaiamento em cabo de aço, abraçadeira porta-bandeira e apoio</t>
  </si>
  <si>
    <t>Tubo em aço carbono para solda, sem costura, conforme NBR5580 - classe M, 6m, incluindo conexões. ref. TUPER ou similar  -  Ø65mm (2.1/2")</t>
  </si>
  <si>
    <t>Proteção contra corrosão por envolvimento por fita Neutrol e aplicação de emulsão betuminosa da canalização de combate a incêndio, quando instalada
enterrada.</t>
  </si>
  <si>
    <t>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t>
  </si>
  <si>
    <t>Tomada 2P+T-10A, com tampa, blindada, IP44, incluindo caixa do mesmo fabricante. REF.: STECK - S8640 (10A)</t>
  </si>
  <si>
    <t>Botão antipânico para piscinas, composto por placa de PVC 22mm, dimensões 30x40cm ou similar. Referência Marchesi ou similar.</t>
  </si>
  <si>
    <t>Quadros de distribuição, conforme especificações contidas no Memorial Descritivo e Diagrama em Projeto. Ref.: SIEMENS, ABB, SCHNEIDER ou similar. QGBT-NE</t>
  </si>
  <si>
    <t>Quadros de distribuição, conforme especificações contidas no Memorial Descritivo e Diagrama em Projeto. Ref.: SIEMENS, ABB, SCHNEIDER ou similar. QTNE-SS-01</t>
  </si>
  <si>
    <t>Quadros de distribuição, conforme especificações contidas no Memorial Descritivo e Diagrama em Projeto. Ref.: SIEMENS, ABB, SCHNEIDER ou similar. QTNE-SS-02</t>
  </si>
  <si>
    <t>Quadros de distribuição, conforme especificações contidas no Memorial Descritivo e Diagrama em Projeto. Ref.: SIEMENS, ABB, SCHNEIDER ou similar. QTNE-1P-01</t>
  </si>
  <si>
    <t>Quadros de distribuição, conforme especificações contidas no Memorial Descritivo e Diagrama em Projeto. Ref.: SIEMENS, ABB, SCHNEIDER ou similar. QTNE-1P-02</t>
  </si>
  <si>
    <t>Quadros de distribuição, conforme especificações contidas no Memorial Descritivo e Diagrama em Projeto. Ref.: SIEMENS, ABB, SCHNEIDER ou similar. QTNE-1P-03</t>
  </si>
  <si>
    <t>Quadros de distribuição, conforme especificações contidas no Memorial Descritivo e Diagrama em Projeto. Ref.: SIEMENS, ABB, SCHNEIDER ou similar. QTNE-1P-04</t>
  </si>
  <si>
    <t>Quadros de distribuição, conforme especificações contidas no Memorial Descritivo e Diagrama em Projeto. Ref.: SIEMENS, ABB, SCHNEIDER ou similar. QTNE-2P-01</t>
  </si>
  <si>
    <t>Quadros de distribuição, conforme especificações contidas no Memorial Descritivo e Diagrama em Projeto. Ref.: SIEMENS, ABB, SCHNEIDER ou similar. QTNE-2P-02</t>
  </si>
  <si>
    <t>Quadros de distribuição, conforme especificações contidas no Memorial Descritivo e Diagrama em Projeto. Ref.: SIEMENS, ABB, SCHNEIDER ou similar. QDLF-COB</t>
  </si>
  <si>
    <t>Quadros de distribuição, conforme especificações contidas no Memorial Descritivo e Diagrama em Projeto. Ref.: SIEMENS, ABB, SCHNEIDER ou similar. QF-SIST.AQ</t>
  </si>
  <si>
    <t>Quadros de distribuição, conforme especificações contidas no Memorial Descritivo e Diagrama em Projeto. Ref.: SIEMENS, ABB, SCHNEIDER ou similar. QF-B.AQ</t>
  </si>
  <si>
    <t>Quadros de distribuição, conforme especificações contidas no Memorial Descritivo e Diagrama em Projeto. Ref.: SIEMENS, ABB, SCHNEIDER ou similar. QF-COMP</t>
  </si>
  <si>
    <t>Quadros de distribuição, conforme especificações contidas no Memorial Descritivo e Diagrama em Projeto. Ref.: SIEMENS, ABB, SCHNEIDER ou similar. QFAC-01</t>
  </si>
  <si>
    <t>Quadros de distribuição, conforme especificações contidas no Memorial Descritivo e Diagrama em Projeto. Ref.: SIEMENS, ABB, SCHNEIDER ou similar. QFAC-02</t>
  </si>
  <si>
    <t>Quadros de distribuição, conforme especificações contidas no Memorial Descritivo e Diagrama em Projeto. Ref.: SIEMENS, ABB, SCHNEIDER ou similar. QFAC-03</t>
  </si>
  <si>
    <t>Quadros de distribuição, conforme especificações contidas no Memorial Descritivo e Diagrama em Projeto. Ref.: SIEMENS, ABB, SCHNEIDER ou similar. QFAC-04</t>
  </si>
  <si>
    <t>Quadros de distribuição, conforme especificações contidas no Memorial Descritivo e Diagrama em Projeto. Ref.: SIEMENS, ABB, SCHNEIDER ou similar. QFAC-05</t>
  </si>
  <si>
    <t>Quadros de distribuição, conforme especificações contidas no Memorial Descritivo e Diagrama em Projeto. Ref.: SIEMENS, ABB, SCHNEIDER ou similar. QFAC-06</t>
  </si>
  <si>
    <t>Quadros de distribuição, conforme especificações contidas no Memorial Descritivo e Diagrama em Projeto. Ref.: SIEMENS, ABB, SCHNEIDER ou similar. QDLF-B.PISC.</t>
  </si>
  <si>
    <t>Quadros de distribuição, conforme especificações contidas no Memorial Descritivo e Diagrama em Projeto. Ref.: SIEMENS, ABB, SCHNEIDER ou similar. QF-C.B..PISC.</t>
  </si>
  <si>
    <t>Quadros de distribuição, conforme especificações contidas no Memorial Descritivo e Diagrama em Projeto. Ref.: SIEMENS, ABB, SCHNEIDER ou similar. QF-POÇO-01</t>
  </si>
  <si>
    <t>Quadros de distribuição, conforme especificações contidas no Memorial Descritivo e Diagrama em Projeto. Ref.: SIEMENS, ABB, SCHNEIDER ou similar. QF-POÇO-02</t>
  </si>
  <si>
    <t>Quadros de distribuição, conforme especificações contidas no Memorial Descritivo e Diagrama em Projeto. Ref.: SIEMENS, ABB, SCHNEIDER ou similar. QF-POÇO-03</t>
  </si>
  <si>
    <t>Quadros de distribuição, conforme especificações contidas no Memorial Descritivo e Diagrama em Projeto. Ref.: SIEMENS, ABB, SCHNEIDER ou similar. QF-ETA</t>
  </si>
  <si>
    <t>Quadros de distribuição, conforme especificações contidas no Memorial Descritivo e Diagrama em Projeto. Ref.: SIEMENS, ABB, SCHNEIDER ou similar. QF-P.ART-01</t>
  </si>
  <si>
    <t>Quadros de distribuição, conforme especificações contidas no Memorial Descritivo e Diagrama em Projeto. Ref.: SIEMENS, ABB, SCHNEIDER ou similar. QF-P.ART-02</t>
  </si>
  <si>
    <t>Quadros de distribuição, conforme especificações contidas no Memorial Descritivo e Diagrama em Projeto. Ref.: SIEMENS, ABB, SCHNEIDER ou similar. QF-C.B.-REC.</t>
  </si>
  <si>
    <t>Quadros de distribuição, conforme especificações contidas no Memorial Descritivo e Diagrama em Projeto. Ref.: SIEMENS, ABB, SCHNEIDER ou similar. QF-BI</t>
  </si>
  <si>
    <t>Quadros de distribuição, conforme especificações contidas no Memorial Descritivo e Diagrama em Projeto. Ref.: SIEMENS, ABB, SCHNEIDER ou similar. QGBT-EE</t>
  </si>
  <si>
    <t>Quadros de distribuição, conforme especificações contidas no Memorial Descritivo e Diagrama em Projeto. Ref.: SIEMENS, ABB, SCHNEIDER ou similar. QTEE-SS-01</t>
  </si>
  <si>
    <t>Quadros de distribuição, conforme especificações contidas no Memorial Descritivo e Diagrama em Projeto. Ref.: SIEMENS, ABB, SCHNEIDER ou similar. QTEE-1P-01</t>
  </si>
  <si>
    <t>Quadros de distribuição, conforme especificações contidas no Memorial Descritivo e Diagrama em Projeto. Ref.: SIEMENS, ABB, SCHNEIDER ou similar. QTEE-1P-02</t>
  </si>
  <si>
    <t>Quadros de distribuição, conforme especificações contidas no Memorial Descritivo e Diagrama em Projeto. Ref.: SIEMENS, ABB, SCHNEIDER ou similar. QTEE-1P-03</t>
  </si>
  <si>
    <t>Quadros de distribuição, conforme especificações contidas no Memorial Descritivo e Diagrama em Projeto. Ref.: SIEMENS, ABB, SCHNEIDER ou similar. QTEE-2P-01</t>
  </si>
  <si>
    <t>Quadros de distribuição, conforme especificações contidas no Memorial Descritivo e Diagrama em Projeto. Ref.: SIEMENS, ABB, SCHNEIDER ou similar. QTEE-2P-02</t>
  </si>
  <si>
    <t>Válvula Solenoide</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</si>
  <si>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</si>
  <si>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t>
  </si>
  <si>
    <t>Válvula de bloqueio de fluxo (solenoide) Ø3/4", corpo em alumínio fundido. Ref.: ALARMSEG - Mod. ALMEV12</t>
  </si>
  <si>
    <t>Válvula de esfera, Ø1/2", monobloco, corpo em aço inox, ASTM A216, haste a prova de expulsão. Ref.: NIÁGARA ou Similar.</t>
  </si>
  <si>
    <t>Caixa subterrânea, em tijolos maciços, 60x60x60cm, com dreno e ventilação permanente, para abrigo de válvula solenoide.</t>
  </si>
  <si>
    <t>Tratamento anticorrosivo para tubulações enterradas, composto por aplicação de 2 demãos de emulsão betuminosa em toda extensão da rede e envolvimento por fita Scotch rap da 3M.</t>
  </si>
  <si>
    <t>Válvulas de esfera em aço inox, classe 300 PSI. Ref. NIÁGARA ou similar. Ø3/4"</t>
  </si>
  <si>
    <t>Válvula reguladora de pressão em aço inox Ø3/4". Ref. NIÁGARA ou similar.</t>
  </si>
  <si>
    <t>Válvula de segurança (alívio) em aço inox Ø3/4". Ref. NIÁGARA ou similar.</t>
  </si>
  <si>
    <t>Válvula de retenção em aço inox Ø3/4". Ref. NIÁGARA ou similar.</t>
  </si>
  <si>
    <t>Pré-filtro para ar comprimido, Ø3/4", vazão de até 1982 l/min. pressão máxima de 16psi, retenção de 1 mícron, residual máxima de óleo = 0,1 mg/m³, perda de carga = 0,05bar. Ref. SCHULZ ou similar</t>
  </si>
  <si>
    <t>Pré-filtro para ar comprimido, Ø3/4", vazão de até 1982 l/min. pressão máxima de 16psi, retenção de 0,01 mícron, residual máxima de óleo = 0,01 mg/m³, perda de carga = 0,09bar. Ref. SCHULZ ou similar</t>
  </si>
  <si>
    <t>Sinapi 94494</t>
  </si>
  <si>
    <t>Sinapi 94495</t>
  </si>
  <si>
    <t>Sinapi 94496</t>
  </si>
  <si>
    <t>Sinapi 94497</t>
  </si>
  <si>
    <t>Sinapi 94498</t>
  </si>
  <si>
    <t>Sinapi 94501</t>
  </si>
  <si>
    <t>Sinapi 99619</t>
  </si>
  <si>
    <t>Sinapi 99622</t>
  </si>
  <si>
    <t>Sinapi 89985</t>
  </si>
  <si>
    <t>Sinapi 94797</t>
  </si>
  <si>
    <t>Sinapi 89609</t>
  </si>
  <si>
    <t>Sinapi 94664</t>
  </si>
  <si>
    <t>Sinapi 94492</t>
  </si>
  <si>
    <t>Sinapi 94493</t>
  </si>
  <si>
    <t>Sinapi 99625</t>
  </si>
  <si>
    <t>Sinapi 74166/2</t>
  </si>
  <si>
    <t>Sinapi 83627</t>
  </si>
  <si>
    <t>Sinapi 91943</t>
  </si>
  <si>
    <t>Sinapi 72263</t>
  </si>
  <si>
    <t>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t>
  </si>
  <si>
    <t>Sinapi 91926</t>
  </si>
  <si>
    <t>Sinapi 91927</t>
  </si>
  <si>
    <t>Sinapi 91928</t>
  </si>
  <si>
    <t>Sinapi 91929</t>
  </si>
  <si>
    <t>Sinapi 91931</t>
  </si>
  <si>
    <t>Sinapi 91933</t>
  </si>
  <si>
    <t>Sinapi 92986</t>
  </si>
  <si>
    <t>Sinapi 91940</t>
  </si>
  <si>
    <t>Sinapi 95796</t>
  </si>
  <si>
    <t>Sinapi 91953</t>
  </si>
  <si>
    <t>Sinapi 91996</t>
  </si>
  <si>
    <t>Sinapi 92000</t>
  </si>
  <si>
    <t>Composição 0201</t>
  </si>
  <si>
    <t>Composição 0202</t>
  </si>
  <si>
    <t>Composição 0203</t>
  </si>
  <si>
    <t>Composição 0204</t>
  </si>
  <si>
    <t>Composição 0205</t>
  </si>
  <si>
    <t>Composição 0206</t>
  </si>
  <si>
    <t>Composição 0207</t>
  </si>
  <si>
    <t>Composição 0208</t>
  </si>
  <si>
    <t>Composição 0209</t>
  </si>
  <si>
    <t>Composição 0210</t>
  </si>
  <si>
    <t>Composição 0211</t>
  </si>
  <si>
    <t>Composição 0212</t>
  </si>
  <si>
    <t>Composição 0213</t>
  </si>
  <si>
    <t>Composição 0214</t>
  </si>
  <si>
    <t>Composição 0215</t>
  </si>
  <si>
    <t>Composição 0216</t>
  </si>
  <si>
    <t>Composição 0217</t>
  </si>
  <si>
    <t>Composição 0218</t>
  </si>
  <si>
    <t>Composição 0219</t>
  </si>
  <si>
    <t>Composição 0220</t>
  </si>
  <si>
    <t>Composição 0221</t>
  </si>
  <si>
    <t>Composição 0222</t>
  </si>
  <si>
    <t>Composição 0223</t>
  </si>
  <si>
    <t>Composição 0224</t>
  </si>
  <si>
    <t>Composição 0225</t>
  </si>
  <si>
    <t>Composição 0226</t>
  </si>
  <si>
    <t>Composição 0228</t>
  </si>
  <si>
    <t>Composição 0229</t>
  </si>
  <si>
    <t>Composição 0230</t>
  </si>
  <si>
    <t>Composição 0231</t>
  </si>
  <si>
    <t>Composição 0232</t>
  </si>
  <si>
    <t>Composição 0233</t>
  </si>
  <si>
    <t>Composição 0234</t>
  </si>
  <si>
    <t>Composição 0235</t>
  </si>
  <si>
    <t>Composição 0236</t>
  </si>
  <si>
    <t>Composição 0237</t>
  </si>
  <si>
    <t>Composição 0238</t>
  </si>
  <si>
    <t>Composição 0239</t>
  </si>
  <si>
    <t>Composição 0240</t>
  </si>
  <si>
    <t>Composição 0241</t>
  </si>
  <si>
    <t>Composição 0242</t>
  </si>
  <si>
    <t>Composição 0243</t>
  </si>
  <si>
    <t>Composição 0244</t>
  </si>
  <si>
    <t>Composição 0245</t>
  </si>
  <si>
    <t>Composição 0246</t>
  </si>
  <si>
    <t>Composição 0247</t>
  </si>
  <si>
    <t>Composição 0248</t>
  </si>
  <si>
    <t>Composição 0249</t>
  </si>
  <si>
    <t>Composição 0250</t>
  </si>
  <si>
    <t>Composição 0301</t>
  </si>
  <si>
    <t>Composição 0302</t>
  </si>
  <si>
    <t>Composição 0303</t>
  </si>
  <si>
    <t>Composição 0304</t>
  </si>
  <si>
    <t>Composição 0305</t>
  </si>
  <si>
    <t>Composição 0306</t>
  </si>
  <si>
    <t>Composição 0307</t>
  </si>
  <si>
    <t>Composição 0308</t>
  </si>
  <si>
    <t>Composição 0309</t>
  </si>
  <si>
    <t>Composição 0310</t>
  </si>
  <si>
    <t>Composição 0311</t>
  </si>
  <si>
    <t>Composição 0312</t>
  </si>
  <si>
    <t>Composição 0313</t>
  </si>
  <si>
    <t>Composição 0314</t>
  </si>
  <si>
    <t>Composição 0315</t>
  </si>
  <si>
    <t>Composição 0316</t>
  </si>
  <si>
    <t>Composição 0317</t>
  </si>
  <si>
    <t>Composição 0318</t>
  </si>
  <si>
    <t>Composição 0319</t>
  </si>
  <si>
    <t>Composição 0320</t>
  </si>
  <si>
    <t>Composição 0321</t>
  </si>
  <si>
    <t>Composição 0322</t>
  </si>
  <si>
    <t>Composição 0323</t>
  </si>
  <si>
    <t>Composição 0324</t>
  </si>
  <si>
    <t>Composição 0325</t>
  </si>
  <si>
    <t>Composição 0326</t>
  </si>
  <si>
    <t>Composição 0401</t>
  </si>
  <si>
    <t>Composição 0402</t>
  </si>
  <si>
    <t>Composição 0403</t>
  </si>
  <si>
    <t>Composição 0404</t>
  </si>
  <si>
    <t>Composição 0405</t>
  </si>
  <si>
    <t>Composição 0406</t>
  </si>
  <si>
    <t>Composição 0409</t>
  </si>
  <si>
    <t>Composição 0410</t>
  </si>
  <si>
    <t>Composição 0411</t>
  </si>
  <si>
    <t>Composição 0412</t>
  </si>
  <si>
    <t>Composição 0414</t>
  </si>
  <si>
    <t>Composição 0416</t>
  </si>
  <si>
    <t>Composição 0418</t>
  </si>
  <si>
    <t>Composição 0419</t>
  </si>
  <si>
    <t>Composição 0420</t>
  </si>
  <si>
    <t>Composição 0421</t>
  </si>
  <si>
    <t>Composição 0422</t>
  </si>
  <si>
    <t>Composição 0423</t>
  </si>
  <si>
    <t>Composição 0424</t>
  </si>
  <si>
    <t>Composição 0425</t>
  </si>
  <si>
    <t>Composição 0427</t>
  </si>
  <si>
    <t>Composição 0428</t>
  </si>
  <si>
    <t>Composição 0429</t>
  </si>
  <si>
    <t>Composição 0430</t>
  </si>
  <si>
    <t>Composição 0431</t>
  </si>
  <si>
    <t>Composição 0432</t>
  </si>
  <si>
    <t>Composição 0433</t>
  </si>
  <si>
    <t>Composição 0434</t>
  </si>
  <si>
    <t>Composição 0435</t>
  </si>
  <si>
    <t>Composição 0436</t>
  </si>
  <si>
    <t>Composição 0437</t>
  </si>
  <si>
    <t>Composição 0438</t>
  </si>
  <si>
    <t>Composição 0439</t>
  </si>
  <si>
    <t>Composição 0440</t>
  </si>
  <si>
    <t>Composição 0441</t>
  </si>
  <si>
    <t>Composição 0442</t>
  </si>
  <si>
    <t>Composição 0443</t>
  </si>
  <si>
    <t>Composição 0444</t>
  </si>
  <si>
    <t>Composição 0445</t>
  </si>
  <si>
    <t>Composição 0446</t>
  </si>
  <si>
    <t>Composição 0448</t>
  </si>
  <si>
    <t>Composição 0449</t>
  </si>
  <si>
    <t>Composição 0450</t>
  </si>
  <si>
    <t>Composição 0451</t>
  </si>
  <si>
    <t>Composição 0452</t>
  </si>
  <si>
    <t>Composição 0453</t>
  </si>
  <si>
    <t>Eletroduto Flexível corrugado, fabricado em PEAD, incluindo curvas, luvas, buchas e arruelas, ref.: Kanaflex ou Similar Ø 4"</t>
  </si>
  <si>
    <t>Composição 0455</t>
  </si>
  <si>
    <t>Composição 0456</t>
  </si>
  <si>
    <t>Composição 0457</t>
  </si>
  <si>
    <t>Composição 0458</t>
  </si>
  <si>
    <t>Composição 0459</t>
  </si>
  <si>
    <t>Composição 0460</t>
  </si>
  <si>
    <t>Composição 0461</t>
  </si>
  <si>
    <t>Composição 0462</t>
  </si>
  <si>
    <t>Composição 0463</t>
  </si>
  <si>
    <t>Composição 0464</t>
  </si>
  <si>
    <t>Composição 0465</t>
  </si>
  <si>
    <t>Composição 0466</t>
  </si>
  <si>
    <t>Composição 0467</t>
  </si>
  <si>
    <t>Composição 0468</t>
  </si>
  <si>
    <t>Composição 0470</t>
  </si>
  <si>
    <t>Composição 0471</t>
  </si>
  <si>
    <t>Composição 0473</t>
  </si>
  <si>
    <t>Composição 0474</t>
  </si>
  <si>
    <t>Composição 0475</t>
  </si>
  <si>
    <t>Composição 0478</t>
  </si>
  <si>
    <t>Composição 0479</t>
  </si>
  <si>
    <t>Composição 0480</t>
  </si>
  <si>
    <t>Composição 0481</t>
  </si>
  <si>
    <t>Composição 0482</t>
  </si>
  <si>
    <t>Composição 0483</t>
  </si>
  <si>
    <t>Composição 0484</t>
  </si>
  <si>
    <t>Composição 0485</t>
  </si>
  <si>
    <t>Composição 0488</t>
  </si>
  <si>
    <t>Composição 0489</t>
  </si>
  <si>
    <t>Composição 0490</t>
  </si>
  <si>
    <t>Composição 0494</t>
  </si>
  <si>
    <t>Composição 0495</t>
  </si>
  <si>
    <t>Composição 0498</t>
  </si>
  <si>
    <t>Composição 0499</t>
  </si>
  <si>
    <t>Composição 0500</t>
  </si>
  <si>
    <t>Composição 0501</t>
  </si>
  <si>
    <t>Composição 0502</t>
  </si>
  <si>
    <t>Composição 0503</t>
  </si>
  <si>
    <t>Composição 0504</t>
  </si>
  <si>
    <t>Composição 0505</t>
  </si>
  <si>
    <t>Composição 0506</t>
  </si>
  <si>
    <t>Composição 0507</t>
  </si>
  <si>
    <t>Composição 0508</t>
  </si>
  <si>
    <t>Composição 0509</t>
  </si>
  <si>
    <t>Composição 0510</t>
  </si>
  <si>
    <t>Composição 0511</t>
  </si>
  <si>
    <t>Composição 0512</t>
  </si>
  <si>
    <t>Composição 0519</t>
  </si>
  <si>
    <t>Composição 0520</t>
  </si>
  <si>
    <t>Composição 0521</t>
  </si>
  <si>
    <t>Composição 0522</t>
  </si>
  <si>
    <t>Composição 0523</t>
  </si>
  <si>
    <t>Composição 0524</t>
  </si>
  <si>
    <t>Composição 0525</t>
  </si>
  <si>
    <t>Composição 0526</t>
  </si>
  <si>
    <t>Composição 0527</t>
  </si>
  <si>
    <t>Composição 0528</t>
  </si>
  <si>
    <t>Composição 0529</t>
  </si>
  <si>
    <t>Composição 0530</t>
  </si>
  <si>
    <t>Composição 0532</t>
  </si>
  <si>
    <t>Composição 0533</t>
  </si>
  <si>
    <t>Composição 0537</t>
  </si>
  <si>
    <t>Composição 0538</t>
  </si>
  <si>
    <t>Composição 0539</t>
  </si>
  <si>
    <t>Composição 0540</t>
  </si>
  <si>
    <t>Composição 0541</t>
  </si>
  <si>
    <t>Composição 0542</t>
  </si>
  <si>
    <t>Composição 0543</t>
  </si>
  <si>
    <t>Composição 0544</t>
  </si>
  <si>
    <t>Composição 0545</t>
  </si>
  <si>
    <t>Composição 0546</t>
  </si>
  <si>
    <t>Composição 0549</t>
  </si>
  <si>
    <t>Composição 0550</t>
  </si>
  <si>
    <t>Composição 0551</t>
  </si>
  <si>
    <t>Composição 0553</t>
  </si>
  <si>
    <t>Composição 0554</t>
  </si>
  <si>
    <t>Composição 0555</t>
  </si>
  <si>
    <t>Composição 0556</t>
  </si>
  <si>
    <t>Composição 0557</t>
  </si>
  <si>
    <t>Composição 0558</t>
  </si>
  <si>
    <t>Composição 0559</t>
  </si>
  <si>
    <t>Composição 0560</t>
  </si>
  <si>
    <t>Composição 0601</t>
  </si>
  <si>
    <t>Composição 0602</t>
  </si>
  <si>
    <t>Composição 0603</t>
  </si>
  <si>
    <t>Composição 0604</t>
  </si>
  <si>
    <t>Composição 0605</t>
  </si>
  <si>
    <t>Composição 0606</t>
  </si>
  <si>
    <t>Composição 0607</t>
  </si>
  <si>
    <t>Composição 0701</t>
  </si>
  <si>
    <t>Composição 0702</t>
  </si>
  <si>
    <t>Composição 0703</t>
  </si>
  <si>
    <t>Composição 0704</t>
  </si>
  <si>
    <t>Composição 0705</t>
  </si>
  <si>
    <t>Composição 0706</t>
  </si>
  <si>
    <t>Composição 0707</t>
  </si>
  <si>
    <t>Composição 0708</t>
  </si>
  <si>
    <t>Composição 0709</t>
  </si>
  <si>
    <t>Composição 0710</t>
  </si>
  <si>
    <t>Composição 0711</t>
  </si>
  <si>
    <t>Composição 0712</t>
  </si>
  <si>
    <t>Composição 0713</t>
  </si>
  <si>
    <t>Composição 0714</t>
  </si>
  <si>
    <t>Composição 0715</t>
  </si>
  <si>
    <t>Composição 0716</t>
  </si>
  <si>
    <t>Composição 0717</t>
  </si>
  <si>
    <t>Composição 0718</t>
  </si>
  <si>
    <t>Composição 0719</t>
  </si>
  <si>
    <t>Composição 0720</t>
  </si>
  <si>
    <t>Composição 0721</t>
  </si>
  <si>
    <t>Composição 0722</t>
  </si>
  <si>
    <t>Composição 0801</t>
  </si>
  <si>
    <t>Composição 0802</t>
  </si>
  <si>
    <t>Composição 0803</t>
  </si>
  <si>
    <t>Composição 0804</t>
  </si>
  <si>
    <t>Composição 0805</t>
  </si>
  <si>
    <t>Composição 0806</t>
  </si>
  <si>
    <t>Composição 0807</t>
  </si>
  <si>
    <t>Composição 0901</t>
  </si>
  <si>
    <t>Composição 0902</t>
  </si>
  <si>
    <t>Composição 0903</t>
  </si>
  <si>
    <t>Composição 0904</t>
  </si>
  <si>
    <t>Composição 0905</t>
  </si>
  <si>
    <t>Composição 0906</t>
  </si>
  <si>
    <t>Composição 0907</t>
  </si>
  <si>
    <t>Composição 0908</t>
  </si>
  <si>
    <t>Composição 0909</t>
  </si>
  <si>
    <t>Composição 0910</t>
  </si>
  <si>
    <t>Composição 0911</t>
  </si>
  <si>
    <t>Composição 1001</t>
  </si>
  <si>
    <t>Composição 1002</t>
  </si>
  <si>
    <t>Composição 1003</t>
  </si>
  <si>
    <t>Composição 1004</t>
  </si>
  <si>
    <t>Composição 1005</t>
  </si>
  <si>
    <t>Composição 1006</t>
  </si>
  <si>
    <t>Composição 1007</t>
  </si>
  <si>
    <t>Composição 1008</t>
  </si>
  <si>
    <t>Composição 1009</t>
  </si>
  <si>
    <t>Composição 1010</t>
  </si>
  <si>
    <t>Composição 1011</t>
  </si>
  <si>
    <t>Composição 1012</t>
  </si>
  <si>
    <t>Composição 1013</t>
  </si>
  <si>
    <t>Equipamentos Elétricos</t>
  </si>
  <si>
    <t>5.4.3</t>
  </si>
  <si>
    <t>Instalação de Compressor Odontológico, atendendo as especificações de projeto Referência: SCHULZ - Modelo: MSV 12/100 ou similar</t>
  </si>
  <si>
    <t>Mão de obra para instalação de Placa Solar, com área de captação de 2,00m²  Ref. SOLETROL Max Alumínio ou superior.</t>
  </si>
  <si>
    <t>Ralo sifonado em PVC Ø150x185x75mm. Incluindo: prolongador Ø150mm, porta grelha e grelha em aço inox. Ref.: TIGRE ou similar.</t>
  </si>
  <si>
    <t>Ralo sifonado em PVC Ø150x185x75mm. Incluindo: prolongador Ø150mm, porta grelha e tampa cega, em aço inox. Ref.: TIGRE ou similar.</t>
  </si>
  <si>
    <t>Eletroduto PVC Flexível, ref.: Tigre ou Similar Ø3/4", apoios, suportes e fixações</t>
  </si>
  <si>
    <t>Eletroduto PVC Flexível, ref.: Tigre ou Similar Ø1.1/4", apoios, suportes e fixações</t>
  </si>
  <si>
    <t>Elevador Thyssen Krupp com as seguintes características: Capacidade:600 kg ou 8 Pessoas; Velocidade Nominal:60 m/min ou 1,00 m/s; Número de Paradas: 3; Número de Entradas: 3; Pavimentos: SS, T, 2; Destinação: Comercial / Passageiros. Percurso total:6 m Dimensões Básicas da Caixa de Corrida: Dimensões Internas:. Largura:1,7 m . Profundidade:1,7 m Última Altura: 4 m Profundidade de Poço:1,5 m Linha: Frequencedyne: Acionamento em corrente alternada com variação de voltagem e variação de frequência (V.V.V.F.)</t>
  </si>
  <si>
    <t xml:space="preserve">Monta-Carga Capacidade: 100Kg; Velocidade: 10 m/min; Número de Paradas: 3; Número de Entradas: 3; Percurso Total: 9000 mm; Tipo de Abertura: Unilateral-Mesmo Lado; Destinação: Service Lift Acionamento: Elétrico;  Tipo de Atendimento: AS - Automático Seletivo; Casa de Máquinas: Sistema tipo Room Less, dispensando espaço para casa de máquinas; (localiza-se dentro da própria caixa de corrida) Dimensões da Caixa de Corrida (confeccionada / fornecida pelo Cliente): Largura: Conf. Projeto(s) Executivo(s) do(s) equipamento(s) Profundidade: Conf. Projeto(s) Executivo(s) do(s) equipamento(s) Última Altura: 2.870 mm (mínimo) </t>
  </si>
  <si>
    <t>Construção de Playground externo</t>
  </si>
  <si>
    <t>Construção de Estacionamentos e Passeios públicos</t>
  </si>
  <si>
    <t>5.2.13</t>
  </si>
  <si>
    <t>5.2.14</t>
  </si>
  <si>
    <t>5.2.15</t>
  </si>
  <si>
    <t>5.2.16</t>
  </si>
  <si>
    <t>5.2.17</t>
  </si>
  <si>
    <t>5.2.18</t>
  </si>
  <si>
    <t>5.2.19</t>
  </si>
  <si>
    <t>5.2.20</t>
  </si>
  <si>
    <t>5.2.21</t>
  </si>
  <si>
    <t>5.2.22</t>
  </si>
  <si>
    <t>5.2.23</t>
  </si>
  <si>
    <t>5.3.3</t>
  </si>
  <si>
    <t>5.3.4</t>
  </si>
  <si>
    <t>5.3.6</t>
  </si>
  <si>
    <t>5.4.5</t>
  </si>
  <si>
    <t>5.4.6</t>
  </si>
  <si>
    <t>5.4.8</t>
  </si>
  <si>
    <t>5.4.9</t>
  </si>
  <si>
    <t>5.4.10</t>
  </si>
  <si>
    <t>4.1.2</t>
  </si>
  <si>
    <t>4.1.3</t>
  </si>
  <si>
    <t>4.1.4</t>
  </si>
  <si>
    <t>4.1.5</t>
  </si>
  <si>
    <t>4.2.13</t>
  </si>
  <si>
    <t>2.2.27</t>
  </si>
  <si>
    <t>2.1.2</t>
  </si>
  <si>
    <t>2.1.3</t>
  </si>
  <si>
    <t>2.1.4</t>
  </si>
  <si>
    <t>2.1.5</t>
  </si>
  <si>
    <t>2.1.6</t>
  </si>
  <si>
    <t>2.1.7</t>
  </si>
  <si>
    <t>2.1.8</t>
  </si>
  <si>
    <t>2.1.9</t>
  </si>
  <si>
    <t>2.1.10</t>
  </si>
  <si>
    <t>2.1.11</t>
  </si>
  <si>
    <t>Composição 1014</t>
  </si>
  <si>
    <t>6.1</t>
  </si>
  <si>
    <t>6.1.1</t>
  </si>
  <si>
    <t>6.1.2</t>
  </si>
  <si>
    <t>6.1.3</t>
  </si>
  <si>
    <t>6.2</t>
  </si>
  <si>
    <t>6.2.1</t>
  </si>
  <si>
    <t>6.2.2</t>
  </si>
  <si>
    <t>6.2.3</t>
  </si>
  <si>
    <t>6.2.4</t>
  </si>
  <si>
    <t>6.2.5</t>
  </si>
  <si>
    <t>6.2.6</t>
  </si>
  <si>
    <t>6.3</t>
  </si>
  <si>
    <t>6.3.1</t>
  </si>
  <si>
    <t>6.4</t>
  </si>
  <si>
    <t>Ar Condicionado Central</t>
  </si>
  <si>
    <t>* A legislação do Município implica em aplicação do percentual de 5% sobre o preço do serviço descontado o custo dos materiais estipulado em 50% do total da obra pelas instruções do TCU</t>
  </si>
  <si>
    <t>BDI CALCULADO SEGUNDO INSTRUÇÕES DO ACÓRDÃO 2622/2013 DO TCU (25,22%)</t>
  </si>
  <si>
    <t>SUBTOTAL DAS OBRAS CIVIS COM BDI CALCULADO SEGUNDO INSTRUÇÕES DO ACÓRDÃO 2622/2013 DO TCU (25,22%)</t>
  </si>
  <si>
    <t>Sinapi 74142/2</t>
  </si>
  <si>
    <t>Janela J1 - 600x150 - de correr 4 folhas de alumínio pintura eletrostática branca com ferragens e vidro temperado incolor 8mm</t>
  </si>
  <si>
    <t>Janela J2 - 400x150 - de correr 4 folhas de alumínio pintura eletrostática branca com ferragens e vidro temperado incolor 8mm</t>
  </si>
  <si>
    <t>Janela J3 - 80x80cm - tipo maximar em alumínio pintura eletrostática branca com ferragens e vidro temperado incolor 8mm</t>
  </si>
  <si>
    <t>Janela J4 - 300x150 - de correr 4 folhas de alumínio anodizado natural com ferragens e vidro liso incolor 4mm</t>
  </si>
  <si>
    <t>Janela J5 - 250x150 - de correr 4 folhas de alumínio anodizado natural com ferragens e vidro liso incolor 4mm</t>
  </si>
  <si>
    <t xml:space="preserve">Porta P14 - 60x190cm - Em chapa de alumínio completa com ferragens </t>
  </si>
  <si>
    <t>Porta P14a - 80x190cm - de abrir em giro veneziana de alumínio inclusive ferragens</t>
  </si>
  <si>
    <t>Estaca hélice contínua, diâmetro de 40 cm, comprimento total até 15 m, perfuratriz com torque de 170 kn.m (exclusive mobilização e desmobilização). Cravação, arrasamento com fornecimento de todos os materiais</t>
  </si>
  <si>
    <t>Sinapi 96555</t>
  </si>
  <si>
    <t>Concretagem de blocos de coroamento e vigas baldrame, fck 30 MPa, com uso de jerica lançamento, adensamento e acabamento</t>
  </si>
  <si>
    <t>Sinapi 96546</t>
  </si>
  <si>
    <t>Sinapi 96547</t>
  </si>
  <si>
    <t>Sinapi 96548</t>
  </si>
  <si>
    <t>Sinapi 96549</t>
  </si>
  <si>
    <t>Sinapi 95939</t>
  </si>
  <si>
    <t>Concretagem de pilares, cintas e vigas fck 35 MPa, com uso de baldes, jericas ou equipamentos similares, lançamento, adensamento e acabamento, inclusive fornecimento</t>
  </si>
  <si>
    <t>Concretagem de lajes fck 35 MPa, com sistema de bombeamento de concreto, lançamento, adensamento e acabamento, inclusive fornecimento</t>
  </si>
  <si>
    <t>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t>
  </si>
  <si>
    <t>Sinapi 68328</t>
  </si>
  <si>
    <t>Fornecimento e instalação de junta de dilatação com chapas de isopor 10mm de espessura</t>
  </si>
  <si>
    <t>Sinapi 98576</t>
  </si>
  <si>
    <t>Tratamento de junta de dilatação com manta asfáltica aderida com maçarico</t>
  </si>
  <si>
    <t>Armação de bloco, viga baldrame ou sapata utilizando aço CA-50 de 10mm - fornecimento e montagem</t>
  </si>
  <si>
    <t>Armação de bloco, viga baldrame ou sapata utilizando aço CA-50 de 12,5mm - fornecimento e montagem</t>
  </si>
  <si>
    <t>Armação de bloco, viga baldrame ou sapata utilizando aço CA-50 de 16mm - fornecimento e montagem</t>
  </si>
  <si>
    <t>Armação de bloco, viga baldrame ou sapata utilizando aço CA-50 de 20mm - fornecimento e montagem</t>
  </si>
  <si>
    <t>Sinapi 92775</t>
  </si>
  <si>
    <t>Sinapi 92776</t>
  </si>
  <si>
    <t>Sinapi 92777</t>
  </si>
  <si>
    <t>Sinapi 92778</t>
  </si>
  <si>
    <t>Sinapi 92779</t>
  </si>
  <si>
    <t>Sinapi 92780</t>
  </si>
  <si>
    <t>Sinapi 92781</t>
  </si>
  <si>
    <t>Sinapi 92782</t>
  </si>
  <si>
    <t>Sinapi 92784</t>
  </si>
  <si>
    <t>Sinapi 92785</t>
  </si>
  <si>
    <t>Sinapi 92786</t>
  </si>
  <si>
    <t>Sinapi 92787</t>
  </si>
  <si>
    <t>Sinapi 92788</t>
  </si>
  <si>
    <t>Sinapi 92789</t>
  </si>
  <si>
    <t>Sinapi 92790</t>
  </si>
  <si>
    <t>Sinapi 92915</t>
  </si>
  <si>
    <t>Sinapi 92916</t>
  </si>
  <si>
    <t>Sinapi 92917</t>
  </si>
  <si>
    <t>Sinapi 92919</t>
  </si>
  <si>
    <t>Sinapi 95943</t>
  </si>
  <si>
    <t>Sinapi 95944</t>
  </si>
  <si>
    <t>Sinapi 95946</t>
  </si>
  <si>
    <t>Sinapi 95947</t>
  </si>
  <si>
    <t>Armação de pilar ou viga de uma estrutura convencional de concreto armado em uma edificação térrea ou sobrado utilizando aço CA-60 de 5,0 mm - montagem</t>
  </si>
  <si>
    <t>Armação de pilar ou viga de uma estrutura convencional de concreto armado em uma edificação térrea ou sobrado utilizando aço CA-50 de 6,3 mm - montagem</t>
  </si>
  <si>
    <t>Armação de pilar ou viga de uma estrutura convencional de concreto armado em uma edificação térrea ou sobrado utilizando aço CA-50 de 8,0 mm - montagem</t>
  </si>
  <si>
    <t>Armação de pilar ou viga de uma estrutura convencional de concreto armado em uma edificação térrea ou sobrado utilizando aço CA-50 de 10,0 mm - montagem</t>
  </si>
  <si>
    <t>Armação de pilar ou viga de uma estrutura convencional de concreto armado em uma edificação térrea ou sobrado utilizando aço CA-50 de 12,5 mm - montagem</t>
  </si>
  <si>
    <t>Armação de pilar ou viga de uma estrutura convencional de concreto armado em uma edificação térrea ou sobrado utilizando aço CA-50 de 16,0 mm - montagem</t>
  </si>
  <si>
    <t>Armação de pilar ou viga de uma estrutura convencional de concreto armado em uma edificação térrea ou sobrado utilizando aço CA-50 de 20,0 mm - montagem</t>
  </si>
  <si>
    <t>Armação de pilar ou viga de uma estrutura convencional de concreto armado em uma edificação térrea ou sobrado utilizando aço CA-50 de 25,0 mm - montagem</t>
  </si>
  <si>
    <t>Armação de laje de uma estrutura convencional de concreto armado em uma edificação térrea ou sobrado utilizando aço CA-60 de 5,0 mm - montagem</t>
  </si>
  <si>
    <t>Armação de laje de uma estrutura convencional de concreto armado em uma edificação térrea ou sobrado utilizando aço CA-50 de 6,3 mm - montagem</t>
  </si>
  <si>
    <t>Armação de laje de uma estrutura convencional de concreto armado em uma edificação térrea ou sobrado utilizando aço CA-50 de 8,0 mm - montagem</t>
  </si>
  <si>
    <t>Armação de laje de uma estrutura convencional de concreto armado em uma edificação térrea ou sobrado utilizando aço CA-50 de 10,0 mm - montagem</t>
  </si>
  <si>
    <t>Armação de laje de uma estrutura convencional de concreto armado em uma edificação térrea ou sobrado utilizando aço CA-50 de 12,5 mm - montagem</t>
  </si>
  <si>
    <t>Armação de laje de uma estrutura convencional de concreto armado em uma edificação térrea ou sobrado utilizando aço CA-50 de 16,0 mm - montagem</t>
  </si>
  <si>
    <t>Armação de laje de uma estrutura convencional de concreto armado em uma edificação térrea ou sobrado utilizando aço CA-50 de 20,0 mm - montagem</t>
  </si>
  <si>
    <t>Armação de estruturas de concreto armado, exceto vigas, pilares, lajes e fundações, utilizando aço CA-60 de 5,0 mm - montagem</t>
  </si>
  <si>
    <t>Armação de estruturas de concreto armado, exceto vigas, pilares, lajes e fundações, utilizando aço CA-50 de 6,3 mm - montagem</t>
  </si>
  <si>
    <t>Armação de estruturas de concreto armado, exceto vigas, pilares, lajes e fundações, utilizando aço CA-50 de 8,0 mm - montagem</t>
  </si>
  <si>
    <t>Armação de estruturas de concreto armado, exceto vigas, pilares, lajes  e fundações, utilizando aço CA-50 de 10,0 mm - montagem</t>
  </si>
  <si>
    <t>Armação de estruturas de concreto armado, exceto vigas, pilares, lajes  e fundações, utilizando aço CA-50 de 12,5 mm - montagem</t>
  </si>
  <si>
    <t>Armação de estruturas de concreto armado, exceto vigas, pilares, lajes e fundações, utilizando aço CA-50 de 16,0 mm - montagem</t>
  </si>
  <si>
    <t>Armação de escada, com 2 lances, de uma estrutura convencional de concreto armado utilizando aço CA-60 de 5,0 mm - montagem</t>
  </si>
  <si>
    <t>Armação de escada, com 2 lances, de uma estrutura convencional de concreto armado utilizando aço CA-50 de 6,3 mm - montagem</t>
  </si>
  <si>
    <t>Armação de escada, com 2 lances, de uma estrutura convencional de concreto armado utilizando aço CA-50 de 10,0 mm - montagem</t>
  </si>
  <si>
    <t>Armação de escada, com 2 lances, de uma estrutura convencional de concreto armado utilizando aço CA-50 de 12,5 mm - montagem</t>
  </si>
  <si>
    <t>Sinapi 83516</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</si>
  <si>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</si>
  <si>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</si>
  <si>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</si>
  <si>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</si>
  <si>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</si>
  <si>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</si>
  <si>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</si>
  <si>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</si>
  <si>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</si>
  <si>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</si>
  <si>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</si>
  <si>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</si>
  <si>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</si>
  <si>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</si>
  <si>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</si>
  <si>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</si>
  <si>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</si>
  <si>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</si>
  <si>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</si>
  <si>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</si>
  <si>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</si>
  <si>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Sinapi 94213</t>
  </si>
  <si>
    <t>Telhamento com telha de aço/alumínio e = 0,5 mm, com até 2 águas, incluso içamento. Fornecimento e colocação</t>
  </si>
  <si>
    <t>Rufo externo/interno em chapa de aço galvanizado número 26, corte de 3 m 3 cm, incluso içamento. Fornecimento e colocação</t>
  </si>
  <si>
    <t>Calhas metálicas 80cm de desenvolvimento confeccionadas em chapa de zinco, conforme projeto. Fornecimento e colocação</t>
  </si>
  <si>
    <t>Sinapi 87904</t>
  </si>
  <si>
    <t>Chapisco aplicado em alvenaria (com presença de vãos) e estruturas de concreto de fachada, com colher de pedreiro. argamassa traço 1:3 com preparo manual</t>
  </si>
  <si>
    <t>2.5.2.9</t>
  </si>
  <si>
    <t>4.5.3</t>
  </si>
  <si>
    <t>Porta P15 - 80x210cm - de abrir em giro veneziana de alumínio inclusive ferragens</t>
  </si>
  <si>
    <t>Sinapi 99855</t>
  </si>
  <si>
    <t>Corrimão simples, diâmetro externo = 1 1/2", em aço galvanizado</t>
  </si>
  <si>
    <t>4.3.1</t>
  </si>
  <si>
    <t>4.3.2</t>
  </si>
  <si>
    <t>4.4.4</t>
  </si>
  <si>
    <t>4.4.5</t>
  </si>
  <si>
    <t>4.2.14</t>
  </si>
  <si>
    <t>4.2.15</t>
  </si>
  <si>
    <t>4.2.16</t>
  </si>
  <si>
    <t>4.2.17</t>
  </si>
  <si>
    <t>4.2.18</t>
  </si>
  <si>
    <t>4.2.19</t>
  </si>
  <si>
    <t>4.2.20</t>
  </si>
  <si>
    <t>4.2.21</t>
  </si>
  <si>
    <t>4.2.22</t>
  </si>
  <si>
    <t>4.2.23</t>
  </si>
  <si>
    <t>4.2.24</t>
  </si>
  <si>
    <t>4.2.25</t>
  </si>
  <si>
    <t>4.2.26</t>
  </si>
  <si>
    <t>4.2.27</t>
  </si>
  <si>
    <t>4.2.28</t>
  </si>
  <si>
    <t>4.2.29</t>
  </si>
  <si>
    <t>4.2.30</t>
  </si>
  <si>
    <t>4.2.31</t>
  </si>
  <si>
    <t>4.2.32</t>
  </si>
  <si>
    <t>Construção de Muro, Gradil Periférico e Abrigo medição</t>
  </si>
  <si>
    <t>Preparo do Local em todo o terreno</t>
  </si>
  <si>
    <t>Sinapi 94972</t>
  </si>
  <si>
    <t>Sinapi 92874</t>
  </si>
  <si>
    <t>Concreto fck = 30 MPa, traço 1:2,1:2,5 (cimento/ areia média/ brita 1) - preparo mecânico com betoneira 600 l</t>
  </si>
  <si>
    <t>Lançamento com uso de baldes, adensamento e acabamento de concreto em estruturas</t>
  </si>
  <si>
    <t>Lançamento com uso de bomba, adensamento e acabamento de concreto em estruturas</t>
  </si>
  <si>
    <t>Sinapi 96526</t>
  </si>
  <si>
    <t>Lastro de concreto magro, aplicado em blocos de coroamento ou sapatas</t>
  </si>
  <si>
    <t>Execução de central de formas, produção de argamassa ou concreto em canteiro de obra, não incluso mobiliário e equipamentos. Fornecimento e montagem</t>
  </si>
  <si>
    <t>Montagem e desmontagem de forma para escadas, com 2 lances, em chapa de madeira compensada resinada, 4 utilizações</t>
  </si>
  <si>
    <t>Escavação manual de vala para viga baldrame, sem previsão de forma</t>
  </si>
  <si>
    <t>Mureta em concreto armado 50cm de altura espessura conforme projeto, para apoio de gradil de fachadas (99,65 metros)</t>
  </si>
  <si>
    <t>Sinapi 95955</t>
  </si>
  <si>
    <t>Tela Gradil Morlan Revestida com PVC, 4,30 mm h= 2,00m assente sobre mureta de 50cm de altura - Acabamento branco. Fornecimento e colocação</t>
  </si>
  <si>
    <t>Grade Fixa h=223cm para fechamento da área de compressores, composta em barras quadradas de aço, incluindo 2 portas duplas de 200x223cm acabamento em pintura eletrostática branca</t>
  </si>
  <si>
    <t>5.2.24</t>
  </si>
  <si>
    <t>5.2.25</t>
  </si>
  <si>
    <t>5.2.26</t>
  </si>
  <si>
    <t>5.2.27</t>
  </si>
  <si>
    <t>5.2.28</t>
  </si>
  <si>
    <t>5.2.29</t>
  </si>
  <si>
    <t>5.2.30</t>
  </si>
  <si>
    <t>Fornecimento e execução de passeio (calçadas) em piso intertravado, com bloco retangular cor natural de 20 x 10 cm, espessura 6 cm</t>
  </si>
  <si>
    <t>Fornecimento e execução de pátio / estacionamento em piso intertravado, com bloco retangular cor natural de 20 x 10 cm, espessura 8 cm</t>
  </si>
  <si>
    <t>Sinapi 96622</t>
  </si>
  <si>
    <t>Sinapi 72183</t>
  </si>
  <si>
    <t>Lastro com material granular, aplicação em pisos ou radiers, espessura de *5 cm*</t>
  </si>
  <si>
    <t>Paisagismo e Área não edificada</t>
  </si>
  <si>
    <t>Mureta em concreto armado 50cm de altura espessura conforme projeto, para apoio de gradil de fachadas (4,80 metros)</t>
  </si>
  <si>
    <t>5.4.11</t>
  </si>
  <si>
    <t>5.5</t>
  </si>
  <si>
    <t>5.5.1</t>
  </si>
  <si>
    <t>5.5.2</t>
  </si>
  <si>
    <t>5.5.3</t>
  </si>
  <si>
    <t>5.5.4</t>
  </si>
  <si>
    <t>Sinapi 85180</t>
  </si>
  <si>
    <t>Fornecimento e plantio de Grama esmeralda em rolos</t>
  </si>
  <si>
    <t>5.5.5</t>
  </si>
  <si>
    <t>5.5.6</t>
  </si>
  <si>
    <t>5.5.7</t>
  </si>
  <si>
    <t>Mureta em concreto armado 50cm de altura espessura conforme projeto, para apoio de gradil de fachadas (84,50 metros)</t>
  </si>
  <si>
    <t>Composição 0020</t>
  </si>
  <si>
    <t>Composição 0021</t>
  </si>
  <si>
    <t>Composição 0024</t>
  </si>
  <si>
    <t>Composição 0025</t>
  </si>
  <si>
    <t>Composição 0026</t>
  </si>
  <si>
    <t>2.5.1.8</t>
  </si>
  <si>
    <t>Composição 0034</t>
  </si>
  <si>
    <t>Composição 0036</t>
  </si>
  <si>
    <t>Composição 0060</t>
  </si>
  <si>
    <t>Composição 0061</t>
  </si>
  <si>
    <t>Composição 0063</t>
  </si>
  <si>
    <t>2.6.1.7</t>
  </si>
  <si>
    <t>2.6.1.8</t>
  </si>
  <si>
    <t>2.6.1.9</t>
  </si>
  <si>
    <t>2.6.1.10</t>
  </si>
  <si>
    <t>2.6.1.11</t>
  </si>
  <si>
    <t>2.6.1.12</t>
  </si>
  <si>
    <t>2.6.1.13</t>
  </si>
  <si>
    <t>2.6.1.14</t>
  </si>
  <si>
    <t>2.6.1.15</t>
  </si>
  <si>
    <t>2.6.1.16</t>
  </si>
  <si>
    <t>2.6.1.17</t>
  </si>
  <si>
    <t>2.6.1.18</t>
  </si>
  <si>
    <t>2.6.1.19</t>
  </si>
  <si>
    <t>2.6.1.20</t>
  </si>
  <si>
    <t>2.6.1.21</t>
  </si>
  <si>
    <t>2.6.1.22</t>
  </si>
  <si>
    <t>2.6.1.23</t>
  </si>
  <si>
    <t>2.6.1.24</t>
  </si>
  <si>
    <t>2.6.1.25</t>
  </si>
  <si>
    <t>2.6.1.26</t>
  </si>
  <si>
    <t>2.6.1.27</t>
  </si>
  <si>
    <t>2.6.1.28</t>
  </si>
  <si>
    <t>2.6.1.29</t>
  </si>
  <si>
    <t>2.6.1.31</t>
  </si>
  <si>
    <t>2.6.1.32</t>
  </si>
  <si>
    <t>2.6.1.33</t>
  </si>
  <si>
    <t>2.6.1.34</t>
  </si>
  <si>
    <t>2.6.1.35</t>
  </si>
  <si>
    <t>2.6.1.36</t>
  </si>
  <si>
    <t>Composição 0001</t>
  </si>
  <si>
    <t>Composição 0002</t>
  </si>
  <si>
    <t>Bancadas: Bancada, Saia (h=15cm) e Frontão (h=15cm) Granito Polido acab. Cinza Andorinha (Esp.2cm)</t>
  </si>
  <si>
    <t>Divisórias de Granito Cinza Andorinha com Ferragens Cromadas espessura 2cm e altura de 2,00m. Fornecimento e colocação</t>
  </si>
  <si>
    <t>Soleira em Granito Cinza Andorinha, seção 15x2cm assente com argamassa de cimento e areia traço 1:4. Fornecimento e colocação</t>
  </si>
  <si>
    <t>Peitoril em Granito Cinza Andorinha, seção 18x2cm, dotado de pingadeira assente com argamassa de cimento e areia traço 1:4. Fornecimento e colocação</t>
  </si>
  <si>
    <t>unxkm</t>
  </si>
  <si>
    <r>
      <t>m</t>
    </r>
    <r>
      <rPr>
        <vertAlign val="superscript"/>
        <sz val="9"/>
        <rFont val="Arial"/>
        <family val="2"/>
      </rPr>
      <t>2</t>
    </r>
    <r>
      <rPr>
        <sz val="9"/>
        <rFont val="Arial"/>
        <family val="2"/>
      </rPr>
      <t xml:space="preserve"> x km</t>
    </r>
  </si>
  <si>
    <r>
      <t>m</t>
    </r>
    <r>
      <rPr>
        <vertAlign val="superscript"/>
        <sz val="9"/>
        <rFont val="Arial"/>
        <family val="2"/>
      </rPr>
      <t>3</t>
    </r>
    <r>
      <rPr>
        <sz val="9"/>
        <rFont val="Arial"/>
        <family val="2"/>
      </rPr>
      <t xml:space="preserve"> x km</t>
    </r>
  </si>
  <si>
    <t>kgxkm</t>
  </si>
  <si>
    <t>lxkm</t>
  </si>
  <si>
    <t>Sinapi 100212</t>
  </si>
  <si>
    <t>Sinapi 100261</t>
  </si>
  <si>
    <t>Sinapi 100262</t>
  </si>
  <si>
    <t>Sinapi 100220</t>
  </si>
  <si>
    <t>Sinapi 100225</t>
  </si>
  <si>
    <t>Sinapi 100205</t>
  </si>
  <si>
    <t>Sinapi 100195</t>
  </si>
  <si>
    <t>Sinapi 100260</t>
  </si>
  <si>
    <t>Sinapi 100275</t>
  </si>
  <si>
    <t>Sinapi 100264</t>
  </si>
  <si>
    <t>Sinapi 100266</t>
  </si>
  <si>
    <t>Sinapi 100278</t>
  </si>
  <si>
    <t>Sinapi 100263</t>
  </si>
  <si>
    <t>Sinapi 100327</t>
  </si>
  <si>
    <t>Transporte horizontal com carrinho plataforma, de blocos vazados de concreto ou cerâmico de 19x19x39cm (unidade: blocoxkm)</t>
  </si>
  <si>
    <t>Transporte horizontal manual, de caixa com revestimento cerâmico (unidade: m2xkm)</t>
  </si>
  <si>
    <t>Transporte horizontal manual, de lata de 18 litros (unidade: lxkm)</t>
  </si>
  <si>
    <t>Transporte horizontal com jerica de 60 l, de massa/ granel (unidade: m3xkm)</t>
  </si>
  <si>
    <t xml:space="preserve">Transporte horizontal manual, de sacos de 50 kg (unidade: kgxkm). </t>
  </si>
  <si>
    <t>Transporte horizontal manual, de vergalhões de aço com diâmetro de 5 mm (unidade: kgxkm)</t>
  </si>
  <si>
    <t>Transporte horizontal manual, de vergalhões de aço com diâmetro de 6.3 mm (unidade: kgxkm)</t>
  </si>
  <si>
    <t>Transporte horizontal manual, de vergalhões de aço com diâmetro de 8 mm (unidade: kgxkm)</t>
  </si>
  <si>
    <t>Transporte horizontal manual, de telha termoacústica ou telha de aço zincado (unidade: m2xkm)</t>
  </si>
  <si>
    <t>Transporte horizontal manual, de janela (unidade: m2xkm)</t>
  </si>
  <si>
    <t>Transporte horizontal manual, de porta (unidade: unidxkm)</t>
  </si>
  <si>
    <t>Transporte horizontal manual, de bacia sanitária, caixa acoplada, tanque ou pia (unidade: unidxkm)</t>
  </si>
  <si>
    <t>Transporte horizontal manual, de vergalhões de aço com diâmetro de 10 mm; 12,5 mm; 16 mm; 20 mm; 25 mm ou 32 mm (unidade: kgxkm)</t>
  </si>
  <si>
    <t>1.4.12</t>
  </si>
  <si>
    <t>1.4.13</t>
  </si>
  <si>
    <t>1.4.14</t>
  </si>
  <si>
    <t>1.4.15</t>
  </si>
  <si>
    <t>1.2.4</t>
  </si>
  <si>
    <t>1.2.7</t>
  </si>
  <si>
    <t>1.2.8</t>
  </si>
  <si>
    <t>1.2.9</t>
  </si>
  <si>
    <t>1.2.10</t>
  </si>
  <si>
    <t>1.2.11</t>
  </si>
  <si>
    <t>1.2.12</t>
  </si>
  <si>
    <t>1.2.13</t>
  </si>
  <si>
    <t>1.2.14</t>
  </si>
  <si>
    <t>Sinapi 93567</t>
  </si>
  <si>
    <t xml:space="preserve">Engenheiro civil de obra pleno com encargos complementares </t>
  </si>
  <si>
    <t>Sinapi 93565</t>
  </si>
  <si>
    <t>Sinapi 88255</t>
  </si>
  <si>
    <t>Técnico de Segurança do Trabalho com Encargos Complementares</t>
  </si>
  <si>
    <t>h</t>
  </si>
  <si>
    <t>Sinapi 94295</t>
  </si>
  <si>
    <t>Mestre de Obras com Encargos Complementares</t>
  </si>
  <si>
    <t>Sinapi 93572</t>
  </si>
  <si>
    <t>Encarregado geral de obras com encargos complementares</t>
  </si>
  <si>
    <t>Sinapi 93564</t>
  </si>
  <si>
    <t>Apontador com Encargos Complementares</t>
  </si>
  <si>
    <t>Sinapi 93563</t>
  </si>
  <si>
    <t>Almoxarife com Encargos Complementares</t>
  </si>
  <si>
    <t>Sinapi 88326</t>
  </si>
  <si>
    <t>Vigia Noturno com Encargos Complementares</t>
  </si>
  <si>
    <t>Sinapi 94296</t>
  </si>
  <si>
    <t>Topógrafo com encargos complementares</t>
  </si>
  <si>
    <t>Sinapi 88253</t>
  </si>
  <si>
    <t>Auxiliar de Topógrafo com encargos complementares</t>
  </si>
  <si>
    <t>Equipamento para tratamento de água</t>
  </si>
  <si>
    <t>Plataforma Acesso Thyssen Krupp Linha: EASY VERTICAL - Plataforma Vertical Modelo: VEH 40 / Capacidade de Carga: 250Kg / Velocidade: 6 m/min / Tipo de Instalação: Interna (Abrigada) Paradas: 2 Entrada/Saída: Unilateral-Mesmo Lado Desnível Vertical: 4000 (mm) Acionamento: Hidráulico Oleodinâmico (Relação 2:1) Operação: Motor Elétrico / Enclausuramento: O Enclausuramento consiste em uma caixa de corrida que revestirá externamente por completo o equipamento</t>
  </si>
  <si>
    <t>Fornecimento e instalação de Ar Condicionado, Ventilação e  Exaustão mecânica.  O Instalador deverá considerar no fornecimento todos os Equipamentos mesmo que não especificamente mencionados ou indicados, de forma que o sistema opere de forma plenamente satisfatória. Fornecimento de acordo com o Memorial Descritivo e Especificações Técnicas e  Projeto  (Plantas de 1 a 7),  da PROJETAR SOLUÇÕES EM ENGENHARIA LTDA. - Sistema de fluxo refrigerante variável VRF, com unidades condensadoras.</t>
  </si>
  <si>
    <t>TR</t>
  </si>
  <si>
    <t>Rodapé em Porcelanato Portobello 60x60cm cortado para 30x60cm - Linha Essencial - Cimento Cinza Bold. Fornecimento e colocação</t>
  </si>
  <si>
    <t xml:space="preserve">Rodapé em Porcelanato Portobello Linha Travertino Navona - Cor Crema – Cód.21824E 60x120cm cortado para 30x120cm. Fornecimento e colocação  </t>
  </si>
  <si>
    <t>Impermeabilização de Piscinas</t>
  </si>
  <si>
    <t xml:space="preserve">Chapisco aplicado somente em estruturas de concreto em alvenarias internas, com desempenadeira dentada. Argamassa industrializada com preparo em misturador 300 kg.  conforme projeto. </t>
  </si>
  <si>
    <t xml:space="preserve">Emboço ou massa única em argamassa traço 1:3, preparo mecânico com betoneira 400 l, aplicada manualmente em panos cegos de fachada (sem presença de vãos), espessura de 35 mm, com adição de fibras longas. conforme projeto. </t>
  </si>
  <si>
    <t xml:space="preserve">Contrapiso em argamassa traço 1:3 (cimento e areia), preparo mecânico com betoneira 400 l, aplicado em áreas secas sobre laje, não aderido, espessura 6cm. com adição de fibras longas.  conforme projeto. </t>
  </si>
  <si>
    <t>Cantoneira de alumínio/galvanizada 2x2", conforme projeto</t>
  </si>
  <si>
    <t>Sinapi 87872</t>
  </si>
  <si>
    <t>Sinapi 73908/1</t>
  </si>
  <si>
    <t>Sinapi 73881/1</t>
  </si>
  <si>
    <t>Sinapi 91603</t>
  </si>
  <si>
    <t>Sinapi 91601</t>
  </si>
  <si>
    <t>Sinapi 98556</t>
  </si>
  <si>
    <t>Composição 0123</t>
  </si>
  <si>
    <t>Composição 0124</t>
  </si>
  <si>
    <t>Composição 0125</t>
  </si>
  <si>
    <t>Sinapi 74025/1</t>
  </si>
  <si>
    <t>Impermeabilização de superfície com emulsão asfáltica, 2 demãos (berço de asfalto quente com consumo 3kg/m² conforme projeto)</t>
  </si>
  <si>
    <t>Armação do sistema de paredes de concreto, executada como reforço, vergalhão de 10,0 mm de diâmetro - (armação da proteção mecânica a cada 50cm e pinos de suporte, conforme projeto)</t>
  </si>
  <si>
    <t>Armação do sistema de paredes de concreto, executada como reforço, vergalhão de 6,3 mm de diâmetro - (armação da proteção mecânica a cada 50cm, conforme projeto)</t>
  </si>
  <si>
    <t>Proteção mecânica de superfície vertical com argamassa de cimento e areia, traço 1:3, e=5cm</t>
  </si>
  <si>
    <t>5.1.2</t>
  </si>
  <si>
    <t>Retirada de material existente no terreno para execução da obra</t>
  </si>
  <si>
    <t>Sinapi 71623</t>
  </si>
  <si>
    <t>Sinapi 96975</t>
  </si>
  <si>
    <t>Cordoalha de cobre nu, seção 70mm², conforme NBR 6524</t>
  </si>
  <si>
    <t>Porta P2 - 80x210cm - Porta e guarnição em madeira maciça revestida em fórmica cor Branco Gelo Ref. Fórmica L106. Ferragens: Maçaneta Referência La Fonte – Linha Arquiteto 6521, Dobradiça 485 Extraforte com Anéis, Ref. La Fonte, ambas Cromado Brilhante</t>
  </si>
  <si>
    <t>Porta P3 - 60x210cm - Porta e guarnição em madeira maciça revestida em fórmica cor Branco Gelo Ref. Fórmica L106. Ferragens: Maçaneta Referência La Fonte – Linha Arquiteto 6521, Dobradiça 485 Extraforte com Anéis, Ref. La Fonte, ambas Cromado Brilhante</t>
  </si>
  <si>
    <t>Porta P4 - 90x210cm - Porta e guarnição em madeira maciça revestida em fórmica cor Branco Gelo Ref. Fórmica L106. Ferragens: Maçaneta Referência La Fonte – Linha Arquiteto 6521, Dobradiça 485 Extraforte com Anéis, Ref. La Fonte, ambas Cromado Brilhante</t>
  </si>
  <si>
    <t>Porta P5 - 80x210cm - Porta e guarnição em madeira maciça revestida em fórmica cor Branco Gelo Ref. Fórmica L106. Ferragens: Maçaneta Referência La Fonte – Linha Arquiteto 6521, Dobradiça 485 Extraforte com Anéis, Ref. La Fonte, ambas Cromado Brilhante</t>
  </si>
  <si>
    <t>Porta P6 - 80x210cm - Porta e guarnição em madeira maciça revestida em fórmica cor Branco Gelo Ref. Fórmica L106. Ferragens: Trilhos e rodízios para porta de correr; fechadura bico de papagaio</t>
  </si>
  <si>
    <t>Porta P7 - 90x210cm - Porta e guarnição em madeira maciça revestida em fórmica cor Branco Gelo Ref. Fórmica L106. Ferragens: Trilhos e rodízios para porta de correr; fechadura bico de papagaio</t>
  </si>
  <si>
    <t>Interruptor simples, duas seções, para montagem em caixa 4"x2", incluindo os acessórios necessários.</t>
  </si>
  <si>
    <t>Interruptor four-way, duas seções, para montagem em caixa 4"x2", incluindo os acessórios necessários.</t>
  </si>
  <si>
    <t>Ponto de força em caixa 4"x4", com tampa cega e prensa cabo, incluindo 2 metros de cabo PP (seção conforme o equipamento)</t>
  </si>
  <si>
    <t>Ponto de força em condulete, com tampa cega e prensa cabo, incluindo 2 metros de cabo PP (seção conforme o equipamento) (seção conforme o equipamento)</t>
  </si>
  <si>
    <t>Sinapi 83465</t>
  </si>
  <si>
    <t>Sinapi 91959</t>
  </si>
  <si>
    <t>Estaca hélice contínua, diâmetro de 30 cm, comprimento total até 15 m, perfuratriz com torque de 170 kn.m (exclusive mobilização e desmobilização). Cravação, arrasamento com fornecimento de todos os materiais (aço das estacas juntos com os dos blocos)</t>
  </si>
  <si>
    <t>Sinapi 90808</t>
  </si>
  <si>
    <t>Armação de bloco, viga baldrame ou sapata utilizando aço CA-50 de 6,3mm - fornecimento e montagem</t>
  </si>
  <si>
    <t>Sinapi 96544</t>
  </si>
  <si>
    <t>Sinapi 100237</t>
  </si>
  <si>
    <t>Transporte horizontal manual, de tubo de PVC soldável com diâmetro maior que 60 mm e menor ou igual a 85 mm (unidade: mxkm)</t>
  </si>
  <si>
    <t>Sinapi 100246</t>
  </si>
  <si>
    <t>Transporte horizontal manual, de tubo de PVC série normal - esgoto predial, ou reforçado para esgoto ou águas pluviais predial, com diâmetro menor ou igual a 75 mm (unidade: mxkm)</t>
  </si>
  <si>
    <t>Sinapi 100247</t>
  </si>
  <si>
    <t>Transporte horizontal manual, de tubo de PVC série normal - esgoto predial, ou reforçado para esgoto ou águas pluviais predial, com diâmetro maior que 75 mm e menor ou igual a 100 mm (unidade: mxkm)</t>
  </si>
  <si>
    <t>Sinapi 100248</t>
  </si>
  <si>
    <t>Transporte horizontal manual, de tubo de PVC série normal - esgoto predial, ou reforçado para esgoto ou águas pluviais predial, com diâmetro maior que 100 mm e menor ou igual a 150 mm (unidade: mxkm)</t>
  </si>
  <si>
    <t>Sinapi 100250</t>
  </si>
  <si>
    <t>Transporte horizontal manual, de tubo de aço carbono leve ou médio, preto ou galvanizado, com diâmetro maior que 20 mm e menor ou igual a 32 mm (unidade: mxkm)</t>
  </si>
  <si>
    <t>Sinapi 100251</t>
  </si>
  <si>
    <t>Transporte horizontal manual, de tubo de aço carbono leve ou médio, preto ou galvanizado, com diâmetro maior que 32 mm e menor ou igual a 65 mm (unidade: mxkm)</t>
  </si>
  <si>
    <t>Sinapi 100252</t>
  </si>
  <si>
    <t>Transporte horizontal manual, de tubo de aço carbono leve ou médio, Eletrocalhas, preto ou galvanizado, com diâmetro maior que 65 mm e menor ou igual a 90 mm (unidade: mxkm)</t>
  </si>
  <si>
    <t>1.4.16</t>
  </si>
  <si>
    <t>1.4.17</t>
  </si>
  <si>
    <t>1.4.18</t>
  </si>
  <si>
    <t>1.4.19</t>
  </si>
  <si>
    <t>1.4.20</t>
  </si>
  <si>
    <t>1.4.21</t>
  </si>
  <si>
    <t>1.4.22</t>
  </si>
  <si>
    <t>Sinapi 100236</t>
  </si>
  <si>
    <t>Transporte horizontal manual, de tubo de PVC soldável com diâmetro menor ou igual a 60 mm (unidade: mxkm)</t>
  </si>
  <si>
    <t>m x km</t>
  </si>
  <si>
    <t>3.1</t>
  </si>
  <si>
    <t>3.1.1</t>
  </si>
  <si>
    <t>3.1.2</t>
  </si>
  <si>
    <t>3.1.3</t>
  </si>
  <si>
    <t>3.1.4</t>
  </si>
  <si>
    <t>3.1.5</t>
  </si>
  <si>
    <t>3.1.6</t>
  </si>
  <si>
    <t>3.1.7</t>
  </si>
  <si>
    <t>3.1.8</t>
  </si>
  <si>
    <t>3.1.9</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</si>
  <si>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</si>
  <si>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</si>
  <si>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</si>
  <si>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</si>
  <si>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</si>
  <si>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</si>
  <si>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</si>
  <si>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</si>
  <si>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</si>
  <si>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</si>
  <si>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</si>
  <si>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</si>
  <si>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</si>
  <si>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</si>
  <si>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</si>
  <si>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</si>
  <si>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</si>
  <si>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</si>
  <si>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</si>
  <si>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</si>
  <si>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</si>
  <si>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</si>
  <si>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</si>
  <si>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</si>
  <si>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</si>
  <si>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</si>
  <si>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</si>
  <si>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</si>
  <si>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</si>
  <si>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</si>
  <si>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</si>
  <si>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</si>
  <si>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</si>
  <si>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3.3</t>
  </si>
  <si>
    <t>3.3.1</t>
  </si>
  <si>
    <t>3.3.2</t>
  </si>
  <si>
    <t>3.4</t>
  </si>
  <si>
    <t>3.4.1</t>
  </si>
  <si>
    <t>3.4.2</t>
  </si>
  <si>
    <t>3.4.3</t>
  </si>
  <si>
    <t>3.4.4</t>
  </si>
  <si>
    <t>3.4.5</t>
  </si>
  <si>
    <t>3.4.5.1</t>
  </si>
  <si>
    <t>3.4.5.2</t>
  </si>
  <si>
    <t>3.4.5.3</t>
  </si>
  <si>
    <t>3.4.5.4</t>
  </si>
  <si>
    <t>3.4.5.5</t>
  </si>
  <si>
    <t>3.4.5.6</t>
  </si>
  <si>
    <t>3.4.5.7</t>
  </si>
  <si>
    <t>3.4.5.8</t>
  </si>
  <si>
    <t>3.4.5.9</t>
  </si>
  <si>
    <t>3.4.5.10</t>
  </si>
  <si>
    <t>3.4.5.11</t>
  </si>
  <si>
    <t>3.4.5.12</t>
  </si>
  <si>
    <t>3.4.5.13</t>
  </si>
  <si>
    <t>3.5</t>
  </si>
  <si>
    <t>3.5.1</t>
  </si>
  <si>
    <t>3.5.1.1</t>
  </si>
  <si>
    <t>3.5.1.2</t>
  </si>
  <si>
    <t>3.5.1.3</t>
  </si>
  <si>
    <t>3.5.1.4</t>
  </si>
  <si>
    <t>3.5.1.5</t>
  </si>
  <si>
    <t>3.5.1.6</t>
  </si>
  <si>
    <t>3.5.2</t>
  </si>
  <si>
    <t>3.5.2.1</t>
  </si>
  <si>
    <t>3.5.2.2</t>
  </si>
  <si>
    <t>3.5.2.3</t>
  </si>
  <si>
    <t>3.5.2.4</t>
  </si>
  <si>
    <t>3.5.2.5</t>
  </si>
  <si>
    <t>3.5.2.6</t>
  </si>
  <si>
    <t>3.5.2.7</t>
  </si>
  <si>
    <t>3.5.2.8</t>
  </si>
  <si>
    <t>3.5.3</t>
  </si>
  <si>
    <t>3.5.3.1</t>
  </si>
  <si>
    <t>3.5.3.2</t>
  </si>
  <si>
    <t>3.6.1</t>
  </si>
  <si>
    <t>3.6.1.1</t>
  </si>
  <si>
    <t>3.6.1.2</t>
  </si>
  <si>
    <t>3.6.1.3</t>
  </si>
  <si>
    <t>3.6.1.4</t>
  </si>
  <si>
    <t>3.6.2</t>
  </si>
  <si>
    <t>3.6.2.1</t>
  </si>
  <si>
    <t>3.6.2.2</t>
  </si>
  <si>
    <t>3.6.2.3</t>
  </si>
  <si>
    <t>3.6.2.4</t>
  </si>
  <si>
    <t>3.7</t>
  </si>
  <si>
    <t>3.7.1</t>
  </si>
  <si>
    <t>3.7.2</t>
  </si>
  <si>
    <t>3.7.3</t>
  </si>
  <si>
    <t>3.7.4</t>
  </si>
  <si>
    <t>3.7.5</t>
  </si>
  <si>
    <t>3.7.6</t>
  </si>
  <si>
    <t>3.7.7</t>
  </si>
  <si>
    <t>3.7.8</t>
  </si>
  <si>
    <t>3.7.9</t>
  </si>
  <si>
    <t>3.8</t>
  </si>
  <si>
    <t>3.8.1</t>
  </si>
  <si>
    <t>3.8.1.1</t>
  </si>
  <si>
    <t>3.8.1.2</t>
  </si>
  <si>
    <t>3.8.1.3</t>
  </si>
  <si>
    <t>3.8.1.4</t>
  </si>
  <si>
    <t>3.8.1.5</t>
  </si>
  <si>
    <t>3.8.1.6</t>
  </si>
  <si>
    <t>3.8.1.7</t>
  </si>
  <si>
    <t>3.9</t>
  </si>
  <si>
    <t>3.9.1</t>
  </si>
  <si>
    <t>4.2.33</t>
  </si>
  <si>
    <t>4.3.3</t>
  </si>
  <si>
    <t>4.3.4</t>
  </si>
  <si>
    <t>4.3.5</t>
  </si>
  <si>
    <t>4.4.6</t>
  </si>
  <si>
    <t>4.4.7</t>
  </si>
  <si>
    <t>4.4.8</t>
  </si>
  <si>
    <t>4.4.9</t>
  </si>
  <si>
    <t>4.5.4</t>
  </si>
  <si>
    <t>4.5.5</t>
  </si>
  <si>
    <t>4.5.6</t>
  </si>
  <si>
    <t>4.5.7</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</si>
  <si>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</si>
  <si>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</si>
  <si>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</si>
  <si>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</si>
  <si>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</si>
  <si>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</si>
  <si>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</si>
  <si>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</si>
  <si>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</si>
  <si>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</si>
  <si>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</si>
  <si>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</si>
  <si>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</si>
  <si>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</si>
  <si>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</si>
  <si>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</si>
  <si>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</si>
  <si>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</si>
  <si>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</si>
  <si>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</si>
  <si>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</si>
  <si>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</si>
  <si>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</si>
  <si>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</si>
  <si>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</si>
  <si>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</si>
  <si>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</si>
  <si>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</si>
  <si>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</si>
  <si>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</si>
  <si>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</si>
  <si>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</si>
  <si>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</si>
  <si>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</si>
  <si>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</si>
  <si>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</si>
  <si>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</si>
  <si>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</si>
  <si>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</si>
  <si>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</si>
  <si>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</si>
  <si>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5.3.5</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</si>
  <si>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</si>
  <si>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</si>
  <si>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</si>
  <si>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</si>
  <si>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</si>
  <si>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</si>
  <si>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</si>
  <si>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</si>
  <si>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</si>
  <si>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</si>
  <si>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</si>
  <si>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</si>
  <si>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</si>
  <si>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</si>
  <si>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</si>
  <si>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</si>
  <si>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</si>
  <si>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</si>
  <si>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</si>
  <si>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</si>
  <si>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</si>
  <si>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</si>
  <si>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</si>
  <si>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</si>
  <si>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</si>
  <si>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</si>
  <si>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</si>
  <si>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</si>
  <si>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</si>
  <si>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5.4.4</t>
  </si>
  <si>
    <t>5.4.7</t>
  </si>
  <si>
    <t>5.4.12</t>
  </si>
  <si>
    <t>5.4.14</t>
  </si>
  <si>
    <t>5.4.16</t>
  </si>
  <si>
    <t>5.4.18</t>
  </si>
  <si>
    <t>5.4.20</t>
  </si>
  <si>
    <t>5.4.21</t>
  </si>
  <si>
    <t>5.4.22</t>
  </si>
  <si>
    <t>5.4.23</t>
  </si>
  <si>
    <t>5.4.24</t>
  </si>
  <si>
    <t>5.4.26</t>
  </si>
  <si>
    <t>5.4.27</t>
  </si>
  <si>
    <t>5.4.28</t>
  </si>
  <si>
    <t>5.4.29</t>
  </si>
  <si>
    <t>5.4.31</t>
  </si>
  <si>
    <t>5.4.32</t>
  </si>
  <si>
    <t>5.4.33</t>
  </si>
  <si>
    <t>5.4.34</t>
  </si>
  <si>
    <t>5.4.35</t>
  </si>
  <si>
    <t>5.4.36</t>
  </si>
  <si>
    <t>5.5.8</t>
  </si>
  <si>
    <t>5.5.9</t>
  </si>
  <si>
    <t>5.5.10</t>
  </si>
  <si>
    <t>5.5.11</t>
  </si>
  <si>
    <t>5.5.12</t>
  </si>
  <si>
    <t>5.5.14</t>
  </si>
  <si>
    <t>5.5.15</t>
  </si>
  <si>
    <t>5.5.16</t>
  </si>
  <si>
    <t>5.5.17</t>
  </si>
  <si>
    <t>5.5.18</t>
  </si>
  <si>
    <t>5.5.19</t>
  </si>
  <si>
    <t>5.5.20</t>
  </si>
  <si>
    <t>5.5.22</t>
  </si>
  <si>
    <t>5.5.23</t>
  </si>
  <si>
    <t>5.5.24</t>
  </si>
  <si>
    <t>5.5.25</t>
  </si>
  <si>
    <t>5.5.26</t>
  </si>
  <si>
    <t>5.5.27</t>
  </si>
  <si>
    <t>5.5.28</t>
  </si>
  <si>
    <t>5.5.29</t>
  </si>
  <si>
    <t>5.5.30</t>
  </si>
  <si>
    <t>5.5.31</t>
  </si>
  <si>
    <t>5.5.32</t>
  </si>
  <si>
    <t>5.5.33</t>
  </si>
  <si>
    <t>5.5.34</t>
  </si>
  <si>
    <t>5.5.35</t>
  </si>
  <si>
    <t>5.5.36</t>
  </si>
  <si>
    <t>5.5.37</t>
  </si>
  <si>
    <t>5.5.38</t>
  </si>
  <si>
    <t>5.5.39</t>
  </si>
  <si>
    <t>5.5.40</t>
  </si>
  <si>
    <t>5.5.42</t>
  </si>
  <si>
    <t>5.5.43</t>
  </si>
  <si>
    <t>5.5.44</t>
  </si>
  <si>
    <t>5.5.45</t>
  </si>
  <si>
    <t>5.5.47</t>
  </si>
  <si>
    <t>5.5.48</t>
  </si>
  <si>
    <t>5.5.49</t>
  </si>
  <si>
    <t>5.5.50</t>
  </si>
  <si>
    <t>5.5.53</t>
  </si>
  <si>
    <t>5.5.54</t>
  </si>
  <si>
    <t>5.5.55</t>
  </si>
  <si>
    <t>5.5.56</t>
  </si>
  <si>
    <t>5.5.57</t>
  </si>
  <si>
    <t>5.5.58</t>
  </si>
  <si>
    <t>5.5.59</t>
  </si>
  <si>
    <t>5.5.60</t>
  </si>
  <si>
    <t>5.5.63</t>
  </si>
  <si>
    <t>5.5.64</t>
  </si>
  <si>
    <t>5.5.65</t>
  </si>
  <si>
    <t>5.5.69</t>
  </si>
  <si>
    <t>5.5.70</t>
  </si>
  <si>
    <t>5.5.73</t>
  </si>
  <si>
    <t>5.5.74</t>
  </si>
  <si>
    <t>5.5.75</t>
  </si>
  <si>
    <t>5.5.76</t>
  </si>
  <si>
    <t>5.5.77</t>
  </si>
  <si>
    <t>5.5.78</t>
  </si>
  <si>
    <t>5.5.79</t>
  </si>
  <si>
    <t>5.5.80</t>
  </si>
  <si>
    <t>5.5.81</t>
  </si>
  <si>
    <t>5.5.82</t>
  </si>
  <si>
    <t>5.5.83</t>
  </si>
  <si>
    <t>5.5.84</t>
  </si>
  <si>
    <t>5.5.85</t>
  </si>
  <si>
    <t>5.5.87</t>
  </si>
  <si>
    <t>5.5.88</t>
  </si>
  <si>
    <t>5.5.89</t>
  </si>
  <si>
    <t>5.5.90</t>
  </si>
  <si>
    <t>5.5.97</t>
  </si>
  <si>
    <t>5.5.98</t>
  </si>
  <si>
    <t>5.5.99</t>
  </si>
  <si>
    <t>5.5.100</t>
  </si>
  <si>
    <t>5.5.101</t>
  </si>
  <si>
    <t>5.5.102</t>
  </si>
  <si>
    <t>5.5.103</t>
  </si>
  <si>
    <t>5.5.104</t>
  </si>
  <si>
    <t>5.5.105</t>
  </si>
  <si>
    <t>5.5.106</t>
  </si>
  <si>
    <t>5.5.107</t>
  </si>
  <si>
    <t>5.5.108</t>
  </si>
  <si>
    <t>5.5.110</t>
  </si>
  <si>
    <t>5.5.111</t>
  </si>
  <si>
    <t>5.5.115</t>
  </si>
  <si>
    <t>5.5.116</t>
  </si>
  <si>
    <t>5.5.117</t>
  </si>
  <si>
    <t>5.5.118</t>
  </si>
  <si>
    <t>5.5.119</t>
  </si>
  <si>
    <t>5.5.120</t>
  </si>
  <si>
    <t>5.5.121</t>
  </si>
  <si>
    <t>5.6</t>
  </si>
  <si>
    <t>5.5.13</t>
  </si>
  <si>
    <t>5.7</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</si>
  <si>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</si>
  <si>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</si>
  <si>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</si>
  <si>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</si>
  <si>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</si>
  <si>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</si>
  <si>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</si>
  <si>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</si>
  <si>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</si>
  <si>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</si>
  <si>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</si>
  <si>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</si>
  <si>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</si>
  <si>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</si>
  <si>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</si>
  <si>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</si>
  <si>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</si>
  <si>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</si>
  <si>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</si>
  <si>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</si>
  <si>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</si>
  <si>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</si>
  <si>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</si>
  <si>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</si>
  <si>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</si>
  <si>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</si>
  <si>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5.8</t>
  </si>
  <si>
    <t>5.8.1</t>
  </si>
  <si>
    <t>5.8.2</t>
  </si>
  <si>
    <t>5.8.3</t>
  </si>
  <si>
    <t>5.8.5</t>
  </si>
  <si>
    <t>5.8.6</t>
  </si>
  <si>
    <t>5.8.12</t>
  </si>
  <si>
    <t>5.8.16</t>
  </si>
  <si>
    <t>5.8.17</t>
  </si>
  <si>
    <t>5.8.18</t>
  </si>
  <si>
    <t>5.8.19</t>
  </si>
  <si>
    <t>5.8.20</t>
  </si>
  <si>
    <t>5.8.21</t>
  </si>
  <si>
    <t>5.9</t>
  </si>
  <si>
    <t>5.9.1</t>
  </si>
  <si>
    <t>5.9.2</t>
  </si>
  <si>
    <t>5.9.3</t>
  </si>
  <si>
    <t>5.9.4</t>
  </si>
  <si>
    <t>5.9.5</t>
  </si>
  <si>
    <t>5.9.6</t>
  </si>
  <si>
    <t>5.9.7</t>
  </si>
  <si>
    <t>5.9.8</t>
  </si>
  <si>
    <t>5.9.9</t>
  </si>
  <si>
    <t>5.9.10</t>
  </si>
  <si>
    <t>5.9.11</t>
  </si>
  <si>
    <t>5.9.12</t>
  </si>
  <si>
    <t>5.9.13</t>
  </si>
  <si>
    <t>5.9.14</t>
  </si>
  <si>
    <t>5.9.15</t>
  </si>
  <si>
    <t>5.9.16</t>
  </si>
  <si>
    <t>5.10</t>
  </si>
  <si>
    <t>5.10.1</t>
  </si>
  <si>
    <t>5.10.2</t>
  </si>
  <si>
    <t>5.10.3</t>
  </si>
  <si>
    <t>5.10.4</t>
  </si>
  <si>
    <t>5.10.5</t>
  </si>
  <si>
    <t>5.10.6</t>
  </si>
  <si>
    <t>5.10.7</t>
  </si>
  <si>
    <t>5.10.8</t>
  </si>
  <si>
    <t>5.10.9</t>
  </si>
  <si>
    <t>5.10.10</t>
  </si>
  <si>
    <t>5.10.11</t>
  </si>
  <si>
    <t>5.10.12</t>
  </si>
  <si>
    <t>5.10.13</t>
  </si>
  <si>
    <t>5.10.14</t>
  </si>
  <si>
    <t>5.10.15</t>
  </si>
  <si>
    <t>5.4.13</t>
  </si>
  <si>
    <t>5.4.15</t>
  </si>
  <si>
    <t>5.4.17</t>
  </si>
  <si>
    <t>5.4.19</t>
  </si>
  <si>
    <t>5.4.25</t>
  </si>
  <si>
    <t>5.4.30</t>
  </si>
  <si>
    <t>5.5.21</t>
  </si>
  <si>
    <t>5.5.41</t>
  </si>
  <si>
    <t>5.5.46</t>
  </si>
  <si>
    <t>5.5.51</t>
  </si>
  <si>
    <t>5.5.52</t>
  </si>
  <si>
    <t>5.5.61</t>
  </si>
  <si>
    <t>5.5.62</t>
  </si>
  <si>
    <t>5.5.66</t>
  </si>
  <si>
    <t>5.5.67</t>
  </si>
  <si>
    <t>5.5.68</t>
  </si>
  <si>
    <t>5.5.71</t>
  </si>
  <si>
    <t>5.5.72</t>
  </si>
  <si>
    <t>5.5.86</t>
  </si>
  <si>
    <t>5.5.91</t>
  </si>
  <si>
    <t>5.5.92</t>
  </si>
  <si>
    <t>5.5.93</t>
  </si>
  <si>
    <t>5.5.94</t>
  </si>
  <si>
    <t>5.5.95</t>
  </si>
  <si>
    <t>5.5.96</t>
  </si>
  <si>
    <t>5.5.109</t>
  </si>
  <si>
    <t>5.5.112</t>
  </si>
  <si>
    <t>5.5.113</t>
  </si>
  <si>
    <t>5.5.114</t>
  </si>
  <si>
    <t>5.6.1</t>
  </si>
  <si>
    <t>5.6.2</t>
  </si>
  <si>
    <t>5.6.3</t>
  </si>
  <si>
    <t>5.6.4</t>
  </si>
  <si>
    <t>5.6.5</t>
  </si>
  <si>
    <t>5.6.6</t>
  </si>
  <si>
    <t>5.6.7</t>
  </si>
  <si>
    <t>5.6.8</t>
  </si>
  <si>
    <t>5.6.9</t>
  </si>
  <si>
    <t>5.6.10</t>
  </si>
  <si>
    <t>5.6.11</t>
  </si>
  <si>
    <t>5.6.12</t>
  </si>
  <si>
    <t>5.6.13</t>
  </si>
  <si>
    <t>5.6.14</t>
  </si>
  <si>
    <t>6.4.1</t>
  </si>
  <si>
    <t>Transformador trifásico  a seco, 500 KVA, 13,8kV / 380-220V, 60Hz, IP-00,Delta-Estrela aterrado (Dyn1).  (ver especificação no item 2.3.13 do Memorial Descritivo)</t>
  </si>
  <si>
    <t>3.6</t>
  </si>
  <si>
    <t>Grupo Gerador estacionário, potência 1260kVA/1008kWe(STANDBY) e 920kVA/736kWe (PRIME), tensão 380V (65dB@1,5m). Ref.:16V2000G85 (STEMAC), CATERPILLAR,  MAQUIGERAL ou similar, com atenuador de ruído de exaustão, atenuador de ruído de aspiração, descarga, silencioso, QTA, Reservatórios de óleo, porta isolante, etc (ver especificação no Memorial Descritivo)</t>
  </si>
  <si>
    <t>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t>
  </si>
  <si>
    <t>Nobreak trifásico para sistema de energia estabilizada, potência de 50kVA, tensão de entrada = 380V, tensão de saída = 380V (+/- 10%), autonomia mínima de 5min. (ver especificação no Memorial Descritivo)</t>
  </si>
  <si>
    <t>6.2.7</t>
  </si>
  <si>
    <t>Mão de obra para instalação de Nobreak trifásico para sistema de energia estabilizada, potência de 50kVA, tensão de entrada = 380V, tensão de saída = 380V (+/- 10%)</t>
  </si>
  <si>
    <t>Mão de obra para instalação de Transformador trifásico  a seco, 500 KVA, 13,8kV / 380-220V, 60Hz</t>
  </si>
  <si>
    <t>Patch Cords, certificado, atendendo as especificações contidas no Memorial Descritivo, item 5.7.6-b, comprimento conforme instalação.  Ref.: FURUKAWA - GIGALAN CAT.6 ou superior. Caixa com 305m. Fornecimento e instalação, incluindo todos os materiais e acessórios necessários.</t>
  </si>
  <si>
    <t>Cabo óptico 12 fibras, monomodo, atendendo as especificações contidas no Memorial Descritivo item 5.7.6-c. Ref.: Ref. FURUKAWA - CFOT-UTR ou superior. Fornecimento e instalação, incluindo todos os materiais e acessórios necessários.</t>
  </si>
  <si>
    <t>Composição 0407</t>
  </si>
  <si>
    <t>Composição 0408</t>
  </si>
  <si>
    <t>5.4.37</t>
  </si>
  <si>
    <t>5.4.38</t>
  </si>
  <si>
    <t>Cumeeira para Telha Trapezoidal em aço galvanizado, incluindo içamento. Fornecimento e colocação</t>
  </si>
  <si>
    <t>Revestimento de fachadas com Painéis Térmicos tipo ACM, Cor Madeira ou equivalente. Fornecimento e colocação</t>
  </si>
  <si>
    <t>Impermeabilizacao de superfície com asfalto elastomérico, inclusos primer e véu de fibra de vidro (lajes e calhas). Fornecimento e execução</t>
  </si>
  <si>
    <t>Proteção mecânica de superfície horizontal com argamassa de cimento e areia, traço 1:3, e=4cm. Fornecimento e execução</t>
  </si>
  <si>
    <t>Janela J6 - 200x100cm - de correr alumínio anodizado natural com ferragens e vidro liso incolor 4mm</t>
  </si>
  <si>
    <t>Janela J7 - 120x100cm - de correr alumínio anodizado natural com ferragens e vidro liso incolor 4mm</t>
  </si>
  <si>
    <t>Esquadria em alumínio pintura eletrostática branca fixa guarnecendo vidro temperado liso 10mm - 70x210cm</t>
  </si>
  <si>
    <t>Esquadria em alumínio pintura eletrostática branca fixa guarnecendo vidro temperado liso 10mm - 450x210cm</t>
  </si>
  <si>
    <t>Esquadria em alumínio pintura eletrostática branca fixa guarnecendo vidro temperado liso 10mm - 90x210cm</t>
  </si>
  <si>
    <t>Esquadria em alumínio pintura eletrostática branca fixa guarnecendo vidro temperado liso 10mm - 395x100cm</t>
  </si>
  <si>
    <t>Esquadria em alumínio pintura eletrostática branca fixa guarnecendo vidro temperado liso 10mm - 180x210cm</t>
  </si>
  <si>
    <t>Esquadria em alumínio pintura eletrostática branca fixa guarnecendo vidro temperado liso 10mm - 270x210cm</t>
  </si>
  <si>
    <t>Esquadria em alumínio pintura eletrostática branca fixa guarnecendo vidro temperado liso 10mm - 90x50cm - Guichê</t>
  </si>
  <si>
    <t>Esquadria em alumínio pintura eletrostática branca fixa guarnecendo vidro temperado liso 10mm - 630x300cm</t>
  </si>
  <si>
    <t>Esquadria em alumínio pintura eletrostática branca fixa guarnecendo vidro temperado liso 10mm - 60x50cm - Guichê</t>
  </si>
  <si>
    <t>Esquadria em alumínio pintura eletrostática branca fixa guarnecendo vidro plumbífero - 60x50cm - Guichê</t>
  </si>
  <si>
    <t>Esquadria em alumínio pintura eletrostática branca fixa guarnecendo vidro temperado liso 10mm - 360x210cm</t>
  </si>
  <si>
    <t>Esquadria em alumínio pintura eletrostática branca fixa guarnecendo vidro temperado liso 10mm - 170x210cm</t>
  </si>
  <si>
    <t>Esquadria em alumínio pintura eletrostática branca fixa guarnecendo vidro temperado liso 10mm - 180x300cm</t>
  </si>
  <si>
    <t>Portinhola em chapa de aço 60x190 para reservatórios inclusive ferragens</t>
  </si>
  <si>
    <t>Esquadrias em Vidro inclusive ferragens e complementos. Fornecimento e colocação de</t>
  </si>
  <si>
    <t>Fornecimento e  aplicação de tinta a base de epoxi sobre piso em cores a serem definidas</t>
  </si>
  <si>
    <t>Fornecimento e aplicação de pintura acrílica de faixas de demarcação em estacionamento, 5 cm de largura</t>
  </si>
  <si>
    <t>Fornecimento e aplicação de pintura esmalte fosco, duas demãos, sobre superfície metálica</t>
  </si>
  <si>
    <t>Fornecimento e aplicação de fundo anticorrosivo a base de oxido de ferro (zarcão), duas demãos</t>
  </si>
  <si>
    <t>Vaso Linha Convencional DECA Vogue Plus código P132 cor Branco 17; completo com assento Slow Close, tubo de ligação, anéis, fixações</t>
  </si>
  <si>
    <t>Torneira para Tanque Com Derivação Flex DECA 1155.C20</t>
  </si>
  <si>
    <t>Espelho cristal espessura 4mm, com moldura em alumínio e compensado 6mm plastificado colado</t>
  </si>
  <si>
    <t>Escoramento formas h=3,50 a 4,00 m, com madeira de 3a qualidade, não aparelhada, aproveitamento tabuas 3x e prumos 4x.</t>
  </si>
  <si>
    <t>Execução de dreno com manta geotêxtil 200 g/m2 (camada de transição geotêxtil 200g/m², conforme projeto. )</t>
  </si>
  <si>
    <t>Proteção mecânica de superfície horizontal com argamassa de cimento e areia, traço 1:3, e=5cm</t>
  </si>
  <si>
    <t>Impermeabilização de superfície com argamassa polimérica / membrana acrílica, 4 demãos, reforçada com véu de poliéster (camada ante eflorescência com argamassa polimérica 3,0kg/m²  conforme projeto)</t>
  </si>
  <si>
    <t xml:space="preserve">Impermeabilizacao de superfície com mastique betuminoso a frio, por metro. (tratamento de junta perimetral com mastique poliuretano (2x2cm)  conforme projeto) </t>
  </si>
  <si>
    <t>Pavimentação em Cerâmica Gail 1009 / 3510 placa extrudada na cor azul escuro ou equivalente, argamassa pré-fabricada, com rejunte epóxi. Fornecimento e colocação - Faixas de fundo de piscina semiolímpica</t>
  </si>
  <si>
    <t>Alambrado em tubos de aço galvanizado, com costura, din. 2440, diâmetro 2", altura 2,20m, fixados a cada 2m em blocos de concreto, com tela de arame galvanizado revestido com Pvc, fio 12 BWG e malha 7,5x7,5cm - Local de Antena</t>
  </si>
  <si>
    <t>Portão de Correr 500x250cm - Estrutura em Perfil Tubular Metálico 3x6cm, com Fechamento em Tela Gradil Morlan Revestida com PVC, 4,30 mm inclusive ferragens - Acabamento branco. Fornecimento, fabricação e montagem</t>
  </si>
  <si>
    <t>Portão de Abrir em giro 240x250cm duas folhas - Estrutura em Perfil Tubular Metálico 3x6cm, com Fechamento em Tela Gradil Morlan Revestida com PVC, 4,30 mm inclusive ferragens - Acabamento branco. Fornecimento, fabricação e montagem</t>
  </si>
  <si>
    <t>Chapim de concreto aparente com acabamento desempenado, forma de compensado plastificado (Madeirit) de 14 x 10 cm, fundido no local. (pingadeira do muro)</t>
  </si>
  <si>
    <t>Rebaixo de calçadas para acessibilidade, executado em concreto e cimentado</t>
  </si>
  <si>
    <t>Piso em concreto 20 MPa preparo mecânico, espessura 7 cm, com armação em tela soldada</t>
  </si>
  <si>
    <t>Portão de Abrir em giro 100x250cm uma folha - Estrutura em Perfil Tubular Metálico 3x6cm, com Fechamento em Tela Gradil Morlan Revestida com PVC, 4,30 mm inclusive ferragens - Acabamento branco. Fornecimento, fabricação e montagem</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</si>
  <si>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</si>
  <si>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Torneira de boia, Ø1", em liga de cobre, rosca BSP. Ref. DECA ou similar.</t>
  </si>
  <si>
    <t>Mao de obra para instalação de Reservatório térmico (boiler), solar e elétrico, com capacidade de 5.000 litros, Ref. SOLETROL ou superior</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</si>
  <si>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</si>
  <si>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Válvula de retenção em bronze, flangeada, tipo portinhola. Ref.: NIÁGARA ou similar.  Ø3"</t>
  </si>
  <si>
    <t>Tubo dreno, fabricado em PEAD (Polietileno de Alta Densidade), de seção circular, corrugado. Ref.: Kanaflex, linha KANANET ou similar. Ø 100 mm</t>
  </si>
  <si>
    <t>Ralo sifonado em ferro fundido, DN150mm. Incluindo: prolongador Ø150mm, grelha e porta grelha em aço inox. Ref.: SAINT-GOBAIN ou similar.</t>
  </si>
  <si>
    <t>Sistema anti-inundação para casa de bombas da piscina, subterrânea, composto por 1 bomba centrífuga submersível com motor hermeticamente fechado (IP68), vazão 43,1m³/h, pressão 6mca (Ref. ABS - modelo UNI 700T BSP), válvula de gaveta, válvula de retenção, automático de boia (inferior + superior + alarme), 6m de tubo de recalque em aço galv. Ø3", conexões e fixações. Conforme detalhe constante em projeto.</t>
  </si>
  <si>
    <t>Poço de recalque, composto por 2 bombas submersível, vazão 25 m³/h, pressão 10mca (Ref. ABS - modelo ROBUSTA 400M), válvula de gaveta, válvula de retenção, automático de boia (inferior + superior + alarme), 70m de tubo de recalque em PVC soldável Ø50mm, conexões e fixações. Conforme detalhe constante em projeto.</t>
  </si>
  <si>
    <t>Poço de recalque, composto por 2 bombas submersível, vazão 4,3 m³/h, pressão 6mca (Ref. ABS - modelo ROBUSTA 250M), válvula de gaveta, válvula de retenção, automático de boia (inferior + superior + alarme), 20m de tubo de recalque em PVC soldável Ø50mm, conexões e fixações. Conforme detalhe constante em projeto.</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</si>
  <si>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</si>
  <si>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WAP561 com PoE ou superior. </t>
  </si>
  <si>
    <t>Câmera BULLET - Resolução Full HD – 4 megapixels / Lente de 2.7 a 12 mm motorizado / Compressão de vídeo H.265 / IR inteligente com alcance de 50 metros / Índice de proteção IP67 / Suporte a PoE / Compatível com INTELBRAS Cloud / Função WDR (120 dB) / Ref.: INTELBRAS modelo VIP 5450 Z ou superior</t>
  </si>
  <si>
    <t>Câmera Speed Dome: Resolução Full HD (2 MP) / Zoom óptico 12x / Zoom digital 16x / Suporte a PoE+ / Entradas/saídas de alarme: 2/1 / IP66, IK10 / ONVIF perfil S / INTELBRAS DDNS. Ref.: INTELBRAS modelo VIP E5212 I ou superior</t>
  </si>
  <si>
    <t>Interruptor Three-way, duas seções, para montagem em caixa 4"x2", incluindo os acessórios necessários.</t>
  </si>
  <si>
    <t>Mão de obra para instalação e Startup do Grupo Gerador e Acessórios</t>
  </si>
  <si>
    <t>Reservatório térmico (boiler), solar e elétrico, com capacidade de 5.000 litros, acabamento em alumínio, isolamento em lã de vidro, pressão de trabalho de 7mca. Ref. SOLETROL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</si>
  <si>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CSD18/100 3HP MONO 220V ISENTO DE ÓLEO</t>
  </si>
  <si>
    <t>Cerca com mourões de madeira, 7,5x7,5cm, espaçamento de 2m, altura livre de 2m, cravados 0,5m, com 4 fios de arame farpado nº 14 classe 250</t>
  </si>
  <si>
    <t>Engenheiro civil de obra júnior com Encargos Complementares</t>
  </si>
  <si>
    <t>Limpeza permanente do canteiro de obras durante todo o período de execução da mesma</t>
  </si>
  <si>
    <t>Aberturas de ventilação em elementos vazados (Cobogó) de concreto 20x20x7cm assentados com argamassa traço 1:4 (cimento e areia)</t>
  </si>
  <si>
    <t>180 dias</t>
  </si>
  <si>
    <t>210 dias</t>
  </si>
  <si>
    <t>240 dias</t>
  </si>
  <si>
    <t>270 dias</t>
  </si>
  <si>
    <t>300 dias</t>
  </si>
  <si>
    <t>Impermeabilizacao de superfície, com impermeabilizante flexível a base acrílica (reservatórios). Fornecimento e execução</t>
  </si>
  <si>
    <t>2.4.12</t>
  </si>
  <si>
    <t>Sinapi 98565</t>
  </si>
  <si>
    <t>Proteção mecânica de superfície horizontal com argamassa de cimento e areia, traço 1:3, e=3cm. Fornecimento e execução</t>
  </si>
  <si>
    <t>Contrapiso em argamassa traço 1:4 (cimento e areia), preparo manual, aplicado em áreas secas sobre laje, não aderido, espessura 3cm (descontado os pisos cerâmicos do subsolo, cuja proteçao mecânica serve como contrapiso)</t>
  </si>
  <si>
    <t>Pavimentação em Cimentado Desempenado argamassa cimento e areia traço 1:3 espessura de 3cm. Fornecimento e execução (descontados os pisos em cimentado do subsolo, que serão finalizados apenas com a proteção mecânica)</t>
  </si>
  <si>
    <t>Sinapi 98568</t>
  </si>
  <si>
    <t>Proteção mecânica de superficie horizontal com argamassa de cimento e areia, traço 1:3, e=4cm (impermeabilização do subsolo)</t>
  </si>
  <si>
    <t>Proteção mecânica de superfície vertical com argamassa de cimento e areia, traço 1:3, e=4cm (impermeabilização do subsolo)</t>
  </si>
  <si>
    <t>2.4.13</t>
  </si>
  <si>
    <t>2.4.14</t>
  </si>
  <si>
    <t>Sinapi 98547</t>
  </si>
  <si>
    <t>Impermeabilização de superfície com manta asfáltica, duas camadas, inclusive aplicação de primer asfáltico, e=3mm e e=4mm (subsolo)</t>
  </si>
  <si>
    <t>2.2.49</t>
  </si>
  <si>
    <t>Composição 0126</t>
  </si>
  <si>
    <t>Armadura sobre laje nervurada em tela soldada Q-138 (fio 4.2mm - malha 10x10cm - peso 2,20 kg/m2). Fornecimento e colocação</t>
  </si>
  <si>
    <t>Composição 0127</t>
  </si>
  <si>
    <t>Montagem e desmontagem de forma de laje nervurada com cubeta especificada em projeto e assoalho com área média maior que 20 m², pé-direito simples, em chapa de madeira compensada resinada, 8 utilizações, inclusive escoramento</t>
  </si>
  <si>
    <t>Escoramento formas h=3,50 a 4,00 m, com madeira de 3a qualidade, não aparelhada, aproveitamento tabuas 3x e prumos 4x - Lajes maciças</t>
  </si>
  <si>
    <t>m2</t>
  </si>
  <si>
    <t>3.2.33</t>
  </si>
  <si>
    <t>Sinapi 96545</t>
  </si>
  <si>
    <t>Armação de bloco, viga baldrame ou sapata utilizando aço CA-50 de 8mm - fornecimento e montagem</t>
  </si>
  <si>
    <t>2.2.50</t>
  </si>
  <si>
    <t>Muros de Contenção do Subsolo</t>
  </si>
  <si>
    <t>Composição 0128</t>
  </si>
  <si>
    <t>Alvenaria de vedação de canaletas estruturais vazadas de concreto 19x19x39cm (espessura 19cm) de paredes com área líquida maior ou igual a 6m² sem vãos e argamassa de assentamento com preparo em betoneira</t>
  </si>
  <si>
    <t>Sinapi 94965</t>
  </si>
  <si>
    <t>Sinapi 92921</t>
  </si>
  <si>
    <t>Sinapi 92922</t>
  </si>
  <si>
    <t>Concreto fck = 25MPa, traço 1:2,3:2,7 (cimento/ areia média/ brita 1) - preparo mecânico com betoneira 400 l</t>
  </si>
  <si>
    <t>Reaterro mecanizado de vala com escavadeira hidráulica (capacidade da m3 caçamba: 0,8 m³ / potência: 111 hp), largura de 1,5 a 2,5 m, profundidade de 3,0 a 4,5 m, com solo cimento a 8% em locais com baixo nível de interferência</t>
  </si>
  <si>
    <t>Composição 0129</t>
  </si>
  <si>
    <t>Controle tecnológico de obras em concreto armado, considerando-se apenas o controle do concreto e constando de coleta, moldagem e capeamento de corpos de prova, transporte ate 200 Km, ensaios de resistência a compressão aos 28 dias e "slump test", medido por m3 de concreto colocado nas formas</t>
  </si>
  <si>
    <t>Aproxim 0,15% do valor da obra</t>
  </si>
  <si>
    <t>REFERÊNCIA</t>
  </si>
  <si>
    <t>QUANT INSUMO</t>
  </si>
  <si>
    <t>PREÇO UNIT INSUMO</t>
  </si>
  <si>
    <t xml:space="preserve">PREÇO TOTAL </t>
  </si>
  <si>
    <t>Construção Civil</t>
  </si>
  <si>
    <t>Comp. Antiga Sinapi 73960/1</t>
  </si>
  <si>
    <t>cj</t>
  </si>
  <si>
    <t>.1</t>
  </si>
  <si>
    <t>Sinapi 88264</t>
  </si>
  <si>
    <t>Eletricista com encargos complementares</t>
  </si>
  <si>
    <t>.2</t>
  </si>
  <si>
    <t>Sinapi 88316</t>
  </si>
  <si>
    <t>Servente com encargos complementares</t>
  </si>
  <si>
    <t>.3</t>
  </si>
  <si>
    <t>Ins Sinapi 392</t>
  </si>
  <si>
    <t>Abracadeira tipo d 1/2" c/ parafuso"</t>
  </si>
  <si>
    <t>.4</t>
  </si>
  <si>
    <t>Ins Sinapi 979</t>
  </si>
  <si>
    <t>Cabo de cobre flexível de 16 mm2, com isolamento anti-chama 450/750 v</t>
  </si>
  <si>
    <t>.5</t>
  </si>
  <si>
    <t>Ins Sinapi 1875</t>
  </si>
  <si>
    <t>Curva PVC 90g p/ eletroduto roscavel 1 1/2"</t>
  </si>
  <si>
    <t>.6</t>
  </si>
  <si>
    <t>Ins Sinapi 2673</t>
  </si>
  <si>
    <t>Eletroduto de PVC roscável de 1/2, sem luva</t>
  </si>
  <si>
    <t>.7</t>
  </si>
  <si>
    <t>Ins Sinapi 3406</t>
  </si>
  <si>
    <t>Isolador de porcelana, tipo pino monocorpo, para tensao de *15* kv</t>
  </si>
  <si>
    <t>.8</t>
  </si>
  <si>
    <t>Ins Sinapi 4481</t>
  </si>
  <si>
    <t>Peca de madeira de lei *7,5  x 15* cm ( 3"  x 6" ), não aparelhada, (p/telhado, estruturas permanentes)</t>
  </si>
  <si>
    <t>.9</t>
  </si>
  <si>
    <t>Ins Sinapi 7701</t>
  </si>
  <si>
    <t>Tubo aco galv c/ costura din 2440/NBR 5580 classe media dn 2.1/2" (65mm) e=3,65mm - 6,51kg/m</t>
  </si>
  <si>
    <t>.10</t>
  </si>
  <si>
    <t>Ins Sinapi 12056</t>
  </si>
  <si>
    <t>Eletroduto metalico flexivel tipo conduite d = 1 1/2"</t>
  </si>
  <si>
    <t>.11</t>
  </si>
  <si>
    <t>Ins Sinapi 12083</t>
  </si>
  <si>
    <t>Chave faca tripolar blindada 100A/250V, TIPO F-323 SPF DA MARGIRIUS CONTINENTAL ou equivalente</t>
  </si>
  <si>
    <t>.12</t>
  </si>
  <si>
    <t>Ins Sinapi 3302</t>
  </si>
  <si>
    <t>Fusivel nh 100 a tamanho 00, capacidade de interrupcao de 120 ka, tensao nomimnal de 500 v</t>
  </si>
  <si>
    <t>.13</t>
  </si>
  <si>
    <t>Ins Sinapi 12344</t>
  </si>
  <si>
    <t>Fusivel diazed 20 a tamanho dii, capacidade de interrupcao de 50 ka em vca e 8 ka em vcc, tensao nomimnal de 500 v</t>
  </si>
  <si>
    <t>.14</t>
  </si>
  <si>
    <t>Ins Sinapi 3398</t>
  </si>
  <si>
    <t>Isolador de porcelana, tipo roldana, dimensoes de *72* x *72* mm, para uso em baixa tensao</t>
  </si>
  <si>
    <t>Comp FGV AD19.20.0100 com insumos Sinapi</t>
  </si>
  <si>
    <t>Ins Sinapi 798</t>
  </si>
  <si>
    <t>Bucha de reducao de latao, de 3/4"x1/2"</t>
  </si>
  <si>
    <t>FGV MAT034850</t>
  </si>
  <si>
    <t>Colar de tomada de PVC rigido, diametro nominal de 50mmx1/2"</t>
  </si>
  <si>
    <t>FGV MAT080150</t>
  </si>
  <si>
    <t>Ligacao de agua, sem limitador de consumo e passeio cimentado (Tabelas III + IV), de 3/4"</t>
  </si>
  <si>
    <t>Ins Sinapi 3883</t>
  </si>
  <si>
    <t>Luva de PVC rigido, roscavel, diametro nominal de 1/2"</t>
  </si>
  <si>
    <t>Ins Sinapi 3906</t>
  </si>
  <si>
    <t>Luva de PVC rigido, solda e rosca (SR), de 25mmx1/2"</t>
  </si>
  <si>
    <t>Ins Sinapi 9836</t>
  </si>
  <si>
    <t>Tubo PVC Serie Normal diametro 100mm</t>
  </si>
  <si>
    <t>Ins Sinapi 4210</t>
  </si>
  <si>
    <t>Niple de PVC rigido, roscavel, diametro nominal de 1/2"</t>
  </si>
  <si>
    <t>Ins Sinapi 6016</t>
  </si>
  <si>
    <t>Registro de derivacao em bronze, sem virola, de 3/4"</t>
  </si>
  <si>
    <t>Ins Sinapi 6020</t>
  </si>
  <si>
    <t>Registro de gaveta bruto, em bronze, diametro nominal de 1/2"</t>
  </si>
  <si>
    <t>Ins Sinapi 9856</t>
  </si>
  <si>
    <t>Tubo de PVC rigido, roscavel, vara com 6m, diametro nominal de 1/2"</t>
  </si>
  <si>
    <t>Ins Sinapi 9892</t>
  </si>
  <si>
    <t>Uniao de PVC rigido, roscavel, diametro nominal de 1/2"</t>
  </si>
  <si>
    <t>Sinapi 88267</t>
  </si>
  <si>
    <t>Encanador ou bombeiro hidráulico com encargos complementares</t>
  </si>
  <si>
    <t>Sinapi 88309</t>
  </si>
  <si>
    <t>Pedreiro com encargos complementares</t>
  </si>
  <si>
    <t>.15</t>
  </si>
  <si>
    <t>Sinapi 93358</t>
  </si>
  <si>
    <t>Escavação manual de valas</t>
  </si>
  <si>
    <t>.16</t>
  </si>
  <si>
    <t xml:space="preserve">Reaterro compactado manualmente em camada de 20cm, com material proveniente das escavações para serviços de infraestrutura </t>
  </si>
  <si>
    <t>Comp. Criada a partir do elemento</t>
  </si>
  <si>
    <t>SBC 15</t>
  </si>
  <si>
    <t>Vassoura de piçava grande</t>
  </si>
  <si>
    <t>Ins Sinapi 13</t>
  </si>
  <si>
    <t>Estopa comum, embalagem de 200 gramas</t>
  </si>
  <si>
    <t>Ins Sinapi 3</t>
  </si>
  <si>
    <t>Ácido Muriático (1,2kg/litro)</t>
  </si>
  <si>
    <t>lt</t>
  </si>
  <si>
    <t>SBC 6401</t>
  </si>
  <si>
    <t>Dissolvente (Água Raz)</t>
  </si>
  <si>
    <t>SBC 6760</t>
  </si>
  <si>
    <t>Palha de aço</t>
  </si>
  <si>
    <t>Sinapi 88310</t>
  </si>
  <si>
    <t>Pintor com encargos complementares</t>
  </si>
  <si>
    <t>Comp. Criada a partir do Serviço</t>
  </si>
  <si>
    <t xml:space="preserve">Comp. EMOP 04.005.350-1 </t>
  </si>
  <si>
    <t>TRANSPORTE DE EQUIPAMENTOS PESADOS EM CARRETAS (txkm) - considerado 45 T e 40 km = 1.800 txkm</t>
  </si>
  <si>
    <t>.1.1</t>
  </si>
  <si>
    <t>Ins FGV REQ902550</t>
  </si>
  <si>
    <t>Carreta para transporte pesado, capacidade para 60/80t, com motor diesel de 388CV (CP) 0,005/txkm</t>
  </si>
  <si>
    <t>Comp. EMOP 04.014.091-1</t>
  </si>
  <si>
    <t>CARGA E DESCARGA DE EQUIPAMENTOS PESADOS, EM CARRETA (t) - 45 T</t>
  </si>
  <si>
    <t>.2.1</t>
  </si>
  <si>
    <t>Ins FGV REQ902650</t>
  </si>
  <si>
    <t>Carreta para transporte pesado, capacidade para 60/80t, com motor diesel de 388CV (CI) 0,025h/t</t>
  </si>
  <si>
    <t>.2.2</t>
  </si>
  <si>
    <t>Servente com encargos complementares - 0,1h/t</t>
  </si>
  <si>
    <t>.2.3</t>
  </si>
  <si>
    <t>Comp. Emop 58.002.336-1</t>
  </si>
  <si>
    <t>Confecção de rampa de terra para subida e descida de equi-pamento pesado un x t - 1 un x 45 t</t>
  </si>
  <si>
    <t>.2.3.1</t>
  </si>
  <si>
    <t>Servente com encargos complementares 2,1105 x 1x45t</t>
  </si>
  <si>
    <t>.2.3.2</t>
  </si>
  <si>
    <t>Sinapi 5811</t>
  </si>
  <si>
    <t>Caminhão basculante 6 m3, peso bruto total 16.000 kg, carga útil máxima 13.071 kg, distância entre eixos 4,80 m, potência 230 cv inclusive caçamba metálica - 0,01057x1x45t</t>
  </si>
  <si>
    <t>chp</t>
  </si>
  <si>
    <t>.2.3.3</t>
  </si>
  <si>
    <t>Sinapi 5961</t>
  </si>
  <si>
    <t>Caminhão basculante 6 m3, peso bruto total 16.000 kg, carga útil máxima 13.071 kg, distância entre eixos 4,80 m, potência 230 cv inclusive caçamba metálica - 0,102x1x45t</t>
  </si>
  <si>
    <t>chi</t>
  </si>
  <si>
    <t>Trator retro-escavadeira carregadeira - 5.603 kg - 1 unidade</t>
  </si>
  <si>
    <t>Escavadeira hidráulica - 16.900 kg - 1 unidade</t>
  </si>
  <si>
    <t>Rolo compactador de pneus - 9.000 kg - 1 unidade</t>
  </si>
  <si>
    <t>Trator D-4 com esteiras - 7.147 kg - 1 unidade</t>
  </si>
  <si>
    <t>Trator de pneus - 6.204 kg - 1 unidade</t>
  </si>
  <si>
    <t xml:space="preserve">Total de peso = 44,854 kg = 45 t </t>
  </si>
  <si>
    <t>Distância - estimada 40 km</t>
  </si>
  <si>
    <t>Limpeza permanente do canteiro de obras durante todo o periodo de execucao da mesma</t>
  </si>
  <si>
    <t>Composições divresas conforme critério EMOP</t>
  </si>
  <si>
    <t>Ins Sinapi 10527</t>
  </si>
  <si>
    <t>Locacao de andaime metalico tubular de encaixe, tipo de torre, com largura de 1 ate 1,5 m e altura de *1,00* m - 600 m2 x 1 mês</t>
  </si>
  <si>
    <t>m2xm</t>
  </si>
  <si>
    <t>Emop 05.008.001-0</t>
  </si>
  <si>
    <t>Montagem e Desmontagem de andaimes</t>
  </si>
  <si>
    <t>Montagem - Servente  com encargos complementares(0,4h/m2) - 2.400 m2 / 8 meses</t>
  </si>
  <si>
    <t>Emop 05.005.013-0 -</t>
  </si>
  <si>
    <t>Passarela de pinho para andaime</t>
  </si>
  <si>
    <t>.3.1</t>
  </si>
  <si>
    <t>Ins Sinapi 6212</t>
  </si>
  <si>
    <t>Peca de madeira serrada, não aparelhada 1x12" (0,025m/ml) - 820 m / 8 meses</t>
  </si>
  <si>
    <t>Emop 04.020.122-0</t>
  </si>
  <si>
    <t>Transporte de andaime</t>
  </si>
  <si>
    <t>.4.1</t>
  </si>
  <si>
    <t>Sinapi 5824</t>
  </si>
  <si>
    <t>Transporte - Sinapi 73467 Caminhão toco, PBT 14.300 kg, carga útil máx. 9.710 kg, dist. entre eixos 3,56 m, potência 185 cv, inclusive carroceria fixa aberta de madeira p/ transporte geral de carga seca, dimen. aprox. 2,50 x 6,50 x 0,50 m - chp diurno - 20 km x 600 m2 x 0,00121 / 8 meses</t>
  </si>
  <si>
    <t>Emop 04.021.010-0</t>
  </si>
  <si>
    <t>Carga e descarga de andaime</t>
  </si>
  <si>
    <t>.5.1</t>
  </si>
  <si>
    <t>Sinapi 5826</t>
  </si>
  <si>
    <t>Carga e descarga - Sinapi 91395 - Caminhão toco, PBT 14.300 kg, carga útil máx. 9.710 kg, dist. entre eixos 3,56 m, potência 185 cv, inclusive carroceria fixa aberta de madeira p/ transporte geral de carga seca, dimen. aprox. 2,50 x 6,50 x 0,50 m - chi diurno - 600 m2 x 0,013 / 8 meses</t>
  </si>
  <si>
    <t>.5.2</t>
  </si>
  <si>
    <t>Servente  com encargos complementares 600 m2 x 0,013 / 8 meses</t>
  </si>
  <si>
    <t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t>
  </si>
  <si>
    <t>Transporte comercial com caminhão basculante 6 m3, rodovia pavimentada  - 1,5 t x 20km</t>
  </si>
  <si>
    <t>Comp FGV TC 10.05.0200 1 m3 = 1,5 t</t>
  </si>
  <si>
    <t>CARGA MANUAL E DESCARGA MECÃNICA DE ENTULHO</t>
  </si>
  <si>
    <t>Caminhão basculante 6 m3, peso bruto total 16.000 kg, carga útil máxima 13.071 kg, distância entre eixos 4,80 m, potência 230 cv inclusive caçamba metálica</t>
  </si>
  <si>
    <t>Ins 10503/ORSE</t>
  </si>
  <si>
    <t>Descarte de resíduos da construção civil em área licenciada.</t>
  </si>
  <si>
    <t>Composições SBC</t>
  </si>
  <si>
    <t>Ins SBC 16689</t>
  </si>
  <si>
    <t>ATESTADO DE SAUDE - ASO - DEMISSIONAL OU RETORNO AO TRABALHO</t>
  </si>
  <si>
    <t>Ins SBC 16687</t>
  </si>
  <si>
    <t>ATESTADO DE SAUDE -ASO- ADIMISSIONAL OU RETORNO AO TRABALHO</t>
  </si>
  <si>
    <t>Ins SBC 16690</t>
  </si>
  <si>
    <t>ATESTADO PCMAT (NR18)</t>
  </si>
  <si>
    <t>Proposta Anexa</t>
  </si>
  <si>
    <t>Numero de alunos por turma (25)</t>
  </si>
  <si>
    <t>turmas</t>
  </si>
  <si>
    <t>Comp. FGV SCO RIO AD 34.15.0050 com insumos Sinapi e FGV</t>
  </si>
  <si>
    <t>Controle tecnologico de obras em concreto armado, considerando-se apenas o controle do concreto e constando de coleta, moldagem e capeamento de corpos de prova, transporte ate 200 Km, ensaios de resistencia a compressao aos 28 dias e "slump test", medido por m3 de concreto colocado nas formas</t>
  </si>
  <si>
    <t>Ensaio de resistencia a compressao de corpo de prova cilindrico (15x30)cm, exclusive o transporte.(desonerado)</t>
  </si>
  <si>
    <t>Ins FGV IEQ017450</t>
  </si>
  <si>
    <t>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t>
  </si>
  <si>
    <t>.1.2</t>
  </si>
  <si>
    <t>Sinapi 90779</t>
  </si>
  <si>
    <t>Engenheiro civil senior com encargos complementares</t>
  </si>
  <si>
    <t>.1.3</t>
  </si>
  <si>
    <t>Sinapi 88321</t>
  </si>
  <si>
    <t>Técnico de laboratório com encargos complementares</t>
  </si>
  <si>
    <t>.1.4</t>
  </si>
  <si>
    <t>Sinapi 88249</t>
  </si>
  <si>
    <t>Auxiliar de laboratório com encargos complementares</t>
  </si>
  <si>
    <t>.1.5</t>
  </si>
  <si>
    <t>Sinapi 90777</t>
  </si>
  <si>
    <t>despesas diversas para cobrir despesas de escritorio (materiais, instrumentos, equipamentos, software, hardware, plotagem, etc) - equivalente em hora de engenheiro junior</t>
  </si>
  <si>
    <t>Moldagem e coleta de corpo de prova de concreto e transporte a 200 Km, por topo.(desonerado)</t>
  </si>
  <si>
    <t>Ins FGV REQ902050</t>
  </si>
  <si>
    <t>Caminhoneta de Servico, capacidade de 13 passageiros ou 1650Kg, com motorista, material de operacao e material de manutencao, com as seguintes especificacoes minimas: motor a gasolina de 123CV, modelo basico. Custo horario produtivo.(desonerado)</t>
  </si>
  <si>
    <t>Ins FGV REQ902150</t>
  </si>
  <si>
    <t>Caminhoneta de Servico, capacidade de 13 passageiros ou 1650Kg, com motorista, com as seguintes especificacoes minimas: motor a gasolina de 123CV. Custo horario improdutivo (motor desligado).(desonerado)</t>
  </si>
  <si>
    <t>Remate e capeamento de corpo de prova, exclusive o transporte.(desonerado)</t>
  </si>
  <si>
    <t>.3.2</t>
  </si>
  <si>
    <t>Ins Sinapi 1379</t>
  </si>
  <si>
    <t xml:space="preserve">Cimento Portland Composto CPII - 32 kg </t>
  </si>
  <si>
    <t>.3.3</t>
  </si>
  <si>
    <t>Comp 04115/ORSE com insumos e mão de obra Sinapi</t>
  </si>
  <si>
    <t>Ins Sinapi 4085</t>
  </si>
  <si>
    <t>Locacao de bomba submersivel para drenagem e esgotamento, motor eletrico trifasico, potencia de 4 cv, diametro de recalque de 3". faixa de operacao: q=60 m3/h (+ ou - 1 m3/h) e amt=2 m; q=11 m3/h (+ ou - 1 m3/h) e amt = 23 m (+ ou - 1 m)</t>
  </si>
  <si>
    <t>Eletricista com Encargos Complementares</t>
  </si>
  <si>
    <t>Servente  com Encargos Complementares</t>
  </si>
  <si>
    <t>Comp. FGV SCO RIO MT 14.05.0050 com insumos Sinapi</t>
  </si>
  <si>
    <t>Média Comp. Sinapi 90808 / 90810 + Armadura do projeto</t>
  </si>
  <si>
    <t>Ins Sinapi 38409</t>
  </si>
  <si>
    <t>Concreto usinado bombeavel, classe de resistencia C30, com brita 0 e 1, slump = 190 +/- 20 mm, exclui servico de bombeamento (NBR 8953)</t>
  </si>
  <si>
    <t>Sinapi 74010/1</t>
  </si>
  <si>
    <t>Carga e descarga mecanica de solo utilizando caminhao basculante 6,0m3/16t e pa carregadeira sobre pneus 128 hp, capacidade da caçamba 1,7 a 2,8 m3, peso operacional 11632 kg</t>
  </si>
  <si>
    <t>Sinapi 90674</t>
  </si>
  <si>
    <t>Perfuratriz com torre metálica para execução de estaca hélice contínua, profundidade máxima de 30 m, diâmetro máximo de 800 mm, potência instalada de 268 hp, mesa rotativa com torque máximo de 170 knm - chp diurno</t>
  </si>
  <si>
    <t>Sinapi 90675</t>
  </si>
  <si>
    <t>Perfuratriz com torre metálica para execução de estaca hélice contínua, profundidade máxima de 30 m, diâmetro máximo de 800 mm, potência instalada de 268 hp, mesa rotativa com torque máximo de 170 knm - chi diurno</t>
  </si>
  <si>
    <t>Sinapi 95967</t>
  </si>
  <si>
    <t>Serviços técnicos especializados para acompanhamento de execução de fundações profundas e estruturas de contenção</t>
  </si>
  <si>
    <t>Sinapi 97913</t>
  </si>
  <si>
    <t>Transporte com caminhão basculante de 6 m3, em via urbana em revestimento primário (unidade: m3xkm)</t>
  </si>
  <si>
    <t>m3xkm</t>
  </si>
  <si>
    <t>Armação de bloco, viga baldrame ou sapata utilizando aço ca-50 de 6,3mm - montagem</t>
  </si>
  <si>
    <t>Armação de bloco, viga baldrame ou sapata utilizando aço ca-50 de 12,5mm - montagem</t>
  </si>
  <si>
    <t>Comp. Criada a Partir do elemento</t>
  </si>
  <si>
    <t>Sinapi 88294</t>
  </si>
  <si>
    <t>Operador de escavadeira com encargos complementares</t>
  </si>
  <si>
    <t>Sinapi 88243</t>
  </si>
  <si>
    <t>Ajudante especializado com encargos complementares</t>
  </si>
  <si>
    <t>Carreta para transporte pesado, com capacidade de carga útil de 60/80t, com motorista operador, mate</t>
  </si>
  <si>
    <t>Carreta para transporte pesado, com capacidade de carga útil de 60/80t, com motorista operador, com</t>
  </si>
  <si>
    <t>Comp. Sinapi 96555 para fck 40 Mpa</t>
  </si>
  <si>
    <t>Concretagem de blocos de coroamento fck 35 MPa, com uso de baldes, jericas ou equipamentos similares, lançamento, adensamento e acabamento, inclusive fornecimento e preparo do concreto</t>
  </si>
  <si>
    <t>Sinapi 90586</t>
  </si>
  <si>
    <t>Vibrador de imersão, diâmetro de ponteira 45mm, motor elétrico trifásico potência de 2 cv - chp diurno. af_06/2015</t>
  </si>
  <si>
    <t>Sinapi 90587</t>
  </si>
  <si>
    <t>Vibrador de imersão, diâmetro de ponteira 45mm, motor elétrico trifásico potência de 2 cv - chi diurno. af_06/2015</t>
  </si>
  <si>
    <t>Ins Sinapi 34495</t>
  </si>
  <si>
    <t>Concreto usinado bombeavel, classe de resistencia C35, com brita 0 e 1, slump = 100 +/- 20 mm, exclui servico de bombeamento (NBR 8953)</t>
  </si>
  <si>
    <t>Comp. Sinapi 94972 com mão de obra média Comp. Sinapi 92718 e 92741</t>
  </si>
  <si>
    <t>Ins Sinapi 11145</t>
  </si>
  <si>
    <t>Concreto usinado bombeavel, classe de resistencia C35, com brita 0 e 1, slump = 100 +/- 20 mm, inclui servico de bombeamento (NBR 8953)</t>
  </si>
  <si>
    <t>Sinapi 88262</t>
  </si>
  <si>
    <t>Carpinteiro de formas com encargos complementares</t>
  </si>
  <si>
    <t>Vibrador de imersão, diâmetro de ponteira 45mm, motor elétrico trifásico potência de 2 cv - chp diurno</t>
  </si>
  <si>
    <t>Vibrador de imersão, diâmetro de ponteira 45mm, motor elétrico trifásico potência de 2 cv - chi diurno</t>
  </si>
  <si>
    <t>Comp FGV ET 25.05.0180 com insumos Sinapi e FGV</t>
  </si>
  <si>
    <t>Ins Sinapi 1</t>
  </si>
  <si>
    <t>Acetileno (recarga para cilindro de conjunto oxicorte grande)</t>
  </si>
  <si>
    <t>Kg</t>
  </si>
  <si>
    <t>Ins Sinapi 4777</t>
  </si>
  <si>
    <t>Cantoneira de aco, com abas iguais qualquer bitola</t>
  </si>
  <si>
    <t>Ins Sinapi 1327</t>
  </si>
  <si>
    <t>Chapa de aco fina a frio</t>
  </si>
  <si>
    <t>Ins Sinapi 10997</t>
  </si>
  <si>
    <t xml:space="preserve">Eletrodo aws e-7018 (ok 48.04; wi 718) d=4mm (solda eletrica) </t>
  </si>
  <si>
    <t>Ins Sinapi 2</t>
  </si>
  <si>
    <t>Oxigenio, recarga para cilindro de conjunto oxicorte grande</t>
  </si>
  <si>
    <t>Ins Sinapi 10962</t>
  </si>
  <si>
    <t>Perfil "H" de aco carbono, padrao americano, de (6"x6")</t>
  </si>
  <si>
    <t>Sinapi 88278</t>
  </si>
  <si>
    <t>Montador de estruturas metálicas com encargos complementares</t>
  </si>
  <si>
    <t>Pintura esmalte fosco, duas demãos, sobre superfície metálica. Fornecimento e aplicação</t>
  </si>
  <si>
    <t>Fundo anticorrosivo a base de oxido de ferro (zarcão), duas demãos. Fornecimento e aplicação</t>
  </si>
  <si>
    <t>Ins FGV REQ006200</t>
  </si>
  <si>
    <t>Retificador de solda eletrica de 430A</t>
  </si>
  <si>
    <t>Sinapi 95139</t>
  </si>
  <si>
    <t>Talha manual de corrente, capacidade de 2 ton. com elevação de 3 m - chp diurno</t>
  </si>
  <si>
    <t>Comp Sinapi 79627 adaptada para a divisória do projeto</t>
  </si>
  <si>
    <t>Sinapi 88274</t>
  </si>
  <si>
    <t>Marmorista com encargos complementares</t>
  </si>
  <si>
    <t>Sinapi 88629</t>
  </si>
  <si>
    <t>Argamassa traço 1:3 (cimento e areia média), preparo manual.</t>
  </si>
  <si>
    <t>Ins Sinapi 25976</t>
  </si>
  <si>
    <t>Divisoria em granito, com duas faces polidas, tipo andorinha/ quartz/ castelo/ corumba ou outros equivalentes da regiao, e= *3,0* cm</t>
  </si>
  <si>
    <t>Cantoneiras para divisórias em aço inox com parafusos</t>
  </si>
  <si>
    <t>Parafusos cromados</t>
  </si>
  <si>
    <t>Ins Sinapi 34741</t>
  </si>
  <si>
    <t>Chapa de mdf branco liso 2 faces, e = 12 mm, de *2,75 x 1,85* m</t>
  </si>
  <si>
    <t>Ins Sinapi 34360</t>
  </si>
  <si>
    <t>Perfil de aluminio anodizado kg (perfil ud-029 - 0,326 kg/m)</t>
  </si>
  <si>
    <t>Estimado</t>
  </si>
  <si>
    <t>Pintura eletrostática branca - Estimado 10% do valor do alumínio</t>
  </si>
  <si>
    <t>Sinapi 88251</t>
  </si>
  <si>
    <t>Auxiliar de serralheiro com encargos complementares</t>
  </si>
  <si>
    <t>Sinapi 88315</t>
  </si>
  <si>
    <t>Serralheiro com encargos complementares</t>
  </si>
  <si>
    <t>Comp. Sinapi 95465 para o elemento vazado designado</t>
  </si>
  <si>
    <t>Aberturas de ventilação em elementos vazados (cobogó) de concreto 20x20x7cm assentados com argamassa traco 1:4 (cimento e areia)</t>
  </si>
  <si>
    <t>Ins Sinapi 370</t>
  </si>
  <si>
    <t>Areia media - posto jazida/fornecedor (retirado na jazida, sem transporte)</t>
  </si>
  <si>
    <t>Cimento portland composto CP-II 32</t>
  </si>
  <si>
    <t>Ins Sinapi 672</t>
  </si>
  <si>
    <t>Elemento vazado de concreto, quadriculado, 1 furo *20 x 20 x 6,5* cm</t>
  </si>
  <si>
    <t>Comp. Sinapi 75220 para a cumeeira especificada</t>
  </si>
  <si>
    <t>Cumeeira para Telha Trapezoidal PIR - Fab. Isoeste, RAL 6035</t>
  </si>
  <si>
    <t>Sinapi 88323</t>
  </si>
  <si>
    <t>Telhadista com encargos complementares</t>
  </si>
  <si>
    <t>Comp. Sinapi 94229 para a calha especificada</t>
  </si>
  <si>
    <t>Ins Sinapi 142</t>
  </si>
  <si>
    <t>Selante elastico monocomponente a base de poliuretano para juntas diversas</t>
  </si>
  <si>
    <t>310ml</t>
  </si>
  <si>
    <t>Ins Sinapi 5061</t>
  </si>
  <si>
    <t>Prego de aco polido com cabeca 18 x 27 (2 1/2 x 10)</t>
  </si>
  <si>
    <t>Ins Sinapi 5104</t>
  </si>
  <si>
    <t>Rebite de aluminio vazado de repuxo, 3,2 x 8 mm (1kg = 1025 unidades)</t>
  </si>
  <si>
    <t>Ins Sinapi 13388</t>
  </si>
  <si>
    <t>Solda em barra de estanho-chumbo 50/50</t>
  </si>
  <si>
    <t>Ins Sinapi 40871</t>
  </si>
  <si>
    <t>Calha quadrada de chapa de aco galvanizada num 24, corte 100 cm (coletado caixa)</t>
  </si>
  <si>
    <t>Sinapi 93281</t>
  </si>
  <si>
    <t xml:space="preserve">Guincho elétrico de coluna, capacidade 400 kg, com moto freio, motor trifásico de 1,25 cv - chp diurno. </t>
  </si>
  <si>
    <t>Sinapi 93282</t>
  </si>
  <si>
    <t>Guincho elétrico de coluna, capacidade 400 kg, com moto freio, motor trifásico de 1,25 cv - chi diurno.</t>
  </si>
  <si>
    <t>Estrutura para fixação do ACM</t>
  </si>
  <si>
    <t>Perfil em alumínio anodizado 30x50x1,5mm (0,624 kg/m) - 1,35m</t>
  </si>
  <si>
    <t>Perfil em alumínio anodizado 30x30x1,5mm (0,462 kg/m) - 0,40 m</t>
  </si>
  <si>
    <t>Cantoneira em alumínio anodizado 30x30x,15mm (0,237 kg/m) - 2,40 m</t>
  </si>
  <si>
    <t>Cantoneira em alumínio anodizado 35x15x,15mm (0,196 kg/m) - 0,95 m</t>
  </si>
  <si>
    <t>.1.8</t>
  </si>
  <si>
    <t>.1.9</t>
  </si>
  <si>
    <t>Colocação de placas ACM</t>
  </si>
  <si>
    <t>Painéis Térmicos tipo ACM, Cor Madeira ou equivalente</t>
  </si>
  <si>
    <t>Fita VHB 4950 3M 25mm x 20m</t>
  </si>
  <si>
    <t>Corpo De Apoio Tarucel 25mm Roundex - Rolo C/50 Metros</t>
  </si>
  <si>
    <t>.2.4</t>
  </si>
  <si>
    <t>310ML</t>
  </si>
  <si>
    <t xml:space="preserve">Brise Fachada Metálico de Alumínio com Lâminas Perfuradas – Acab. Cor Laranja fabricação Refax </t>
  </si>
  <si>
    <t>Montagem do brise com estrutura auxiliar</t>
  </si>
  <si>
    <t>Frete Jad Log para Brise metálico (R$ 39.312,96 / R$ 187.884,00) - 20,92%</t>
  </si>
  <si>
    <t>Comp. Sinapi 87632 adicionada a barita</t>
  </si>
  <si>
    <t>Cimento portland composto CP II-32</t>
  </si>
  <si>
    <t>Ins Sinapi 7334</t>
  </si>
  <si>
    <t>Aditivo adesivo liquido para argamassas de revestimentos cimenticios</t>
  </si>
  <si>
    <t>Sinapi 87373</t>
  </si>
  <si>
    <t>Argamassa traço 1:4 (cimento e areia média) para contrapiso, preparo manual.</t>
  </si>
  <si>
    <t>Ins 00256/ORSE</t>
  </si>
  <si>
    <t>Argamassa baritada pronta para aplicação</t>
  </si>
  <si>
    <t>Comp. Sinapi 87260 para a cerâmica indicada</t>
  </si>
  <si>
    <t>Sinapi 88256</t>
  </si>
  <si>
    <t xml:space="preserve">Azulejista ou ladrilhista com encargos complementares </t>
  </si>
  <si>
    <t xml:space="preserve">Porcelanato Portobello 60x60cm - Linha Essencial - Cimento Cinza Bold </t>
  </si>
  <si>
    <t>Ins Sinapi 37398</t>
  </si>
  <si>
    <t>Rejunte epóxi colorido</t>
  </si>
  <si>
    <t>Ins Sinapi 37596</t>
  </si>
  <si>
    <t>Argamassa colante tipo ACIII - E</t>
  </si>
  <si>
    <t>Porcelanato Portobello 20x120cm Pau Brasil Natural</t>
  </si>
  <si>
    <t>Portobello Linha Travertino Navona - Cor Crema – Cód.21824E 60x120cm</t>
  </si>
  <si>
    <t>Cerâmica Kerafloor Gail - 8030-1015 - Piso Kerafloor Gail Kitchen 300x300x8,4mm</t>
  </si>
  <si>
    <t>Comp. Sinapi 72187 para o piso especificado</t>
  </si>
  <si>
    <t>Pavimentação tátil de alerta / direcional em placas de borracha DAUD</t>
  </si>
  <si>
    <t>Sinapi 87298</t>
  </si>
  <si>
    <t>Argamassa traço 1:3 (cimento e areia média) para contrapiso, preparo mecânico com betoneira 400 l</t>
  </si>
  <si>
    <t>Sinapi 87287</t>
  </si>
  <si>
    <t>Argamassa traço 1:1:6 (cimento, cal e areia média) para emboço/massa única/assentamento de alvenaria de vedação, preparo mecânico com betoneira 600 l</t>
  </si>
  <si>
    <t>Comp. Sinapi 87273 para a cerâmica especificada</t>
  </si>
  <si>
    <t>Cerâmica Cecrisa EVEREST WH NEW 32x45 cm cor Branco</t>
  </si>
  <si>
    <t>Ins Sinapi 1381</t>
  </si>
  <si>
    <t>Argamassa colante AC I para cerâmicas</t>
  </si>
  <si>
    <t>Cerâmica 10x10 GALERIA BRANCO MESH AC- Eliane</t>
  </si>
  <si>
    <t>Composiçoes Sinapi e FGV com insumos Sinapi e mercado</t>
  </si>
  <si>
    <t>Porta fornecimento e colocação</t>
  </si>
  <si>
    <t>Ins Sinapi 2432</t>
  </si>
  <si>
    <t>Dobradica em aco/ferro, 3 1/2" x 3", e= 1,9 a 2 mm, com anel, cromado ou zincado, tampa bola, com parafusos</t>
  </si>
  <si>
    <t>Ins Sinapi 39502</t>
  </si>
  <si>
    <t>Porta de madeira, folha pesada (nbr 15930) de 80 x 210 cm, e = 35 mm, nucleo solido, capa lisa em hdf, acabamento em laminado natural para verniz</t>
  </si>
  <si>
    <t>Ins Sinapi 11055</t>
  </si>
  <si>
    <t>Parafuso rosca soberba zincado cabeca chata fenda simples 3,5 x 25 mm (1 ")</t>
  </si>
  <si>
    <t>Sinapi 88261</t>
  </si>
  <si>
    <t>Carpinteiro de esquadria com encargos complementares</t>
  </si>
  <si>
    <t>.1.6</t>
  </si>
  <si>
    <t>Sinapi 91288</t>
  </si>
  <si>
    <t>Aduela / marco / batente para porta de 80x210cm, padrão popular - fornecimento e montagem</t>
  </si>
  <si>
    <t>.1.7</t>
  </si>
  <si>
    <t>Sinapi 91302</t>
  </si>
  <si>
    <t>Alisar / guarnição de 5x1,5cm para porta de 80x210cm fixado com pregos, padrão popular - fornecimento e instalação</t>
  </si>
  <si>
    <t>Fechadura - fornecimento e colocação</t>
  </si>
  <si>
    <t>Fechadura linha Arquiteto ref. 6521 cromado brilhante</t>
  </si>
  <si>
    <t>Laminado melamínico fornecimento e colocação</t>
  </si>
  <si>
    <t>Ins Sinapi 1341</t>
  </si>
  <si>
    <t>Chapa de laminado melaminico, texturizado, de *1,25 x 3,08* m, e = 0,8 mm</t>
  </si>
  <si>
    <t>Ins Sinapi 1339</t>
  </si>
  <si>
    <t>Cola a base de resina sintetica para chapa de laminado melaminico</t>
  </si>
  <si>
    <t>.3.4</t>
  </si>
  <si>
    <t>Ins Sinapi 5020</t>
  </si>
  <si>
    <t>Porta de madeira, folha media (NBR 15930) de 60 x 210 cm, e = 35 mm, nucleo sarrafeado, capa lisa em hdf, acabamento laminado natural para verniz</t>
  </si>
  <si>
    <t>Sinapi 91286</t>
  </si>
  <si>
    <t>Aduela / marco / batente para porta de 60x210cm, padrão popular - fornecimento e montagem</t>
  </si>
  <si>
    <t>Sinapi 91300</t>
  </si>
  <si>
    <t>Alisar / guarnição de 5x1,5cm para porta de 60x210cm fixado com pregos, padrão popular - fornecimento e instalação</t>
  </si>
  <si>
    <t>Ins Sinapi 39503</t>
  </si>
  <si>
    <t>Porta de madeira, folha pesada (nbr 15930) de 90 x 210 cm, e = 35 mm, nucleo solido, capa lisa em hdf, acabamento em laminado natural para verniz</t>
  </si>
  <si>
    <t>Sinapi 91290</t>
  </si>
  <si>
    <t>Aduela / marco / batente para porta de 90x210cm, padrão popular - fornecimento e montagem</t>
  </si>
  <si>
    <t>Sinapi 91303</t>
  </si>
  <si>
    <t>Alisar / guarnição de 5x1,5cm para porta de 90x210cm fixado com pregos, padrão popular - fornecimento e instalação</t>
  </si>
  <si>
    <t>Ins Sinapi 3096</t>
  </si>
  <si>
    <t>Fecho / fechadura concha com alavanca / trava, de embutir, para porta ou janela de correr em latao ou aco inox - completo</t>
  </si>
  <si>
    <t>Ins Sinapi 3084</t>
  </si>
  <si>
    <t>Fechadura bico de papagaio, maquina *45* mm, cromada, com cilindro, para porta de correr externa - completa</t>
  </si>
  <si>
    <t>Ins Sinapi 585</t>
  </si>
  <si>
    <t xml:space="preserve">Cantoneira "u" aluminio abas iguais 1 ", e = 3/32 " </t>
  </si>
  <si>
    <t>Ins Sinapi 11575</t>
  </si>
  <si>
    <t>Roldana dupla, em zamac com chapa de latao, rolamentos em aco, para porta e janela de correr</t>
  </si>
  <si>
    <t>.2.5</t>
  </si>
  <si>
    <t>Ins Sinapi 11581</t>
  </si>
  <si>
    <t>Trilho em aluminio "u", com abaulado para roldana de porta de correr, *40 x 40* mm</t>
  </si>
  <si>
    <t>.2.6</t>
  </si>
  <si>
    <t>.2.7</t>
  </si>
  <si>
    <t>Comp. criada a partir do serviço</t>
  </si>
  <si>
    <t>Sinapi 94573</t>
  </si>
  <si>
    <t>Janela de alumínio de correr, 4 folhas, fixação com parafuso sobre contramarco (exclusive contramarco), com vidros, padronizada</t>
  </si>
  <si>
    <t>Sinapi 84889</t>
  </si>
  <si>
    <t>Puxador central para esquadria de alumínio</t>
  </si>
  <si>
    <t>Ins Sinapi 36888</t>
  </si>
  <si>
    <t>Guarnição/moldura de acabamento para esquadria de alumínio anodizado natural, para 1 face</t>
  </si>
  <si>
    <t>Pintura eletrostática na cor branca (10% do valor da esquadria)</t>
  </si>
  <si>
    <t>Sinapi 72119</t>
  </si>
  <si>
    <t>Vidro temperado incolor, espessura 8mm, fornecimento e instalacao, inclusive massa para vedação</t>
  </si>
  <si>
    <t>Sinapi 94575</t>
  </si>
  <si>
    <t>Janela de alumínio maximar, fixação com parafuso, vedação com espuma expansiva PU, com vidros, padronizada</t>
  </si>
  <si>
    <t>Sinapi 72117</t>
  </si>
  <si>
    <t>Vidro liso comum transparente, espessura 4mm. Fornecimento e colocação</t>
  </si>
  <si>
    <t>Janela J6 - 200x100cm - de correr aluminio anodizado natural com ferragens e vidro liso incolor 4mm</t>
  </si>
  <si>
    <t>Sinapi 94570</t>
  </si>
  <si>
    <t>Janela de alumínio de correr, 2 folhas, fixação com parafuso sobre contramarco (exclusive contramarco), com vidros, padronizada</t>
  </si>
  <si>
    <t>Janela J7 - 120x100cm - de correr aluminio anodizado natural com ferragens e vidro liso incolor 4mm</t>
  </si>
  <si>
    <t>Sinapi 91338</t>
  </si>
  <si>
    <t>Porta de alumínio de abrir com lambri, com guarnição, fixação com parafusos - fornecimento e instalação</t>
  </si>
  <si>
    <t>Sinapi 74047/2</t>
  </si>
  <si>
    <t>Dobradica em aco/ferro, 3" x 21/2", e=1,9 a 2 mm, sem anel, cromado ou zincado, tampa bola, com parafusos</t>
  </si>
  <si>
    <t>Sinapi 84950</t>
  </si>
  <si>
    <t>Fecho embutir tipo unha 40cm c/colocacao</t>
  </si>
  <si>
    <t>Sinapi 90830</t>
  </si>
  <si>
    <t>Fechadura de embutir com cilindro, externa, completa, acabamento padrão médio, incluso execução de furo - fornecimento e instalação</t>
  </si>
  <si>
    <t>Sinapi 94805 adaptada por m2</t>
  </si>
  <si>
    <t>Porta de alumínio de abrir para vidro sem guarnição, fixação com parafusos, inclusive vidros - fornecimento e instalação</t>
  </si>
  <si>
    <t>Sinapi 72120</t>
  </si>
  <si>
    <t>Vidro temperado incolor, espessura 10mm, fornecimento e instalacao, inclusive massa para vedação</t>
  </si>
  <si>
    <t>Sinapi 91341</t>
  </si>
  <si>
    <t>Porta em alumínio de abrir tipo veneziana com guarnição, fixação com parafusos - fornecimento e instalação</t>
  </si>
  <si>
    <t>Sinapi 68050</t>
  </si>
  <si>
    <t>Porta de correr em aluminio, com duas folhas para vidro, incluso vidro liso incolor, fechadura e puxador, sem guarnicao/alizar/vista</t>
  </si>
  <si>
    <t>Esquadria em aluminio pintura eletrostática branca fixa guarnecendo vidro temperado liso 10mm - 70x210cm</t>
  </si>
  <si>
    <t>Sinapi 85010</t>
  </si>
  <si>
    <t>Caixilho fixo de alumínio para vidro</t>
  </si>
  <si>
    <t>Esquadria em aluminio pintura eletrostática branca fixa guarnecendo vidro temperado liso 10mm - 450x210cm</t>
  </si>
  <si>
    <t>Esquadria em aluminio pintura eletrostática branca fixa guarnecendo vidro temperado liso 10mm - 90x210cm</t>
  </si>
  <si>
    <t>Esquadria em aluminio pintura eletrostática branca fixa guarnecendo vidro temperado liso 10mm - 395x100cm</t>
  </si>
  <si>
    <t>Esquadria em aluminio pintura eletrostática branca fixa guarnecendo vidro temperado liso 10mm - 180x210cm</t>
  </si>
  <si>
    <t>Esquadria em aluminio pintura eletrostática branca fixa guarnecendo vidro temperado liso 10mm - 270x210cm</t>
  </si>
  <si>
    <t>Esquadria em aluminio pintura eletrostática branca fixa guarnecendo vidro temperado liso 10mm - 90x50cm - Guiche</t>
  </si>
  <si>
    <t>Esquadria em aluminio pintura eletrostática branca fixa guarnecendo vidro temperado liso 10mm - 630x300cm</t>
  </si>
  <si>
    <t>Esquadria em aluminio pintura eletrostática branca fixa guarnecendo vidro temperado liso 10mm - 60x50cm - Guiche</t>
  </si>
  <si>
    <t>Esquadria em aluminio pintura eletrostática branca fixa guarnecendo vidro plumbífero - 60x50cm - Guiche</t>
  </si>
  <si>
    <t>Vidro plumbífero</t>
  </si>
  <si>
    <t>Esquadria em aluminio pintura eletrostática branca fixa guarnecendo vidro temperado liso 10mm - 360x210cm</t>
  </si>
  <si>
    <t>Esquadria em aluminio pintura eletrostática branca fixa guarnecendo vidro temperado liso 10mm - 170x210cm</t>
  </si>
  <si>
    <t>Esquadria em aluminio pintura eletrostática branca fixa guarnecendo vidro temperado liso 10mm - 180x300cm</t>
  </si>
  <si>
    <t>Comp. Sinapi 90838 adapatada para a porta</t>
  </si>
  <si>
    <t>Ins Sinapi 11154</t>
  </si>
  <si>
    <t>Porta corta-fogo para saida de emergencia, com fechadura, vao luz de 90 x 210 cm, classe p-90 (nbr 11742)</t>
  </si>
  <si>
    <t>Ins Sinapi 569</t>
  </si>
  <si>
    <t>Cantoneira ferro galvanizado de abas iguais, 5/8" x 1/8" (l x e) - 23 kg/m2 - BATENTES</t>
  </si>
  <si>
    <t>Argamassa traço 1:3 (cimento e areia média), preparo manual</t>
  </si>
  <si>
    <t>Ins Sinapi 39615</t>
  </si>
  <si>
    <t>Barra antipanico simples, cega lado oposto, cor cinza</t>
  </si>
  <si>
    <t>Ins Sinapi 21013</t>
  </si>
  <si>
    <t>Tubo em aço galvanizado Ø 50mm (2")  (par.3mm - 4,40 kg/m) - 2,00m</t>
  </si>
  <si>
    <t>Ins Sinapi 11977</t>
  </si>
  <si>
    <t>Chumbador de aco, diametro 1/2", comprimento 75 mm</t>
  </si>
  <si>
    <t>Acetileno, em garrafas de 9Kg</t>
  </si>
  <si>
    <t>Eletrodo com diâmetro de 5mm (3/16"), E-7418-6 G</t>
  </si>
  <si>
    <t>Oxigênio, em garrafas de 9,3m3</t>
  </si>
  <si>
    <t>Retificador de solda elétrica de 430A</t>
  </si>
  <si>
    <t>Tubo em aço galvanizado Ø 50mm (2")  (par.3mm - 4,40 kg/m) - 1,00m</t>
  </si>
  <si>
    <t>Portilhola em chapa de aço 60x190 para reservatórios incluisve ferragens</t>
  </si>
  <si>
    <t>Cantoneira ferro galvanizado de abas iguais, 5/8" x 1/8" (l x e) - 23 kg/m2</t>
  </si>
  <si>
    <t>Ins Sinapi 11051</t>
  </si>
  <si>
    <t>Chapa de aco galvanizada bitola gsg 26, e = 0,50 mm (4,00 kg/m2) - 14 kg/m2</t>
  </si>
  <si>
    <t>Ins Sinapi 2433</t>
  </si>
  <si>
    <t>Dobradica em aco/ferro, 3" x 2 1/2", e= 1,2 a 1,8 mm, sem anel, cromado ou zincado, tampa chata, com parafusos</t>
  </si>
  <si>
    <t>Ins Sinapi 11461</t>
  </si>
  <si>
    <t>Ferrolho / fecho chato, de sobrepor, em ferro zincado, reforcado, 5", com porta cadeado, para portao, porta e janela - inclui parafusos</t>
  </si>
  <si>
    <t>Auxiliar de serralheiro com encargos complementares (8 h/m2)</t>
  </si>
  <si>
    <t>Serralheiro com encargos complementares (8 h/m2)</t>
  </si>
  <si>
    <t>Tubo em aço galvanizado Ø 50mm (2")  (par.3mm - 4,40 kg/m) - 3,10m</t>
  </si>
  <si>
    <t>Ins Sinapi 11975</t>
  </si>
  <si>
    <t>Chumbador de aco, diametro 5/8", comprimento 6", com porca</t>
  </si>
  <si>
    <t>Ins Sinapi 546</t>
  </si>
  <si>
    <t>Barra chata tipo quadrada 3/4" (2,85 kg/m)</t>
  </si>
  <si>
    <t>Ins Sinapi 1322</t>
  </si>
  <si>
    <t>Tubo de aço retangular espessura 1.9mm seção 30x20mm (1,38 kg/m)</t>
  </si>
  <si>
    <t>Tubo em aço galvanizado Ø 50mm (2")  (par.3mm - 4,40 kg/m) - 2,10m</t>
  </si>
  <si>
    <t>Ins Sinapi 21010</t>
  </si>
  <si>
    <t>Tubo em aço galvanizado Ø 25mm (1")  (par.2.65mm - 2,11 kg/m) - 4,00m</t>
  </si>
  <si>
    <t>Conforme Proposta</t>
  </si>
  <si>
    <t>Comp. Sinapi 88649 com cerâmica especificada</t>
  </si>
  <si>
    <t>Rodapé em Porcelanato Portobello 60x60cm cortado para 10x60cm - Linha Essencial - Cimento Cinza Bold</t>
  </si>
  <si>
    <t>Azulejista ou Ladrilhista com encargos complementares</t>
  </si>
  <si>
    <t>Rodapé em Porcelanato Portobello Linha Travertino Navona - Cor Crema – Cód.21824E 60x120cm cortado para 10x120cm</t>
  </si>
  <si>
    <t>Comp. Sinapi 84161 para o Granito especificado</t>
  </si>
  <si>
    <t>Sinapi 88631</t>
  </si>
  <si>
    <t>Argamassa traço 1:4 (cimento e areia média), preparo manual (0,008 m3/m2)</t>
  </si>
  <si>
    <t>Ins Sinapi 20232</t>
  </si>
  <si>
    <t>Soleira em granito, polido, tipo andorinha/ quartz/ castelo/ corumba ou outros equivalentes da regiao, l= *15* cm, e= *2,0* cm</t>
  </si>
  <si>
    <t>Comp. Sinapi 84088 para o Granito especificado</t>
  </si>
  <si>
    <t>Comp. Sinapi 86895 adaptada para a banca e o granito especificados</t>
  </si>
  <si>
    <t xml:space="preserve">Servente com encargos complementares </t>
  </si>
  <si>
    <t>Ins Sinapi 1380</t>
  </si>
  <si>
    <t>Cimento branco</t>
  </si>
  <si>
    <t>Ins Sinapi 4823</t>
  </si>
  <si>
    <t xml:space="preserve">Massa plastica adesiva para marmore/granito </t>
  </si>
  <si>
    <t>Ins Sinapi 7568</t>
  </si>
  <si>
    <t>Bucha nylon s-10 c/ parafuso aco zinc rosca soberba cab chat</t>
  </si>
  <si>
    <t>Ins Sinapi 38364</t>
  </si>
  <si>
    <t>Bancada em Granito Cinza Andorinha espessura 2cm</t>
  </si>
  <si>
    <t>Ins Sinapi 20231</t>
  </si>
  <si>
    <t>Saia e Frontão em Granito Cinza Andorinha espessura 2cm</t>
  </si>
  <si>
    <t>Ins Sinapi 37590</t>
  </si>
  <si>
    <t>Mão francesa em barra de ferro chato retangular 2" x 1/4", reforçada, 30 x 25 cm -</t>
  </si>
  <si>
    <t>Ins Sinapi 38633</t>
  </si>
  <si>
    <t>Furo para torneira ou outros acessorios em bancada de marmore/ granito ou outro tipo de pedra natural</t>
  </si>
  <si>
    <t>Ins Sinapi 38605</t>
  </si>
  <si>
    <t>Abertura para encaixe de cuba ou lavatorio em bancada de marmore/ granito ou outro tipo de pedra natural</t>
  </si>
  <si>
    <t>Comp. 09702/Orse com insumos de mercado e mão de obra Sinapi</t>
  </si>
  <si>
    <t>Ins Sinapi 3148</t>
  </si>
  <si>
    <t>Fita de vedação para tubos e conexões roscáveis (largura: 1/2 ")</t>
  </si>
  <si>
    <t>Sinapi 88248</t>
  </si>
  <si>
    <t>Auxiliar de encanador ou bombeiro hidráulico com encargos complementares</t>
  </si>
  <si>
    <t>Comp. 03670/Orse com insumos de mercado e mão de obra Sinapi</t>
  </si>
  <si>
    <t>Cuba de Embutir Oval DECA cor Branco (Cód.L.59.17)</t>
  </si>
  <si>
    <t>Ins Sinapi 6136</t>
  </si>
  <si>
    <t xml:space="preserve">Sifao em metal cromado para pia ou lavatorio, 1 x 1.1/2 " </t>
  </si>
  <si>
    <t>Ins Sinapi 38643</t>
  </si>
  <si>
    <t xml:space="preserve">Valvula em metal cromado para lavatorio, 1 " sem ladrao </t>
  </si>
  <si>
    <t>Ins Sinapi 11684</t>
  </si>
  <si>
    <t xml:space="preserve">Engate / rabicho flexivel inox 1/2 " x 40 cm </t>
  </si>
  <si>
    <t>Lavatório Master Canto L76 DECA cor branco gelo 17</t>
  </si>
  <si>
    <t>Comp 08775/ORSE com insumos de mercado e mão de obra Sinapi</t>
  </si>
  <si>
    <t>Ins Sinapi 6157</t>
  </si>
  <si>
    <t xml:space="preserve">Valvula em metal cromado para pia americana 3.1/2 x 1.1/2 " </t>
  </si>
  <si>
    <t>Ins Sinapi 38637</t>
  </si>
  <si>
    <t>Sifao em metal cromado para pia americana, 1.1/2 x 1.1/2 "</t>
  </si>
  <si>
    <t>Cuba Retangular com Válvula 40x34cm Polido Tramontina 94081507</t>
  </si>
  <si>
    <t>Comp. 08235/Orse com insumos de mercado e mão de obra Sinapi</t>
  </si>
  <si>
    <t>Ins Sinapi 21011</t>
  </si>
  <si>
    <t xml:space="preserve">Tubo aco galvanizado com costura, classe leve, dn 32 mm ( 11/4"), e = 2,65 mm, *2,71* kg/m (nbr 5580) </t>
  </si>
  <si>
    <t>Comp. 03663/Orse com insumos de mercado e mão de obra Sinapi</t>
  </si>
  <si>
    <t>Vaso Linha Convencional DECA Vogue Plus código P132 cor Branco 17; completo com assento Slow Close, tubo de ligação, aneis, fixações</t>
  </si>
  <si>
    <t>Anel de vedação (decane AV 90l) ou equivalente</t>
  </si>
  <si>
    <t>Ins Sinapi 11955</t>
  </si>
  <si>
    <t>Parafuso de latao com acabamento cromado para fixar peca sanitaria, inclui porca cega, arruela e bucha de nylon tamanho s-10</t>
  </si>
  <si>
    <t>Tubo de ligação cromado</t>
  </si>
  <si>
    <t>Vaso Linha Convencional DECA Vogue Plus código P132 cor Branco 17</t>
  </si>
  <si>
    <t>Assento Plastico SlowClose Vogue Plus</t>
  </si>
  <si>
    <t>Comp 03461/ORSE com insumos de mercado e mão de obra Sinapi</t>
  </si>
  <si>
    <t>Mictório com Sifão Integrado. Ref. DECA Cód. M-713</t>
  </si>
  <si>
    <t>Válvula para Mictório: Pressmatic Compact Ciclo Fixo Ref. Docol;</t>
  </si>
  <si>
    <t>Sifao em metal cromado para pia americana, 1.1/2 x 1.1/2 " un cr 149,56</t>
  </si>
  <si>
    <t>Comp. 05019/ORSE com insumos de mercado e mão de obra Sinapi</t>
  </si>
  <si>
    <t>Barra de apoio cromada DECA ref. 2310 com 80cm de extensão</t>
  </si>
  <si>
    <t>Azulejista ou ladrilhista com encargos complementares</t>
  </si>
  <si>
    <t>Comp. Sinapi 89354 para o misturador especificado</t>
  </si>
  <si>
    <t>Fita veda rosca em rolos de 18 mm x 50 m (l x c)</t>
  </si>
  <si>
    <t>Comp. 02023/ORSE com insumos de mercado e mão de obra Sinapi</t>
  </si>
  <si>
    <t>Comp 07976/ORSE + Sifão e válvula</t>
  </si>
  <si>
    <t>Tanque Grande De 40 Litros 600X500mm DECA TQ.03.17</t>
  </si>
  <si>
    <t>Ins Sinapi 38638</t>
  </si>
  <si>
    <t>Sifao em metal cromado para tanque, 1.1/4 x 1.1/2 "</t>
  </si>
  <si>
    <t>Ins Sinapi 37588</t>
  </si>
  <si>
    <t>Valvula em metal cromado para tanque, 1.1/2 " sem ladrao</t>
  </si>
  <si>
    <t>Torneira para Tanque Com Derivação FLex DECA 1155.C20</t>
  </si>
  <si>
    <t>Comp. SEINFRA C1628 com insumos Sinapi</t>
  </si>
  <si>
    <t>Cerâmica Gail 1009 / 3510 placa extrudada na cor azul</t>
  </si>
  <si>
    <t>Pavimentação em Cerâmica Gail 1009 / 3510 placa extrudada na cor azul escuro ou equivalente, argamassa pré-fabricada, com rejunte epóxi. Fornecimento e colocação - Faixas de fundo de piscina semi-olímpica</t>
  </si>
  <si>
    <t>Cerâmica Gail 1009 / 3510 placa extrudada na cor azul escuro</t>
  </si>
  <si>
    <t>Comp. Sinapi 73743/1 para a Pedra Pirenópilis</t>
  </si>
  <si>
    <t>Ins Sinapi 4710</t>
  </si>
  <si>
    <t>Pedra quartzito ou calcario laminado, serrada, tipo cariri, itacolomi, lagoa santa, luminaria, pirenopolis, sao tome ou outras similares da regiao, *20 x *40 cm, e= *1,5 a *2,5 cm</t>
  </si>
  <si>
    <t>Argamassa traço 1:3 (em volume de cimento e areia média úmida), preparo manual</t>
  </si>
  <si>
    <t>Cerâmica Gail 5710 / 1000 com borda agarradeira</t>
  </si>
  <si>
    <t>Tubo em aço galvanizado Ø 20mm (3/4")  (par.2.25mm - 1,30 kg/m) - 8,00m</t>
  </si>
  <si>
    <t>Tubo em aço galvanizado Ø 25mm (1")  (par.2.65mm - 2,11 kg/m) - 2,11m</t>
  </si>
  <si>
    <t>Ins Sinapi 7696</t>
  </si>
  <si>
    <t>Tubo aco galvanizado com costura, classe media, dn 2", e = *3,65* mm, peso *5,10* kg/m (nbr 5580)</t>
  </si>
  <si>
    <t>Ins Sinapi 10935</t>
  </si>
  <si>
    <t>Tela de arame galv revestido em pvc, quadrangular / losangular,  fio 2,77 mm (12 bwg), bitola final = *3,8* mm, malha  7,5 x 7,5 cm, h = 2 m</t>
  </si>
  <si>
    <t>Tela Gradil Morlan Revestida com PVC, 4,30 mm h= 2,00m assente sobre mureta de 50cm de altura - Acabamento branco</t>
  </si>
  <si>
    <t>Tela Gradil Morlan Revestida com PVC, 4,30 mm h= 2,00m</t>
  </si>
  <si>
    <t>Poste Morlan 40x60x1,25mm com base aparafusada 15x15 pintura eletrostática mínimo 120 micras</t>
  </si>
  <si>
    <t>Fixadores belgo =6 p/poste</t>
  </si>
  <si>
    <t xml:space="preserve">Serralheiro com encargos complementares </t>
  </si>
  <si>
    <t>Portão de Correr 500x250cm - Estrutura em Perfil Tubular Metálico 3x6cm, com Fechamento em Tela Gradil Morlan Revestida com PVC, 4,30 mm incluisve ferragens - Acabamento branco</t>
  </si>
  <si>
    <t>Tubo de aço retangular espessura 3.0mm seção 30x60mm (4,10 kg/m)</t>
  </si>
  <si>
    <t>.17</t>
  </si>
  <si>
    <t>Portão de Abrir em giro 240x250cm duas folhas - Estrutura em Perfil Tubular Metálico 3x6cm, com Fechamento em Tela Gradil Morlan Revestida com PVC, 4,30 mm incluisve ferragens - Acabamento branco</t>
  </si>
  <si>
    <t>Comp. Sinapi 73921/2 para o piso indicado</t>
  </si>
  <si>
    <t>Argamassa colante AC I para ceramicas</t>
  </si>
  <si>
    <t>Pisos tátil de alerta / direcional em placas de concreto pré-moldado</t>
  </si>
  <si>
    <t>Composições Sinapi</t>
  </si>
  <si>
    <t>Rebaixo de calçadas para acesssibilidade, executado em concreto e cimentado</t>
  </si>
  <si>
    <t>Piso em concreto 20mpa preparo mecanico, espessura 7 cm, com armacao em tela soldada</t>
  </si>
  <si>
    <t>Piso cimentado, traço 1:3 (cimento e areia), acabamento liso, espessura 3,0 cm, preparo mecânico da argamassa</t>
  </si>
  <si>
    <t>Grama sintética decorativa 12mm</t>
  </si>
  <si>
    <t>Frete para grama sintetica (10,51%)</t>
  </si>
  <si>
    <t>Ins Sinapi 366</t>
  </si>
  <si>
    <t>Areia fina Peneirada</t>
  </si>
  <si>
    <t>Granulos de borracha para amortecimento</t>
  </si>
  <si>
    <t>Sinapi 88260</t>
  </si>
  <si>
    <t>Calceteiro com encargos complementares</t>
  </si>
  <si>
    <t>Portão de Abrir em giro 100x250cm uma folha - Estrutura em Perfil Tubular Metálico 3x6cm, com Fechamento em Tela Gradil Morlan Revestida com PVC, 4,30 mm incluisve ferragens - Acabamento branco. Fornecimento, fabricação e montagem</t>
  </si>
  <si>
    <t>Sinapi 88628</t>
  </si>
  <si>
    <t>Argamassa traço 1:3 (cimento e areia média), preparo mecânico com betoneira 400 l</t>
  </si>
  <si>
    <t>Ins Sinapi 36887</t>
  </si>
  <si>
    <t>Tela de fibra de vidro, acabamento anti-alcalino, malha 10 x 10 mm</t>
  </si>
  <si>
    <t xml:space="preserve">Impermeabilização de superfície com manta asfáltica SBS Topo 3, duas camadas, inclusive aplicação de primer asfáltico, e=4mm. conforme projeto. </t>
  </si>
  <si>
    <t>Ins Sinapi 511</t>
  </si>
  <si>
    <t>Primer para manta asfaltica a base de asfalto modificado diluido em solven</t>
  </si>
  <si>
    <t>Ins Sinapi 4226</t>
  </si>
  <si>
    <t>Gas de cozinha - GLP</t>
  </si>
  <si>
    <t>Sinapi 88270</t>
  </si>
  <si>
    <t>Impermeabilizador com encargos complementares</t>
  </si>
  <si>
    <t>Ins Sinapi 4015</t>
  </si>
  <si>
    <t>Manta asfaltica elastomerica em poliester 4 mm, tipo III, classe B, acabamento PP (NBR 9952)</t>
  </si>
  <si>
    <t>Comp. 07291/ORSE com insumos Sinapi</t>
  </si>
  <si>
    <t>Sinapi 88245</t>
  </si>
  <si>
    <t>Armador com encargos complementares</t>
  </si>
  <si>
    <t>Ins Sinapi 7155</t>
  </si>
  <si>
    <t>Tela de aco soldada nervurada CA-60, Q-138, (2,20 kg/m2), diametro do fio = 4,2 mm, largura = 2,45 x 120 m de comprimento, espacamento da malha = 10 x 10 cm</t>
  </si>
  <si>
    <t>Comp. Sinapi 92490 adaptada para a cubeta e acessórios ATEX + Frete</t>
  </si>
  <si>
    <t>Ins Sinapi 2692</t>
  </si>
  <si>
    <t>Desmoldante protetor para formas de madeira, de base oleosa emulsionada em agua</t>
  </si>
  <si>
    <t>Ins Sinapi 10749</t>
  </si>
  <si>
    <t>Locacao de escora metalica telescopica, com altura regulavel de *1,80* a *3,20* m, com capacidade de carga de no minimo 1000 kgf (10 kn), incluso tripe e forcado</t>
  </si>
  <si>
    <t>Ins Sinapi 40270</t>
  </si>
  <si>
    <t>Viga de escoramaento h20, de madeira, peso de 5,00 a 5,20 kg/m, com extremidades plasticas</t>
  </si>
  <si>
    <t>Proposta ATEX  por telefone Sr. Magno Magalhães 61 98565-9773</t>
  </si>
  <si>
    <t>Forma ATEX 900 82,5 x 82,5 x 22,5 cm 2 unidades / m2 x 30 dias (considerando-se 15 dias por laje)</t>
  </si>
  <si>
    <t>Proposta ATEX  por telefone Sr. Magno Magalhães 61 98565-9774</t>
  </si>
  <si>
    <t>REGUA LINEAR 75mm x 1m ATEX - 8 metros por m2 x 30 dias (considerando-se 15 dias por laje)</t>
  </si>
  <si>
    <t>Proposta ATEX  por telefone Sr. Magno Magalhães 61 98565-9775</t>
  </si>
  <si>
    <t>CABETEX 75mm ATEX - 0,80 unidades / m2 x 30 dias  (considerando-se 15 dias por laje)</t>
  </si>
  <si>
    <t xml:space="preserve">Frete Jad Log para formas ATEX de Brasília para Gurupi - R$ 46.976,88 / 5.817 m2 = </t>
  </si>
  <si>
    <t>Sinapi 88239</t>
  </si>
  <si>
    <t>Ajudante de carpinteiro com encargos complementares</t>
  </si>
  <si>
    <t>Sinapi 92267</t>
  </si>
  <si>
    <t>Fabricação de fôrma para lajes, em chapa de madeira compensada resinada, e = 17 mm</t>
  </si>
  <si>
    <t>Composição Sinapi 87457 para blocos indicados em projeto</t>
  </si>
  <si>
    <t>Canaleta de concreto estrutural 4,5 Mpa 19x19x39cm para preenchimento com armação e concreto</t>
  </si>
  <si>
    <t>Sinapi 87292</t>
  </si>
  <si>
    <t>Argamassa traço 1:2:8 (em volume de cimento, cal e areia média úmida) para emboço/massa única/assentamento de alvenaria de vedação, preparo mecânico com betoneira 400 l</t>
  </si>
  <si>
    <t>Composição Sinapi 93371 com acréscimo de solo cimento a 8%</t>
  </si>
  <si>
    <t>Sinapi 5631</t>
  </si>
  <si>
    <t>Escavadeira hidráulica sobre esteiras, caçamba 0,80 m3, peso operacional 17 t, potencia bruta 111 hp - chp diurno</t>
  </si>
  <si>
    <t>Sinapi 5632</t>
  </si>
  <si>
    <t>Escavadeira hidráulica sobre esteiras, caçamba 0,80 m3, peso operacional 17 t, potencia bruta 111 hp - chi diurno</t>
  </si>
  <si>
    <t>Sinapi 91533</t>
  </si>
  <si>
    <t>Compactador de solos de percussão (soquete) com motor a gasolina 4 tempos, potência 4 cv - chp diurno</t>
  </si>
  <si>
    <t>Sinapi 91534</t>
  </si>
  <si>
    <t>Compactador de solos de percussão (soquete) com motor a gasolina 4 tempos, potência 4 cv - chi diurno</t>
  </si>
  <si>
    <t>Sinapi 95606</t>
  </si>
  <si>
    <t>Umidificação de material para valas com caminhão pipa 10000l</t>
  </si>
  <si>
    <t>Cimento portland composto CPII - 32</t>
  </si>
  <si>
    <t>Instalações Prediais e Mecânicas</t>
  </si>
  <si>
    <t>Sinapi 89402</t>
  </si>
  <si>
    <t xml:space="preserve">Tubo, PVC, soldável, dn 25mm, instalado em ramal de distribuição de água - fornecimento e instalação. </t>
  </si>
  <si>
    <t>Sinapi 94673</t>
  </si>
  <si>
    <t>Curva 90 graus, PVC, soldável, dn 25 mm, instalado em reservação de água de edificação que possua reservatório de fibra/fibrocimento fornecimento e instalação.</t>
  </si>
  <si>
    <t>Apoios, suportes e fixações - 10% do conjunto</t>
  </si>
  <si>
    <t>Sinapi 89403</t>
  </si>
  <si>
    <t>Tubo, PVC, soldável, dn 32mm, instalado em ramal de distribuição de água - fornecimento e instalação</t>
  </si>
  <si>
    <t>Sinapi 94675</t>
  </si>
  <si>
    <t>Curva 90 graus, PVC, soldável, dn 32 mm, instalado em reservação de água de edificação que possua reservatório de fibra/fibrocimento fornecimento e instalação</t>
  </si>
  <si>
    <t>Sinapi 89448</t>
  </si>
  <si>
    <t>Tubo, PVC, soldável, dn 40mm, instalado em prumada de água - fornecimento e instalação.</t>
  </si>
  <si>
    <t>Sinapi 94677</t>
  </si>
  <si>
    <t>Curva 90 graus, PVC, soldável, dn 40 mm, instalado em reservação de água de edificação que possua reservatório de fibra/fibrocimento fornecimento e instalação</t>
  </si>
  <si>
    <t>Sinapi 89449</t>
  </si>
  <si>
    <t>Tubo, PVC, soldável, dn 50mm, instalado em prumada de água - fornecimento e instalação.</t>
  </si>
  <si>
    <t>Sinapi 94679</t>
  </si>
  <si>
    <t>Curva 90 graus, PVC, soldável, dn 50 mm, instalado em reservação de água de edificação que possua reservatório de fibra/fibrocimento fornecimento e instalação</t>
  </si>
  <si>
    <t>Sinapi 89450</t>
  </si>
  <si>
    <t>Tubo, PVC, soldável, dn 60mm, instalado em prumada de água - fornecimento e instalação</t>
  </si>
  <si>
    <t>Sinapi 94681</t>
  </si>
  <si>
    <t>Curva 90 graus, PVC, soldável, dn 60 mm, instalado em reservação de água de edificação que possua reservatório de fibra/fibrocimento fornecimento e instalação</t>
  </si>
  <si>
    <t>Comp. FGV SCO RIO IT 05.10.0168 com insumos Sinapi</t>
  </si>
  <si>
    <t>Ins Sinapi 119</t>
  </si>
  <si>
    <t>Adesivo plastico para PVC rigido, com 75gr</t>
  </si>
  <si>
    <t>Ins Sinapi 3530</t>
  </si>
  <si>
    <t>Joelho de PVC rigido marrom, 90o, soldavel, de 110mm</t>
  </si>
  <si>
    <t>Ins Sinapi 9870</t>
  </si>
  <si>
    <t>Tubo de PVC rigido, soldavel, vara com 6m, diametro nominal de 110mm</t>
  </si>
  <si>
    <t>Encanador ou bombeiro hidraulico com Encargos Complementares</t>
  </si>
  <si>
    <t>Servente com Encargos Complementares</t>
  </si>
  <si>
    <t>Tubo de aço carbono 1 1/2"</t>
  </si>
  <si>
    <t>Ins Sinapi 40624</t>
  </si>
  <si>
    <t>Tubo aco preto sem costura 1 1/2", e = 3,68 mm, schedule 40 (4,05 kg/m)</t>
  </si>
  <si>
    <t>Sinapi 88317</t>
  </si>
  <si>
    <t>Soldador com encargos complementares</t>
  </si>
  <si>
    <t>Curva de aço carbono 1 1/2"</t>
  </si>
  <si>
    <t>Ins Sinapi 40386</t>
  </si>
  <si>
    <t>Curva 45 graus em aco carbono, soldavel, pressao 3.000 lbs, dn 1 1/2"</t>
  </si>
  <si>
    <t>Ins Sinapi 7307</t>
  </si>
  <si>
    <t>Fundo anticorrosivo para metais ferrosos (zarcao)</t>
  </si>
  <si>
    <t>Apoios, suportes e fixações para o conjunto - 10% do total</t>
  </si>
  <si>
    <t>Comp. Sinapi 92338 para o tubo especificado</t>
  </si>
  <si>
    <t>Tubo de aço carbono 2"</t>
  </si>
  <si>
    <t>Ins Sinapi 21148</t>
  </si>
  <si>
    <t>Tubo aco preto sem costura 2", e = 3,91 mm, schedule 40 (5,04 kg/m)</t>
  </si>
  <si>
    <t>Comp. Sinapi 92676 para a curva especificada</t>
  </si>
  <si>
    <t>Curva de aço carbono 2"</t>
  </si>
  <si>
    <t>Ins Sinapi 40388</t>
  </si>
  <si>
    <t>Curva 45 graus em aco carbono, soldavel, pressao 3.000 lbs, dn 2"</t>
  </si>
  <si>
    <t>Sinapi 89634</t>
  </si>
  <si>
    <t>Tubo, cpvc, soldável, dn 22mm, instalado em ramal ou sub-ramal de água - fornecimento e instalação</t>
  </si>
  <si>
    <t>Sinapi 89641</t>
  </si>
  <si>
    <t>Joelho 90 graus, cpvc, soldável, dn 22mm, instalado em ramal ou sub-ramal de água - fornecimento e instalação</t>
  </si>
  <si>
    <t>Sinapi 89635</t>
  </si>
  <si>
    <t>Tubo, cpvc, soldável, dn 28mm, instalado em ramal ou sub-ramal de água - fornecimento e instalação</t>
  </si>
  <si>
    <t>Sinapi 89646</t>
  </si>
  <si>
    <t>Joelho 90 graus, cpvc, soldável, dn 28mm, instalado em ramal ou sub-ramal de água - fornecimento e instalação</t>
  </si>
  <si>
    <t>Sinapi 92324</t>
  </si>
  <si>
    <t>Tubo em cobre rígido, dn 22 mm, classe e, com isolamento, instalado em ramal e sub-ramal fornecimento e instalação</t>
  </si>
  <si>
    <t>Sinapi 92312</t>
  </si>
  <si>
    <t>Cotovelo em cobre, dn 22 mm, 90 graus, sem anel de solda, instalado em ramal de distribuição fornecimento e instalação</t>
  </si>
  <si>
    <t>Sinapi 92325</t>
  </si>
  <si>
    <t>Tubo em cobre rígido, dn 28 mm, classe e, com isolamento, instalado em ramal e sub-ramal fornecimento e instalação</t>
  </si>
  <si>
    <t>Sinapi 92313</t>
  </si>
  <si>
    <t>Cotovelo em cobre, dn 28 mm, 90 graus, sem anel de solda, instalado em ramal de distribuição fornecimento e instalação</t>
  </si>
  <si>
    <t>Sinapi 92283</t>
  </si>
  <si>
    <t>Tubo em cobre rígido, dn 35 mm, classe e, com isolamento, instalado em prumada fornecimento e instalação</t>
  </si>
  <si>
    <t>Sinapi 92289</t>
  </si>
  <si>
    <t>Cotovelo em cobre, dn 35 mm, 90 graus, sem anel de solda, instalado em prumada fornecimento e instalação</t>
  </si>
  <si>
    <t>Sinapi 92284</t>
  </si>
  <si>
    <t>Tubo em cobre rígido, dn 42 mm, classe e, com isolamento, instalado em prumada fornecimento e instalação</t>
  </si>
  <si>
    <t>Sinapi 92290</t>
  </si>
  <si>
    <t>Cotovelo em cobre, dn 42 mm, 90 graus, sem anel de solda, instalado em prumada fornecimento e instalação</t>
  </si>
  <si>
    <t>Comp. Sinapi 89985 - Comp. Sinapi 89393 (para mão de obra)</t>
  </si>
  <si>
    <t xml:space="preserve">Acabamento cromado para válvulas tipo "Gaveta", Ref. FABRIMAR Digital Line ou similar para registro de Ø3/4" </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</si>
  <si>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</si>
  <si>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 xml:space="preserve">Mangueira de irrigação, Ø3/4", com 30m de comprimento Ref. TRAMONTINA NTS Anti-torção ou superior. </t>
  </si>
  <si>
    <t>Sinapi 96522</t>
  </si>
  <si>
    <t>Escavação manual de valas a qualquer profundidade, sem previsão de formas</t>
  </si>
  <si>
    <t>Reaterro compactado manualmente em camada de 20cm, com material proveniente das escavações para serviços de infraestrutura</t>
  </si>
  <si>
    <t>Sinapi 87448</t>
  </si>
  <si>
    <t>Alvenaria de vedação de blocos vazados de concreto de 9x19x39cm (espessura 9cm) de paredes com área líquida menor que 6m² sem vãos e argamassa de assentamento com preparo manual</t>
  </si>
  <si>
    <t>Chapisco aplicado tanto em pilares e vigas de concreto como em alvenarias de paredes internas, com colher de pedreiro. argamassa traço 1:3 com preparo manual</t>
  </si>
  <si>
    <t>Sinapi 98560</t>
  </si>
  <si>
    <t>Impermeabilizacao de superficie com argamassa de cimento e areia, traco 1:3, com aditivo impermeabilizante, e=2 cm</t>
  </si>
  <si>
    <t>Sinapi 83681</t>
  </si>
  <si>
    <r>
      <t xml:space="preserve">Tubo pvc </t>
    </r>
    <r>
      <rPr>
        <sz val="8"/>
        <rFont val="Swis721 BT"/>
        <family val="2"/>
      </rPr>
      <t>Ø</t>
    </r>
    <r>
      <rPr>
        <sz val="8"/>
        <rFont val="Arial"/>
        <family val="2"/>
      </rPr>
      <t xml:space="preserve"> 4" com material drenante para dreno/barbaca - fornecimento e instalacao</t>
    </r>
  </si>
  <si>
    <t>Sinapi 83534</t>
  </si>
  <si>
    <t>Lastro de concreto, preparo mecanico, incluso aditivo impermeabilizante - fundo da caixa</t>
  </si>
  <si>
    <t>Sinapi 94107</t>
  </si>
  <si>
    <t>Lastro com preparo de fundo, largura maior ou igual a 1,5 m, com camada de brita, lançamento manual, em local com nível baixo de interferência</t>
  </si>
  <si>
    <t>Cantoneira de aco, com abas iguais,  qualquer bitola</t>
  </si>
  <si>
    <t>Ins Sinapi 11289</t>
  </si>
  <si>
    <t>Tampao fofo articulado p/ registro, classe A15 carga maxima 1,5 t, *200 x 200* mm</t>
  </si>
  <si>
    <t>Registro de gaveta bruto, latão, roscável, 3/4, instalado em reservação de água de edificação que possua reservatório de fibra/fibrocimento
fornecimento e instalação</t>
  </si>
  <si>
    <t>Adaptador para mangueira de 3/4"</t>
  </si>
  <si>
    <t>Comp. Antiga Sinapi 73796/4</t>
  </si>
  <si>
    <t>Estopa</t>
  </si>
  <si>
    <t>Ins Sinapi 10232</t>
  </si>
  <si>
    <t>Valvula de retencao de bronze, pe com crivos, extremidade com rosca, de 2", para fundo de poco</t>
  </si>
  <si>
    <t>Junta de expansão metálica flangeada, Ø2",em aço inox</t>
  </si>
  <si>
    <t>Caixa de proteção do hidrômetro em alvenaria ou pré moldada, com porta e ferragens</t>
  </si>
  <si>
    <t>Lastro de concreto magro, aplicado em blocos de coroamento</t>
  </si>
  <si>
    <t>(Composição representativa) execução de estruturas de concreto armado, fck = 25 Mpa</t>
  </si>
  <si>
    <t>Sinapi 72131</t>
  </si>
  <si>
    <t>Alvenaria em tijolo ceramico macico 5x10x20cm 1 vez (espessura 20cm), assentado com argamassa traco 1:2:8 (cimento, cal e areia)</t>
  </si>
  <si>
    <t>.1.10</t>
  </si>
  <si>
    <t>.1.11</t>
  </si>
  <si>
    <t>Sinapi 74238/2</t>
  </si>
  <si>
    <t>Portao em tela arame galvanizado n.12 malha 2" e moldura em tubos de aco com duas folhas de abrir, incluso ferragens</t>
  </si>
  <si>
    <t>.1.12</t>
  </si>
  <si>
    <t>Fornecimento e aplicação de pintura esmalte fosco, duas demaos, sobre superficie metalica</t>
  </si>
  <si>
    <t>.1.13</t>
  </si>
  <si>
    <t>Fornecimento e aplicação de fundo anticorrosivo a base de oxido de ferro (zarcao), duas demaos</t>
  </si>
  <si>
    <t>Ins Sinapi 12770</t>
  </si>
  <si>
    <t>Hidrometro multijato, vazao maxima de 10,0 m3/h, de 1"</t>
  </si>
  <si>
    <t>Registro de gaveta bruto, latão, roscável, 1, instalado em reservação de água de edificação que possua reservatório de fibra/fibrocimento fornecimento e instalação</t>
  </si>
  <si>
    <t>Sinapi 97535</t>
  </si>
  <si>
    <t>Tubo de aço galvanizado com costura, classe média, conexão rosqueada, dn 25 (1"), instalado em rede de alimentação para sprinkler - fornecimento e instalação</t>
  </si>
  <si>
    <t>Sinapi 92657</t>
  </si>
  <si>
    <t>Niple, em ferro galvanizado, conexão rosqueada, dn 25 (1"), instalado em rede de alimentação para sprinkler - fornecimento e instalação</t>
  </si>
  <si>
    <t>Sinapi 92658</t>
  </si>
  <si>
    <t>Luva, em ferro galvanizado, conexão rosqueada, dn 25 (1"), instalado em rede de alimentação para sprinkler - fornecimento e instalação</t>
  </si>
  <si>
    <t>Sinapi 92670</t>
  </si>
  <si>
    <t>Joelho 90 graus, em ferro galvanizado, conexão rosqueada, dn 25 (1"), instalado em rede de alimentação para sprinkler - fornecimento e instalação</t>
  </si>
  <si>
    <t>Sinapi 97529</t>
  </si>
  <si>
    <t>Tê, em aço, conexão soldada, dn 25 (1"), instalado em rede de alimentação para sprinkler - fornecimento e instalação</t>
  </si>
  <si>
    <t>Bomba centrífuga MONOBLOCO - Vazão: 15,4 m³/h - Alt. Manom.: 24mca - Potência: 3CV - 380V - 3Ø - 60Hz - Descarga=1" - Sucção= 1.1/2". Ref.: SCHNEIDER modelo BC-92 S/T 1C ou superior</t>
  </si>
  <si>
    <t>Sinapi 84153</t>
  </si>
  <si>
    <t>Aparelho de apoio neoprene nao fretado (1,4kg/dm3)</t>
  </si>
  <si>
    <t>Sinapi 73836/1</t>
  </si>
  <si>
    <t>Instalacao de conj.moto bomba horizontal ate 10 cv</t>
  </si>
  <si>
    <t>Registro de gaveta bruto, latão, roscável, 1 1/2, instalado em reservação de água de edificação que possua reservatório de fibra/fibrocimento fornecimento e instalação</t>
  </si>
  <si>
    <t>Sinapi 99631</t>
  </si>
  <si>
    <t>Válvula de retenção vertical, de bronze, roscável, 1 1/2" - fornecimento e instalação</t>
  </si>
  <si>
    <t>Sinapi 92653</t>
  </si>
  <si>
    <t>Tubo de aço galvanizado com costura, classe média, conexão rosqueada, dn 40 (1 1/2"), instalado em rede de alimentação para sprinkler - fornecimento e instalação</t>
  </si>
  <si>
    <t>Sinapi 92661</t>
  </si>
  <si>
    <t>Niple, em ferro galvanizado, conexão rosqueada, dn 40 (1 1/2"), instalado em rede de alimentação para sprinkler - fornecimento e instalação</t>
  </si>
  <si>
    <t>Sinapi 92662</t>
  </si>
  <si>
    <t>Luva, em ferro galvanizado, conexão rosqueada, dn 40 (1 1/2"), instalado em rede de alimentação para sprinkler - fornecimento e instalação</t>
  </si>
  <si>
    <t>Sinapi 92674</t>
  </si>
  <si>
    <t>Joelho 90 graus, em ferro galvanizado, conexão rosqueada, dn 40 (1 1/2 "), instalado em rede de alimentação para sprinkler - fornecimento e instalação</t>
  </si>
  <si>
    <t>Sinapi 92683</t>
  </si>
  <si>
    <t>Tê, em ferro galvanizado, conexão rosqueada, dn 40 (1 1/2"), instalado em rede de alimentação para sprinkler - fornecimento e instalação.</t>
  </si>
  <si>
    <t>Sinapi 92900</t>
  </si>
  <si>
    <t>União, em ferro galvanizado, conexão rosqueada, dn 40 (1 1/2"), instalado em rede de alimentação para sprinkler - fornecimento e instalação</t>
  </si>
  <si>
    <t>Quadro de Comando 2 Bombas 220V 5A 6Cv Part. Direta Br Controll</t>
  </si>
  <si>
    <t>Sinapi 88247</t>
  </si>
  <si>
    <t>Auxiliar de eletricista com encargos complementares</t>
  </si>
  <si>
    <t>Bomba centrífuga MONOBLOCO - Vazão: 6,2 m³/h - Alt. Manom.: 24mca - Potência: 1,5CV - 380V - 3Ø - 60Hz - Descarga=1" - Sucção= 1.1/2". Ref.: SCHNEIDER modelo BC-92 S/T 1A ou superior</t>
  </si>
  <si>
    <t>Mao de obra para instalação de Reservatório térmico (boiler), solar e elétrico, com capacidade de 5.000 litros, Ref. Soletrol ou superior</t>
  </si>
  <si>
    <t>Sinapi 88279</t>
  </si>
  <si>
    <t>Montador eletromecânico com encargos complementares</t>
  </si>
  <si>
    <t>Frete JadLog para equipamentos solares (R$ 7.036,30 / R$ 30.117,00) = 23,36%</t>
  </si>
  <si>
    <t>Comp. Sinapi 83486 para a bomba indicada</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</si>
  <si>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</si>
  <si>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Ins Sinapi 4780</t>
  </si>
  <si>
    <t>Locação de perfuratriz pneumática de peso médio, * 24 * kg, para rocha h as 2,73</t>
  </si>
  <si>
    <t>Sinapi 88241</t>
  </si>
  <si>
    <t>Ajudante de operação em geral com encargos complementares</t>
  </si>
  <si>
    <t>Sinapi 88297</t>
  </si>
  <si>
    <t>Operador de máquinas e equipamentos com encargos complementares</t>
  </si>
  <si>
    <t>Sinapi 91787</t>
  </si>
  <si>
    <t>(composição representativa) do serviço de instalação de tubos de PVC, soldável, água fria, DN 40 mm (instalado em prumada), inclusive conexões, cortes e fixações, para prédios</t>
  </si>
  <si>
    <t>Sinapi 91786</t>
  </si>
  <si>
    <t>(composição representativa) do serviço de instalação tubos de PVC, soldável, água fria, DN 32 mm (instalado em ramal, sub-ramal, ramal de distribuição ou prumada), inclusive conexões, cortes e fixações, para prédios</t>
  </si>
  <si>
    <t>Ins Sinapi 10236</t>
  </si>
  <si>
    <t>Valvula de retencao de bronze, pe com crivos, extremidade com rosca, de 1 1/2", para fundo de poco</t>
  </si>
  <si>
    <t>Bomba Schneider modelo me-al/br 1320n, potência 2 cv - sucção 1 1/4" e recalque 1"</t>
  </si>
  <si>
    <t>Sinapi 73835/1</t>
  </si>
  <si>
    <t>Instalacao de conj. moto bomba vertical pot. &lt;= 100 cv</t>
  </si>
  <si>
    <t>Registro de gaveta bruto, latão, roscável, 1, instalado em reservação de água de edificação que possua reservatório de fibra/fibrocimento. fornecimento e instalação</t>
  </si>
  <si>
    <t>Válvula de retenção vertical ø 40mm (1.1/2") - fornecimento e instalação</t>
  </si>
  <si>
    <t>Sinapi 89568</t>
  </si>
  <si>
    <t>União, PVC, soldável, DN 40mm, instalado em prumada de água - fornecimento e instalação</t>
  </si>
  <si>
    <t>Comp. FGV SCO RIO IT 05.10.0165 com insumos Sinapi</t>
  </si>
  <si>
    <t>Sinapi 89452</t>
  </si>
  <si>
    <t>Tubo, pvc, soldável, dn 85mm, instalado em prumada de água - fornecimento e instalação</t>
  </si>
  <si>
    <t>Sinapi 94685</t>
  </si>
  <si>
    <t>Curva 90 graus, pvc, soldável, dn 85 mm, instalado em reservação de água de edificação que possua reservatório de fibra/fibrocimento fornecimento e instalação</t>
  </si>
  <si>
    <t>Comp. Sinapi 89557 para a redução especificada</t>
  </si>
  <si>
    <t>Ins Sinapi 301</t>
  </si>
  <si>
    <t>Anel borracha para tubo esgoto predial, dn 100 mm (nbr 5688)</t>
  </si>
  <si>
    <t>Ins Sinapi 20078</t>
  </si>
  <si>
    <t>Pasta lubrificante para tubos e conexoes com junta elastica (uso em pvc, aco, polietileno e outros) ( de *400* g)</t>
  </si>
  <si>
    <t>Comp. Sinapi 89665 para a redução especificada</t>
  </si>
  <si>
    <t>Ins Sinapi 298</t>
  </si>
  <si>
    <t>Anel borracha para tubo esgoto predial, dn 85 mm (nbr 5688)</t>
  </si>
  <si>
    <t>Junta de expansão metálica flangeada, Ø4",em aço inox</t>
  </si>
  <si>
    <t>Comp. Sinapi 94493 adaptada para o registro</t>
  </si>
  <si>
    <t>Ins Sinapi 20080</t>
  </si>
  <si>
    <t>Adesivo plastico para pvc, frasco com 175 gr</t>
  </si>
  <si>
    <t>Ins Sinapi 20083</t>
  </si>
  <si>
    <t>Solucao limpadora para pvc, frasco com 1000 cm3</t>
  </si>
  <si>
    <t>Ins Sinapi 38383</t>
  </si>
  <si>
    <t>Lixa d'agua em folha, grao 100</t>
  </si>
  <si>
    <t>Comp. Sinapi para mão de obra</t>
  </si>
  <si>
    <t>Frete JadLog para Equipamentos de Piscina (R$ 24.956,73 / R$ 507.528,00) = 4,92%</t>
  </si>
  <si>
    <t>Auxiliar de encanador ou bombeiro hidraulico com encargos compllementares</t>
  </si>
  <si>
    <t>Comp. Sinapi 73694 para a bomba especificada</t>
  </si>
  <si>
    <t>Composição SBC  22354 para o dispositivo especificado</t>
  </si>
  <si>
    <t>Composição SBC  22354 para a coadeira especificada</t>
  </si>
  <si>
    <t>Sinapi 89708 para o ralo especificado</t>
  </si>
  <si>
    <t>Ins Sinapi 297</t>
  </si>
  <si>
    <t>Anel borracha para tubo esgoto predial dn 75 mm (nbr 5688)</t>
  </si>
  <si>
    <t>Ins Sinapi 3767</t>
  </si>
  <si>
    <t>lixa em folha para parede ou madeira, numero 120 (cor vermelha)</t>
  </si>
  <si>
    <t xml:space="preserve">Composição Sinapi </t>
  </si>
  <si>
    <t xml:space="preserve">Aparelho de apoio neoprene nao fretado (1,4kg/dm3) </t>
  </si>
  <si>
    <t>Sinapi 89508</t>
  </si>
  <si>
    <t>Tubo PVC, série r, água pluvial, DN 40 mm, fornecido e instalado em ramal de encaminhamento</t>
  </si>
  <si>
    <t>Sinapi 89514</t>
  </si>
  <si>
    <t>Joelho 90 graus, PVC, serie r, água pluvial, DN 40 mm, junta elástica, fornecido e instalado em ramal de encaminhamento</t>
  </si>
  <si>
    <t>Apoios suportes e fixações - 10% do total</t>
  </si>
  <si>
    <t>Sinapi 89509</t>
  </si>
  <si>
    <t>Tubo PVC, série r, água pluvial, DN 50 mm, fornecido e instalado em ramal de encaminhamento</t>
  </si>
  <si>
    <t>Sinapi 89518</t>
  </si>
  <si>
    <t>Sinapi 89511</t>
  </si>
  <si>
    <t>Tubo PVC, série r, água pluvial, DN 75 mm, fornecido e instalado em ramal de encaminhamento</t>
  </si>
  <si>
    <t>Sinapi 89522</t>
  </si>
  <si>
    <t>Joelho 90 graus, PVC, serie r, água pluvial, DN 75 mm, junta soldável, fornecido e instalado em ramal de encaminhamento</t>
  </si>
  <si>
    <t>Sinapi 89512</t>
  </si>
  <si>
    <t>Tubo PVC, série r, água pluvial, DN 100 mm, fornecido e instalado em ramal de encaminhamento</t>
  </si>
  <si>
    <t>Sinapi 89529</t>
  </si>
  <si>
    <t>Joelho 90 graus, PVC, serie r, água pluvial, DN 100 mm, junta soldável, fornecido e instalado em ramal de encaminhamento</t>
  </si>
  <si>
    <t>Sinapi 89580</t>
  </si>
  <si>
    <t>Tubo PVC, série R, água pluvial, DN 150 mm, fornecido e instalado em condutores verticais de esgoto ou AP</t>
  </si>
  <si>
    <t>Sinapi 89590</t>
  </si>
  <si>
    <t>Joelho 90 graus, PVC, serie r, DN 150 mm, junta elástica, fornecido e instalado em condutores verticais de esgoto ou águas pluviais</t>
  </si>
  <si>
    <t>Composições SEINFRA com insumos Sinapi e Seinfra</t>
  </si>
  <si>
    <t>Sinapi 5928</t>
  </si>
  <si>
    <t>Guindauto hidráulico, capacidade máxima de carga 6200 kg, momento máximo de carga 11,7 tm, alcance máximo horizontal 9,70 m, inclusive caminhão toco pbt 16.000 kg, potência de 189 cv - chp diurno</t>
  </si>
  <si>
    <t>Sinapi 72850</t>
  </si>
  <si>
    <t>Carga, manobras e descarga de materiais diversos, com caminhao carroceria 9t (carga e descarga manuais)</t>
  </si>
  <si>
    <t>Sinapi 72840</t>
  </si>
  <si>
    <t>Transporte comercial com caminhao carroceria 9 t, rodovia pavimentada</t>
  </si>
  <si>
    <t>Ins SEINFRA 3957</t>
  </si>
  <si>
    <t>Tubo F.F. com flanges DN 50 PN10 - L= 500</t>
  </si>
  <si>
    <t>Conexões de ferro fundido</t>
  </si>
  <si>
    <t>Ins Sinapi 296</t>
  </si>
  <si>
    <t>Anel borracha para tubo esgoto predial dn 50 mm (nbr 5688)</t>
  </si>
  <si>
    <t>Ins SEINFRA I1289</t>
  </si>
  <si>
    <t>Joelho de ferro fundido DN 50mm</t>
  </si>
  <si>
    <t>Tubo de ferro fundido</t>
  </si>
  <si>
    <t>Ins SEINFRA 6649</t>
  </si>
  <si>
    <t>Tubo F.F. com flanges e bolsa DN 75 PN10 - L= 500</t>
  </si>
  <si>
    <t>Ins SEINFRA I1290</t>
  </si>
  <si>
    <t>Joelho de ferro fundido DN 75mm</t>
  </si>
  <si>
    <t>Ins SEINFRA 6650</t>
  </si>
  <si>
    <t>Tubo F.F. com flanges e bolsa DN 100 PN10 - L= 500</t>
  </si>
  <si>
    <t>Anel borracha para tubo esgoto predial dn 100 mm (nbr 5688)</t>
  </si>
  <si>
    <t>Ins SEINFRA I1288</t>
  </si>
  <si>
    <t>Joelho de ferro fundido DN 100mm</t>
  </si>
  <si>
    <t>Comp. Sinapi 73816/1 para o tubo especificado</t>
  </si>
  <si>
    <t>Tubo dreno, fabricado em PEAD (Polietileno de Alta Densidade), de seção circular, corrugado. Ref.: Kanaflex, linha KanaNET ou similar. Ø 100 mm</t>
  </si>
  <si>
    <t>Ins Sinapi 4718</t>
  </si>
  <si>
    <t>Pedra britada n. 2 (19 a 38 mm) posto pedreira/fornecedor, sem frete</t>
  </si>
  <si>
    <t>Caminhão basculante 6 m3, peso bruto total 16.000 kg, carga útil máxima 13.071 kg, distância entre eixos 4,80 m, potência 230 cv inclusive caçamba metálica - chp diurno</t>
  </si>
  <si>
    <t>Ins Sinapi 38052</t>
  </si>
  <si>
    <t>Tubo dreno, corrugado, espiralado, flexivel, perfurado, em polietileno de alta densidade (pead), dn 100 mm, (4") para drenagem - em rolo (norma dnit 093/2006 - e.m)</t>
  </si>
  <si>
    <t>Sinapi 91277</t>
  </si>
  <si>
    <t>Placa vibratória reversível com motor 4 tempos a gasolina, força centrífuga de 25 kn (2500 kgf), potência 5,5 cv - chp diurno</t>
  </si>
  <si>
    <t>Composição Sinapi + Grelha</t>
  </si>
  <si>
    <t>Sinapi 89708</t>
  </si>
  <si>
    <t>Caixa sifonada, PVC, DN 150 x 185 x 75 mm, junta elástica, fornecida e instalada em ramal de descarga ou em ramal de esgoto sanitário</t>
  </si>
  <si>
    <t>Grelha e caixilho em aço inox articulada</t>
  </si>
  <si>
    <t>Grelha e caixilho em aço inox cega</t>
  </si>
  <si>
    <t>Ins Seinfra I1678</t>
  </si>
  <si>
    <t>Plug ferro fundido 50mm (2")</t>
  </si>
  <si>
    <t>Ins Seinfra I1771</t>
  </si>
  <si>
    <t>Ralo sifonado ferro fundido DN 150mm</t>
  </si>
  <si>
    <t>Sinapi 89707</t>
  </si>
  <si>
    <t>Ralo seco, pvc, dn 100 x 40 mm, junta soldável, fornecido e instalado em ramal de descarga ou em ramal de esgoto sanitário</t>
  </si>
  <si>
    <t>Comp. 04283/ORSE com insumos Sinapi</t>
  </si>
  <si>
    <t>Ins Sinapi 11708</t>
  </si>
  <si>
    <t>Ralo fofo semiesférico, 100 mm, para lajes/ calhas</t>
  </si>
  <si>
    <t>Impermeabilizacao de estruturas enterradas, com tinta asfaltica, duas demaos</t>
  </si>
  <si>
    <t>Grelha para canaleta de piso em aço inox 15cm de largura</t>
  </si>
  <si>
    <t>Ins Sinapi 12546</t>
  </si>
  <si>
    <t>Anel de concreto armado, d = 1,00 m, h = 0,40 m</t>
  </si>
  <si>
    <t>Sinapi 87313</t>
  </si>
  <si>
    <t>Argamassa traço 1:3 (em volume de cimento e areia grossa úmida) para chapisco convencional, preparo mecânico com betoneira 400 l</t>
  </si>
  <si>
    <t>Lastro de concreto, preparo mecânico, inclusos aditivo impermeabilizante, lançamento e adensamento</t>
  </si>
  <si>
    <t>Tampao fofo articulado, classe b125 carga max 12,5 t, redondo tampa 600 mm, rede pluvial/esgoto, p = chamine cx areia / poco visita assentado com arg cim/areia 1:4, fornecimento e assentamento</t>
  </si>
  <si>
    <t>Sinapi 87450</t>
  </si>
  <si>
    <t>Alvenaria de vedação de blocos vazados de concreto de 14x19x39cm (espessura 14cm) de paredes com área líquida menor que 6m² sem vãos e argamassa de assentamento com preparo manual</t>
  </si>
  <si>
    <t>Chapisco aplicado tanto em pilares e vigas de concreto como em alvenarias de paredes internas, com colher de pedreiro. argamassa traço 1:3 com preparo manual. Fornecimento e aplicação</t>
  </si>
  <si>
    <t>Tampao de ferro fundido, d = 60cm, 175kg, p = chamine cx areia/poco visita assentado com arg cim/areia 1:4, fornecimento e assentamento</t>
  </si>
  <si>
    <t>Sinapi 98105</t>
  </si>
  <si>
    <t>Caixa de gordura dupla (capacidade: 126 l), retangular, em alvenaria com tijolos cerâmicos maciços, dimensões internas = 0,4x0,7 m, altura interna = 0,8 m</t>
  </si>
  <si>
    <t>CAIXA DE DISTRIBUIÇÃO (CD) - 1 UNIDADE</t>
  </si>
  <si>
    <t>Sinapi 87316</t>
  </si>
  <si>
    <t>Argamassa traço 1:4 (em volume de cimento e areia grossa úmida) para chapisco convencional, preparo mecânico com betoneira 400 l</t>
  </si>
  <si>
    <t>Ins Sinapi 12547</t>
  </si>
  <si>
    <t xml:space="preserve">Anel de concreto armado, d = 1,00 m, h = 0,50 m </t>
  </si>
  <si>
    <t>TANQUE SÉPTICO (TS)  - 1 UNIDADE</t>
  </si>
  <si>
    <t>Ins Sinapi 41930</t>
  </si>
  <si>
    <t>Tubo coletor de esgoto pvc, jei, dn 200 mm (nbr 7362) Quantidade multiplicada por 1,3 para conexões e fixações</t>
  </si>
  <si>
    <t>FILTRO ANAERÓBICO (FA)  - 1 UNIDADE</t>
  </si>
  <si>
    <t>.3.5</t>
  </si>
  <si>
    <t>Ins Sinapi 12568</t>
  </si>
  <si>
    <t>Anel de concreto armado, d = 3,00 m, h = 0,50</t>
  </si>
  <si>
    <t>.3.6</t>
  </si>
  <si>
    <t>.3.7</t>
  </si>
  <si>
    <t>.3.8</t>
  </si>
  <si>
    <t>Sinapi 73873/2</t>
  </si>
  <si>
    <t>Leito filtrante - forn.e enchimento c/ brita no. 4</t>
  </si>
  <si>
    <t>.3.9</t>
  </si>
  <si>
    <t>.3.10</t>
  </si>
  <si>
    <t>SUMIDOUROS (SM) - 4 UNIDADES (quantidades para as 4 unidades)</t>
  </si>
  <si>
    <t>.4.2</t>
  </si>
  <si>
    <t>.4.3</t>
  </si>
  <si>
    <t>.4.4</t>
  </si>
  <si>
    <t>.4.5</t>
  </si>
  <si>
    <t>.4.6</t>
  </si>
  <si>
    <t>Areia fina - posto jazida/fornecedor (retirado na jazida, sem transporte)</t>
  </si>
  <si>
    <t>.4.7</t>
  </si>
  <si>
    <t>.4.8</t>
  </si>
  <si>
    <t>Sinapi 91791</t>
  </si>
  <si>
    <t>(Composição representativa) do serviço de instalação de tubos de pvc, série R água pluvial, dn 150 mm inclusive conexões, cortes e fixações, para prédios</t>
  </si>
  <si>
    <t>.4.9</t>
  </si>
  <si>
    <t>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t>
  </si>
  <si>
    <t>Bomba centrífuga submersível com motor hermeticamente fechado (IP68). Vazão: 43,1m³/h, pressão: 6mca - Recalque: Ø3" - Propulsor semi-aberto (ContraBlack) - 2CV. Ref.: UNI 700T BSP da "ABS" ou similar</t>
  </si>
  <si>
    <t>Ins Sinapi 6012</t>
  </si>
  <si>
    <t>Registro gaveta bruto em latao forjado, bitola 3 " (ref 1509)</t>
  </si>
  <si>
    <t>Valvula de esfera Ø 3"</t>
  </si>
  <si>
    <t>Ins Sinapi 7588</t>
  </si>
  <si>
    <t>Automatico de boia superior / inferior, *15* a / 250 v</t>
  </si>
  <si>
    <t>Ins Sinapi 21090</t>
  </si>
  <si>
    <t>Tampao fofo articulado, classe d400 carga max 40 t, redondo tampa *600 mm, rede pluvial/esgoto</t>
  </si>
  <si>
    <t>Ins Sinapi 21015</t>
  </si>
  <si>
    <t>Tubo aco galvanizado com costura, classe leve, dn 80 mm ( 3"), e = 3,35 mm, *7,32* kg/m (nbr 5580)</t>
  </si>
  <si>
    <t>Ins Sinapi 9890</t>
  </si>
  <si>
    <t>Uniao de ferro galvanizado, com rosca bsp, com assento plano, de 3"</t>
  </si>
  <si>
    <t>Ins Sinapi 10414</t>
  </si>
  <si>
    <t>Valvula de retencao vertical, de bronze (pn-16), 3", 200 psi, extremidades com rosca</t>
  </si>
  <si>
    <t>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t>
  </si>
  <si>
    <t>Bomba submersível, vazão 25m³/h, pressão 10mca - Pot.: 1CV 220V - Recalque: Ø2" - Propulsor semi-aberto (ContraBlack). Ref.:  MODELO  "ROBUSTA 400M STD" - Fab.:   "ABS" ou similar</t>
  </si>
  <si>
    <t>Registro de gaveta bruto, latão, roscável, 2, instalado em reservação de água de edificação que possua reservatório de fibra/fibrocimento fornecimento e instalação</t>
  </si>
  <si>
    <t>Sinapi 99623</t>
  </si>
  <si>
    <t>Válvula de retenção horizontal, de bronze, roscável, 2" - forneciment o e instalação</t>
  </si>
  <si>
    <t>Sinapi 88547</t>
  </si>
  <si>
    <t>Chave de boia automática inferior</t>
  </si>
  <si>
    <t xml:space="preserve">Chave de boia automática superior 10a/250v - fornecimento e instalacao </t>
  </si>
  <si>
    <t>Sinapi 94800</t>
  </si>
  <si>
    <t>Torneira de boia, roscável, 2, fornecida e instalada em reservação de água</t>
  </si>
  <si>
    <t>Sinapi 100234</t>
  </si>
  <si>
    <t>Acessórios para içamento para ligações, conf. Projeto</t>
  </si>
  <si>
    <t>Poço em concreto 0,80x1,00x1,45m(h) - medidas internas , com Tampão em ferro fundido</t>
  </si>
  <si>
    <t>.10.1</t>
  </si>
  <si>
    <t>.10.2</t>
  </si>
  <si>
    <t>.10.3</t>
  </si>
  <si>
    <t>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t>
  </si>
  <si>
    <t>Bomba submersível, vazão 4,3m³/h, pressão 6mca - Pot.: 0,5CV 220V - Recalque: Ø2" - Propulsor Tipo Vortex. Ref.:  MODELO  "ROBUSTA 250M STD" - Fab.:   "ABS" ou similar</t>
  </si>
  <si>
    <t>Poço em concreto 0,80x1,00x1,05m(h) - medidas internas , com Tampão em ferro fundido</t>
  </si>
  <si>
    <t>Espuma de polietileno, com espessura acima de 8,0mm - tubo 40mm</t>
  </si>
  <si>
    <t>Sinapi 88277</t>
  </si>
  <si>
    <t>Montador (tubo aço/equipamentos) com encargos complementares</t>
  </si>
  <si>
    <t>Espuma de polietileno, com espessura acima de 8,0mm - tubo 50mm</t>
  </si>
  <si>
    <t>Comp. 03770/ORSE com insumos Sinapi</t>
  </si>
  <si>
    <t>Eletroduto Flexível corrugado, fabricado em PEAD, incluindo curvas, luvas, buchas e arruelas, ref.: Kanaflex ou Similar - Ø 1 1/4"</t>
  </si>
  <si>
    <t>Ins Sinapi 39247</t>
  </si>
  <si>
    <t>Eletrodutoduto pead flexivel parede simples, corrugacao helicoidal, cor preta, sem rosca, de 1 1/4", para cabeamento subterraneo (NBR 15715)</t>
  </si>
  <si>
    <t>Comp. 07150/ORSE com insumos Sinapi</t>
  </si>
  <si>
    <t>Ins Sinapi 39248</t>
  </si>
  <si>
    <t>Eletrodutoduto pead flexivel parede simples, corrugacao helicoidal, cor preta, sem rosca, de 4", para cabeamento subterraneo (NBR 15715)</t>
  </si>
  <si>
    <t xml:space="preserve">Composições Sinapi </t>
  </si>
  <si>
    <t>Sinapi 91867</t>
  </si>
  <si>
    <t>Eletroduto rígido roscável, PVC, DN 25 mm (3/4"), para circuitos terminais, instalado em laje - fornecimento e instalação</t>
  </si>
  <si>
    <t>Sinapi 91871</t>
  </si>
  <si>
    <t>Eletroduto rígido roscável, PVC, DN 25 mm (3/4"), para circuitos terminais, instalado em parede - fornecimento e instalação</t>
  </si>
  <si>
    <t>Sinapi 91879</t>
  </si>
  <si>
    <t>Luva para eletroduto, PVC, roscável, DN 25 mm (3/4"), para circuitos terminais, instalada em laje - fornecimento e instalação</t>
  </si>
  <si>
    <t>Sinapi 91884</t>
  </si>
  <si>
    <t>Luva para eletroduto, PVC, roscável, DN 25 mm (3/4"), para circuitos terminais, instalada em parede - fornecimento e instalação</t>
  </si>
  <si>
    <t>Sinapi 91902</t>
  </si>
  <si>
    <t>Curva 90 graus para eletroduto, PVC, roscável, DN 25 mm (3/4"), para circuitos terminais, instalada em laje - fornecimento e instalação</t>
  </si>
  <si>
    <t>Sinapi 91914</t>
  </si>
  <si>
    <t>Curva 90 graus para eletroduto, PVC, roscável, DN 25 mm (3/4"), para circuitos terminais, instalada em parede - fornecimento e instalação</t>
  </si>
  <si>
    <t>Sinapi 91868</t>
  </si>
  <si>
    <t>Eletroduto rígido roscável, PVC, DN 32 mm (1"), para circuitos terminais, instalado em laje - fornecimento e instalação</t>
  </si>
  <si>
    <t>Sinapi 91872</t>
  </si>
  <si>
    <t>Eletroduto rígido roscável, PVC, DN 32 mm (1"), para circuitos terminais, instalado em parede - fornecimento e instalação</t>
  </si>
  <si>
    <t>Sinapi 91880</t>
  </si>
  <si>
    <t>Luva para eletroduto, PVC, roscável, DN 32 mm (1"), para circuitos terminais, instalada em laje - fornecimento e instalação.</t>
  </si>
  <si>
    <t>Sinapi 91885</t>
  </si>
  <si>
    <t>Luva para eletroduto, PVC, roscável, DN 32 mm (1"), para circuitos terminais, instalada em parede - fornecimento e instalação.</t>
  </si>
  <si>
    <t>Sinapi 91905</t>
  </si>
  <si>
    <t>Curva 90 graus para eletroduto, PVC, roscável, DN 32 mm (1"), para circuitos terminais, instalada em laje - fornecimento e instalação.</t>
  </si>
  <si>
    <t>Sinapi 91917</t>
  </si>
  <si>
    <t>Curva 90 graus para eletroduto, PVC, roscável, DN 32 mm (1"), para circuitos terminais, instalada em parede - fornecimento e instalação.</t>
  </si>
  <si>
    <t>Sinapi 91869</t>
  </si>
  <si>
    <t>Eletroduto rígido roscável, PVC, DN 32 mm (1 1/4"), para circuitos terminais, instalado em laje - fornecimento e instalação</t>
  </si>
  <si>
    <t>Sinapi 91873</t>
  </si>
  <si>
    <t>Eletroduto rígido roscável, PVC, DN 32 mm (1 1/4"), para circuitos terminais, instalado em parede - fornecimento e instalação</t>
  </si>
  <si>
    <t>Sinapi 91881</t>
  </si>
  <si>
    <t>Luva para eletroduto, PVC, roscável, DN 32 mm (1 1/4"), para circuitos terminais, instalada em laje - fornecimento e instalação.</t>
  </si>
  <si>
    <t>Sinapi 91886</t>
  </si>
  <si>
    <t>Luva para eletroduto, PVC, roscável, DN 32 mm (1 1/4"), para circuitos terminais, instalada em parede - fornecimento e instalação.</t>
  </si>
  <si>
    <t>Sinapi 91908</t>
  </si>
  <si>
    <t>Curva 90 graus para eletroduto, PVC, roscável, DN 32 mm (1 1/4"), para circuitos terminais, instalada em laje - fornecimento e instalação.</t>
  </si>
  <si>
    <t>Sinapi 91920</t>
  </si>
  <si>
    <t>Curva 90 graus para eletroduto, PVC, roscável, DN 32 mm (1 1/4"), para circuitos terminais, instalada em parede - fornecimento e instalação.</t>
  </si>
  <si>
    <t>Sinapi 93008</t>
  </si>
  <si>
    <t>Eetroduto rígido roscável, pvc, dn 50 mm (1 1/2") - fornecimento e instalação</t>
  </si>
  <si>
    <t>Sinapi 93013</t>
  </si>
  <si>
    <t>Luva para eletroduto, pvc, roscável, dn 50 mm (1 1/2") - fornecimento e instalação</t>
  </si>
  <si>
    <t>Sinapi 93018</t>
  </si>
  <si>
    <t>Curva 90 graus para eletroduto, pvc, roscável, dn 50 mm (1 1/2") - fornecimento e instalação</t>
  </si>
  <si>
    <t>Comp. 07138/ORSE para o cabo selecionado</t>
  </si>
  <si>
    <t>Ins Sinapi 333</t>
  </si>
  <si>
    <t>Arame galvanizado 14 bwg</t>
  </si>
  <si>
    <t xml:space="preserve">Eletricista com encargos complementares  </t>
  </si>
  <si>
    <t>Cabo metálico tipo par trançado UTP 4P CAT 6A.  Ref.: GIGALAN CAT 6F/UTP INDOOR/OUTDOOR CM</t>
  </si>
  <si>
    <t xml:space="preserve">Cabo Fo - MM - 12Fo. Ref.: FURUKAWA - CFOT - UTR </t>
  </si>
  <si>
    <t>Comp. Sinapi 91872</t>
  </si>
  <si>
    <t>Eletroduto</t>
  </si>
  <si>
    <t>Ins Sinapi 21136</t>
  </si>
  <si>
    <t>Eletroduto em aco galvanizado eletrolitico, leve, diametro 1", parede de 0,90 mm</t>
  </si>
  <si>
    <t>Comp. Sinapi 91885</t>
  </si>
  <si>
    <t>Luva Eletroduto</t>
  </si>
  <si>
    <t>Ins Sinapi 2638</t>
  </si>
  <si>
    <t xml:space="preserve">Luva para eletroduto, em aço galvanizado eletrolítico, diâmetro de 100 mm (1") </t>
  </si>
  <si>
    <t>Comp. Sinapi 91917</t>
  </si>
  <si>
    <t>Curva Eletroduto</t>
  </si>
  <si>
    <t>Ins Sinapi 2617</t>
  </si>
  <si>
    <t>Curva 90 graus, para eletroduto, em aço galvanizado eletrolítico, diâmetro de 100 mm (1")</t>
  </si>
  <si>
    <t>Apoios, suportes e fixações para o conjunto - 10 % do total</t>
  </si>
  <si>
    <t>Comp. 8684/ORSE para eletrocalhas</t>
  </si>
  <si>
    <t>Fornecimento e instalação de eletrocalha perfurada 100 x 100 x 3000 mm (ref. mopa ou similar)</t>
  </si>
  <si>
    <t>Ins 03633/ORSE</t>
  </si>
  <si>
    <t>Eletrocalha metálica perfurada 100 X 100 x 3000 mm (ref. valemam ou similar)</t>
  </si>
  <si>
    <t>Ins 03990/ORSE</t>
  </si>
  <si>
    <t>Tampa de encaixe 100 X3000 - Z para eletrocalha metálica (ref.: mopa ou similar)</t>
  </si>
  <si>
    <t>Comp. 11848/ORSE para emenda de eletrocalha</t>
  </si>
  <si>
    <t>Emenda interna 100 x 100 mm com base lisa perfurada para eletrocalha metálica (ref. Mopa ou similar)</t>
  </si>
  <si>
    <t>Ins 04034/ORSE</t>
  </si>
  <si>
    <t>Comp. 08701/ORSE para conexão de eletrocalha</t>
  </si>
  <si>
    <t>Te horizontal 100 x 100mm para eletrocalha metálica</t>
  </si>
  <si>
    <t xml:space="preserve">Ins 04096/ORSE </t>
  </si>
  <si>
    <t>Tê horizontal 100 x 100 mm para eletrocalha metálica (ref. Mopa ou similar)</t>
  </si>
  <si>
    <t>Fornecimento e instalação de eletrocalha perfurada 200 x 100 x 3000 mm (ref. mopa ou similar)</t>
  </si>
  <si>
    <t>Ins 00861/ORSE</t>
  </si>
  <si>
    <t>Eletrocalha metálica perfurada 200 x 100 x 3000 mm (ref. valemam ou similar)</t>
  </si>
  <si>
    <t>Ins 03991/ORSE</t>
  </si>
  <si>
    <t>Tampa de encaixe 200 mm para eletrocalha metálica (ref.: mopa ou similar)</t>
  </si>
  <si>
    <t>Emenda interna 200 x 100 mm com base lisa perfurada para eletrocalha metálica (ref. Mopa ou similar)</t>
  </si>
  <si>
    <t>Ins 04037/ORSE</t>
  </si>
  <si>
    <t>Te horizontal 200 x 100mm para eletrocalha metálica</t>
  </si>
  <si>
    <t>Ins 12158/ORSE</t>
  </si>
  <si>
    <t>Tê horizontal 200 x 100 mm para eletrocalha metálica (ref. Mopa ou similar)</t>
  </si>
  <si>
    <t xml:space="preserve">Perfilado 38x38mm, aço galvanizado, inclusive conexões </t>
  </si>
  <si>
    <t>Sinapi 90462</t>
  </si>
  <si>
    <t>Perfilado de seção 38x38 mm para suporte de até 3 tubos verticais</t>
  </si>
  <si>
    <t>Sinapi 90463</t>
  </si>
  <si>
    <t>Perfilado de seção 38x38 mm para suporte de mais de 3 tubos verticais.</t>
  </si>
  <si>
    <t>Composição 0413</t>
  </si>
  <si>
    <t>Caixa de passagem aparente 20x20x10cm (ver especificação no memorial descritivo)</t>
  </si>
  <si>
    <t>Ins Sinapi 39771</t>
  </si>
  <si>
    <t>Caixa de passagem metalica de sobrepor com tampa parafusada, dimensoes 20 x 20 x 10 cm</t>
  </si>
  <si>
    <t>Ins Sinapi 20253</t>
  </si>
  <si>
    <t>Caixa de passagem metalica de sobrepor com tampa parafusada, dimensoes 35 x 35 x 12 cm</t>
  </si>
  <si>
    <t>Composição 0415</t>
  </si>
  <si>
    <t>Caixa de passagem aparente 40x40x12cm (ver especificação no memorial descritivo)</t>
  </si>
  <si>
    <t>Ins Sinapi 39767</t>
  </si>
  <si>
    <t>Caixa de passagem n 3, de sobrepor, padrao telebras, dimensoes 40 x 40 x *12* cm, em chapa de aco galvanizado</t>
  </si>
  <si>
    <t>Ins Sinapi 39768</t>
  </si>
  <si>
    <t>Caixa de passagem n 6, de sobrepor, padrao telebras, dimensoes 120 x 120 x *12* cm, em chapa de aco galvanizado</t>
  </si>
  <si>
    <t>Composição 0417</t>
  </si>
  <si>
    <t>Caixa de passagem subterrânea 40x40x40cm (ver especificação no memorial descritivo)</t>
  </si>
  <si>
    <t>Ins Sinapi 11241</t>
  </si>
  <si>
    <t>Tampao fofo articulado p/ registro, classe a15 carga maxima 1,5 t, *400 x 400* mm</t>
  </si>
  <si>
    <t>Sinapi 73749/3</t>
  </si>
  <si>
    <t>Caixa enterrada para instalacoes telefonicas tipo R3 1,30x1,20x1,20m em blocos de concreto estrutural</t>
  </si>
  <si>
    <t>Ins Sinapi 11299</t>
  </si>
  <si>
    <t>Tampao fofo simples, classe a15 carga max 1,5 t, *550 x 1100* mm, rede telefone</t>
  </si>
  <si>
    <t>Sinapi 83366 para a caixa especificada</t>
  </si>
  <si>
    <t>Ins Sinapi 1872</t>
  </si>
  <si>
    <t>Caixa de passagem PVC 4" x 2"</t>
  </si>
  <si>
    <t>Caixa especial para piso elevado com tampa</t>
  </si>
  <si>
    <t>Tomada RJ45, 8 fios, cat 6A, conjunto montado para embutir 4" x 4" (placa + suporte + modulo)</t>
  </si>
  <si>
    <t>Comp. 00796/ORSE para o ponto indicado</t>
  </si>
  <si>
    <t>Tomada RJ45, 8 fios, cat 6A, conjunto montado para embutir 4" x 2" (placa + suporte + modulo)</t>
  </si>
  <si>
    <t>Ins Sinapi 1873</t>
  </si>
  <si>
    <t>Caixa de passagem PVC 4" x 4"</t>
  </si>
  <si>
    <t>Placa de piso metálica para tomada</t>
  </si>
  <si>
    <t>Composição 0426</t>
  </si>
  <si>
    <t>Ponto de rede para instalar em condulete com 1  conector fêmea RJ45 CAT.6A incluindo todos os acessórios necessários.</t>
  </si>
  <si>
    <t>Ins Sinapi 2574</t>
  </si>
  <si>
    <t>Condulete de aluminio tipo T, para eletroduto roscavel de 3/4", com tampa cega</t>
  </si>
  <si>
    <t>Comp 09538/ORSE com insumos Sinapi e Mercado</t>
  </si>
  <si>
    <t>Patch Cords, categoria 6A,  Ref.: FURUKAWA - Patch Cord GigaLan CAT.6A</t>
  </si>
  <si>
    <t>Sinapi 88266</t>
  </si>
  <si>
    <t>Eletrotécnico com encargos complementares</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</si>
  <si>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</si>
  <si>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Cordão óptico conectorizado, com cabo óptico duplex, com conectores ópticos SM LC-APC </t>
  </si>
  <si>
    <t>Rack Enterprise com guia 42u 600x1000 desm</t>
  </si>
  <si>
    <t>Kit bandeja de emenda stack 24f</t>
  </si>
  <si>
    <t>D.I.O. 48 fibras. ref. Furukawa Enterprise A270</t>
  </si>
  <si>
    <t>Patch panel 24 portas com 24 alta densidade Furukawa</t>
  </si>
  <si>
    <t>Organizador de cabos . ref. furukawa ref. 35150039</t>
  </si>
  <si>
    <t>Conector fêmea gigalan cat6a</t>
  </si>
  <si>
    <t>Régua de 12 tomadas</t>
  </si>
  <si>
    <t>Placa cega para rack 19"</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</si>
  <si>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WAP571-B-K9 ou superior. </t>
  </si>
  <si>
    <t>Aparelho de acesso a rede sem fio (Wireless):  Ref.: CISCO modelo WAP571-B-K9</t>
  </si>
  <si>
    <t>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t>
  </si>
  <si>
    <t>Câmera Speed Dome: Resolução Full HD (2 MP) / Zoom óptico 12x / Zoom digital 16x / Suporte a PoE+ / Entradas/saídas de alarme: 2/1 / IP66, IK10 / ONVIF perfil S / INTELBRAS DDNS. Ref.: INTELBRÁS modelo VIP E5212 I ou superior</t>
  </si>
  <si>
    <t>STORAGE NVR até 32 Cameras Intelbrás NVD7032</t>
  </si>
  <si>
    <t>Teclado e mouse wireless</t>
  </si>
  <si>
    <t>MONITOR 24" FULL HD ULTRA FINO S24F350</t>
  </si>
  <si>
    <t>Sinapi 91677</t>
  </si>
  <si>
    <t xml:space="preserve">Engenheiro eletricista com encargos complementares </t>
  </si>
  <si>
    <t>Sinapi 90780</t>
  </si>
  <si>
    <t>Mestre de obras com encargos complementares</t>
  </si>
  <si>
    <t>Comp. Sinapi 91931 adaptada para o cabo</t>
  </si>
  <si>
    <t>Ins Sinapi 39258</t>
  </si>
  <si>
    <t>Cabo multipolar de cobre, flexivel, classe 4 ou 5, isolacao em hepr, cobertura em pvc-st2, antichama bwf-b, 0,6/1 kv, 3 condutores de 2,5 mm2</t>
  </si>
  <si>
    <t>Ins Sinapi 21127</t>
  </si>
  <si>
    <t>Fita isolante adesiva antichama, uso ate 750 v, em rolo de 19 mm x 5 m</t>
  </si>
  <si>
    <t xml:space="preserve">Auxiliar de eletricista com encargos complementares </t>
  </si>
  <si>
    <t xml:space="preserve">Eletricista com encargos complementares </t>
  </si>
  <si>
    <t>Comp. Sinapi 91929 para o cabo especificado</t>
  </si>
  <si>
    <t>Comp. Sinapi 91933 para o cabo especificado</t>
  </si>
  <si>
    <t>Comp. Sinapi 92982 para o cabo especificado</t>
  </si>
  <si>
    <t>Comp. Sinapi 92984 para o cabo especificado</t>
  </si>
  <si>
    <t>Composição 0447</t>
  </si>
  <si>
    <t>Comp. Sinapi 92986 para o cabo especificado</t>
  </si>
  <si>
    <t>Cabo flexível em cobre eletrolítico com isolamento em EPR antichama (90ºC), classe de tensão 0,6/1kV, Ref.: SIEMENS, FICAP, PHELS DODGE, PRYSMIAN ou superior: 35 mm²</t>
  </si>
  <si>
    <t>Comp. Sinapi 92988 para o cabo especificado</t>
  </si>
  <si>
    <t>Comp. Sinapi 92990 para o cabo especificado</t>
  </si>
  <si>
    <t>Comp. Sinapi 92992 para o cabo especificado</t>
  </si>
  <si>
    <t>Comp. Sinapi 92994 para o cabo especificado</t>
  </si>
  <si>
    <t>Comp. Sinapi 93000 para o cabo especificado</t>
  </si>
  <si>
    <t>Composição 0454</t>
  </si>
  <si>
    <t>Comp. 09045/ORSE com insumos Sinapi</t>
  </si>
  <si>
    <t>Eletroduto Flexível corrugado, fabricado em PEAD, incluindo curvas, luvas, buchas e arruelas, ref.: Kanaflex ou Similar Ø1.1/2"</t>
  </si>
  <si>
    <t>Ins Sinapi 39246</t>
  </si>
  <si>
    <t>Eletrodutoduto pead flexivel parede simples, corrugacao helicoidal, cor preta, sem rosca, de 1 1/2", para cabeamento subterraneo (NBR 15715)</t>
  </si>
  <si>
    <t>Comp. Sinapi</t>
  </si>
  <si>
    <t>Sinapi 91854</t>
  </si>
  <si>
    <t>Eletroduto flexível corrugado, pvc, dn 25 mm (3/4"), para circuitos terminais, instalado em parede - fornecimento e instalação</t>
  </si>
  <si>
    <t>Sinapi 91860</t>
  </si>
  <si>
    <t>Eletroduto flexível corrugado, pead, dn 40 mm (1 1/4"), para circuitos terminais, instalado em parede - fornecimento e instalação</t>
  </si>
  <si>
    <t>Sinapi 95749</t>
  </si>
  <si>
    <t>Eletroduto de aço galvanizado, classe leve, DN 20 mm (3/4),  instalado em parede - fornecimento e instalação</t>
  </si>
  <si>
    <t>Sinapi 95757</t>
  </si>
  <si>
    <t>Luva de emenda para eletroduto, aço galvanizado, DN 20 mm (3/4''), instalada em parede - fornecimento e instalação</t>
  </si>
  <si>
    <t>Sinapi 91914 para eletroduto 3/4" galvanizado</t>
  </si>
  <si>
    <t>Curva eletroduto 90 graus em aço galvanizado</t>
  </si>
  <si>
    <t>Ins Sinapi 2633</t>
  </si>
  <si>
    <t>Curva 90 graus, para eletroduto, em aço galvanizado eletrolítico, diâmetro de 20 mm (3/4")</t>
  </si>
  <si>
    <t>Comp. Sinapi 91873</t>
  </si>
  <si>
    <t>Ins Sinapi 21135</t>
  </si>
  <si>
    <t>Eletroduto em aco galvanizado eletrolitico, semi pesado, diametro 1 1/4", parede de 1,20 mm</t>
  </si>
  <si>
    <t>Comp. Sinapi 91886</t>
  </si>
  <si>
    <t>Ins Sinapi 2639</t>
  </si>
  <si>
    <t xml:space="preserve">Luva para eletroduto, em aço galvanizado eletrolítico, diâmetro de 100 mm (1 1/4") </t>
  </si>
  <si>
    <t>Comp. Sinapi 91920</t>
  </si>
  <si>
    <t>Ins Sinapi 2618</t>
  </si>
  <si>
    <t>Curva 90 graus, para eletroduto, em aço galvanizado eletrolítico, diâmetro de 100 mm (1 1/4")</t>
  </si>
  <si>
    <t>Comp. Sinapi 93008</t>
  </si>
  <si>
    <t>Ins Sinapi 21130</t>
  </si>
  <si>
    <t>Eletroduto em aco galvanizado eletrolitico, semi pesado, diametro 1 1/2", parede de 1,20 mm</t>
  </si>
  <si>
    <t>Comp. Sinapi 93013</t>
  </si>
  <si>
    <t>Ins Sinapi 2644</t>
  </si>
  <si>
    <t xml:space="preserve">Luva para eletroduto, em aço galvanizado eletrolítico, diâmetro de 100 mm (1 1/2") </t>
  </si>
  <si>
    <t>Comp. Sinapi 93018</t>
  </si>
  <si>
    <t>Ins Sinapi 2632</t>
  </si>
  <si>
    <t>Curva 90 graus, para eletroduto, em aço galvanizado eletrolítico, diâmetro de 100 mm (1 1/2")</t>
  </si>
  <si>
    <t>Comp. Sinapi 93009</t>
  </si>
  <si>
    <t xml:space="preserve">Ins 03975/ORSE	</t>
  </si>
  <si>
    <t>Eletroduto em aco galvanizado eletrolitico,  pesado, diametro 2", parede de 1,20 mm</t>
  </si>
  <si>
    <t>Comp. Sinapi 93014</t>
  </si>
  <si>
    <t>Luva eletroduto</t>
  </si>
  <si>
    <t>Ins Sinapi 2643</t>
  </si>
  <si>
    <t>Luva para eletroduto, em aco galvanizado eletrolitico, diametro de 50 mm (2")</t>
  </si>
  <si>
    <t>Comp. Sinapi 93020</t>
  </si>
  <si>
    <t xml:space="preserve">Curva eletroduto </t>
  </si>
  <si>
    <t>Ins Sinapi 2631</t>
  </si>
  <si>
    <t>Curva 90 graus, para eletroduto, em aco galvanizado eletrolitico, diametro de 50 mm (2")</t>
  </si>
  <si>
    <t>Comp. Sinapi 93010</t>
  </si>
  <si>
    <t>Ins 03844/ORSE</t>
  </si>
  <si>
    <t>Eletroduto em aco galvanizado eletrolitico,  pesado, diametro 2 1/2", parede de 1,20 mm</t>
  </si>
  <si>
    <t>Comp. Sinapi 93015</t>
  </si>
  <si>
    <t>Ins Sinapi 2640</t>
  </si>
  <si>
    <t>Luva para eletroduto, em aco galvanizado eletrolitico, diametro de 50 mm (2 1/2")</t>
  </si>
  <si>
    <t>Comp. Sinapi 93022</t>
  </si>
  <si>
    <t>Ins Sinapi 2619</t>
  </si>
  <si>
    <t>Curva 90 graus, para eletroduto, em aco galvanizado eletrolitico, diametro de 50 mm (2 1/2")</t>
  </si>
  <si>
    <t>Comp. Sinapi 93012</t>
  </si>
  <si>
    <t>Ins 03977/ORSE</t>
  </si>
  <si>
    <t>Eletroduto em aco galvanizado eletrolitico,  pesado, diametro 4", parede de 1,50 mm</t>
  </si>
  <si>
    <t>Comp. Sinapi 93017</t>
  </si>
  <si>
    <t>Ins Sinapi 2641</t>
  </si>
  <si>
    <t>Luva para eletroduto, em aco galvanizado eletrolitico, diametro de 100 mm (4")</t>
  </si>
  <si>
    <t>Comp. Sinapi 93026</t>
  </si>
  <si>
    <t>Ins Sinapi 2621</t>
  </si>
  <si>
    <t>Curva 90 graus, para eletroduto, em aco galvanizado eletrolitico, diametro de 100 mm (4")</t>
  </si>
  <si>
    <t>Comp. Sinapi 91867</t>
  </si>
  <si>
    <t xml:space="preserve">Eletroduto </t>
  </si>
  <si>
    <t>Eletroduto rígido roscável, PVC, cinza DN 25mm (3/4")</t>
  </si>
  <si>
    <t>Ins Sinapi 34562</t>
  </si>
  <si>
    <t>Ara,e recozido 16 BWG, 1,60 mm (0,016 kg/m)</t>
  </si>
  <si>
    <t>Comp. Sinapi 91879</t>
  </si>
  <si>
    <t>Luva para eletroduto</t>
  </si>
  <si>
    <t>Luva para eletroduto, PVC, roscável, DN 25 mm (3/4"), cinza</t>
  </si>
  <si>
    <t>Comp. Sinapi 91902</t>
  </si>
  <si>
    <t>Curva 90 graus para eletroduto</t>
  </si>
  <si>
    <t>Curva 90 graus para eletroduto, PVC, roscável, DN 25 mm (3/4"), cinza</t>
  </si>
  <si>
    <t>Fornecimento e instalação de eletrocalha perfurada 150 x 100 x 3000 mm (ref. mopa ou similar)</t>
  </si>
  <si>
    <t>Ins 03458/ORSE</t>
  </si>
  <si>
    <t>Eletrocalha metálica perfurada 150 x 100 x 3000 mm (ref. valemam ou similar)</t>
  </si>
  <si>
    <t>Ins 03460/ORSE</t>
  </si>
  <si>
    <t>Tampa de encaixe 150mm para eletrocalha metálica (ref.: mopa ou similar)</t>
  </si>
  <si>
    <t>Comp. 11547/ORSE para emenda de eletrocalha</t>
  </si>
  <si>
    <t>Emenda interna 150 x 100 mm com base lisa perfurada para eletrocalha metálica (ref. Mopa ou similar)</t>
  </si>
  <si>
    <t>Ins 04035/ORSE</t>
  </si>
  <si>
    <t>Comp. 08308/ORSE para conexão de eletrocalha</t>
  </si>
  <si>
    <t>Te horizontal 150 x 100mm para eletrocalha metálica</t>
  </si>
  <si>
    <t>Ins 04097/ORSE</t>
  </si>
  <si>
    <t>Tê horizontal 150 x 100 mm para eletrocalha metálica (ref. Mopa ou similar)</t>
  </si>
  <si>
    <t>Fornecimento e instalação de eletrocalha perfurada 400 x 100 x 3000 mm (ref. mopa ou similar)</t>
  </si>
  <si>
    <t>Ins 08193/ORSE</t>
  </si>
  <si>
    <t>Eletrocalha metálica perfurada 400 x 100 x 3000 mm (ref. valemam ou similar)</t>
  </si>
  <si>
    <t>Ins 03994/ORSE</t>
  </si>
  <si>
    <t>Tampa de encaixe 400 mm para eletrocalha metálica (ref.: mopa ou similar)</t>
  </si>
  <si>
    <t>Emenda interna 400 x 100 mm com base lisa perfurada para eletrocalha metálica (ref. Mopa ou similar)</t>
  </si>
  <si>
    <t>Ins 04082/ORSE</t>
  </si>
  <si>
    <t>Comp. 08112/ORSE para conexão de eletrocalha</t>
  </si>
  <si>
    <t>Te horizontal 400 x 100mm para eletrocalha metálica</t>
  </si>
  <si>
    <t>Ins 04102/ORSE</t>
  </si>
  <si>
    <t>Tê horizontal 400 x 100 mm para eletrocalha metálica (ref. Mopa ou similar)</t>
  </si>
  <si>
    <t>Ins Sinapi 21071</t>
  </si>
  <si>
    <t>Tampao fofo simples com base, classe a15 carga max 1,5 t, 400 x 400 mm, rede pluvial/esgoto/eletrica</t>
  </si>
  <si>
    <t>Composição 0469</t>
  </si>
  <si>
    <t>Caixa de passagem subterrânea 80x80x100cm</t>
  </si>
  <si>
    <t>Ins Sinapi 39774</t>
  </si>
  <si>
    <t>Caixa de passagem metalica de sobrepor com tampa parafusada, dimensoes 50 x 50 x 15 cm</t>
  </si>
  <si>
    <t>Composição 0472</t>
  </si>
  <si>
    <t>Caixa de passagem de sobrepor 20x20x15cm em aço estampado com tampa cega aparafusada, tratada e pintada eletrostaticamente na cor cinza.</t>
  </si>
  <si>
    <t>Ins Sinapi 20255</t>
  </si>
  <si>
    <t>Caixa de passagem metalica de sobrepor com tampa parafusada, dimensoes 25 x 25 x 10 cm</t>
  </si>
  <si>
    <t>Estimativa</t>
  </si>
  <si>
    <t>Frete JadLog para Luminárias (R$ 13.585,29 / R$ 203.769,12) = 6,67%</t>
  </si>
  <si>
    <t>Composição 0492</t>
  </si>
  <si>
    <t>L17 - Luminária tipo refletor com LED 360NW Ref.: BVP383 (PHILIPS) ou similar;</t>
  </si>
  <si>
    <t>Composição 0493</t>
  </si>
  <si>
    <t>Ins Sinapi 5052</t>
  </si>
  <si>
    <t>Poste conico continuo em aco galvanizado, curvo, braco simples, flangeado, = 7 m, diametro inferior = *125* mm</t>
  </si>
  <si>
    <t>Pétalas de LED 50W. Ref.: TLEX 9610/LD2 (TOTALLIGHT) 2 pétalas</t>
  </si>
  <si>
    <t>Sinapi 95969</t>
  </si>
  <si>
    <t>Bloco de Concreto Armado 40x40x40cm</t>
  </si>
  <si>
    <t>Comp. 00778/ORSE com insumos Sinapi e Mercado</t>
  </si>
  <si>
    <t>Caixa de passagem, em pvc, de 4" x 2"</t>
  </si>
  <si>
    <t>Sinapi 91998</t>
  </si>
  <si>
    <t xml:space="preserve">Tomada 2P+T 10A - completa </t>
  </si>
  <si>
    <t>Tampa de latão metálica para tomada</t>
  </si>
  <si>
    <t>Sinapi 91999</t>
  </si>
  <si>
    <t xml:space="preserve">Tomada 2P+T 20A - completa </t>
  </si>
  <si>
    <t>Caixa de passagem, em pvc, de 4" x 4", para eletroduto flexivel corrugado</t>
  </si>
  <si>
    <t>Ins Sinapi 2674</t>
  </si>
  <si>
    <t>Eletroduto de pvc rigido roscavel de 3/4 ", sem luva</t>
  </si>
  <si>
    <t>Ins Sinapi 1891</t>
  </si>
  <si>
    <t>Luva em pvc rigido roscavel, de 3/4", para eletroduto</t>
  </si>
  <si>
    <t>Ins Sinapi 1597</t>
  </si>
  <si>
    <t>Conector de aluminio tipo prensa cabo, bitola 3/8", para cabos de diametro de 9 a 10 mm</t>
  </si>
  <si>
    <t>Ins Sinapi 34607</t>
  </si>
  <si>
    <t>Cabo flexivel pvc 750 v, 2 condutores de 4,0 mm2</t>
  </si>
  <si>
    <t>Estimativo</t>
  </si>
  <si>
    <t>Frete de quadros elétricos (2 % do valor do quadro)</t>
  </si>
  <si>
    <t>Ins Sinapi 2570</t>
  </si>
  <si>
    <t>Condulete de aluminio tipo lr, para eletroduto roscavel de 1", com tampa cega</t>
  </si>
  <si>
    <t>Composição 0513</t>
  </si>
  <si>
    <t>Quadros de distribuição, conforme especificações contidas no Memorial Descritivo e Diagrama em Projeto. Ref.: SIEMENS, ABB, SCHNEIDER ou similar. QDG-TE</t>
  </si>
  <si>
    <t>Composição 0514</t>
  </si>
  <si>
    <t>Quadros de distribuição, conforme especificações contidas no Memorial Descritivo e Diagrama em Projeto. Ref.: SIEMENS, ABB, SCHNEIDER ou similar. QDIC</t>
  </si>
  <si>
    <t>Composição 0515</t>
  </si>
  <si>
    <t>Quadros de distribuição, conforme especificações contidas no Memorial Descritivo e Diagrama em Projeto. Ref.: SIEMENS, ABB, SCHNEIDER ou similar. QTNE-TE-01</t>
  </si>
  <si>
    <t>Composição 0516</t>
  </si>
  <si>
    <t>Quadros de distribuição, conforme especificações contidas no Memorial Descritivo e Diagrama em Projeto. Ref.: SIEMENS, ABB, SCHNEIDER ou similar. QTNE-TE-02</t>
  </si>
  <si>
    <t>Composição 0517</t>
  </si>
  <si>
    <t>Quadros de distribuição, conforme especificações contidas no Memorial Descritivo e Diagrama em Projeto. Ref.: SIEMENS, ABB, SCHNEIDER ou similar. QTNE-TE-03</t>
  </si>
  <si>
    <t>Composição 0518</t>
  </si>
  <si>
    <t>Quadros de distribuição, conforme especificações contidas no Memorial Descritivo e Diagrama em Projeto. Ref.: SIEMENS, ABB, SCHNEIDER ou similar. QTNE-FUT</t>
  </si>
  <si>
    <t>Composição 0531</t>
  </si>
  <si>
    <t>Quadros de distribuição, conforme especificações contidas no Memorial Descritivo e Diagrama em Projeto. Ref.: SIEMENS, ABB, SCHNEIDER ou similar. QFAC-07</t>
  </si>
  <si>
    <t>Composição 0534</t>
  </si>
  <si>
    <t>Quadros de distribuição, conforme especificações contidas no Memorial Descritivo e Diagrama em Projeto. Ref.: SIEMENS, ABB, SCHNEIDER ou similar. QT-ILUM.PISC.OLIMP.</t>
  </si>
  <si>
    <t>Composição 0535</t>
  </si>
  <si>
    <t>Quadros de distribuição, conforme especificações contidas no Memorial Descritivo e Diagrama em Projeto. Ref.: SIEMENS, ABB, SCHNEIDER ou similar. QT-ILUM.PISC.ADULT.</t>
  </si>
  <si>
    <t>Composição 0536</t>
  </si>
  <si>
    <t>Quadros de distribuição, conforme especificações contidas no Memorial Descritivo e Diagrama em Projeto. Ref.: SIEMENS, ABB, SCHNEIDER ou similar. QT-ILUM.PISC.INF.</t>
  </si>
  <si>
    <t>Composição 0547</t>
  </si>
  <si>
    <t>Quadros de distribuição, conforme especificações contidas no Memorial Descritivo e Diagrama em Projeto. Ref.: SIEMENS, ABB, SCHNEIDER ou similar. QTEE-SS-02</t>
  </si>
  <si>
    <t>Composição 0548</t>
  </si>
  <si>
    <t>Quadros de distribuição, conforme especificações contidas no Memorial Descritivo e Diagrama em Projeto. Ref.: SIEMENS, ABB, SCHNEIDER ou similar. QTEE-TE-01</t>
  </si>
  <si>
    <t>Composição 0552</t>
  </si>
  <si>
    <t>Quadros de distribuição, conforme especificações contidas no Memorial Descritivo e Diagrama em Projeto. Ref.: SIEMENS, ABB, SCHNEIDER ou similar. QTEE-1P-04</t>
  </si>
  <si>
    <t>Comp. Sinapi 73857/10 para o transformador indicado</t>
  </si>
  <si>
    <t>Mão de obra para instalação de Transformador trifásico  a seco, 500 kva, 13,8kV / 380-220V, 60Hz</t>
  </si>
  <si>
    <t>Comp. Segundo instruções da STEMAC.</t>
  </si>
  <si>
    <t>Mão de obra para instalação e Start-up do Grupo Gerador e Acessórios</t>
  </si>
  <si>
    <t>Ins Sinapi 11838</t>
  </si>
  <si>
    <t>Terminal ou conector de pressao - para cabo 240mm2 - fornecimento e instalacao</t>
  </si>
  <si>
    <t>Ins Sinapi 7672</t>
  </si>
  <si>
    <t>Tubo aco preto sem costura 6", e= 7,11 mm, schedule 40, *28,26 kg/m</t>
  </si>
  <si>
    <t>Ins Sinapi 1802</t>
  </si>
  <si>
    <t>Curva ferro galvanizado 90g rosca macho ref. 6"</t>
  </si>
  <si>
    <t>Mão de obra de montagem do gerador</t>
  </si>
  <si>
    <t>Sinapi 88265</t>
  </si>
  <si>
    <t>Eletricista industrial com encargos complementares - 4 profissionais x 176 horas</t>
  </si>
  <si>
    <t>Eletrotécnico com encargos complementares - 4 profissionais x 176 horas</t>
  </si>
  <si>
    <t>Sinapi 88275</t>
  </si>
  <si>
    <t>Mecãnico de equipamentos pesados com encargos complementares - 4 profissionais x 176 horas</t>
  </si>
  <si>
    <t>Auxiliar de eletricista com encargos complementares - 6 profissionais x 176 horas</t>
  </si>
  <si>
    <t>Sinapi 88250</t>
  </si>
  <si>
    <t>Auxiliar de mecânico com encargos complementares - 6 profissionais x 176 horas</t>
  </si>
  <si>
    <t>Servente com encargos complementares - 8 profissionais x 176 horas</t>
  </si>
  <si>
    <t>Start-up do Gerador</t>
  </si>
  <si>
    <t>Sinapi 90778</t>
  </si>
  <si>
    <t>Engenheiro civil de obra pleno - 1 profissionais x 32 horas</t>
  </si>
  <si>
    <t>Eletricista industrial com encargos complementares - 2 profissionais x 64 horas</t>
  </si>
  <si>
    <t>.5.3</t>
  </si>
  <si>
    <t>Eletrotécnico com encargos complementares - 2 profissionais x 64 horas</t>
  </si>
  <si>
    <t>.5.4</t>
  </si>
  <si>
    <t>Mecãnico de equipamentos pesados com encargos complementares - 2 profissionais x 64 horas</t>
  </si>
  <si>
    <t>.5.5</t>
  </si>
  <si>
    <t>Auxiliar de eletricista com encargos complementares - 4 profissionais x 64 horas</t>
  </si>
  <si>
    <t>.5.6</t>
  </si>
  <si>
    <t>Auxiliar de mecânico com encargos complementares - 4 profissionais x 64 horas</t>
  </si>
  <si>
    <t>Servente com encargos complementares - 8 profissionais x 64 horas</t>
  </si>
  <si>
    <t>Disjuntor tripolar a vácuo 17,5KV, 25KA, 1250A</t>
  </si>
  <si>
    <t>Chave seccionadora tripolar, abertura sem carga - 17,5KV - 400A</t>
  </si>
  <si>
    <t>Ins Sinapi 4168</t>
  </si>
  <si>
    <t>Mufla terminal primaria unipolar uso interno para cabo 35/120mm2 isolacao 15/25kv em epr - borracha de silicone</t>
  </si>
  <si>
    <t>Ins 07940/ORSE</t>
  </si>
  <si>
    <t>Vergalhão de cobre 5/8"</t>
  </si>
  <si>
    <t>Ins Sinapi 4273</t>
  </si>
  <si>
    <t>Para-raios de distribuicao, tensao nominal 30 kv, corrente nominal de descarga 10 ka</t>
  </si>
  <si>
    <t>Ins Sinapi 867</t>
  </si>
  <si>
    <t>Cabo de cobre nu 50 mm2 meio-duro</t>
  </si>
  <si>
    <t>Ins Sinapi 10889</t>
  </si>
  <si>
    <t>Extintor de incendio portatil com carga de gas carbonico co2 de 6 kg, classe bc</t>
  </si>
  <si>
    <t>Ins Sinapi 34641</t>
  </si>
  <si>
    <t>Caixa inspecao em concreto para aterramento e para raios diametro = 300 mm</t>
  </si>
  <si>
    <t>Composição Auxiliar</t>
  </si>
  <si>
    <t xml:space="preserve">Solda exotérmica </t>
  </si>
  <si>
    <t>Ins Sinapi 3378</t>
  </si>
  <si>
    <t>Haste de aterramento em aco com 3,00 m de comprimento e dn = 3/4", revestida com baixa camada de cobre, sem conector</t>
  </si>
  <si>
    <t>Eletroduto em PVC rígido (preto), incluindo curvas, luvas, buchas e arruelas, ref.: Tigre ou similar. - Ø4"</t>
  </si>
  <si>
    <t>Sinapi 94559</t>
  </si>
  <si>
    <t>Janela de aço basculante, fixação com argamassa, sem vidros, padronizada</t>
  </si>
  <si>
    <t>Sinapi 73933/4</t>
  </si>
  <si>
    <t>Porta de ferro de abrir tipo barra chata, com requadro e guarnicao completa</t>
  </si>
  <si>
    <t>Sinapi 74244/1</t>
  </si>
  <si>
    <t>Alambrado para quadra poliesportiva, estruturado por tubos de aco galvanizado, com costura, din 2440, diametro 2", com tela de arame galvanizado, fio 14 bwg e malha quadrada 5x5cm</t>
  </si>
  <si>
    <t>.18</t>
  </si>
  <si>
    <t>Ins Sinapi 3394</t>
  </si>
  <si>
    <t>Isolador de porcelana, tipo bucha, para tensao de *15* kv un</t>
  </si>
  <si>
    <t>Ins Sinapi 868</t>
  </si>
  <si>
    <t>Cabo de cobre nu 25 mm2 meio-duro</t>
  </si>
  <si>
    <t>Ins Sinapi 865</t>
  </si>
  <si>
    <t>Cabo de cobre nu 95 mm2 meio-duro</t>
  </si>
  <si>
    <t>Ins Sinapi 1586</t>
  </si>
  <si>
    <t>Terminal metalico a pressao para 1 cabo de 25 mm2, com 1 furo de fixacao</t>
  </si>
  <si>
    <t>Ins Sinapi 1337</t>
  </si>
  <si>
    <t xml:space="preserve">Chapa de aco xadrez para pisos, e = 1/4 " (6,30 mm) 54,53 kg/m2 </t>
  </si>
  <si>
    <t>Composição 0561</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</si>
  <si>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t>
  </si>
  <si>
    <t>Aparelho de acesso a rede sem fio (Wireless):  Ref.: CISCO modelo WIRELESS CISCO AIRAP1562I - Z-K9</t>
  </si>
  <si>
    <t>Comp. 09051/ORSEcom mão de obra sinapi</t>
  </si>
  <si>
    <t>Ins 09326/ORSE</t>
  </si>
  <si>
    <t>Caixa de equalização p/aterramento 20x20x10cm de sobrepor p/11 terminais de pressão c/barramento (pára-raio)</t>
  </si>
  <si>
    <t>Ins 09723 ORSE</t>
  </si>
  <si>
    <t>Tampa reforçada em ferro fundido d=300mm, c/escotilha quadrada e articulada, p/cx.aterramento, ref:TEL-536 ou similar (SPDA)</t>
  </si>
  <si>
    <t>Ins ORSE 09329</t>
  </si>
  <si>
    <t>Conector de medição em bronze c/4 parafusos p/cabos de cobre 16-70mm² ref.TEL-560 (pára-raio)</t>
  </si>
  <si>
    <t>Ins 11848 ORSE</t>
  </si>
  <si>
    <t>Conector cabo-haste em bronze natural para 2 cabos cobre de 16mm² a 70mm² com grampo "U" e porcas de aço galv.Ref:TEL-583 ou similar</t>
  </si>
  <si>
    <t xml:space="preserve">Pedreiro com encargos complementares </t>
  </si>
  <si>
    <t>Sinapi 96985</t>
  </si>
  <si>
    <t>Haste de aterramento 5/8 para SPDA - fornecimento e instalação</t>
  </si>
  <si>
    <t>Ins Sinapi 12357</t>
  </si>
  <si>
    <t>Mastro simples galvanizado diametro nominal 1 1/2", comprimento 3 m</t>
  </si>
  <si>
    <t>Ins Sinapi 38060</t>
  </si>
  <si>
    <t xml:space="preserve">Base para mastro de para-raios diametro nominal 1 1/2" </t>
  </si>
  <si>
    <t>Ins Sinapi 42655</t>
  </si>
  <si>
    <t>Cabo de aco galvanizado, diametro 9,53 mm (3/8"), com alma de fibra 6 x 25 f (coletado caixa)</t>
  </si>
  <si>
    <t>Sinapi 96989</t>
  </si>
  <si>
    <t>Captor tipo franklin para spda - fornecimento e instalação</t>
  </si>
  <si>
    <t>Comp. 07903/ORSE para a barra re-bar</t>
  </si>
  <si>
    <t>Ins 07863/ORSE</t>
  </si>
  <si>
    <t>Haste de aterramento galvanizada a fogo 3/8" x 3,45m (RE-BAR) TEL-760</t>
  </si>
  <si>
    <t>Comp. Sinapi 72272 para conector 25</t>
  </si>
  <si>
    <t>Ins Sinapi 1550</t>
  </si>
  <si>
    <t>Conector metalico tipo parafuso fendido (split bolt), para cabos ate 25 mm2</t>
  </si>
  <si>
    <t>SBC 945051 com m.o. Sinapi</t>
  </si>
  <si>
    <t>Ins I7378 SEINFRA</t>
  </si>
  <si>
    <t>Ignex</t>
  </si>
  <si>
    <t>Ins I7377 SEINFRA</t>
  </si>
  <si>
    <t>Cartucho de solda exotérmica n°90 ou equivalente técnico</t>
  </si>
  <si>
    <t>Ins I7379 SEINFRA</t>
  </si>
  <si>
    <t>Molde p/solda HTH 5/8" 50-4A  (T #50MM²) ou equivalente técnico</t>
  </si>
  <si>
    <t>Alicate Z-201 ou equivalente técnico</t>
  </si>
  <si>
    <t>Composições Sinapi para o cj especificado</t>
  </si>
  <si>
    <t>Sinapi 92339</t>
  </si>
  <si>
    <t>Tubo Ø 2.1/2" em aço</t>
  </si>
  <si>
    <t>Ins Sinapi 21147</t>
  </si>
  <si>
    <t>Tubo aco carbono sem costura 2 1/2", e = 5,16 mm, schedule 40 (8,62 kg/m)</t>
  </si>
  <si>
    <t>Conexões Ø 2 1/2" em aço</t>
  </si>
  <si>
    <t>Ins Sinapi 40398</t>
  </si>
  <si>
    <t>Te 90 graus em aco carbono, soldavel, pressao 3.000 lbs, dn 2 1/2"</t>
  </si>
  <si>
    <t>Apoios, suportes e fixações - 10% do total</t>
  </si>
  <si>
    <t>Comp. Sinapi 73795/13 para a valvula especificada</t>
  </si>
  <si>
    <t>estopa</t>
  </si>
  <si>
    <t>Ins Sinapi 10405</t>
  </si>
  <si>
    <t>Valvula de retencao horizontal, de bronze (pn-25), 2 1/2", 400 psi, tampa de porca de uniao, extremidades com rosca</t>
  </si>
  <si>
    <t>Ins Sinapi 10885</t>
  </si>
  <si>
    <t>Caixa de incêndio/abrigo para mangueira, de embutir/interna, com 90 x 60 x 17 cm, em chapa de aço, porta com ventilação, visor com a inscrição "incêndio", suporte/cesta interna para a mangueira, pintura eletrostática vermelha</t>
  </si>
  <si>
    <t>Ins Sinapi 10904</t>
  </si>
  <si>
    <t>Registro ou válvula globo angular em latão, para hidrantes em instalacao predial de incêndio, 45 graus, diâmetro de 2 1/2", com volante, classe de pressão de ate 200 PSI</t>
  </si>
  <si>
    <t>Ins Sinapi 21029</t>
  </si>
  <si>
    <t>Mangueira de incêndio, tipo 1, de 1 1/2", comprimento = 15 m, tecido em fio de poliéster e tubo interno em borracha sintética, com uniões engate rápido</t>
  </si>
  <si>
    <t>Ins Sinapi 20973</t>
  </si>
  <si>
    <t>União tipo storz, com empatacao interna tipo anel de expansão, engate rápido 1 1/2", para mangueira de combate a incêndio predial</t>
  </si>
  <si>
    <t>Ins Sinapi 20975</t>
  </si>
  <si>
    <t>Anel de expansão em cobre, engate rápido 1 1/2", para empatacao mangueira de combate a incêndio predial</t>
  </si>
  <si>
    <t>Comp. Sinapi 83635 para o extintor especificado</t>
  </si>
  <si>
    <t>Comp. FGV SCO RIO SC 45.10.0050 com insumos Sinapi e mercado</t>
  </si>
  <si>
    <t>Ins Sinapi 37556</t>
  </si>
  <si>
    <t>Placa de sinalizacao de seguranca contra incendio, fotoluminescente, quadrada, *20 x 20* cm, em pvc *2* mm anti-chamas (simbolos, cores e pictogramas conforme nbr 13434)</t>
  </si>
  <si>
    <t>Carpinteiro de esquadrias com encargos complementares</t>
  </si>
  <si>
    <t>Composição Sinapi</t>
  </si>
  <si>
    <t>Sinapi 79500/2</t>
  </si>
  <si>
    <t>Pintura acrilica em piso cimentado, tres demaos</t>
  </si>
  <si>
    <t>Ins Sinapi 37560</t>
  </si>
  <si>
    <t>Placa de sinalizacao de seguranca contra incendio - alerta, triangular, base de *30* cm, em pvc *2* mm anti-chamas (simbolos, cores e pictogramas conforme nbr 13434)</t>
  </si>
  <si>
    <t>Ins Sinapi 34721</t>
  </si>
  <si>
    <t>Placa de sinalizacao em chapa de aluminio com pintura refletiva, e = 2 mm</t>
  </si>
  <si>
    <t>Ins Sinapi 37539</t>
  </si>
  <si>
    <t>Placa de sinalizacao de seguranca contra incendio, fotoluminescente, retangular, *13 x 26* cm, em pvc *2* mm anti-chamas (simbolos, cores e pictogramas conforme nbr 13434)</t>
  </si>
  <si>
    <t>Sinapi 83633</t>
  </si>
  <si>
    <t>Hidrante subterrâneo ferro fundido c/ curva longa e caixa DN=75mm</t>
  </si>
  <si>
    <t>Sinapi 74169/1</t>
  </si>
  <si>
    <t>Registro/válvula globo angular 45 graus em latão para hidrantes de incêndio predial DN 2.1/2, com volante, classe de pressão de ate 200 PSI - fornecimento e instalacao</t>
  </si>
  <si>
    <t>Ins Sinapi 20974</t>
  </si>
  <si>
    <t>União tipo storz, com empatacao interna tipo anel de expansão, engate rápido 2 1/2", para mangueira de combate a incêndio predial</t>
  </si>
  <si>
    <t>Ins Sinapi 20971</t>
  </si>
  <si>
    <t>Chave dupla para conexões tipo storz, engate rápido 1 1/2" x 2 1/2", em latão, para instalacao predial combate a incêndio</t>
  </si>
  <si>
    <t>Eletrobomba centrífuga de 10CV-220/380V. Vazão: 30m³/h - Hman.: 52mca. Ref.:  DANCOR - MODELO 51-30 TJM FLG</t>
  </si>
  <si>
    <t>Sinapi 94499</t>
  </si>
  <si>
    <t>Registro de gaveta bruto, latão, roscável, 2 1/2, instalado em reservação de água de edificação que possua reservatório de fibra/fibrocimento fornecimento e instalação</t>
  </si>
  <si>
    <t>Sinapi 99624</t>
  </si>
  <si>
    <t>Válvula de retenção horizontal, de bronze, roscável, 2 1/2" - fornecimento e instalação</t>
  </si>
  <si>
    <t>Juntas de expansão Ø2.1/2"</t>
  </si>
  <si>
    <t>Sinapi 85120</t>
  </si>
  <si>
    <t>Manometro 0 a 200 psi (0 a 14 kgf/cm2), d = 50mm - fornecimento e colocacao</t>
  </si>
  <si>
    <t>Válvula de alívio</t>
  </si>
  <si>
    <t>Tanque de pressão</t>
  </si>
  <si>
    <t>Pressostato</t>
  </si>
  <si>
    <t>Ins Sinapi 10231</t>
  </si>
  <si>
    <t>Valvula de retencao de bronze, pe com crivos, extremidade com rosca, de 21/2", para fundo de poco</t>
  </si>
  <si>
    <t xml:space="preserve">Comp. Sinapi </t>
  </si>
  <si>
    <t>Comp. 08750/ORSE para o cabo selecionado</t>
  </si>
  <si>
    <t>Cabo 3x1,5mm², com cabo terra blindagem eletrostática.  Ref. LIPPERFIL ou equivalente</t>
  </si>
  <si>
    <t>Comp. 01507/ORSE para o Detector indicado</t>
  </si>
  <si>
    <t>Comp. 07861/ORSE para o Acionador indicado</t>
  </si>
  <si>
    <t>servente com encargos complementares</t>
  </si>
  <si>
    <t>Sinapi 92687</t>
  </si>
  <si>
    <t>Tubo de aço galvanizado com costura, classe média, conexão rosqueada, dn 15 (1/2"), instalado em ramais e sub-ramais de gás - fornecimento e instalação</t>
  </si>
  <si>
    <t>Sinapi 92693</t>
  </si>
  <si>
    <t>Luva, em ferro galvanizado, conexão rosqueada, dn 15 (1/2"), instalado em ramais e sub-ramais de gás - fornecimento e instalação</t>
  </si>
  <si>
    <t>Sinapi 92699</t>
  </si>
  <si>
    <t>Joelho 90 graus, em ferro galvanizado, conexão rosqueada, dn 15 (1/2"), instalado em ramais e sub-ramais de gás - fornecimento e instalação</t>
  </si>
  <si>
    <t>Sinapi 92688</t>
  </si>
  <si>
    <t>Tubo de aço galvanizado com costura, classe média, conexão rosqueada, dn 20 (3/4"), instalado em ramais e sub-ramais de gás - fornecimento e instalação</t>
  </si>
  <si>
    <t>Sinapi 92695</t>
  </si>
  <si>
    <t>Luva, em ferro galvanizado, conexão rosqueada, dn 20 (3/4"), instalado em ramais e sub-ramais de gás - fornecimento e instalação</t>
  </si>
  <si>
    <t>Sinapi 92701</t>
  </si>
  <si>
    <t>Joelho 90 graus, em ferro galvanizado, conexão rosqueada, dn 20 (3/4"), instalado em ramais e sub-ramais de gás - fornecimento e instalação</t>
  </si>
  <si>
    <t>Comp. Sinapi 99619 para a válvula indicada</t>
  </si>
  <si>
    <t>Comp. Sinapi 95248 para a válvula indicada</t>
  </si>
  <si>
    <t>Sinapi 94990</t>
  </si>
  <si>
    <t>Execução de passeio (calçada) ou piso de concreto com concreto moldado in loco, feito em obra, acabamento convencional, não armado</t>
  </si>
  <si>
    <t>Ins Sinapi 7158</t>
  </si>
  <si>
    <t>Tela de arame galv quadrangular / losangular, fio 2,77 mm (12 bwg), malha 5 x 5 cm, h = 2 m</t>
  </si>
  <si>
    <t>Sinapi 92543</t>
  </si>
  <si>
    <t>Trama de madeira composta por terças para telhados de até 2 águas para telha ondulada de fibrocimento, metálica, plástica ou termoacústica, incluso transporte vertical</t>
  </si>
  <si>
    <t>Telhamento com telha de aço/alumínio e = 0,5 mm, com até 2 águas, incluso içamento</t>
  </si>
  <si>
    <t>Tubo de aço carbono sem costura galvanizado a fogo SCH 40  com conexões.</t>
  </si>
  <si>
    <t>Pig Tail cobre 7/8"x7/16"</t>
  </si>
  <si>
    <t>.19</t>
  </si>
  <si>
    <t>Ins Sinapi 10404</t>
  </si>
  <si>
    <t>Valvula de retencao horizontal, de bronze (pn-25), 1/2", 400 psi, tampa de porca de uniao, extremidades com rosca</t>
  </si>
  <si>
    <t>.20</t>
  </si>
  <si>
    <t>Válvula esférica tripartida 3/4" - 300 #NPT</t>
  </si>
  <si>
    <t>.21</t>
  </si>
  <si>
    <t>Manômetro 0-30Kgf/cm² - 1/4"</t>
  </si>
  <si>
    <t>.22</t>
  </si>
  <si>
    <t>Válvula esférica monobloco 1/4" NPT</t>
  </si>
  <si>
    <t>.23</t>
  </si>
  <si>
    <t>Manômetro 0-8Kgf/m² - 1/4"</t>
  </si>
  <si>
    <t>.24</t>
  </si>
  <si>
    <t>Regulador de Pressão 1o. Estágio</t>
  </si>
  <si>
    <t>.25</t>
  </si>
  <si>
    <t>Suporte do Manifold: Cantoneira 2"x2"x1/4" + Grampo "U"  + parafusos</t>
  </si>
  <si>
    <t>.26</t>
  </si>
  <si>
    <t>Placas de Sinalização "PROIBIDO FUMAR"</t>
  </si>
  <si>
    <t>.27</t>
  </si>
  <si>
    <t>Placas de Sinalização "INFLAMÁVEL"</t>
  </si>
  <si>
    <t>Concreto magro para lastro, traço 1:4,5:4,5 (cimento/ areia média/ brita 1) - preparo mecânico com betoneira 400 l</t>
  </si>
  <si>
    <t>Ins Sinapi 39634</t>
  </si>
  <si>
    <t>Fita adesiva anticorrosiva de pvc flexivel, cor preta, para protecao tubulacao, 50 mm x 30 m (l x c), e= *0,25* mm</t>
  </si>
  <si>
    <t>Sinapi 92305</t>
  </si>
  <si>
    <t>Tubo em cobre rígido, dn 15 mm, classe e, sem isolamento, instalado em ramal de distribuição fornecimento e instalação</t>
  </si>
  <si>
    <t>Sinapi 92311</t>
  </si>
  <si>
    <t>Cotovelo em cobre, dn 15 mm, 90 graus, sem anel de solda, instalado em ramal de distribuição fornecimento e instalação</t>
  </si>
  <si>
    <t>Sinapi 92306</t>
  </si>
  <si>
    <t>Tubo em cobre rígido, dn 22 mm, classe e, sem isolamento, instalado em ramal de distribuição fornecimento e instalação</t>
  </si>
  <si>
    <t>Comp. Sinapi 95249 para  a valvula indicada</t>
  </si>
  <si>
    <t>Comp. Sinapi 85120 para o manometro indicado</t>
  </si>
  <si>
    <t>Comp. Sinapi 85120 para o purgador indicado</t>
  </si>
  <si>
    <t>Comp. FGV SCO RIO ES 14.99.0100 para a veneziana indicada</t>
  </si>
  <si>
    <t>Posto de Utilização</t>
  </si>
  <si>
    <t>Rio de Janeiro, 27 de janeiro de 2020</t>
  </si>
  <si>
    <t>2.2.50.1</t>
  </si>
  <si>
    <t>2.2.50.2</t>
  </si>
  <si>
    <t>2.2.50.3</t>
  </si>
  <si>
    <t>2.2.50.4</t>
  </si>
  <si>
    <t>2.2.50.5</t>
  </si>
  <si>
    <t>2.2.50.6</t>
  </si>
  <si>
    <t>2.2.51</t>
  </si>
  <si>
    <t xml:space="preserve">Impermeabilização de superfície com manta asfáltica SBS Topo 3, duas camada, inclusive aplicação de primer asfáltico, e=4mm. conforme projeto. </t>
  </si>
  <si>
    <t>Cabo UTP atendendo as especificações contidas no Memorial Descritivo, item 5.7.6-a.  Ref.: FURUKAWA - GIGALAN CAT.6A ou superior. Caixa com 305m. Fornecimento e instalação, incluindo todos os materiais e acessórios necessários.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</si>
</sst>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dd\-mmm\-yy"/>
    <numFmt numFmtId="166" formatCode="00.00"/>
    <numFmt numFmtId="167" formatCode="&quot;R$&quot;\ #,##0.00"/>
    <numFmt numFmtId="168" formatCode="00.0000"/>
    <numFmt numFmtId="169" formatCode="[$-416]mmm\-yy;@"/>
    <numFmt numFmtId="170" formatCode="#,##0.00000"/>
    <numFmt numFmtId="171" formatCode="000"/>
    <numFmt numFmtId="172" formatCode="00.0000000000000000000000000000000"/>
  </numFmts>
  <fonts count="18" x14ac:knownFonts="1">
    <font>
      <sz val="10"/>
      <name val="Arial"/>
    </font>
    <font>
      <sz val="8"/>
      <name val="Arial"/>
      <family val="2"/>
    </font>
    <font>
      <b/>
      <sz val="10"/>
      <name val="Arial"/>
      <family val="2"/>
    </font>
    <font>
      <sz val="9"/>
      <name val="Arial"/>
      <family val="2"/>
    </font>
    <font>
      <sz val="10"/>
      <name val="Arial"/>
      <family val="2"/>
    </font>
    <font>
      <i/>
      <sz val="9"/>
      <name val="Arial"/>
      <family val="2"/>
    </font>
    <font>
      <b/>
      <sz val="9"/>
      <name val="Arial"/>
      <family val="2"/>
    </font>
    <font>
      <b/>
      <i/>
      <sz val="9"/>
      <name val="Arial"/>
      <family val="2"/>
    </font>
    <font>
      <vertAlign val="superscript"/>
      <sz val="9"/>
      <name val="Arial"/>
      <family val="2"/>
    </font>
    <font>
      <sz val="11"/>
      <name val="Arial"/>
      <family val="2"/>
    </font>
    <font>
      <b/>
      <sz val="8"/>
      <name val="Arial"/>
      <family val="2"/>
    </font>
    <font>
      <sz val="8"/>
      <color rgb="FFFF0000"/>
      <name val="Arial"/>
      <family val="2"/>
    </font>
    <font>
      <sz val="8"/>
      <color rgb="FF0070C0"/>
      <name val="Arial"/>
      <family val="2"/>
    </font>
    <font>
      <b/>
      <sz val="12"/>
      <name val="Arial"/>
      <family val="2"/>
    </font>
    <font>
      <b/>
      <sz val="8"/>
      <name val="Swis721 BT"/>
      <family val="2"/>
    </font>
    <font>
      <sz val="8"/>
      <name val="Swis721 BT"/>
      <family val="2"/>
    </font>
    <font>
      <b/>
      <i/>
      <sz val="8"/>
      <name val="Arial"/>
      <family val="2"/>
    </font>
    <font>
      <i/>
      <sz val="8"/>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64"/>
      </patternFill>
    </fill>
    <fill>
      <patternFill patternType="solid">
        <fgColor theme="0" tint="-0.249977111117893"/>
        <bgColor indexed="64"/>
      </patternFill>
    </fill>
    <fill>
      <patternFill patternType="solid">
        <fgColor theme="1"/>
        <bgColor indexed="64"/>
      </patternFill>
    </fill>
    <fill>
      <patternFill patternType="solid">
        <fgColor rgb="FFFF714F"/>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s>
  <cellStyleXfs count="1">
    <xf numFmtId="0" fontId="0" fillId="0" borderId="0"/>
  </cellStyleXfs>
  <cellXfs count="387">
    <xf numFmtId="0" fontId="0" fillId="0" borderId="0" xfId="0"/>
    <xf numFmtId="0" fontId="1" fillId="0" borderId="0" xfId="0" applyFont="1"/>
    <xf numFmtId="0" fontId="1" fillId="0" borderId="0" xfId="0" applyFont="1" applyAlignment="1"/>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wrapText="1"/>
    </xf>
    <xf numFmtId="0" fontId="4" fillId="0" borderId="0" xfId="0" applyFont="1"/>
    <xf numFmtId="0" fontId="4" fillId="7" borderId="0" xfId="0" applyFont="1" applyFill="1"/>
    <xf numFmtId="10" fontId="2" fillId="7" borderId="9" xfId="0" applyNumberFormat="1" applyFont="1" applyFill="1" applyBorder="1"/>
    <xf numFmtId="0" fontId="6" fillId="2" borderId="1" xfId="0" applyFont="1" applyFill="1" applyBorder="1" applyAlignment="1">
      <alignment horizontal="center"/>
    </xf>
    <xf numFmtId="4" fontId="6" fillId="2" borderId="16" xfId="0" quotePrefix="1" applyNumberFormat="1" applyFont="1" applyFill="1" applyBorder="1" applyAlignment="1">
      <alignment horizontal="center"/>
    </xf>
    <xf numFmtId="0" fontId="6" fillId="2" borderId="11" xfId="0" applyFont="1" applyFill="1" applyBorder="1" applyAlignment="1">
      <alignment horizontal="center"/>
    </xf>
    <xf numFmtId="164" fontId="6" fillId="0" borderId="0" xfId="0" applyNumberFormat="1" applyFont="1"/>
    <xf numFmtId="4" fontId="6" fillId="2" borderId="12" xfId="0" applyNumberFormat="1" applyFont="1" applyFill="1" applyBorder="1" applyAlignment="1">
      <alignment horizontal="center"/>
    </xf>
    <xf numFmtId="0" fontId="3" fillId="2" borderId="2" xfId="0" applyFont="1" applyFill="1" applyBorder="1"/>
    <xf numFmtId="4" fontId="3" fillId="2" borderId="14" xfId="0" applyNumberFormat="1" applyFont="1" applyFill="1" applyBorder="1" applyAlignment="1">
      <alignment horizontal="center"/>
    </xf>
    <xf numFmtId="15" fontId="3" fillId="2" borderId="15" xfId="0" applyNumberFormat="1" applyFont="1" applyFill="1" applyBorder="1"/>
    <xf numFmtId="164" fontId="3" fillId="0" borderId="0" xfId="0" applyNumberFormat="1" applyFont="1"/>
    <xf numFmtId="164" fontId="6" fillId="0" borderId="18" xfId="0" applyNumberFormat="1" applyFont="1" applyFill="1" applyBorder="1" applyAlignment="1">
      <alignment horizontal="left" vertical="top"/>
    </xf>
    <xf numFmtId="164" fontId="6" fillId="0" borderId="6" xfId="0" applyNumberFormat="1" applyFont="1" applyFill="1" applyBorder="1" applyAlignment="1">
      <alignment horizontal="justify" vertical="top" wrapText="1"/>
    </xf>
    <xf numFmtId="164" fontId="3" fillId="0" borderId="6" xfId="0" applyNumberFormat="1" applyFont="1" applyFill="1" applyBorder="1" applyAlignment="1">
      <alignment horizontal="center"/>
    </xf>
    <xf numFmtId="4" fontId="3" fillId="0" borderId="6" xfId="0" applyNumberFormat="1" applyFont="1" applyFill="1" applyBorder="1" applyAlignment="1">
      <alignment horizontal="right"/>
    </xf>
    <xf numFmtId="4" fontId="3" fillId="0" borderId="5" xfId="0" applyNumberFormat="1" applyFont="1" applyFill="1" applyBorder="1" applyAlignment="1">
      <alignment horizontal="right"/>
    </xf>
    <xf numFmtId="4" fontId="6" fillId="0" borderId="13" xfId="0" applyNumberFormat="1" applyFont="1" applyFill="1" applyBorder="1" applyAlignment="1">
      <alignment horizontal="right"/>
    </xf>
    <xf numFmtId="164" fontId="6" fillId="0" borderId="23" xfId="0" applyNumberFormat="1" applyFont="1" applyFill="1" applyBorder="1" applyAlignment="1">
      <alignment horizontal="left" vertical="top"/>
    </xf>
    <xf numFmtId="164" fontId="6" fillId="0" borderId="10" xfId="0" applyNumberFormat="1" applyFont="1" applyFill="1" applyBorder="1" applyAlignment="1">
      <alignment horizontal="justify" vertical="top" wrapText="1"/>
    </xf>
    <xf numFmtId="164" fontId="3" fillId="0" borderId="10" xfId="0" applyNumberFormat="1" applyFont="1" applyFill="1" applyBorder="1" applyAlignment="1">
      <alignment horizontal="center"/>
    </xf>
    <xf numFmtId="4" fontId="3" fillId="0" borderId="10" xfId="0" applyNumberFormat="1" applyFont="1" applyFill="1" applyBorder="1" applyAlignment="1">
      <alignment horizontal="right"/>
    </xf>
    <xf numFmtId="4" fontId="3" fillId="0" borderId="9" xfId="0" applyNumberFormat="1" applyFont="1" applyFill="1" applyBorder="1" applyAlignment="1">
      <alignment horizontal="right"/>
    </xf>
    <xf numFmtId="4" fontId="6" fillId="0" borderId="17" xfId="0" applyNumberFormat="1" applyFont="1" applyFill="1" applyBorder="1" applyAlignment="1">
      <alignment horizontal="right"/>
    </xf>
    <xf numFmtId="164" fontId="7" fillId="0" borderId="18" xfId="0" applyNumberFormat="1" applyFont="1" applyFill="1" applyBorder="1" applyAlignment="1">
      <alignment horizontal="left" vertical="top"/>
    </xf>
    <xf numFmtId="164" fontId="7" fillId="0" borderId="6" xfId="0" applyNumberFormat="1" applyFont="1" applyFill="1" applyBorder="1" applyAlignment="1">
      <alignment horizontal="justify" vertical="top" wrapText="1"/>
    </xf>
    <xf numFmtId="164" fontId="5" fillId="0" borderId="6" xfId="0" applyNumberFormat="1" applyFont="1" applyFill="1" applyBorder="1" applyAlignment="1">
      <alignment horizontal="center"/>
    </xf>
    <xf numFmtId="4" fontId="5" fillId="0" borderId="6" xfId="0" applyNumberFormat="1" applyFont="1" applyFill="1" applyBorder="1" applyAlignment="1">
      <alignment horizontal="right"/>
    </xf>
    <xf numFmtId="4" fontId="5" fillId="0" borderId="5" xfId="0" applyNumberFormat="1" applyFont="1" applyFill="1" applyBorder="1" applyAlignment="1">
      <alignment horizontal="right"/>
    </xf>
    <xf numFmtId="4" fontId="7" fillId="0" borderId="13" xfId="0" applyNumberFormat="1" applyFont="1" applyFill="1" applyBorder="1" applyAlignment="1">
      <alignment horizontal="right"/>
    </xf>
    <xf numFmtId="164" fontId="3" fillId="0" borderId="18" xfId="0" applyNumberFormat="1" applyFont="1" applyFill="1" applyBorder="1" applyAlignment="1">
      <alignment horizontal="left" vertical="top"/>
    </xf>
    <xf numFmtId="164" fontId="3" fillId="0" borderId="6" xfId="0" applyNumberFormat="1" applyFont="1" applyFill="1" applyBorder="1" applyAlignment="1">
      <alignment horizontal="justify" vertical="top" wrapText="1"/>
    </xf>
    <xf numFmtId="164" fontId="6" fillId="3" borderId="19" xfId="0" applyNumberFormat="1" applyFont="1" applyFill="1" applyBorder="1" applyAlignment="1">
      <alignment horizontal="left" vertical="top"/>
    </xf>
    <xf numFmtId="164" fontId="6" fillId="3" borderId="20" xfId="0" applyNumberFormat="1" applyFont="1" applyFill="1" applyBorder="1" applyAlignment="1">
      <alignment horizontal="justify" vertical="top" wrapText="1"/>
    </xf>
    <xf numFmtId="164" fontId="6" fillId="3" borderId="20" xfId="0" applyNumberFormat="1" applyFont="1" applyFill="1" applyBorder="1" applyAlignment="1">
      <alignment horizontal="center"/>
    </xf>
    <xf numFmtId="4" fontId="6" fillId="3" borderId="20"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164" fontId="3" fillId="0" borderId="18" xfId="0" applyNumberFormat="1" applyFont="1" applyBorder="1" applyAlignment="1">
      <alignment horizontal="left" vertical="top"/>
    </xf>
    <xf numFmtId="164" fontId="3" fillId="0" borderId="6" xfId="0" applyNumberFormat="1" applyFont="1" applyBorder="1" applyAlignment="1">
      <alignment horizontal="justify"/>
    </xf>
    <xf numFmtId="164" fontId="3" fillId="0" borderId="6" xfId="0" applyNumberFormat="1" applyFont="1" applyBorder="1" applyAlignment="1">
      <alignment horizontal="center"/>
    </xf>
    <xf numFmtId="4" fontId="3" fillId="0" borderId="6" xfId="0" applyNumberFormat="1" applyFont="1" applyBorder="1"/>
    <xf numFmtId="164" fontId="3" fillId="0" borderId="24" xfId="0" applyNumberFormat="1" applyFont="1" applyFill="1" applyBorder="1" applyAlignment="1">
      <alignment horizontal="left" vertical="top"/>
    </xf>
    <xf numFmtId="164" fontId="3" fillId="0" borderId="25" xfId="0" applyNumberFormat="1" applyFont="1" applyFill="1" applyBorder="1" applyAlignment="1">
      <alignment horizontal="justify" vertical="top" wrapText="1"/>
    </xf>
    <xf numFmtId="164" fontId="3" fillId="0" borderId="25" xfId="0" applyNumberFormat="1" applyFont="1" applyFill="1" applyBorder="1" applyAlignment="1">
      <alignment horizontal="center"/>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6" fillId="0" borderId="15" xfId="0" applyNumberFormat="1" applyFont="1" applyFill="1" applyBorder="1" applyAlignment="1">
      <alignment horizontal="right"/>
    </xf>
    <xf numFmtId="164" fontId="3" fillId="0" borderId="0" xfId="0" applyNumberFormat="1" applyFont="1" applyBorder="1" applyAlignment="1">
      <alignment horizontal="left" vertical="top"/>
    </xf>
    <xf numFmtId="164" fontId="3" fillId="0" borderId="0" xfId="0" applyNumberFormat="1" applyFont="1" applyBorder="1"/>
    <xf numFmtId="4" fontId="3" fillId="0" borderId="0" xfId="0" applyNumberFormat="1" applyFont="1" applyBorder="1"/>
    <xf numFmtId="2" fontId="3" fillId="0" borderId="0" xfId="0" applyNumberFormat="1" applyFont="1" applyBorder="1"/>
    <xf numFmtId="4" fontId="3" fillId="0" borderId="0" xfId="0" applyNumberFormat="1" applyFont="1"/>
    <xf numFmtId="4" fontId="2" fillId="2" borderId="11" xfId="0" applyNumberFormat="1" applyFont="1" applyFill="1" applyBorder="1" applyAlignment="1">
      <alignment horizontal="center" vertical="center" wrapText="1"/>
    </xf>
    <xf numFmtId="164" fontId="2" fillId="0" borderId="0" xfId="0" applyNumberFormat="1" applyFont="1"/>
    <xf numFmtId="10" fontId="2" fillId="0" borderId="0" xfId="0" applyNumberFormat="1" applyFont="1"/>
    <xf numFmtId="167" fontId="2" fillId="0" borderId="0" xfId="0" applyNumberFormat="1" applyFont="1"/>
    <xf numFmtId="4" fontId="2" fillId="2" borderId="13"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164" fontId="4" fillId="0" borderId="0" xfId="0" applyNumberFormat="1" applyFont="1"/>
    <xf numFmtId="10" fontId="4" fillId="0" borderId="0" xfId="0" applyNumberFormat="1" applyFont="1"/>
    <xf numFmtId="167" fontId="4" fillId="0" borderId="0" xfId="0" applyNumberFormat="1" applyFont="1"/>
    <xf numFmtId="168" fontId="4" fillId="0" borderId="0" xfId="0" applyNumberFormat="1" applyFont="1"/>
    <xf numFmtId="164" fontId="4" fillId="0" borderId="5" xfId="0" applyNumberFormat="1" applyFont="1" applyFill="1" applyBorder="1" applyAlignment="1">
      <alignment horizontal="center" vertical="top"/>
    </xf>
    <xf numFmtId="164" fontId="4" fillId="0" borderId="6" xfId="0" applyNumberFormat="1" applyFont="1" applyFill="1" applyBorder="1" applyAlignment="1">
      <alignment horizontal="justify" vertical="top" wrapText="1"/>
    </xf>
    <xf numFmtId="10" fontId="4" fillId="0" borderId="5" xfId="0" applyNumberFormat="1" applyFont="1" applyFill="1" applyBorder="1" applyAlignment="1">
      <alignment horizontal="right"/>
    </xf>
    <xf numFmtId="4" fontId="4" fillId="0" borderId="6" xfId="0" applyNumberFormat="1" applyFont="1" applyFill="1" applyBorder="1" applyAlignment="1">
      <alignment horizontal="right" wrapText="1"/>
    </xf>
    <xf numFmtId="164" fontId="4" fillId="0" borderId="0" xfId="0" applyNumberFormat="1" applyFont="1" applyBorder="1"/>
    <xf numFmtId="167" fontId="4" fillId="0" borderId="0" xfId="0" applyNumberFormat="1" applyFont="1" applyBorder="1"/>
    <xf numFmtId="10" fontId="4" fillId="0" borderId="0" xfId="0" applyNumberFormat="1" applyFont="1" applyBorder="1"/>
    <xf numFmtId="166" fontId="4" fillId="0" borderId="0" xfId="0" applyNumberFormat="1" applyFont="1" applyBorder="1"/>
    <xf numFmtId="164" fontId="2" fillId="3" borderId="9" xfId="0" applyNumberFormat="1" applyFont="1" applyFill="1" applyBorder="1" applyAlignment="1">
      <alignment horizontal="left" vertical="top"/>
    </xf>
    <xf numFmtId="164" fontId="2" fillId="3" borderId="10" xfId="0" applyNumberFormat="1" applyFont="1" applyFill="1" applyBorder="1" applyAlignment="1">
      <alignment horizontal="justify" vertical="top" wrapText="1"/>
    </xf>
    <xf numFmtId="10" fontId="2" fillId="3" borderId="9" xfId="0" applyNumberFormat="1" applyFont="1" applyFill="1" applyBorder="1" applyAlignment="1">
      <alignment horizontal="right"/>
    </xf>
    <xf numFmtId="4" fontId="2" fillId="3" borderId="9" xfId="0" applyNumberFormat="1" applyFont="1" applyFill="1" applyBorder="1" applyAlignment="1">
      <alignment horizontal="right"/>
    </xf>
    <xf numFmtId="164" fontId="4" fillId="0" borderId="7" xfId="0" applyNumberFormat="1" applyFont="1" applyFill="1" applyBorder="1" applyAlignment="1">
      <alignment horizontal="left" vertical="top"/>
    </xf>
    <xf numFmtId="164" fontId="4" fillId="0" borderId="8" xfId="0" applyNumberFormat="1" applyFont="1" applyFill="1" applyBorder="1" applyAlignment="1">
      <alignment horizontal="justify" vertical="top" wrapText="1"/>
    </xf>
    <xf numFmtId="4" fontId="4" fillId="0" borderId="7" xfId="0" applyNumberFormat="1" applyFont="1" applyFill="1" applyBorder="1" applyAlignment="1">
      <alignment horizontal="right"/>
    </xf>
    <xf numFmtId="164" fontId="9" fillId="0" borderId="0" xfId="0" applyNumberFormat="1" applyFont="1" applyBorder="1"/>
    <xf numFmtId="4" fontId="9" fillId="0" borderId="0" xfId="0" applyNumberFormat="1" applyFont="1" applyBorder="1"/>
    <xf numFmtId="4" fontId="9" fillId="0" borderId="0" xfId="0" applyNumberFormat="1" applyFont="1" applyBorder="1" applyAlignment="1"/>
    <xf numFmtId="10" fontId="9" fillId="0" borderId="0" xfId="0" applyNumberFormat="1" applyFont="1" applyBorder="1"/>
    <xf numFmtId="167" fontId="9" fillId="0" borderId="0" xfId="0" applyNumberFormat="1" applyFont="1" applyBorder="1"/>
    <xf numFmtId="164" fontId="9" fillId="0" borderId="0" xfId="0" applyNumberFormat="1" applyFont="1"/>
    <xf numFmtId="4" fontId="9" fillId="0" borderId="0" xfId="0" applyNumberFormat="1" applyFont="1"/>
    <xf numFmtId="4" fontId="9" fillId="0" borderId="0" xfId="0" applyNumberFormat="1" applyFont="1" applyAlignment="1"/>
    <xf numFmtId="10" fontId="9" fillId="0" borderId="0" xfId="0" applyNumberFormat="1" applyFont="1"/>
    <xf numFmtId="167" fontId="9" fillId="0" borderId="0" xfId="0" applyNumberFormat="1" applyFont="1"/>
    <xf numFmtId="4" fontId="3" fillId="0" borderId="13" xfId="0" applyNumberFormat="1" applyFont="1" applyFill="1" applyBorder="1" applyAlignment="1">
      <alignment horizontal="right"/>
    </xf>
    <xf numFmtId="0" fontId="10" fillId="2" borderId="1" xfId="0" applyFont="1" applyFill="1" applyBorder="1" applyAlignment="1">
      <alignment horizontal="center"/>
    </xf>
    <xf numFmtId="4" fontId="10" fillId="2" borderId="16" xfId="0" applyNumberFormat="1" applyFont="1" applyFill="1" applyBorder="1" applyAlignment="1">
      <alignment vertical="center" wrapText="1"/>
    </xf>
    <xf numFmtId="4" fontId="10" fillId="2" borderId="29" xfId="0" applyNumberFormat="1" applyFont="1" applyFill="1" applyBorder="1" applyAlignment="1">
      <alignment vertical="center" wrapText="1"/>
    </xf>
    <xf numFmtId="4" fontId="10" fillId="2" borderId="11" xfId="0" applyNumberFormat="1" applyFont="1" applyFill="1" applyBorder="1" applyAlignment="1">
      <alignment vertical="center" wrapText="1"/>
    </xf>
    <xf numFmtId="17" fontId="10" fillId="2" borderId="12" xfId="0" applyNumberFormat="1" applyFont="1" applyFill="1" applyBorder="1" applyAlignment="1">
      <alignment horizontal="center"/>
    </xf>
    <xf numFmtId="4" fontId="10" fillId="2" borderId="12" xfId="0" applyNumberFormat="1" applyFont="1" applyFill="1" applyBorder="1" applyAlignment="1">
      <alignment vertical="center" wrapText="1"/>
    </xf>
    <xf numFmtId="4" fontId="10" fillId="2" borderId="0" xfId="0" applyNumberFormat="1" applyFont="1" applyFill="1" applyBorder="1" applyAlignment="1">
      <alignment vertical="center" wrapText="1"/>
    </xf>
    <xf numFmtId="4" fontId="10" fillId="2" borderId="13" xfId="0" applyNumberFormat="1" applyFont="1" applyFill="1" applyBorder="1" applyAlignment="1">
      <alignment vertical="center" wrapText="1"/>
    </xf>
    <xf numFmtId="0" fontId="1" fillId="2" borderId="2" xfId="0" applyFont="1" applyFill="1" applyBorder="1"/>
    <xf numFmtId="4" fontId="10" fillId="2" borderId="14" xfId="0" applyNumberFormat="1" applyFont="1" applyFill="1" applyBorder="1" applyAlignment="1">
      <alignment vertical="center" wrapText="1"/>
    </xf>
    <xf numFmtId="4" fontId="10" fillId="2" borderId="30" xfId="0" applyNumberFormat="1" applyFont="1" applyFill="1" applyBorder="1" applyAlignment="1">
      <alignment vertical="center" wrapText="1"/>
    </xf>
    <xf numFmtId="4" fontId="10" fillId="2" borderId="15" xfId="0" applyNumberFormat="1" applyFont="1" applyFill="1" applyBorder="1" applyAlignment="1">
      <alignment vertical="center" wrapText="1"/>
    </xf>
    <xf numFmtId="4" fontId="10" fillId="3" borderId="3"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164" fontId="1" fillId="0" borderId="5" xfId="0" applyNumberFormat="1" applyFont="1" applyFill="1" applyBorder="1" applyAlignment="1">
      <alignment horizontal="center" vertical="top"/>
    </xf>
    <xf numFmtId="164" fontId="1" fillId="0" borderId="6" xfId="0" applyNumberFormat="1" applyFont="1" applyFill="1" applyBorder="1" applyAlignment="1">
      <alignment horizontal="justify" vertical="top" wrapText="1"/>
    </xf>
    <xf numFmtId="4" fontId="1" fillId="0" borderId="6" xfId="0" applyNumberFormat="1" applyFont="1" applyFill="1" applyBorder="1" applyAlignment="1">
      <alignment horizontal="right" wrapText="1"/>
    </xf>
    <xf numFmtId="10" fontId="1" fillId="0" borderId="5"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6" xfId="0" applyNumberFormat="1" applyFont="1" applyFill="1" applyBorder="1" applyAlignment="1">
      <alignment horizontal="right"/>
    </xf>
    <xf numFmtId="164" fontId="1" fillId="0" borderId="7"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4" fontId="1" fillId="0" borderId="7" xfId="0" applyNumberFormat="1" applyFont="1" applyFill="1" applyBorder="1" applyAlignment="1">
      <alignment horizontal="right" vertical="top" wrapText="1"/>
    </xf>
    <xf numFmtId="10" fontId="1" fillId="0" borderId="7" xfId="0" applyNumberFormat="1" applyFont="1" applyFill="1" applyBorder="1" applyAlignment="1">
      <alignment horizontal="right" vertical="top" wrapText="1"/>
    </xf>
    <xf numFmtId="164" fontId="1" fillId="0" borderId="27" xfId="0" applyNumberFormat="1" applyFont="1" applyFill="1" applyBorder="1" applyAlignment="1">
      <alignment horizontal="center" vertical="center"/>
    </xf>
    <xf numFmtId="164" fontId="1" fillId="0" borderId="28" xfId="0" applyNumberFormat="1" applyFont="1" applyFill="1" applyBorder="1" applyAlignment="1">
      <alignment horizontal="left" vertical="top" wrapText="1"/>
    </xf>
    <xf numFmtId="164" fontId="1" fillId="0" borderId="5"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4" fontId="1" fillId="0" borderId="7" xfId="0" applyNumberFormat="1" applyFont="1" applyFill="1" applyBorder="1" applyAlignment="1">
      <alignment horizontal="right"/>
    </xf>
    <xf numFmtId="4" fontId="1" fillId="0" borderId="8" xfId="0" applyNumberFormat="1" applyFont="1" applyFill="1" applyBorder="1" applyAlignment="1">
      <alignment horizontal="right"/>
    </xf>
    <xf numFmtId="164" fontId="1" fillId="0" borderId="27" xfId="0" applyNumberFormat="1" applyFont="1" applyFill="1" applyBorder="1" applyAlignment="1">
      <alignment horizontal="center" vertical="top"/>
    </xf>
    <xf numFmtId="164" fontId="1" fillId="0" borderId="27" xfId="0" applyNumberFormat="1" applyFont="1" applyFill="1" applyBorder="1" applyAlignment="1">
      <alignment horizontal="left" vertical="top" wrapText="1"/>
    </xf>
    <xf numFmtId="4" fontId="1" fillId="0" borderId="27" xfId="0" applyNumberFormat="1" applyFont="1" applyFill="1" applyBorder="1" applyAlignment="1">
      <alignment horizontal="right"/>
    </xf>
    <xf numFmtId="4" fontId="1" fillId="0" borderId="8" xfId="0" applyNumberFormat="1" applyFont="1" applyFill="1" applyBorder="1" applyAlignment="1">
      <alignment horizontal="right" vertical="top" wrapText="1"/>
    </xf>
    <xf numFmtId="10" fontId="1" fillId="0" borderId="8" xfId="0" applyNumberFormat="1" applyFont="1" applyFill="1" applyBorder="1" applyAlignment="1">
      <alignment horizontal="right" vertical="top" wrapText="1"/>
    </xf>
    <xf numFmtId="164" fontId="1" fillId="3" borderId="7" xfId="0" applyNumberFormat="1" applyFont="1" applyFill="1" applyBorder="1" applyAlignment="1">
      <alignment horizontal="left" vertical="top"/>
    </xf>
    <xf numFmtId="164" fontId="10" fillId="3" borderId="10" xfId="0" applyNumberFormat="1" applyFont="1" applyFill="1" applyBorder="1" applyAlignment="1">
      <alignment horizontal="justify" vertical="top" wrapText="1"/>
    </xf>
    <xf numFmtId="4" fontId="10" fillId="3" borderId="10" xfId="0" applyNumberFormat="1" applyFont="1" applyFill="1" applyBorder="1" applyAlignment="1">
      <alignment horizontal="right" vertical="top" wrapText="1"/>
    </xf>
    <xf numFmtId="10" fontId="10" fillId="3" borderId="10" xfId="0" applyNumberFormat="1" applyFont="1" applyFill="1" applyBorder="1" applyAlignment="1">
      <alignment horizontal="right" vertical="top" wrapText="1"/>
    </xf>
    <xf numFmtId="4" fontId="10" fillId="3" borderId="9" xfId="0" applyNumberFormat="1" applyFont="1" applyFill="1" applyBorder="1" applyAlignment="1">
      <alignment horizontal="right"/>
    </xf>
    <xf numFmtId="10" fontId="10" fillId="3" borderId="9" xfId="0" applyNumberFormat="1" applyFont="1" applyFill="1" applyBorder="1" applyAlignment="1">
      <alignment horizontal="right"/>
    </xf>
    <xf numFmtId="164" fontId="1" fillId="3" borderId="9" xfId="0" applyNumberFormat="1" applyFont="1" applyFill="1" applyBorder="1" applyAlignment="1">
      <alignment horizontal="left" vertical="top"/>
    </xf>
    <xf numFmtId="164" fontId="10" fillId="3" borderId="9" xfId="0" applyNumberFormat="1" applyFont="1" applyFill="1" applyBorder="1" applyAlignment="1">
      <alignment horizontal="justify" vertical="top" wrapText="1"/>
    </xf>
    <xf numFmtId="4" fontId="10" fillId="3" borderId="9" xfId="0" applyNumberFormat="1" applyFont="1" applyFill="1" applyBorder="1" applyAlignment="1">
      <alignment horizontal="right" vertical="top" wrapText="1"/>
    </xf>
    <xf numFmtId="4" fontId="1" fillId="3" borderId="9" xfId="0" applyNumberFormat="1" applyFont="1" applyFill="1" applyBorder="1" applyAlignment="1">
      <alignment horizontal="center" vertical="top" wrapText="1"/>
    </xf>
    <xf numFmtId="164" fontId="1" fillId="0" borderId="0" xfId="0" applyNumberFormat="1" applyFont="1" applyBorder="1"/>
    <xf numFmtId="4" fontId="1" fillId="0" borderId="0" xfId="0" applyNumberFormat="1" applyFont="1" applyBorder="1" applyAlignment="1">
      <alignment horizontal="right"/>
    </xf>
    <xf numFmtId="0" fontId="2" fillId="0" borderId="9" xfId="0" applyFont="1" applyBorder="1"/>
    <xf numFmtId="0" fontId="2" fillId="0" borderId="9" xfId="0" applyFont="1" applyBorder="1" applyAlignment="1">
      <alignment horizontal="center"/>
    </xf>
    <xf numFmtId="0" fontId="4" fillId="0" borderId="9" xfId="0" applyFont="1" applyBorder="1"/>
    <xf numFmtId="4" fontId="4" fillId="0" borderId="9" xfId="0" applyNumberFormat="1" applyFont="1" applyBorder="1"/>
    <xf numFmtId="4" fontId="2" fillId="7" borderId="9" xfId="0" applyNumberFormat="1" applyFont="1" applyFill="1" applyBorder="1"/>
    <xf numFmtId="4" fontId="4" fillId="0" borderId="9" xfId="0" applyNumberFormat="1" applyFont="1" applyFill="1" applyBorder="1"/>
    <xf numFmtId="4" fontId="2" fillId="0" borderId="9" xfId="0" applyNumberFormat="1" applyFont="1" applyBorder="1"/>
    <xf numFmtId="0" fontId="4" fillId="0" borderId="0" xfId="0" applyFont="1" applyBorder="1"/>
    <xf numFmtId="4" fontId="4" fillId="0" borderId="0" xfId="0" applyNumberFormat="1" applyFont="1" applyBorder="1"/>
    <xf numFmtId="4" fontId="2" fillId="0" borderId="0" xfId="0" applyNumberFormat="1" applyFont="1" applyBorder="1"/>
    <xf numFmtId="165" fontId="6" fillId="0" borderId="13" xfId="0" applyNumberFormat="1" applyFont="1" applyFill="1" applyBorder="1" applyAlignment="1">
      <alignment horizontal="center"/>
    </xf>
    <xf numFmtId="0" fontId="4" fillId="0" borderId="0" xfId="0" applyFont="1" applyAlignment="1">
      <alignment vertical="top" wrapText="1"/>
    </xf>
    <xf numFmtId="0" fontId="2" fillId="7" borderId="0" xfId="0" applyFont="1" applyFill="1" applyAlignment="1">
      <alignment horizontal="center"/>
    </xf>
    <xf numFmtId="4" fontId="4" fillId="0" borderId="27" xfId="0" applyNumberFormat="1" applyFont="1" applyFill="1" applyBorder="1" applyAlignment="1">
      <alignment horizontal="right"/>
    </xf>
    <xf numFmtId="164" fontId="7" fillId="0" borderId="6" xfId="0" applyNumberFormat="1" applyFont="1" applyFill="1" applyBorder="1" applyAlignment="1">
      <alignment horizontal="center"/>
    </xf>
    <xf numFmtId="4" fontId="7" fillId="0" borderId="6" xfId="0" applyNumberFormat="1" applyFont="1" applyFill="1" applyBorder="1" applyAlignment="1">
      <alignment horizontal="right"/>
    </xf>
    <xf numFmtId="4" fontId="7" fillId="0" borderId="5" xfId="0" applyNumberFormat="1" applyFont="1" applyFill="1" applyBorder="1" applyAlignment="1">
      <alignment horizontal="right"/>
    </xf>
    <xf numFmtId="164" fontId="5" fillId="0" borderId="18" xfId="0" applyNumberFormat="1" applyFont="1" applyFill="1" applyBorder="1" applyAlignment="1">
      <alignment horizontal="left" vertical="top"/>
    </xf>
    <xf numFmtId="164" fontId="5" fillId="0" borderId="6" xfId="0" applyNumberFormat="1" applyFont="1" applyFill="1" applyBorder="1" applyAlignment="1">
      <alignment horizontal="justify" vertical="top" wrapText="1"/>
    </xf>
    <xf numFmtId="164" fontId="6" fillId="0" borderId="10" xfId="0" applyNumberFormat="1" applyFont="1" applyFill="1" applyBorder="1" applyAlignment="1">
      <alignment horizontal="center"/>
    </xf>
    <xf numFmtId="4" fontId="6" fillId="0" borderId="10" xfId="0" applyNumberFormat="1" applyFont="1" applyFill="1" applyBorder="1" applyAlignment="1">
      <alignment horizontal="right"/>
    </xf>
    <xf numFmtId="4" fontId="6" fillId="0" borderId="9" xfId="0" applyNumberFormat="1" applyFont="1" applyFill="1" applyBorder="1" applyAlignment="1">
      <alignment horizontal="right"/>
    </xf>
    <xf numFmtId="4" fontId="1" fillId="8" borderId="7" xfId="0" applyNumberFormat="1" applyFont="1" applyFill="1" applyBorder="1" applyAlignment="1">
      <alignment horizontal="right"/>
    </xf>
    <xf numFmtId="4" fontId="1" fillId="8" borderId="8" xfId="0" applyNumberFormat="1" applyFont="1" applyFill="1" applyBorder="1" applyAlignment="1">
      <alignment horizontal="right"/>
    </xf>
    <xf numFmtId="4" fontId="12" fillId="8" borderId="7" xfId="0" applyNumberFormat="1" applyFont="1" applyFill="1" applyBorder="1" applyAlignment="1">
      <alignment horizontal="right"/>
    </xf>
    <xf numFmtId="164" fontId="7" fillId="0" borderId="5" xfId="0" applyNumberFormat="1" applyFont="1" applyFill="1" applyBorder="1" applyAlignment="1">
      <alignment horizontal="left" vertical="top"/>
    </xf>
    <xf numFmtId="164" fontId="3" fillId="0" borderId="5" xfId="0" applyNumberFormat="1" applyFont="1" applyFill="1" applyBorder="1" applyAlignment="1">
      <alignment horizontal="left" vertical="top"/>
    </xf>
    <xf numFmtId="164" fontId="3" fillId="0" borderId="6" xfId="0" applyNumberFormat="1" applyFont="1" applyFill="1" applyBorder="1" applyAlignment="1">
      <alignment horizontal="left" vertical="top"/>
    </xf>
    <xf numFmtId="164" fontId="7" fillId="0" borderId="6" xfId="0" applyNumberFormat="1" applyFont="1" applyFill="1" applyBorder="1" applyAlignment="1">
      <alignment horizontal="left" vertical="top"/>
    </xf>
    <xf numFmtId="1" fontId="6" fillId="0" borderId="39" xfId="0" applyNumberFormat="1" applyFont="1" applyFill="1" applyBorder="1" applyAlignment="1">
      <alignment horizontal="left" vertical="top"/>
    </xf>
    <xf numFmtId="1" fontId="7" fillId="0" borderId="10" xfId="0" applyNumberFormat="1" applyFont="1" applyFill="1" applyBorder="1" applyAlignment="1">
      <alignment horizontal="center" vertical="center" wrapText="1"/>
    </xf>
    <xf numFmtId="1" fontId="7" fillId="0" borderId="6"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1" fontId="7" fillId="3" borderId="20"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1" fontId="5" fillId="0" borderId="25" xfId="0" applyNumberFormat="1" applyFont="1" applyFill="1" applyBorder="1" applyAlignment="1">
      <alignment horizontal="center" vertical="center" wrapText="1"/>
    </xf>
    <xf numFmtId="1" fontId="5" fillId="0" borderId="0" xfId="0" applyNumberFormat="1" applyFont="1" applyBorder="1" applyAlignment="1">
      <alignment horizontal="center" vertical="center" wrapText="1"/>
    </xf>
    <xf numFmtId="1" fontId="3" fillId="0" borderId="0" xfId="0" applyNumberFormat="1" applyFont="1"/>
    <xf numFmtId="0" fontId="6" fillId="3" borderId="11" xfId="0" applyFont="1" applyFill="1" applyBorder="1" applyAlignment="1">
      <alignment vertical="center" wrapText="1"/>
    </xf>
    <xf numFmtId="0" fontId="6" fillId="3" borderId="15" xfId="0" applyFont="1" applyFill="1" applyBorder="1" applyAlignment="1">
      <alignment vertical="center" wrapText="1"/>
    </xf>
    <xf numFmtId="4" fontId="5" fillId="0" borderId="13" xfId="0" applyNumberFormat="1" applyFont="1" applyFill="1" applyBorder="1" applyAlignment="1">
      <alignment horizontal="right"/>
    </xf>
    <xf numFmtId="17" fontId="6" fillId="2" borderId="12" xfId="0" applyNumberFormat="1" applyFont="1" applyFill="1" applyBorder="1" applyAlignment="1">
      <alignment horizontal="center"/>
    </xf>
    <xf numFmtId="0" fontId="3" fillId="2" borderId="14" xfId="0" applyFont="1" applyFill="1" applyBorder="1"/>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164" fontId="7" fillId="0" borderId="6" xfId="0" applyNumberFormat="1" applyFont="1" applyBorder="1" applyAlignment="1">
      <alignment horizontal="justify" vertical="top"/>
    </xf>
    <xf numFmtId="164" fontId="6" fillId="0" borderId="6" xfId="0" applyNumberFormat="1" applyFont="1" applyFill="1" applyBorder="1" applyAlignment="1">
      <alignment horizontal="center"/>
    </xf>
    <xf numFmtId="4" fontId="6" fillId="0" borderId="6" xfId="0" applyNumberFormat="1" applyFont="1" applyFill="1" applyBorder="1" applyAlignment="1">
      <alignment horizontal="right"/>
    </xf>
    <xf numFmtId="4" fontId="6" fillId="0" borderId="5" xfId="0" applyNumberFormat="1" applyFont="1" applyFill="1" applyBorder="1" applyAlignment="1">
      <alignment horizontal="right"/>
    </xf>
    <xf numFmtId="166" fontId="6" fillId="0" borderId="0" xfId="0" applyNumberFormat="1" applyFont="1"/>
    <xf numFmtId="166" fontId="3" fillId="0" borderId="0" xfId="0" applyNumberFormat="1" applyFont="1"/>
    <xf numFmtId="166" fontId="3" fillId="0" borderId="0" xfId="0" applyNumberFormat="1" applyFont="1" applyBorder="1"/>
    <xf numFmtId="164" fontId="3" fillId="0" borderId="6" xfId="0" applyNumberFormat="1" applyFont="1" applyBorder="1" applyAlignment="1">
      <alignment horizontal="justify" vertical="top" wrapText="1"/>
    </xf>
    <xf numFmtId="4" fontId="3" fillId="0" borderId="6" xfId="0" applyNumberFormat="1" applyFont="1" applyBorder="1" applyAlignment="1">
      <alignment horizontal="right"/>
    </xf>
    <xf numFmtId="4" fontId="3" fillId="0" borderId="5" xfId="0" applyNumberFormat="1" applyFont="1" applyBorder="1" applyAlignment="1">
      <alignment horizontal="right"/>
    </xf>
    <xf numFmtId="4" fontId="11" fillId="8" borderId="7" xfId="0" applyNumberFormat="1" applyFont="1" applyFill="1" applyBorder="1" applyAlignment="1">
      <alignment horizontal="right"/>
    </xf>
    <xf numFmtId="4" fontId="11" fillId="8" borderId="8" xfId="0" applyNumberFormat="1" applyFont="1" applyFill="1" applyBorder="1" applyAlignment="1">
      <alignment horizontal="right"/>
    </xf>
    <xf numFmtId="1" fontId="14" fillId="2" borderId="1" xfId="0" applyNumberFormat="1" applyFont="1" applyFill="1" applyBorder="1" applyAlignment="1">
      <alignment horizontal="center"/>
    </xf>
    <xf numFmtId="4" fontId="14" fillId="2" borderId="16" xfId="0" applyNumberFormat="1" applyFont="1" applyFill="1" applyBorder="1" applyAlignment="1">
      <alignment vertical="center" wrapText="1"/>
    </xf>
    <xf numFmtId="4" fontId="14" fillId="2" borderId="11" xfId="0" quotePrefix="1" applyNumberFormat="1" applyFont="1" applyFill="1" applyBorder="1" applyAlignment="1">
      <alignment horizontal="center"/>
    </xf>
    <xf numFmtId="164" fontId="1" fillId="0" borderId="0" xfId="0" applyNumberFormat="1" applyFont="1"/>
    <xf numFmtId="169" fontId="14" fillId="2" borderId="32" xfId="0" applyNumberFormat="1" applyFont="1" applyFill="1" applyBorder="1" applyAlignment="1">
      <alignment horizontal="center"/>
    </xf>
    <xf numFmtId="4" fontId="14" fillId="2" borderId="12" xfId="0" applyNumberFormat="1" applyFont="1" applyFill="1" applyBorder="1" applyAlignment="1">
      <alignment vertical="center" wrapText="1"/>
    </xf>
    <xf numFmtId="4" fontId="14" fillId="2" borderId="13" xfId="0" applyNumberFormat="1" applyFont="1" applyFill="1" applyBorder="1" applyAlignment="1">
      <alignment horizontal="center"/>
    </xf>
    <xf numFmtId="1" fontId="15" fillId="2" borderId="2" xfId="0" applyNumberFormat="1" applyFont="1" applyFill="1" applyBorder="1"/>
    <xf numFmtId="4" fontId="14" fillId="2" borderId="14" xfId="0" applyNumberFormat="1" applyFont="1" applyFill="1" applyBorder="1" applyAlignment="1">
      <alignment vertical="center" wrapText="1"/>
    </xf>
    <xf numFmtId="4" fontId="15" fillId="2" borderId="15" xfId="0" applyNumberFormat="1" applyFont="1" applyFill="1" applyBorder="1" applyAlignment="1">
      <alignment horizontal="center"/>
    </xf>
    <xf numFmtId="1" fontId="16" fillId="9" borderId="18" xfId="0" applyNumberFormat="1" applyFont="1" applyFill="1" applyBorder="1" applyAlignment="1">
      <alignment horizontal="left" vertical="top"/>
    </xf>
    <xf numFmtId="0" fontId="16" fillId="9" borderId="6" xfId="0" applyFont="1" applyFill="1" applyBorder="1" applyAlignment="1">
      <alignment horizontal="center" vertical="center" wrapText="1"/>
    </xf>
    <xf numFmtId="0" fontId="16" fillId="9" borderId="6" xfId="0" applyFont="1" applyFill="1" applyBorder="1" applyAlignment="1">
      <alignment horizontal="justify" vertical="top" wrapText="1"/>
    </xf>
    <xf numFmtId="170" fontId="16" fillId="9" borderId="6" xfId="0" applyNumberFormat="1" applyFont="1" applyFill="1" applyBorder="1" applyAlignment="1">
      <alignment horizontal="center"/>
    </xf>
    <xf numFmtId="170" fontId="16" fillId="9" borderId="6" xfId="0" applyNumberFormat="1" applyFont="1" applyFill="1" applyBorder="1"/>
    <xf numFmtId="4" fontId="16" fillId="9" borderId="6" xfId="0" quotePrefix="1" applyNumberFormat="1" applyFont="1" applyFill="1" applyBorder="1" applyAlignment="1">
      <alignment horizontal="right"/>
    </xf>
    <xf numFmtId="4" fontId="16" fillId="9" borderId="5" xfId="0" applyNumberFormat="1" applyFont="1" applyFill="1" applyBorder="1" applyAlignment="1">
      <alignment horizontal="right"/>
    </xf>
    <xf numFmtId="1" fontId="16" fillId="9" borderId="18"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justify" vertical="top" wrapText="1"/>
    </xf>
    <xf numFmtId="170" fontId="16" fillId="0" borderId="6" xfId="0" applyNumberFormat="1" applyFont="1" applyBorder="1" applyAlignment="1">
      <alignment horizontal="center"/>
    </xf>
    <xf numFmtId="170" fontId="16" fillId="0" borderId="6" xfId="0" applyNumberFormat="1" applyFont="1" applyBorder="1"/>
    <xf numFmtId="4" fontId="16" fillId="0" borderId="6" xfId="0" quotePrefix="1" applyNumberFormat="1" applyFont="1" applyBorder="1" applyAlignment="1">
      <alignment horizontal="right"/>
    </xf>
    <xf numFmtId="4" fontId="16" fillId="0" borderId="5" xfId="0" applyNumberFormat="1" applyFont="1" applyBorder="1" applyAlignment="1">
      <alignment horizontal="right"/>
    </xf>
    <xf numFmtId="1" fontId="1" fillId="0" borderId="18" xfId="0" applyNumberFormat="1" applyFont="1" applyBorder="1" applyAlignment="1">
      <alignment horizontal="left" vertical="top"/>
    </xf>
    <xf numFmtId="0" fontId="17" fillId="0" borderId="6" xfId="0" applyFont="1" applyBorder="1" applyAlignment="1">
      <alignment horizontal="center" vertical="center" wrapText="1"/>
    </xf>
    <xf numFmtId="0" fontId="1" fillId="0" borderId="6" xfId="0" applyFont="1" applyBorder="1" applyAlignment="1">
      <alignment horizontal="justify" vertical="top" wrapText="1"/>
    </xf>
    <xf numFmtId="170" fontId="1" fillId="0" borderId="6" xfId="0" applyNumberFormat="1" applyFont="1" applyBorder="1" applyAlignment="1">
      <alignment horizontal="center"/>
    </xf>
    <xf numFmtId="170" fontId="1" fillId="0" borderId="6" xfId="0" applyNumberFormat="1" applyFont="1" applyBorder="1"/>
    <xf numFmtId="4" fontId="1" fillId="0" borderId="6" xfId="0" applyNumberFormat="1" applyFont="1" applyBorder="1" applyAlignment="1">
      <alignment horizontal="right"/>
    </xf>
    <xf numFmtId="4" fontId="1" fillId="0" borderId="5" xfId="0" applyNumberFormat="1" applyFont="1" applyBorder="1" applyAlignment="1">
      <alignment horizontal="right"/>
    </xf>
    <xf numFmtId="4" fontId="1" fillId="0" borderId="6" xfId="0" quotePrefix="1" applyNumberFormat="1" applyFont="1" applyBorder="1" applyAlignment="1">
      <alignment horizontal="right"/>
    </xf>
    <xf numFmtId="164" fontId="16" fillId="0" borderId="6" xfId="0" applyNumberFormat="1" applyFont="1" applyBorder="1" applyAlignment="1">
      <alignment horizontal="center" vertical="center" wrapText="1"/>
    </xf>
    <xf numFmtId="1" fontId="1" fillId="0" borderId="5" xfId="0" applyNumberFormat="1" applyFont="1" applyBorder="1" applyAlignment="1">
      <alignment horizontal="left" vertical="top"/>
    </xf>
    <xf numFmtId="164" fontId="17" fillId="0" borderId="6" xfId="0" applyNumberFormat="1" applyFont="1" applyBorder="1" applyAlignment="1">
      <alignment horizontal="center" vertical="center" wrapText="1"/>
    </xf>
    <xf numFmtId="0" fontId="1" fillId="0" borderId="6" xfId="0" applyFont="1" applyBorder="1" applyAlignment="1">
      <alignment horizontal="center"/>
    </xf>
    <xf numFmtId="164" fontId="1" fillId="0" borderId="6" xfId="0" applyNumberFormat="1" applyFont="1" applyBorder="1" applyAlignment="1">
      <alignment horizontal="justify" vertical="top" wrapText="1"/>
    </xf>
    <xf numFmtId="164" fontId="1" fillId="0" borderId="6" xfId="0" applyNumberFormat="1" applyFont="1" applyBorder="1" applyAlignment="1">
      <alignment horizontal="center"/>
    </xf>
    <xf numFmtId="171" fontId="1" fillId="0" borderId="18" xfId="0" applyNumberFormat="1" applyFont="1" applyBorder="1" applyAlignment="1">
      <alignment horizontal="left" vertical="top"/>
    </xf>
    <xf numFmtId="170" fontId="1" fillId="0" borderId="6" xfId="0" applyNumberFormat="1" applyFont="1" applyBorder="1" applyAlignment="1">
      <alignment horizontal="right"/>
    </xf>
    <xf numFmtId="164" fontId="1" fillId="0" borderId="18" xfId="0" applyNumberFormat="1" applyFont="1" applyBorder="1" applyAlignment="1">
      <alignment horizontal="left" vertical="top"/>
    </xf>
    <xf numFmtId="1" fontId="1" fillId="0" borderId="6" xfId="0" applyNumberFormat="1" applyFont="1" applyBorder="1" applyAlignment="1">
      <alignment horizontal="left" vertical="top"/>
    </xf>
    <xf numFmtId="164" fontId="1" fillId="0" borderId="5" xfId="0" applyNumberFormat="1" applyFont="1" applyBorder="1" applyAlignment="1">
      <alignment horizontal="left" vertical="top"/>
    </xf>
    <xf numFmtId="2" fontId="17" fillId="0" borderId="6" xfId="0" applyNumberFormat="1" applyFont="1" applyBorder="1" applyAlignment="1">
      <alignment horizontal="center" vertical="center" wrapText="1"/>
    </xf>
    <xf numFmtId="171" fontId="1" fillId="0" borderId="5" xfId="0" applyNumberFormat="1" applyFont="1" applyBorder="1" applyAlignment="1">
      <alignment horizontal="left" vertical="top"/>
    </xf>
    <xf numFmtId="164" fontId="16" fillId="0" borderId="6" xfId="0" applyNumberFormat="1" applyFont="1" applyBorder="1" applyAlignment="1">
      <alignment horizontal="justify" vertical="top" wrapText="1"/>
    </xf>
    <xf numFmtId="164" fontId="16" fillId="0" borderId="6" xfId="0" applyNumberFormat="1" applyFont="1" applyBorder="1" applyAlignment="1">
      <alignment horizontal="center"/>
    </xf>
    <xf numFmtId="170" fontId="16" fillId="0" borderId="6" xfId="0" applyNumberFormat="1" applyFont="1" applyBorder="1" applyAlignment="1">
      <alignment horizontal="right"/>
    </xf>
    <xf numFmtId="1" fontId="17" fillId="0" borderId="18" xfId="0" applyNumberFormat="1" applyFont="1" applyBorder="1" applyAlignment="1">
      <alignment horizontal="left" vertical="top"/>
    </xf>
    <xf numFmtId="0" fontId="17" fillId="0" borderId="6" xfId="0" applyFont="1" applyBorder="1" applyAlignment="1">
      <alignment horizontal="justify" vertical="top" wrapText="1"/>
    </xf>
    <xf numFmtId="170" fontId="17" fillId="0" borderId="6" xfId="0" applyNumberFormat="1" applyFont="1" applyBorder="1" applyAlignment="1">
      <alignment horizontal="center"/>
    </xf>
    <xf numFmtId="170" fontId="17" fillId="0" borderId="6" xfId="0" applyNumberFormat="1" applyFont="1" applyBorder="1"/>
    <xf numFmtId="4" fontId="17" fillId="0" borderId="6" xfId="0" quotePrefix="1" applyNumberFormat="1" applyFont="1" applyBorder="1" applyAlignment="1">
      <alignment horizontal="right"/>
    </xf>
    <xf numFmtId="4" fontId="17" fillId="0" borderId="5" xfId="0" applyNumberFormat="1" applyFont="1" applyBorder="1" applyAlignment="1">
      <alignment horizontal="right"/>
    </xf>
    <xf numFmtId="1" fontId="1" fillId="0" borderId="18" xfId="0" applyNumberFormat="1" applyFont="1" applyBorder="1" applyAlignment="1">
      <alignment horizontal="center" vertical="center" wrapText="1"/>
    </xf>
    <xf numFmtId="164" fontId="1" fillId="0" borderId="5" xfId="0" applyNumberFormat="1" applyFont="1" applyBorder="1" applyAlignment="1">
      <alignment horizontal="justify" vertical="top" wrapText="1"/>
    </xf>
    <xf numFmtId="164" fontId="1" fillId="0" borderId="5" xfId="0" applyNumberFormat="1" applyFont="1" applyBorder="1" applyAlignment="1">
      <alignment horizontal="center"/>
    </xf>
    <xf numFmtId="170" fontId="1" fillId="0" borderId="5" xfId="0" applyNumberFormat="1" applyFont="1" applyBorder="1"/>
    <xf numFmtId="4" fontId="1" fillId="0" borderId="5" xfId="0" applyNumberFormat="1" applyFont="1" applyBorder="1"/>
    <xf numFmtId="1" fontId="17" fillId="0" borderId="6" xfId="0" applyNumberFormat="1" applyFont="1" applyBorder="1" applyAlignment="1">
      <alignment horizontal="left" vertical="top"/>
    </xf>
    <xf numFmtId="164" fontId="17" fillId="0" borderId="6" xfId="0" applyNumberFormat="1" applyFont="1" applyBorder="1" applyAlignment="1">
      <alignment horizontal="justify" vertical="top" wrapText="1"/>
    </xf>
    <xf numFmtId="164" fontId="17" fillId="0" borderId="6" xfId="0" applyNumberFormat="1" applyFont="1" applyBorder="1" applyAlignment="1">
      <alignment horizontal="center"/>
    </xf>
    <xf numFmtId="170" fontId="17" fillId="0" borderId="6" xfId="0" applyNumberFormat="1" applyFont="1" applyBorder="1" applyAlignment="1">
      <alignment horizontal="right"/>
    </xf>
    <xf numFmtId="164" fontId="17" fillId="0" borderId="18" xfId="0" applyNumberFormat="1" applyFont="1" applyBorder="1" applyAlignment="1">
      <alignment horizontal="left" vertical="top"/>
    </xf>
    <xf numFmtId="1" fontId="16" fillId="0" borderId="6" xfId="0" applyNumberFormat="1" applyFont="1" applyBorder="1" applyAlignment="1">
      <alignment horizontal="center" vertical="center" wrapText="1"/>
    </xf>
    <xf numFmtId="164" fontId="1" fillId="0" borderId="6" xfId="0" applyNumberFormat="1" applyFont="1" applyBorder="1" applyAlignment="1">
      <alignment horizontal="left" vertical="top"/>
    </xf>
    <xf numFmtId="170" fontId="1" fillId="0" borderId="5" xfId="0" applyNumberFormat="1" applyFont="1" applyBorder="1" applyAlignment="1">
      <alignment horizontal="right"/>
    </xf>
    <xf numFmtId="1" fontId="16" fillId="0" borderId="18" xfId="0" applyNumberFormat="1" applyFont="1" applyBorder="1" applyAlignment="1">
      <alignment horizontal="left" vertical="top"/>
    </xf>
    <xf numFmtId="4" fontId="17" fillId="0" borderId="0" xfId="0" applyNumberFormat="1" applyFont="1" applyAlignment="1">
      <alignment horizontal="center" vertical="center" wrapText="1"/>
    </xf>
    <xf numFmtId="164" fontId="16" fillId="9" borderId="18" xfId="0" applyNumberFormat="1" applyFont="1" applyFill="1" applyBorder="1" applyAlignment="1">
      <alignment horizontal="left" vertical="top"/>
    </xf>
    <xf numFmtId="164" fontId="16" fillId="9" borderId="6" xfId="0" applyNumberFormat="1" applyFont="1" applyFill="1" applyBorder="1" applyAlignment="1">
      <alignment horizontal="center" vertical="center" wrapText="1"/>
    </xf>
    <xf numFmtId="164" fontId="16" fillId="9" borderId="6" xfId="0" applyNumberFormat="1" applyFont="1" applyFill="1" applyBorder="1" applyAlignment="1">
      <alignment horizontal="justify" vertical="top" wrapText="1"/>
    </xf>
    <xf numFmtId="164" fontId="16" fillId="9" borderId="6" xfId="0" applyNumberFormat="1" applyFont="1" applyFill="1" applyBorder="1" applyAlignment="1">
      <alignment horizontal="center"/>
    </xf>
    <xf numFmtId="170" fontId="16" fillId="9" borderId="6" xfId="0" applyNumberFormat="1" applyFont="1" applyFill="1" applyBorder="1" applyAlignment="1">
      <alignment horizontal="right"/>
    </xf>
    <xf numFmtId="164" fontId="16" fillId="0" borderId="5"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4" fontId="17" fillId="0" borderId="6" xfId="0" applyNumberFormat="1" applyFont="1" applyBorder="1" applyAlignment="1">
      <alignment horizontal="right"/>
    </xf>
    <xf numFmtId="4" fontId="17" fillId="0" borderId="6" xfId="0" applyNumberFormat="1" applyFont="1" applyBorder="1"/>
    <xf numFmtId="4" fontId="1" fillId="0" borderId="6" xfId="0" applyNumberFormat="1" applyFont="1" applyBorder="1"/>
    <xf numFmtId="164" fontId="1" fillId="0" borderId="6" xfId="0" applyNumberFormat="1" applyFont="1" applyBorder="1" applyAlignment="1">
      <alignment horizontal="justify" vertical="top"/>
    </xf>
    <xf numFmtId="164" fontId="1" fillId="0" borderId="5" xfId="0" applyNumberFormat="1" applyFont="1" applyBorder="1" applyAlignment="1">
      <alignment horizontal="justify" vertical="top"/>
    </xf>
    <xf numFmtId="164" fontId="16" fillId="0" borderId="6" xfId="0" applyNumberFormat="1" applyFont="1" applyBorder="1" applyAlignment="1">
      <alignment horizontal="center" vertical="top" wrapText="1"/>
    </xf>
    <xf numFmtId="1" fontId="17" fillId="0" borderId="18" xfId="0" applyNumberFormat="1" applyFont="1" applyBorder="1" applyAlignment="1">
      <alignment horizontal="center" vertical="center" wrapText="1"/>
    </xf>
    <xf numFmtId="164" fontId="1" fillId="0" borderId="5" xfId="0" applyNumberFormat="1" applyFont="1" applyBorder="1" applyAlignment="1">
      <alignment horizontal="left" vertical="top" wrapText="1"/>
    </xf>
    <xf numFmtId="164" fontId="1" fillId="0" borderId="5" xfId="0" applyNumberFormat="1" applyFont="1" applyBorder="1" applyAlignment="1">
      <alignment vertical="top" wrapText="1"/>
    </xf>
    <xf numFmtId="164" fontId="1" fillId="0" borderId="6" xfId="0" applyNumberFormat="1" applyFont="1" applyBorder="1" applyAlignment="1">
      <alignment vertical="top" wrapText="1"/>
    </xf>
    <xf numFmtId="164" fontId="17" fillId="0" borderId="5" xfId="0" applyNumberFormat="1" applyFont="1" applyBorder="1" applyAlignment="1">
      <alignment horizontal="left" vertical="top"/>
    </xf>
    <xf numFmtId="0" fontId="17" fillId="0" borderId="6" xfId="0" applyFont="1" applyBorder="1" applyAlignment="1">
      <alignment horizontal="center"/>
    </xf>
    <xf numFmtId="167" fontId="1" fillId="0" borderId="5" xfId="0" applyNumberFormat="1" applyFont="1" applyBorder="1" applyAlignment="1">
      <alignment horizontal="justify" vertical="top" wrapText="1"/>
    </xf>
    <xf numFmtId="4" fontId="1" fillId="0" borderId="5" xfId="0" applyNumberFormat="1" applyFont="1" applyBorder="1" applyAlignment="1">
      <alignment horizontal="center"/>
    </xf>
    <xf numFmtId="1" fontId="16" fillId="0" borderId="8" xfId="0"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164" fontId="16" fillId="0" borderId="8" xfId="0" applyNumberFormat="1" applyFont="1" applyBorder="1" applyAlignment="1">
      <alignment horizontal="justify" vertical="top" wrapText="1"/>
    </xf>
    <xf numFmtId="164" fontId="16" fillId="0" borderId="8" xfId="0" applyNumberFormat="1" applyFont="1" applyBorder="1" applyAlignment="1">
      <alignment horizontal="center"/>
    </xf>
    <xf numFmtId="170" fontId="16" fillId="0" borderId="8" xfId="0" applyNumberFormat="1" applyFont="1" applyBorder="1" applyAlignment="1">
      <alignment horizontal="right"/>
    </xf>
    <xf numFmtId="4" fontId="16" fillId="0" borderId="8" xfId="0" quotePrefix="1" applyNumberFormat="1" applyFont="1" applyBorder="1" applyAlignment="1">
      <alignment horizontal="right"/>
    </xf>
    <xf numFmtId="4" fontId="16" fillId="0" borderId="7" xfId="0" applyNumberFormat="1" applyFont="1" applyBorder="1" applyAlignment="1">
      <alignment horizontal="right"/>
    </xf>
    <xf numFmtId="1" fontId="17" fillId="5" borderId="0" xfId="0" applyNumberFormat="1" applyFont="1" applyFill="1" applyAlignment="1">
      <alignment horizontal="center" vertical="center" wrapText="1"/>
    </xf>
    <xf numFmtId="0" fontId="1" fillId="5" borderId="0" xfId="0" applyFont="1" applyFill="1"/>
    <xf numFmtId="0" fontId="1" fillId="5" borderId="0" xfId="0" applyFont="1" applyFill="1" applyAlignment="1">
      <alignment wrapText="1"/>
    </xf>
    <xf numFmtId="170" fontId="1" fillId="5" borderId="0" xfId="0" applyNumberFormat="1" applyFont="1" applyFill="1"/>
    <xf numFmtId="4" fontId="1" fillId="5" borderId="0" xfId="0" applyNumberFormat="1" applyFont="1" applyFill="1"/>
    <xf numFmtId="1" fontId="17" fillId="0" borderId="0" xfId="0" applyNumberFormat="1" applyFont="1" applyAlignment="1">
      <alignment horizontal="center" vertical="center" wrapText="1"/>
    </xf>
    <xf numFmtId="0" fontId="1" fillId="0" borderId="0" xfId="0" applyFont="1" applyAlignment="1">
      <alignment wrapText="1"/>
    </xf>
    <xf numFmtId="170" fontId="1" fillId="0" borderId="0" xfId="0" applyNumberFormat="1" applyFont="1"/>
    <xf numFmtId="4" fontId="1" fillId="0" borderId="0" xfId="0" applyNumberFormat="1" applyFont="1"/>
    <xf numFmtId="4" fontId="16" fillId="0" borderId="0" xfId="0" applyNumberFormat="1" applyFont="1"/>
    <xf numFmtId="164" fontId="16" fillId="0" borderId="0" xfId="0" applyNumberFormat="1" applyFont="1"/>
    <xf numFmtId="4" fontId="17" fillId="0" borderId="0" xfId="0" applyNumberFormat="1" applyFont="1"/>
    <xf numFmtId="164" fontId="17" fillId="0" borderId="0" xfId="0" applyNumberFormat="1" applyFont="1"/>
    <xf numFmtId="164" fontId="17" fillId="0" borderId="0" xfId="0" applyNumberFormat="1" applyFont="1" applyAlignment="1">
      <alignment horizontal="center" vertical="center" wrapText="1"/>
    </xf>
    <xf numFmtId="164" fontId="1" fillId="0" borderId="0" xfId="0" applyNumberFormat="1" applyFont="1" applyAlignment="1">
      <alignment wrapText="1"/>
    </xf>
    <xf numFmtId="1" fontId="1" fillId="0" borderId="0" xfId="0" applyNumberFormat="1" applyFont="1"/>
    <xf numFmtId="166" fontId="1" fillId="0" borderId="0" xfId="0" applyNumberFormat="1" applyFont="1"/>
    <xf numFmtId="168" fontId="1" fillId="0" borderId="0" xfId="0" applyNumberFormat="1" applyFont="1"/>
    <xf numFmtId="172" fontId="1" fillId="0" borderId="0" xfId="0" applyNumberFormat="1" applyFo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 fontId="6" fillId="2" borderId="16" xfId="0" applyNumberFormat="1" applyFont="1" applyFill="1" applyBorder="1" applyAlignment="1">
      <alignment horizontal="center" vertical="center" wrapText="1"/>
    </xf>
    <xf numFmtId="4" fontId="6" fillId="2" borderId="11"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4" fontId="6" fillId="2" borderId="29" xfId="0" applyNumberFormat="1" applyFont="1" applyFill="1" applyBorder="1" applyAlignment="1">
      <alignment horizontal="center" vertical="center" wrapText="1"/>
    </xf>
    <xf numFmtId="4" fontId="6" fillId="2" borderId="0" xfId="0" applyNumberFormat="1" applyFont="1" applyFill="1" applyBorder="1" applyAlignment="1">
      <alignment horizontal="center" vertical="center" wrapText="1"/>
    </xf>
    <xf numFmtId="4" fontId="6" fillId="2" borderId="30"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 fontId="6" fillId="3" borderId="1"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6" fillId="3" borderId="1" xfId="0" quotePrefix="1" applyNumberFormat="1" applyFont="1" applyFill="1" applyBorder="1" applyAlignment="1">
      <alignment horizontal="center" vertical="center" wrapText="1"/>
    </xf>
    <xf numFmtId="4" fontId="6" fillId="3" borderId="2" xfId="0" quotePrefix="1" applyNumberFormat="1" applyFont="1" applyFill="1" applyBorder="1" applyAlignment="1">
      <alignment horizontal="center" vertical="center" wrapText="1"/>
    </xf>
    <xf numFmtId="4" fontId="10" fillId="3" borderId="31" xfId="0" applyNumberFormat="1" applyFont="1" applyFill="1" applyBorder="1" applyAlignment="1">
      <alignment horizontal="center" vertical="center"/>
    </xf>
    <xf numFmtId="4" fontId="10" fillId="3" borderId="22"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10" fillId="2" borderId="14"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15" xfId="0" applyNumberFormat="1"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13" fillId="6"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 fillId="6" borderId="0" xfId="0" applyFont="1" applyFill="1" applyBorder="1" applyAlignment="1">
      <alignment horizontal="center"/>
    </xf>
    <xf numFmtId="49" fontId="2" fillId="4" borderId="34" xfId="0" applyNumberFormat="1" applyFont="1" applyFill="1" applyBorder="1" applyAlignment="1">
      <alignment horizontal="left" vertical="center" wrapText="1"/>
    </xf>
    <xf numFmtId="49" fontId="4" fillId="4" borderId="35" xfId="0" applyNumberFormat="1" applyFont="1" applyFill="1" applyBorder="1" applyAlignment="1">
      <alignment horizontal="left" vertical="center" wrapText="1"/>
    </xf>
    <xf numFmtId="49" fontId="4" fillId="4" borderId="36" xfId="0" applyNumberFormat="1" applyFont="1" applyFill="1" applyBorder="1" applyAlignment="1">
      <alignment horizontal="left" vertical="center" wrapText="1"/>
    </xf>
    <xf numFmtId="49" fontId="4" fillId="4" borderId="0" xfId="0" applyNumberFormat="1" applyFont="1" applyFill="1" applyBorder="1" applyAlignment="1">
      <alignment horizontal="left" vertical="center" wrapText="1"/>
    </xf>
    <xf numFmtId="49" fontId="4" fillId="4" borderId="37" xfId="0" applyNumberFormat="1"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2" fillId="7" borderId="0" xfId="0" applyFont="1" applyFill="1" applyAlignment="1">
      <alignment horizontal="center"/>
    </xf>
    <xf numFmtId="0" fontId="2" fillId="0" borderId="0" xfId="0" applyFont="1" applyAlignment="1">
      <alignment horizontal="center" vertical="top" wrapText="1"/>
    </xf>
    <xf numFmtId="0" fontId="4" fillId="0" borderId="0" xfId="0" applyFont="1" applyBorder="1" applyAlignment="1">
      <alignment horizontal="center"/>
    </xf>
    <xf numFmtId="4" fontId="14" fillId="3" borderId="1" xfId="0" quotePrefix="1" applyNumberFormat="1" applyFont="1" applyFill="1" applyBorder="1" applyAlignment="1">
      <alignment horizontal="center" vertical="center" wrapText="1"/>
    </xf>
    <xf numFmtId="4" fontId="14" fillId="3" borderId="2" xfId="0" quotePrefix="1" applyNumberFormat="1" applyFont="1" applyFill="1" applyBorder="1" applyAlignment="1">
      <alignment horizontal="center" vertical="center" wrapText="1"/>
    </xf>
    <xf numFmtId="170" fontId="1" fillId="5" borderId="0" xfId="0" applyNumberFormat="1" applyFont="1" applyFill="1" applyAlignment="1">
      <alignment horizontal="center"/>
    </xf>
    <xf numFmtId="1" fontId="14" fillId="2" borderId="29"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1" fontId="14" fillId="2" borderId="13" xfId="0" applyNumberFormat="1" applyFont="1" applyFill="1" applyBorder="1" applyAlignment="1">
      <alignment horizontal="center" vertical="center" wrapText="1"/>
    </xf>
    <xf numFmtId="1" fontId="14" fillId="2" borderId="30" xfId="0" applyNumberFormat="1" applyFont="1" applyFill="1" applyBorder="1" applyAlignment="1">
      <alignment horizontal="center" vertical="center" wrapText="1"/>
    </xf>
    <xf numFmtId="1" fontId="14" fillId="2" borderId="15"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xf>
    <xf numFmtId="1" fontId="14" fillId="3" borderId="2"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170" fontId="14" fillId="3" borderId="1" xfId="0" applyNumberFormat="1" applyFont="1" applyFill="1" applyBorder="1" applyAlignment="1">
      <alignment horizontal="center" vertical="center" wrapText="1"/>
    </xf>
    <xf numFmtId="170" fontId="14" fillId="3" borderId="2" xfId="0" applyNumberFormat="1" applyFont="1" applyFill="1" applyBorder="1" applyAlignment="1">
      <alignment horizontal="center" vertical="center" wrapText="1"/>
    </xf>
  </cellXfs>
  <cellStyles count="1">
    <cellStyle name="Normal" xfId="0" builtinId="0"/>
  </cellStyles>
  <dxfs count="1609">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0</xdr:row>
          <xdr:rowOff>76200</xdr:rowOff>
        </xdr:from>
        <xdr:to>
          <xdr:col>3</xdr:col>
          <xdr:colOff>1543050</xdr:colOff>
          <xdr:row>2</xdr:row>
          <xdr:rowOff>123825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390525</xdr:colOff>
          <xdr:row>0</xdr:row>
          <xdr:rowOff>95250</xdr:rowOff>
        </xdr:from>
        <xdr:to>
          <xdr:col>7</xdr:col>
          <xdr:colOff>781050</xdr:colOff>
          <xdr:row>2</xdr:row>
          <xdr:rowOff>95250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0</xdr:row>
          <xdr:rowOff>66675</xdr:rowOff>
        </xdr:from>
        <xdr:to>
          <xdr:col>13</xdr:col>
          <xdr:colOff>323850</xdr:colOff>
          <xdr:row>2</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66675</xdr:rowOff>
        </xdr:from>
        <xdr:to>
          <xdr:col>13</xdr:col>
          <xdr:colOff>323850</xdr:colOff>
          <xdr:row>25</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0</xdr:row>
          <xdr:rowOff>133350</xdr:rowOff>
        </xdr:from>
        <xdr:to>
          <xdr:col>6</xdr:col>
          <xdr:colOff>695325</xdr:colOff>
          <xdr:row>2</xdr:row>
          <xdr:rowOff>104775</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BF2569DC-5B3D-48EF-9411-C15C312C5E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arc/SESC%20Gurupi%20-%20TO/Comp.%20Custo%20CA%20SESC%20Gurupi%20-%20TO%20re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ow r="6">
          <cell r="C6" t="str">
            <v>Construção Civil</v>
          </cell>
        </row>
        <row r="7">
          <cell r="A7" t="str">
            <v>Composição 0001</v>
          </cell>
          <cell r="B7" t="str">
            <v>Comp. Antiga Sinapi 73960/1</v>
          </cell>
          <cell r="C7" t="str">
            <v>Instalação / ligação provisória elétrica baixa tensão para canteiro de obras. Fornecimento e execução</v>
          </cell>
          <cell r="D7" t="str">
            <v>cj</v>
          </cell>
          <cell r="E7">
            <v>1</v>
          </cell>
          <cell r="G7">
            <v>1985.6599999999999</v>
          </cell>
        </row>
        <row r="8">
          <cell r="A8" t="str">
            <v>.1</v>
          </cell>
          <cell r="B8" t="str">
            <v>Sinapi 88264</v>
          </cell>
          <cell r="C8" t="str">
            <v>Eletricista com encargos complementares</v>
          </cell>
          <cell r="D8" t="str">
            <v>h</v>
          </cell>
          <cell r="E8">
            <v>24</v>
          </cell>
          <cell r="F8">
            <v>19.11</v>
          </cell>
          <cell r="G8">
            <v>458.64</v>
          </cell>
        </row>
        <row r="9">
          <cell r="A9" t="str">
            <v>.2</v>
          </cell>
          <cell r="B9" t="str">
            <v>Sinapi 88316</v>
          </cell>
          <cell r="C9" t="str">
            <v>Servente com encargos complementares</v>
          </cell>
          <cell r="D9" t="str">
            <v>h</v>
          </cell>
          <cell r="E9">
            <v>24</v>
          </cell>
          <cell r="F9">
            <v>12.45</v>
          </cell>
          <cell r="G9">
            <v>298.8</v>
          </cell>
        </row>
        <row r="10">
          <cell r="A10" t="str">
            <v>.3</v>
          </cell>
          <cell r="B10" t="str">
            <v>Ins Sinapi 392</v>
          </cell>
          <cell r="C10" t="str">
            <v>Abracadeira tipo d 1/2" c/ parafuso"</v>
          </cell>
          <cell r="D10" t="str">
            <v>un</v>
          </cell>
          <cell r="E10">
            <v>1</v>
          </cell>
          <cell r="F10">
            <v>0.68</v>
          </cell>
          <cell r="G10">
            <v>0.68</v>
          </cell>
        </row>
        <row r="11">
          <cell r="A11" t="str">
            <v>.4</v>
          </cell>
          <cell r="B11" t="str">
            <v>Ins Sinapi 979</v>
          </cell>
          <cell r="C11" t="str">
            <v>Cabo de cobre flexível de 16 mm2, com isolamento anti-chama 450/750 v</v>
          </cell>
          <cell r="D11" t="str">
            <v>m</v>
          </cell>
          <cell r="E11">
            <v>20</v>
          </cell>
          <cell r="F11">
            <v>8</v>
          </cell>
          <cell r="G11">
            <v>160</v>
          </cell>
        </row>
        <row r="12">
          <cell r="A12" t="str">
            <v>.5</v>
          </cell>
          <cell r="B12" t="str">
            <v>Ins Sinapi 1875</v>
          </cell>
          <cell r="C12" t="str">
            <v>Curva PVC 90g p/ eletroduto roscavel 1 1/2"</v>
          </cell>
          <cell r="D12" t="str">
            <v>un</v>
          </cell>
          <cell r="E12">
            <v>2</v>
          </cell>
          <cell r="F12">
            <v>3.52</v>
          </cell>
          <cell r="G12">
            <v>7.04</v>
          </cell>
        </row>
        <row r="13">
          <cell r="A13" t="str">
            <v>.6</v>
          </cell>
          <cell r="B13" t="str">
            <v>Ins Sinapi 2673</v>
          </cell>
          <cell r="C13" t="str">
            <v>Eletroduto de PVC roscável de 1/2, sem luva</v>
          </cell>
          <cell r="D13" t="str">
            <v>m</v>
          </cell>
          <cell r="E13">
            <v>12</v>
          </cell>
          <cell r="F13">
            <v>2.33</v>
          </cell>
          <cell r="G13">
            <v>27.96</v>
          </cell>
        </row>
        <row r="14">
          <cell r="A14" t="str">
            <v>.7</v>
          </cell>
          <cell r="B14" t="str">
            <v>Ins Sinapi 3406</v>
          </cell>
          <cell r="C14" t="str">
            <v>Isolador de porcelana, tipo pino monocorpo, para tensao de *15* kv</v>
          </cell>
          <cell r="D14" t="str">
            <v>un</v>
          </cell>
          <cell r="E14">
            <v>4</v>
          </cell>
          <cell r="F14">
            <v>19.36</v>
          </cell>
          <cell r="G14">
            <v>77.44</v>
          </cell>
        </row>
        <row r="15">
          <cell r="A15" t="str">
            <v>.8</v>
          </cell>
          <cell r="B15" t="str">
            <v>Ins Sinapi 4481</v>
          </cell>
          <cell r="C15" t="str">
            <v>Peca de madeira de lei *7,5  x 15* cm ( 3"  x 6" ), não aparelhada, (p/telhado, estruturas permanentes)</v>
          </cell>
          <cell r="D15" t="str">
            <v>m</v>
          </cell>
          <cell r="E15">
            <v>6</v>
          </cell>
          <cell r="F15">
            <v>21.41</v>
          </cell>
          <cell r="G15">
            <v>128.46</v>
          </cell>
        </row>
        <row r="16">
          <cell r="A16" t="str">
            <v>.9</v>
          </cell>
          <cell r="B16" t="str">
            <v>Ins Sinapi 7701</v>
          </cell>
          <cell r="C16" t="str">
            <v>Tubo aco galv c/ costura din 2440/NBR 5580 classe media dn 2.1/2" (65mm) e=3,65mm - 6,51kg/m</v>
          </cell>
          <cell r="D16" t="str">
            <v>m</v>
          </cell>
          <cell r="E16">
            <v>2</v>
          </cell>
          <cell r="F16">
            <v>53.81</v>
          </cell>
          <cell r="G16">
            <v>107.62</v>
          </cell>
        </row>
        <row r="17">
          <cell r="A17" t="str">
            <v>.10</v>
          </cell>
          <cell r="B17" t="str">
            <v>Ins Sinapi 12056</v>
          </cell>
          <cell r="C17" t="str">
            <v>Eletroduto metalico flexivel tipo conduite d = 1 1/2"</v>
          </cell>
          <cell r="D17" t="str">
            <v>m</v>
          </cell>
          <cell r="E17">
            <v>1</v>
          </cell>
          <cell r="F17">
            <v>20.71</v>
          </cell>
          <cell r="G17">
            <v>20.71</v>
          </cell>
        </row>
        <row r="18">
          <cell r="A18" t="str">
            <v>.11</v>
          </cell>
          <cell r="B18" t="str">
            <v>Ins Sinapi 12083</v>
          </cell>
          <cell r="C18" t="str">
            <v>Chave faca tripolar blindada 100A/250V, TIPO F-323 SPF DA MARGIRIUS CONTINENTAL ou equivalente</v>
          </cell>
          <cell r="D18" t="str">
            <v>un</v>
          </cell>
          <cell r="E18">
            <v>1</v>
          </cell>
          <cell r="F18">
            <v>635.51</v>
          </cell>
          <cell r="G18">
            <v>635.51</v>
          </cell>
        </row>
        <row r="19">
          <cell r="A19" t="str">
            <v>.12</v>
          </cell>
          <cell r="B19" t="str">
            <v>Ins Sinapi 3302</v>
          </cell>
          <cell r="C19" t="str">
            <v>Fusivel nh 100 a tamanho 00, capacidade de interrupcao de 120 ka, tensao nomimnal de 500 v</v>
          </cell>
          <cell r="D19" t="str">
            <v>un</v>
          </cell>
          <cell r="E19">
            <v>3</v>
          </cell>
          <cell r="F19">
            <v>12.76</v>
          </cell>
          <cell r="G19">
            <v>38.28</v>
          </cell>
        </row>
        <row r="20">
          <cell r="A20" t="str">
            <v>.13</v>
          </cell>
          <cell r="B20" t="str">
            <v>Ins Sinapi 12344</v>
          </cell>
          <cell r="C20" t="str">
            <v>Fusivel diazed 20 a tamanho dii, capacidade de interrupcao de 50 ka em vca e 8 ka em vcc, tensao nomimnal de 500 v</v>
          </cell>
          <cell r="D20" t="str">
            <v>un</v>
          </cell>
          <cell r="E20">
            <v>4</v>
          </cell>
          <cell r="F20">
            <v>2.25</v>
          </cell>
          <cell r="G20">
            <v>9</v>
          </cell>
        </row>
        <row r="21">
          <cell r="A21" t="str">
            <v>.14</v>
          </cell>
          <cell r="B21" t="str">
            <v>Ins Sinapi 3398</v>
          </cell>
          <cell r="C21" t="str">
            <v>Isolador de porcelana, tipo roldana, dimensoes de *72* x *72* mm, para uso em baixa tensao</v>
          </cell>
          <cell r="D21" t="str">
            <v>un</v>
          </cell>
          <cell r="E21">
            <v>4</v>
          </cell>
          <cell r="F21">
            <v>3.88</v>
          </cell>
          <cell r="G21">
            <v>15.52</v>
          </cell>
        </row>
        <row r="24">
          <cell r="A24" t="str">
            <v>Composição 0002</v>
          </cell>
          <cell r="B24" t="str">
            <v>Comp FGV AD19.20.0100 com insumos Sinapi</v>
          </cell>
          <cell r="C24" t="str">
            <v>Instalação e ligação provisórias de água e esgoto para execução das obras</v>
          </cell>
          <cell r="D24" t="str">
            <v>cj</v>
          </cell>
          <cell r="E24">
            <v>1</v>
          </cell>
          <cell r="G24">
            <v>1063.42</v>
          </cell>
        </row>
        <row r="25">
          <cell r="A25" t="str">
            <v>.1</v>
          </cell>
          <cell r="B25" t="str">
            <v>Ins Sinapi 798</v>
          </cell>
          <cell r="C25" t="str">
            <v>Bucha de reducao de latao, de 3/4"x1/2"</v>
          </cell>
          <cell r="D25" t="str">
            <v>un</v>
          </cell>
          <cell r="E25">
            <v>2</v>
          </cell>
          <cell r="F25">
            <v>0.7</v>
          </cell>
          <cell r="G25">
            <v>1.4</v>
          </cell>
        </row>
        <row r="26">
          <cell r="A26" t="str">
            <v>.2</v>
          </cell>
          <cell r="B26" t="str">
            <v>FGV MAT034850</v>
          </cell>
          <cell r="C26" t="str">
            <v>Colar de tomada de PVC rigido, diametro nominal de 50mmx1/2"</v>
          </cell>
          <cell r="D26" t="str">
            <v>un</v>
          </cell>
          <cell r="E26">
            <v>1</v>
          </cell>
          <cell r="F26">
            <v>6.45</v>
          </cell>
          <cell r="G26">
            <v>6.45</v>
          </cell>
        </row>
        <row r="27">
          <cell r="A27" t="str">
            <v>.3</v>
          </cell>
          <cell r="B27" t="str">
            <v>FGV MAT080150</v>
          </cell>
          <cell r="C27" t="str">
            <v>Ligacao de agua, sem limitador de consumo e passeio cimentado (Tabelas III + IV), de 3/4"</v>
          </cell>
          <cell r="D27" t="str">
            <v>un</v>
          </cell>
          <cell r="E27">
            <v>1</v>
          </cell>
          <cell r="F27">
            <v>688.43</v>
          </cell>
          <cell r="G27">
            <v>688.43</v>
          </cell>
        </row>
        <row r="28">
          <cell r="A28" t="str">
            <v>.4</v>
          </cell>
          <cell r="B28" t="str">
            <v>Ins Sinapi 3883</v>
          </cell>
          <cell r="C28" t="str">
            <v>Luva de PVC rigido, roscavel, diametro nominal de 1/2"</v>
          </cell>
          <cell r="D28" t="str">
            <v>un</v>
          </cell>
          <cell r="E28">
            <v>1</v>
          </cell>
          <cell r="F28">
            <v>1.01</v>
          </cell>
          <cell r="G28">
            <v>1.01</v>
          </cell>
        </row>
        <row r="29">
          <cell r="A29" t="str">
            <v>.5</v>
          </cell>
          <cell r="B29" t="str">
            <v>Ins Sinapi 3906</v>
          </cell>
          <cell r="C29" t="str">
            <v>Luva de PVC rigido, solda e rosca (SR), de 25mmx1/2"</v>
          </cell>
          <cell r="D29" t="str">
            <v>un</v>
          </cell>
          <cell r="E29">
            <v>1</v>
          </cell>
          <cell r="F29">
            <v>1.07</v>
          </cell>
          <cell r="G29">
            <v>1.07</v>
          </cell>
        </row>
        <row r="30">
          <cell r="A30" t="str">
            <v>.6</v>
          </cell>
          <cell r="B30" t="str">
            <v>Ins Sinapi 9836</v>
          </cell>
          <cell r="C30" t="str">
            <v>Tubo PVC Serie Normal diametro 100mm</v>
          </cell>
          <cell r="D30" t="str">
            <v>m</v>
          </cell>
          <cell r="E30">
            <v>4.5</v>
          </cell>
          <cell r="F30">
            <v>8.17</v>
          </cell>
          <cell r="G30">
            <v>36.770000000000003</v>
          </cell>
        </row>
        <row r="31">
          <cell r="A31" t="str">
            <v>.7</v>
          </cell>
          <cell r="B31" t="str">
            <v>Ins Sinapi 4210</v>
          </cell>
          <cell r="C31" t="str">
            <v>Niple de PVC rigido, roscavel, diametro nominal de 1/2"</v>
          </cell>
          <cell r="D31" t="str">
            <v>un</v>
          </cell>
          <cell r="E31">
            <v>1</v>
          </cell>
          <cell r="F31">
            <v>0.66</v>
          </cell>
          <cell r="G31">
            <v>0.66</v>
          </cell>
        </row>
        <row r="32">
          <cell r="A32" t="str">
            <v>.8</v>
          </cell>
          <cell r="B32" t="str">
            <v>Ins Sinapi 6016</v>
          </cell>
          <cell r="C32" t="str">
            <v>Registro de derivacao em bronze, sem virola, de 3/4"</v>
          </cell>
          <cell r="D32" t="str">
            <v>un</v>
          </cell>
          <cell r="E32">
            <v>1</v>
          </cell>
          <cell r="F32">
            <v>18.440000000000001</v>
          </cell>
          <cell r="G32">
            <v>18.440000000000001</v>
          </cell>
        </row>
        <row r="33">
          <cell r="A33" t="str">
            <v>.9</v>
          </cell>
          <cell r="B33" t="str">
            <v>Ins Sinapi 6020</v>
          </cell>
          <cell r="C33" t="str">
            <v>Registro de gaveta bruto, em bronze, diametro nominal de 1/2"</v>
          </cell>
          <cell r="D33" t="str">
            <v>un</v>
          </cell>
          <cell r="E33">
            <v>1</v>
          </cell>
          <cell r="F33">
            <v>17.48</v>
          </cell>
          <cell r="G33">
            <v>17.48</v>
          </cell>
        </row>
        <row r="34">
          <cell r="A34" t="str">
            <v>.10</v>
          </cell>
          <cell r="B34" t="str">
            <v>Ins Sinapi 9856</v>
          </cell>
          <cell r="C34" t="str">
            <v>Tubo de PVC rigido, roscavel, vara com 6m, diametro nominal de 1/2"</v>
          </cell>
          <cell r="D34" t="str">
            <v>m</v>
          </cell>
          <cell r="E34">
            <v>6</v>
          </cell>
          <cell r="F34">
            <v>4.6399999999999997</v>
          </cell>
          <cell r="G34">
            <v>27.84</v>
          </cell>
        </row>
        <row r="35">
          <cell r="A35" t="str">
            <v>.11</v>
          </cell>
          <cell r="B35" t="str">
            <v>Ins Sinapi 9892</v>
          </cell>
          <cell r="C35" t="str">
            <v>Uniao de PVC rigido, roscavel, diametro nominal de 1/2"</v>
          </cell>
          <cell r="D35" t="str">
            <v>un</v>
          </cell>
          <cell r="E35">
            <v>1</v>
          </cell>
          <cell r="F35">
            <v>4.1500000000000004</v>
          </cell>
          <cell r="G35">
            <v>4.1500000000000004</v>
          </cell>
        </row>
        <row r="36">
          <cell r="A36" t="str">
            <v>.12</v>
          </cell>
          <cell r="B36" t="str">
            <v>Sinapi 88267</v>
          </cell>
          <cell r="C36" t="str">
            <v>Encanador ou bombeiro hidráulico com encargos complementares</v>
          </cell>
          <cell r="D36" t="str">
            <v>h</v>
          </cell>
          <cell r="E36">
            <v>4</v>
          </cell>
          <cell r="F36">
            <v>18.5</v>
          </cell>
          <cell r="G36">
            <v>74</v>
          </cell>
        </row>
        <row r="37">
          <cell r="A37" t="str">
            <v>.13</v>
          </cell>
          <cell r="B37" t="str">
            <v>Sinapi 88309</v>
          </cell>
          <cell r="C37" t="str">
            <v>Pedreiro com encargos complementares</v>
          </cell>
          <cell r="D37" t="str">
            <v>h</v>
          </cell>
          <cell r="E37">
            <v>4</v>
          </cell>
          <cell r="F37">
            <v>17.170000000000002</v>
          </cell>
          <cell r="G37">
            <v>68.680000000000007</v>
          </cell>
        </row>
        <row r="38">
          <cell r="A38" t="str">
            <v>.14</v>
          </cell>
          <cell r="B38" t="str">
            <v>Sinapi 88316</v>
          </cell>
          <cell r="C38" t="str">
            <v>Servente com encargos complementares</v>
          </cell>
          <cell r="D38" t="str">
            <v>h</v>
          </cell>
          <cell r="E38">
            <v>4</v>
          </cell>
          <cell r="F38">
            <v>12.45</v>
          </cell>
          <cell r="G38">
            <v>49.8</v>
          </cell>
        </row>
        <row r="39">
          <cell r="A39" t="str">
            <v>.15</v>
          </cell>
          <cell r="B39" t="str">
            <v>Sinapi 93358</v>
          </cell>
          <cell r="C39" t="str">
            <v>Escavação manual de valas</v>
          </cell>
          <cell r="D39" t="str">
            <v>m3</v>
          </cell>
          <cell r="E39">
            <v>0.85</v>
          </cell>
          <cell r="F39">
            <v>49.25</v>
          </cell>
          <cell r="G39">
            <v>41.86</v>
          </cell>
        </row>
        <row r="40">
          <cell r="A40" t="str">
            <v>.16</v>
          </cell>
          <cell r="B40" t="str">
            <v>Sinapi 96995</v>
          </cell>
          <cell r="C40" t="str">
            <v xml:space="preserve">Reaterro compactado manualmente em camada de 20cm, com material proveniente das escavações para serviços de infraestrutura </v>
          </cell>
          <cell r="D40" t="str">
            <v>m3</v>
          </cell>
          <cell r="E40">
            <v>0.85</v>
          </cell>
          <cell r="F40">
            <v>29.86</v>
          </cell>
          <cell r="G40">
            <v>25.38</v>
          </cell>
        </row>
        <row r="43">
          <cell r="A43" t="str">
            <v>Composição 0003</v>
          </cell>
          <cell r="B43" t="str">
            <v>Comp. Criada a partir do elemento</v>
          </cell>
          <cell r="C43" t="str">
            <v>Desmobilização de canteiro de obras com remoção de tapume, cercas, contêineres e demais elementos</v>
          </cell>
          <cell r="D43" t="str">
            <v>cj</v>
          </cell>
          <cell r="E43">
            <v>1</v>
          </cell>
          <cell r="G43">
            <v>44.599999999999994</v>
          </cell>
        </row>
        <row r="44">
          <cell r="A44" t="str">
            <v>.1</v>
          </cell>
          <cell r="B44" t="str">
            <v>SBC 15</v>
          </cell>
          <cell r="C44" t="str">
            <v>Vassoura de piçava grande</v>
          </cell>
          <cell r="D44" t="str">
            <v>un</v>
          </cell>
          <cell r="E44">
            <v>0.16</v>
          </cell>
          <cell r="F44">
            <v>24.9</v>
          </cell>
          <cell r="G44">
            <v>3.98</v>
          </cell>
        </row>
        <row r="45">
          <cell r="A45" t="str">
            <v>.2</v>
          </cell>
          <cell r="B45" t="str">
            <v>Ins Sinapi 13</v>
          </cell>
          <cell r="C45" t="str">
            <v>Estopa comum, embalagem de 200 gramas</v>
          </cell>
          <cell r="D45" t="str">
            <v>un</v>
          </cell>
          <cell r="E45">
            <v>0.18666666666666668</v>
          </cell>
          <cell r="F45">
            <v>7.69</v>
          </cell>
          <cell r="G45">
            <v>1.44</v>
          </cell>
        </row>
        <row r="46">
          <cell r="A46" t="str">
            <v>.3</v>
          </cell>
          <cell r="B46" t="str">
            <v>Ins Sinapi 3</v>
          </cell>
          <cell r="C46" t="str">
            <v>Ácido Muriático (1,2kg/litro)</v>
          </cell>
          <cell r="D46" t="str">
            <v>lt</v>
          </cell>
          <cell r="E46">
            <v>0.10666666666666667</v>
          </cell>
          <cell r="F46">
            <v>4.2699999999999996</v>
          </cell>
          <cell r="G46">
            <v>0.46</v>
          </cell>
        </row>
        <row r="47">
          <cell r="A47" t="str">
            <v>.4</v>
          </cell>
          <cell r="B47" t="str">
            <v>SBC 6401</v>
          </cell>
          <cell r="C47" t="str">
            <v>Dissolvente (Água Raz)</v>
          </cell>
          <cell r="D47" t="str">
            <v>lt</v>
          </cell>
          <cell r="E47">
            <v>0.08</v>
          </cell>
          <cell r="F47">
            <v>11.48</v>
          </cell>
          <cell r="G47">
            <v>0.92</v>
          </cell>
        </row>
        <row r="48">
          <cell r="A48" t="str">
            <v>.5</v>
          </cell>
          <cell r="B48" t="str">
            <v>SBC 6760</v>
          </cell>
          <cell r="C48" t="str">
            <v>Palha de aço</v>
          </cell>
          <cell r="D48" t="str">
            <v>pç</v>
          </cell>
          <cell r="E48">
            <v>0.16</v>
          </cell>
          <cell r="F48">
            <v>0.36</v>
          </cell>
          <cell r="G48">
            <v>0.06</v>
          </cell>
        </row>
        <row r="49">
          <cell r="A49" t="str">
            <v>.6</v>
          </cell>
          <cell r="B49" t="str">
            <v>Sinapi 88309</v>
          </cell>
          <cell r="C49" t="str">
            <v>Pedreiro com encargos complementares</v>
          </cell>
          <cell r="D49" t="str">
            <v>h</v>
          </cell>
          <cell r="E49">
            <v>0.13733333333333334</v>
          </cell>
          <cell r="F49">
            <v>17.170000000000002</v>
          </cell>
          <cell r="G49">
            <v>2.36</v>
          </cell>
        </row>
        <row r="50">
          <cell r="A50" t="str">
            <v>.7</v>
          </cell>
          <cell r="B50" t="str">
            <v>Sinapi 88267</v>
          </cell>
          <cell r="C50" t="str">
            <v>Encanador ou bombeiro hidráulico com encargos complementares</v>
          </cell>
          <cell r="D50" t="str">
            <v>h</v>
          </cell>
          <cell r="E50">
            <v>0.13733333333333334</v>
          </cell>
          <cell r="F50">
            <v>18.5</v>
          </cell>
          <cell r="G50">
            <v>2.54</v>
          </cell>
        </row>
        <row r="51">
          <cell r="A51" t="str">
            <v>.8</v>
          </cell>
          <cell r="B51" t="str">
            <v>Sinapi 88264</v>
          </cell>
          <cell r="C51" t="str">
            <v>Eletricista com encargos complementares</v>
          </cell>
          <cell r="D51" t="str">
            <v>h</v>
          </cell>
          <cell r="E51">
            <v>0.13733333333333334</v>
          </cell>
          <cell r="F51">
            <v>19.11</v>
          </cell>
          <cell r="G51">
            <v>2.62</v>
          </cell>
        </row>
        <row r="52">
          <cell r="A52" t="str">
            <v>.9</v>
          </cell>
          <cell r="B52" t="str">
            <v>Sinapi 88310</v>
          </cell>
          <cell r="C52" t="str">
            <v>Pintor com encargos complementares</v>
          </cell>
          <cell r="D52" t="str">
            <v>h</v>
          </cell>
          <cell r="E52">
            <v>0.13733333333333334</v>
          </cell>
          <cell r="F52">
            <v>20.03</v>
          </cell>
          <cell r="G52">
            <v>2.75</v>
          </cell>
        </row>
        <row r="53">
          <cell r="A53" t="str">
            <v>.10</v>
          </cell>
          <cell r="B53" t="str">
            <v>Sinapi 88316</v>
          </cell>
          <cell r="C53" t="str">
            <v>Servente com encargos complementares</v>
          </cell>
          <cell r="D53" t="str">
            <v>h</v>
          </cell>
          <cell r="E53">
            <v>2.2066666666666666</v>
          </cell>
          <cell r="F53">
            <v>12.45</v>
          </cell>
          <cell r="G53">
            <v>27.47</v>
          </cell>
        </row>
        <row r="56">
          <cell r="A56" t="str">
            <v>Composição 0004</v>
          </cell>
          <cell r="B56" t="str">
            <v>Comp. Criada a partir do Serviço</v>
          </cell>
          <cell r="C56" t="str">
            <v>Mobilização e desmobilização de equipamentos de terraplanagem, incluindo transporte, carga e descarga dos mesmos</v>
          </cell>
          <cell r="D56" t="str">
            <v>cj</v>
          </cell>
          <cell r="E56">
            <v>1</v>
          </cell>
          <cell r="G56">
            <v>4144.8</v>
          </cell>
        </row>
        <row r="57">
          <cell r="A57" t="str">
            <v>.1</v>
          </cell>
          <cell r="B57" t="str">
            <v xml:space="preserve">Comp. EMOP 04.005.350-1 </v>
          </cell>
          <cell r="C57" t="str">
            <v>TRANSPORTE DE EQUIPAMENTOS PESADOS EM CARRETAS (txkm) - considerado 45 T e 40 km = 1.800 txkm</v>
          </cell>
        </row>
        <row r="58">
          <cell r="A58" t="str">
            <v>.1.1</v>
          </cell>
          <cell r="B58" t="str">
            <v>Ins FGV REQ902550</v>
          </cell>
          <cell r="C58" t="str">
            <v>Carreta para transporte pesado, capacidade para 60/80t, com motor diesel de 388CV (CP) 0,005/txkm</v>
          </cell>
          <cell r="D58" t="str">
            <v>h</v>
          </cell>
          <cell r="E58">
            <v>9</v>
          </cell>
          <cell r="F58">
            <v>298.24</v>
          </cell>
          <cell r="G58">
            <v>2684.16</v>
          </cell>
        </row>
        <row r="59">
          <cell r="A59" t="str">
            <v>.2</v>
          </cell>
          <cell r="B59" t="str">
            <v>Comp. EMOP 04.014.091-1</v>
          </cell>
          <cell r="C59" t="str">
            <v>CARGA E DESCARGA DE EQUIPAMENTOS PESADOS, EM CARRETA (t) - 45 T</v>
          </cell>
        </row>
        <row r="60">
          <cell r="A60" t="str">
            <v>.2.1</v>
          </cell>
          <cell r="B60" t="str">
            <v>Ins FGV REQ902650</v>
          </cell>
          <cell r="C60" t="str">
            <v>Carreta para transporte pesado, capacidade para 60/80t, com motor diesel de 388CV (CI) 0,025h/t</v>
          </cell>
          <cell r="D60" t="str">
            <v>h</v>
          </cell>
          <cell r="E60">
            <v>0.125</v>
          </cell>
          <cell r="F60">
            <v>105.7</v>
          </cell>
          <cell r="G60">
            <v>13.21</v>
          </cell>
        </row>
        <row r="61">
          <cell r="A61" t="str">
            <v>.2.2</v>
          </cell>
          <cell r="B61" t="str">
            <v>Sinapi 88316</v>
          </cell>
          <cell r="C61" t="str">
            <v>Servente com encargos complementares - 0,1h/t</v>
          </cell>
          <cell r="D61" t="str">
            <v>h</v>
          </cell>
          <cell r="E61">
            <v>4.5</v>
          </cell>
          <cell r="F61">
            <v>12.45</v>
          </cell>
          <cell r="G61">
            <v>56.03</v>
          </cell>
        </row>
        <row r="62">
          <cell r="A62" t="str">
            <v>.2.3</v>
          </cell>
          <cell r="B62" t="str">
            <v>Comp. Emop 58.002.336-1</v>
          </cell>
          <cell r="C62" t="str">
            <v>Confecção de rampa de terra para subida e descida de equi-pamento pesado un x t - 1 un x 45 t</v>
          </cell>
        </row>
        <row r="63">
          <cell r="A63" t="str">
            <v>.2.3.1</v>
          </cell>
          <cell r="B63" t="str">
            <v>Sinapi 88316</v>
          </cell>
          <cell r="C63" t="str">
            <v>Servente com encargos complementares 2,1105 x 1x45t</v>
          </cell>
          <cell r="D63" t="str">
            <v>h</v>
          </cell>
          <cell r="E63">
            <v>94.97</v>
          </cell>
          <cell r="F63">
            <v>12.45</v>
          </cell>
          <cell r="G63">
            <v>1182.3800000000001</v>
          </cell>
        </row>
        <row r="64">
          <cell r="A64" t="str">
            <v>.2.3.2</v>
          </cell>
          <cell r="B64" t="str">
            <v>Sinapi 5811</v>
          </cell>
          <cell r="C64" t="str">
            <v>Caminhão basculante 6 m3, peso bruto total 16.000 kg, carga útil máxima 13.071 kg, distância entre eixos 4,80 m, potência 230 cv inclusive caçamba metálica - 0,01057x1x45t</v>
          </cell>
          <cell r="D64" t="str">
            <v>chp</v>
          </cell>
          <cell r="E64">
            <v>0.47565000000000002</v>
          </cell>
          <cell r="F64">
            <v>120.8</v>
          </cell>
          <cell r="G64">
            <v>57.46</v>
          </cell>
        </row>
        <row r="65">
          <cell r="A65" t="str">
            <v>.2.3.3</v>
          </cell>
          <cell r="B65" t="str">
            <v>Sinapi 5961</v>
          </cell>
          <cell r="C65" t="str">
            <v>Caminhão basculante 6 m3, peso bruto total 16.000 kg, carga útil máxima 13.071 kg, distância entre eixos 4,80 m, potência 230 cv inclusive caçamba metálica - 0,102x1x45t</v>
          </cell>
          <cell r="D65" t="str">
            <v>chi</v>
          </cell>
          <cell r="E65">
            <v>4.59</v>
          </cell>
          <cell r="F65">
            <v>33.020000000000003</v>
          </cell>
          <cell r="G65">
            <v>151.56</v>
          </cell>
        </row>
        <row r="67">
          <cell r="C67" t="str">
            <v>Trator retro-escavadeira carregadeira - 5.603 kg - 1 unidade</v>
          </cell>
        </row>
        <row r="68">
          <cell r="C68" t="str">
            <v>Escavadeira hidráulica - 16.900 kg - 1 unidade</v>
          </cell>
        </row>
        <row r="69">
          <cell r="C69" t="str">
            <v>Rolo compactador de pneus - 9.000 kg - 1 unidade</v>
          </cell>
        </row>
        <row r="70">
          <cell r="C70" t="str">
            <v>Trator D-4 com esteiras - 7.147 kg - 1 unidade</v>
          </cell>
        </row>
        <row r="71">
          <cell r="C71" t="str">
            <v>Trator de pneus - 6.204 kg - 1 unidade</v>
          </cell>
        </row>
        <row r="72">
          <cell r="C72" t="str">
            <v xml:space="preserve">Total de peso = 44,854 kg = 45 t </v>
          </cell>
        </row>
        <row r="73">
          <cell r="C73" t="str">
            <v>Distância - estimada 40 km</v>
          </cell>
        </row>
        <row r="76">
          <cell r="A76" t="str">
            <v>Composição 0005</v>
          </cell>
          <cell r="B76" t="str">
            <v>Comp. Criada a partir do Serviço</v>
          </cell>
          <cell r="C76" t="str">
            <v>Limpeza permanente do canteiro de obras durante todo o periodo de execucao da mesma</v>
          </cell>
          <cell r="D76" t="str">
            <v>mês</v>
          </cell>
          <cell r="E76">
            <v>1</v>
          </cell>
          <cell r="G76">
            <v>5478</v>
          </cell>
        </row>
        <row r="77">
          <cell r="A77" t="str">
            <v>.1</v>
          </cell>
          <cell r="B77" t="str">
            <v>Sinapi 88316</v>
          </cell>
          <cell r="C77" t="str">
            <v>Servente com encargos complementares</v>
          </cell>
          <cell r="D77" t="str">
            <v>h</v>
          </cell>
          <cell r="E77">
            <v>440</v>
          </cell>
          <cell r="F77">
            <v>12.45</v>
          </cell>
          <cell r="G77">
            <v>5478</v>
          </cell>
        </row>
        <row r="80">
          <cell r="A80" t="str">
            <v>Composição 0006</v>
          </cell>
          <cell r="B80" t="str">
            <v>Composições divresas conforme critério EMOP</v>
          </cell>
          <cell r="C80" t="str">
            <v>Aluguel de andaimes tubulares metálicos para serviços de revestimentos, instalações e outros, inclusive passarela de trabalho em tábuas de madeira, montagem e desmontagem do conjunto</v>
          </cell>
          <cell r="D80" t="str">
            <v>mês</v>
          </cell>
          <cell r="E80">
            <v>1</v>
          </cell>
          <cell r="G80">
            <v>11211.359999999999</v>
          </cell>
        </row>
        <row r="81">
          <cell r="A81" t="str">
            <v>.1</v>
          </cell>
          <cell r="B81" t="str">
            <v>Ins Sinapi 10527</v>
          </cell>
          <cell r="C81" t="str">
            <v>Locacao de andaime metalico tubular de encaixe, tipo de torre, com largura de 1 ate 1,5 m e altura de *1,00* m - 600 m2 x 1 mês</v>
          </cell>
          <cell r="D81" t="str">
            <v>m2xm</v>
          </cell>
          <cell r="E81">
            <v>600</v>
          </cell>
          <cell r="F81">
            <v>12</v>
          </cell>
          <cell r="G81">
            <v>7200</v>
          </cell>
        </row>
        <row r="83">
          <cell r="A83" t="str">
            <v>.2</v>
          </cell>
          <cell r="B83" t="str">
            <v>Emop 05.008.001-0</v>
          </cell>
          <cell r="C83" t="str">
            <v>Montagem e Desmontagem de andaimes</v>
          </cell>
        </row>
        <row r="84">
          <cell r="A84" t="str">
            <v>.2.1</v>
          </cell>
          <cell r="B84" t="str">
            <v>Sinapi 88316</v>
          </cell>
          <cell r="C84" t="str">
            <v>Montagem - Servente  com encargos complementares(0,4h/m2) - 2.400 m2 / 8 meses</v>
          </cell>
          <cell r="D84" t="str">
            <v>h</v>
          </cell>
          <cell r="E84">
            <v>300</v>
          </cell>
          <cell r="F84">
            <v>12.45</v>
          </cell>
          <cell r="G84">
            <v>3735</v>
          </cell>
        </row>
        <row r="86">
          <cell r="A86" t="str">
            <v>.3</v>
          </cell>
          <cell r="B86" t="str">
            <v>Emop 05.005.013-0 -</v>
          </cell>
          <cell r="C86" t="str">
            <v>Passarela de pinho para andaime</v>
          </cell>
        </row>
        <row r="87">
          <cell r="A87" t="str">
            <v>.3.1</v>
          </cell>
          <cell r="B87" t="str">
            <v>Ins Sinapi 6212</v>
          </cell>
          <cell r="C87" t="str">
            <v>Peca de madeira serrada, não aparelhada 1x12" (0,025m/ml) - 820 m / 8 meses</v>
          </cell>
          <cell r="D87" t="str">
            <v>m</v>
          </cell>
          <cell r="E87">
            <v>2.5625</v>
          </cell>
          <cell r="F87">
            <v>10.95</v>
          </cell>
          <cell r="G87">
            <v>28.06</v>
          </cell>
        </row>
        <row r="89">
          <cell r="A89" t="str">
            <v>.4</v>
          </cell>
          <cell r="B89" t="str">
            <v>Emop 04.020.122-0</v>
          </cell>
          <cell r="C89" t="str">
            <v>Transporte de andaime</v>
          </cell>
        </row>
        <row r="90">
          <cell r="A90" t="str">
            <v>.4.1</v>
          </cell>
          <cell r="B90" t="str">
            <v>Sinapi 5824</v>
          </cell>
          <cell r="C90" t="str">
            <v>Transporte - Sinapi 73467 Caminhão toco, PBT 14.300 kg, carga útil máx. 9.710 kg, dist. entre eixos 3,56 m, potência 185 cv, inclusive carroceria fixa aberta de madeira p/ transporte geral de carga seca, dimen. aprox. 2,50 x 6,50 x 0,50 m - chp diurno - 20 km x 600 m2 x 0,00121 / 8 meses</v>
          </cell>
          <cell r="D90" t="str">
            <v>chp</v>
          </cell>
          <cell r="E90">
            <v>1.8149999999999999</v>
          </cell>
          <cell r="F90">
            <v>115.46</v>
          </cell>
          <cell r="G90">
            <v>209.56</v>
          </cell>
        </row>
        <row r="92">
          <cell r="A92" t="str">
            <v>.5</v>
          </cell>
          <cell r="B92" t="str">
            <v>Emop 04.021.010-0</v>
          </cell>
          <cell r="C92" t="str">
            <v>Carga e descarga de andaime</v>
          </cell>
        </row>
        <row r="93">
          <cell r="A93" t="str">
            <v>.5.1</v>
          </cell>
          <cell r="B93" t="str">
            <v>Sinapi 5826</v>
          </cell>
          <cell r="C93" t="str">
            <v>Carga e descarga - Sinapi 91395 - Caminhão toco, PBT 14.300 kg, carga útil máx. 9.710 kg, dist. entre eixos 3,56 m, potência 185 cv, inclusive carroceria fixa aberta de madeira p/ transporte geral de carga seca, dimen. aprox. 2,50 x 6,50 x 0,50 m - chi diurno - 600 m2 x 0,013 / 8 meses</v>
          </cell>
          <cell r="D93" t="str">
            <v>chi</v>
          </cell>
          <cell r="E93">
            <v>0.97499999999999998</v>
          </cell>
          <cell r="F93">
            <v>27.28</v>
          </cell>
          <cell r="G93">
            <v>26.6</v>
          </cell>
        </row>
        <row r="94">
          <cell r="A94" t="str">
            <v>.5.2</v>
          </cell>
          <cell r="B94" t="str">
            <v>Sinapi 88316</v>
          </cell>
          <cell r="C94" t="str">
            <v>Servente  com encargos complementares 600 m2 x 0,013 / 8 meses</v>
          </cell>
          <cell r="D94" t="str">
            <v>h</v>
          </cell>
          <cell r="E94">
            <v>0.97499999999999998</v>
          </cell>
          <cell r="F94">
            <v>12.45</v>
          </cell>
          <cell r="G94">
            <v>12.14</v>
          </cell>
        </row>
        <row r="95">
          <cell r="C95" t="str">
            <v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v>
          </cell>
        </row>
        <row r="98">
          <cell r="A98" t="str">
            <v>Composição 0007</v>
          </cell>
          <cell r="B98" t="str">
            <v>Comp. Criada a partir do elemento</v>
          </cell>
          <cell r="C98" t="str">
            <v>Retirada periódica de entulho durante todo o período de execução da obra</v>
          </cell>
          <cell r="D98" t="str">
            <v>m3</v>
          </cell>
          <cell r="E98">
            <v>1</v>
          </cell>
          <cell r="G98">
            <v>100.13</v>
          </cell>
        </row>
        <row r="99">
          <cell r="A99" t="str">
            <v>.1</v>
          </cell>
          <cell r="B99" t="str">
            <v>Sinapi 97918</v>
          </cell>
          <cell r="C99" t="str">
            <v>Transporte comercial com caminhão basculante 6 m3, rodovia pavimentada  - 1,5 t x 20km</v>
          </cell>
          <cell r="D99" t="str">
            <v>txkm</v>
          </cell>
          <cell r="E99">
            <v>30</v>
          </cell>
          <cell r="F99">
            <v>0.78</v>
          </cell>
          <cell r="G99">
            <v>23.4</v>
          </cell>
        </row>
        <row r="101">
          <cell r="A101" t="str">
            <v>.2</v>
          </cell>
          <cell r="B101" t="str">
            <v>Comp FGV TC 10.05.0200 1 m3 = 1,5 t</v>
          </cell>
          <cell r="C101" t="str">
            <v>CARGA MANUAL E DESCARGA MECÃNICA DE ENTULHO</v>
          </cell>
        </row>
        <row r="102">
          <cell r="A102" t="str">
            <v>.2.1</v>
          </cell>
          <cell r="B102" t="str">
            <v>Sinapi 88316</v>
          </cell>
          <cell r="C102" t="str">
            <v>Servente com encargos complementares</v>
          </cell>
          <cell r="D102" t="str">
            <v>h</v>
          </cell>
          <cell r="E102">
            <v>1.125</v>
          </cell>
          <cell r="F102">
            <v>12.45</v>
          </cell>
          <cell r="G102">
            <v>14.01</v>
          </cell>
        </row>
        <row r="103">
          <cell r="A103" t="str">
            <v>.2.2</v>
          </cell>
          <cell r="B103" t="str">
            <v>Sinapi 5811</v>
          </cell>
          <cell r="C103" t="str">
            <v>Caminhão basculante 6 m3, peso bruto total 16.000 kg, carga útil máxima 13.071 kg, distância entre eixos 4,80 m, potência 230 cv inclusive caçamba metálica</v>
          </cell>
          <cell r="D103" t="str">
            <v>chp</v>
          </cell>
          <cell r="E103">
            <v>7.4999999999999997E-3</v>
          </cell>
          <cell r="F103">
            <v>120.8</v>
          </cell>
          <cell r="G103">
            <v>0.91</v>
          </cell>
        </row>
        <row r="104">
          <cell r="A104" t="str">
            <v>.2.3</v>
          </cell>
          <cell r="B104" t="str">
            <v>Sinapi 5961</v>
          </cell>
          <cell r="C104" t="str">
            <v>Caminhão basculante 6 m3, peso bruto total 16.000 kg, carga útil máxima 13.071 kg, distância entre eixos 4,80 m, potência 230 cv inclusive caçamba metálica</v>
          </cell>
          <cell r="D104" t="str">
            <v>chi</v>
          </cell>
          <cell r="E104">
            <v>0.28199999999999997</v>
          </cell>
          <cell r="F104">
            <v>33.020000000000003</v>
          </cell>
          <cell r="G104">
            <v>9.31</v>
          </cell>
        </row>
        <row r="105">
          <cell r="A105" t="str">
            <v>.3</v>
          </cell>
          <cell r="B105" t="str">
            <v>Ins 10503/ORSE</v>
          </cell>
          <cell r="C105" t="str">
            <v>Descarte de resíduos da construção civil em área licenciada.</v>
          </cell>
          <cell r="D105" t="str">
            <v>t</v>
          </cell>
          <cell r="E105">
            <v>1.5</v>
          </cell>
          <cell r="F105">
            <v>35</v>
          </cell>
          <cell r="G105">
            <v>52.5</v>
          </cell>
        </row>
        <row r="108">
          <cell r="A108" t="str">
            <v>Composição 0008</v>
          </cell>
          <cell r="B108" t="str">
            <v>Composições SBC</v>
          </cell>
          <cell r="C108" t="str">
            <v>Execução de providências para obtenção do PCMAT (obra com mais de 20 operários), ou PPRA (obra com menos de 20 operários)</v>
          </cell>
          <cell r="D108" t="str">
            <v>cj</v>
          </cell>
          <cell r="E108">
            <v>1</v>
          </cell>
          <cell r="G108">
            <v>3560</v>
          </cell>
        </row>
        <row r="109">
          <cell r="A109" t="str">
            <v>.1</v>
          </cell>
          <cell r="B109" t="str">
            <v>Ins SBC 16689</v>
          </cell>
          <cell r="C109" t="str">
            <v>ATESTADO DE SAUDE - ASO - DEMISSIONAL OU RETORNO AO TRABALHO</v>
          </cell>
          <cell r="D109" t="str">
            <v>un</v>
          </cell>
          <cell r="E109">
            <v>45</v>
          </cell>
          <cell r="F109">
            <v>32</v>
          </cell>
          <cell r="G109">
            <v>1440</v>
          </cell>
        </row>
        <row r="110">
          <cell r="A110" t="str">
            <v>.2</v>
          </cell>
          <cell r="B110" t="str">
            <v>Ins SBC 16687</v>
          </cell>
          <cell r="C110" t="str">
            <v>ATESTADO DE SAUDE -ASO- ADIMISSIONAL OU RETORNO AO TRABALHO</v>
          </cell>
          <cell r="D110" t="str">
            <v>un</v>
          </cell>
          <cell r="E110">
            <v>45</v>
          </cell>
          <cell r="F110">
            <v>32</v>
          </cell>
          <cell r="G110">
            <v>1440</v>
          </cell>
        </row>
        <row r="111">
          <cell r="A111" t="str">
            <v>.3</v>
          </cell>
          <cell r="B111" t="str">
            <v>Ins SBC 16690</v>
          </cell>
          <cell r="C111" t="str">
            <v>ATESTADO PCMAT (NR18)</v>
          </cell>
          <cell r="D111" t="str">
            <v>un</v>
          </cell>
          <cell r="E111">
            <v>1</v>
          </cell>
          <cell r="F111">
            <v>680</v>
          </cell>
          <cell r="G111">
            <v>680</v>
          </cell>
        </row>
        <row r="114">
          <cell r="A114" t="str">
            <v>Composição 0009</v>
          </cell>
          <cell r="B114" t="str">
            <v>Proposta Anexa</v>
          </cell>
          <cell r="C114" t="str">
            <v>Treinamento de segurança exigido pela NR35 - Trabalho em alturas - sendo considerada alturas maiores que 2,00m. Turma para no mínimo 25 profissionais</v>
          </cell>
          <cell r="D114" t="str">
            <v>turma</v>
          </cell>
          <cell r="E114">
            <v>1</v>
          </cell>
          <cell r="G114">
            <v>1250</v>
          </cell>
        </row>
        <row r="115">
          <cell r="A115" t="str">
            <v>.1</v>
          </cell>
          <cell r="B115" t="str">
            <v>Proposta</v>
          </cell>
          <cell r="C115" t="str">
            <v>Numero de alunos por turma (25)</v>
          </cell>
          <cell r="D115" t="str">
            <v>turmas</v>
          </cell>
          <cell r="E115">
            <v>1</v>
          </cell>
          <cell r="F115">
            <v>1250</v>
          </cell>
          <cell r="G115">
            <v>1250</v>
          </cell>
        </row>
        <row r="118">
          <cell r="A118" t="str">
            <v>Composição 0010</v>
          </cell>
          <cell r="B118" t="str">
            <v>Comp. FGV SCO RIO AD 34.15.0050 com insumos Sinapi e FGV</v>
          </cell>
          <cell r="C118" t="str">
            <v>Controle tecnologico de obras em concreto armado, considerando-se apenas o controle do concreto e constando de coleta, moldagem e capeamento de corpos de prova, transporte ate 200 Km, ensaios de resistencia a compressao aos 28 dias e "slump test", medido por m3 de concreto colocado nas formas</v>
          </cell>
          <cell r="D118" t="str">
            <v>m3</v>
          </cell>
          <cell r="E118">
            <v>1</v>
          </cell>
          <cell r="G118">
            <v>48.650000000000006</v>
          </cell>
        </row>
        <row r="119">
          <cell r="A119" t="str">
            <v>.1</v>
          </cell>
          <cell r="C119" t="str">
            <v>Ensaio de resistencia a compressao de corpo de prova cilindrico (15x30)cm, exclusive o transporte.(desonerado)</v>
          </cell>
        </row>
        <row r="120">
          <cell r="A120" t="str">
            <v>.1.1</v>
          </cell>
          <cell r="B120" t="str">
            <v>Ins FGV IEQ017450</v>
          </cell>
          <cell r="C120" t="str">
            <v>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v>
          </cell>
          <cell r="D120" t="str">
            <v>un</v>
          </cell>
          <cell r="E120">
            <v>1.4399999999999999E-5</v>
          </cell>
          <cell r="F120">
            <v>33450</v>
          </cell>
          <cell r="G120">
            <v>0.48</v>
          </cell>
        </row>
        <row r="121">
          <cell r="A121" t="str">
            <v>.1.2</v>
          </cell>
          <cell r="B121" t="str">
            <v>Sinapi 90779</v>
          </cell>
          <cell r="C121" t="str">
            <v>Engenheiro civil senior com encargos complementares</v>
          </cell>
          <cell r="D121" t="str">
            <v>h</v>
          </cell>
          <cell r="E121">
            <v>4.8000000000000001E-2</v>
          </cell>
          <cell r="F121">
            <v>128.68</v>
          </cell>
          <cell r="G121">
            <v>6.18</v>
          </cell>
        </row>
        <row r="122">
          <cell r="A122" t="str">
            <v>.1.3</v>
          </cell>
          <cell r="B122" t="str">
            <v>Sinapi 88321</v>
          </cell>
          <cell r="C122" t="str">
            <v>Técnico de laboratório com encargos complementares</v>
          </cell>
          <cell r="D122" t="str">
            <v>h</v>
          </cell>
          <cell r="E122">
            <v>4.8000000000000001E-2</v>
          </cell>
          <cell r="F122">
            <v>21.75</v>
          </cell>
          <cell r="G122">
            <v>1.04</v>
          </cell>
        </row>
        <row r="123">
          <cell r="A123" t="str">
            <v>.1.4</v>
          </cell>
          <cell r="B123" t="str">
            <v>Sinapi 88249</v>
          </cell>
          <cell r="C123" t="str">
            <v>Auxiliar de laboratório com encargos complementares</v>
          </cell>
          <cell r="D123" t="str">
            <v>h</v>
          </cell>
          <cell r="E123">
            <v>9.6000000000000002E-2</v>
          </cell>
          <cell r="F123">
            <v>16.149999999999999</v>
          </cell>
          <cell r="G123">
            <v>1.55</v>
          </cell>
        </row>
        <row r="124">
          <cell r="A124" t="str">
            <v>.1.5</v>
          </cell>
          <cell r="B124" t="str">
            <v>Sinapi 90777</v>
          </cell>
          <cell r="C124" t="str">
            <v>despesas diversas para cobrir despesas de escritorio (materiais, instrumentos, equipamentos, software, hardware, plotagem, etc) - equivalente em hora de engenheiro junior</v>
          </cell>
          <cell r="D124" t="str">
            <v>h</v>
          </cell>
          <cell r="E124">
            <v>4.8000000000000001E-2</v>
          </cell>
          <cell r="F124">
            <v>83.07</v>
          </cell>
          <cell r="G124">
            <v>3.99</v>
          </cell>
        </row>
        <row r="126">
          <cell r="A126" t="str">
            <v>.2</v>
          </cell>
          <cell r="C126" t="str">
            <v>Moldagem e coleta de corpo de prova de concreto e transporte a 200 Km, por topo.(desonerado)</v>
          </cell>
        </row>
        <row r="127">
          <cell r="A127" t="str">
            <v>2.1</v>
          </cell>
          <cell r="B127" t="str">
            <v>Sinapi 88316</v>
          </cell>
          <cell r="C127" t="str">
            <v>Servente com encargos complementares</v>
          </cell>
          <cell r="D127" t="str">
            <v>h</v>
          </cell>
          <cell r="E127">
            <v>0.15</v>
          </cell>
          <cell r="F127">
            <v>12.45</v>
          </cell>
          <cell r="G127">
            <v>1.87</v>
          </cell>
        </row>
        <row r="128">
          <cell r="A128" t="str">
            <v>2.2</v>
          </cell>
          <cell r="B128" t="str">
            <v>Sinapi 88249</v>
          </cell>
          <cell r="C128" t="str">
            <v>Auxiliar de laboratório com encargos complementares</v>
          </cell>
          <cell r="D128" t="str">
            <v>h</v>
          </cell>
          <cell r="E128">
            <v>0.15</v>
          </cell>
          <cell r="F128">
            <v>16.149999999999999</v>
          </cell>
          <cell r="G128">
            <v>2.42</v>
          </cell>
        </row>
        <row r="129">
          <cell r="A129" t="str">
            <v>2.3</v>
          </cell>
          <cell r="B129" t="str">
            <v>Ins FGV REQ902050</v>
          </cell>
          <cell r="C129" t="str">
            <v>Caminhoneta de Servico, capacidade de 13 passageiros ou 1650Kg, com motorista, material de operacao e material de manutencao, com as seguintes especificacoes minimas: motor a gasolina de 123CV, modelo basico. Custo horario produtivo.(desonerado)</v>
          </cell>
          <cell r="D129" t="str">
            <v>h</v>
          </cell>
          <cell r="E129">
            <v>0.32400000000000001</v>
          </cell>
          <cell r="F129">
            <v>76.72</v>
          </cell>
          <cell r="G129">
            <v>24.86</v>
          </cell>
        </row>
        <row r="130">
          <cell r="A130" t="str">
            <v>2.4</v>
          </cell>
          <cell r="B130" t="str">
            <v>Ins FGV REQ902150</v>
          </cell>
          <cell r="C130" t="str">
            <v>Caminhoneta de Servico, capacidade de 13 passageiros ou 1650Kg, com motorista, com as seguintes especificacoes minimas: motor a gasolina de 123CV. Custo horario improdutivo (motor desligado).(desonerado)</v>
          </cell>
          <cell r="D130" t="str">
            <v>h</v>
          </cell>
          <cell r="E130">
            <v>0.20399999999999999</v>
          </cell>
          <cell r="F130">
            <v>18.55</v>
          </cell>
          <cell r="G130">
            <v>3.78</v>
          </cell>
        </row>
        <row r="132">
          <cell r="A132" t="str">
            <v>.3</v>
          </cell>
          <cell r="C132" t="str">
            <v>Remate e capeamento de corpo de prova, exclusive o transporte.(desonerado)</v>
          </cell>
        </row>
        <row r="133">
          <cell r="A133" t="str">
            <v>.3.1</v>
          </cell>
          <cell r="B133" t="str">
            <v>Sinapi 88321</v>
          </cell>
          <cell r="C133" t="str">
            <v>Técnico de laboratório com encargos complementares</v>
          </cell>
          <cell r="D133" t="str">
            <v>h</v>
          </cell>
          <cell r="E133">
            <v>9.6000000000000002E-2</v>
          </cell>
          <cell r="F133">
            <v>21.75</v>
          </cell>
          <cell r="G133">
            <v>2.09</v>
          </cell>
        </row>
        <row r="134">
          <cell r="A134" t="str">
            <v>.3.2</v>
          </cell>
          <cell r="B134" t="str">
            <v>Ins Sinapi 1379</v>
          </cell>
          <cell r="C134" t="str">
            <v xml:space="preserve">Cimento Portland Composto CPII - 32 kg </v>
          </cell>
          <cell r="D134" t="str">
            <v>kg</v>
          </cell>
          <cell r="E134">
            <v>0.6</v>
          </cell>
          <cell r="F134">
            <v>0.56000000000000005</v>
          </cell>
          <cell r="G134">
            <v>0.34</v>
          </cell>
        </row>
        <row r="135">
          <cell r="A135" t="str">
            <v>.3.3</v>
          </cell>
          <cell r="B135" t="str">
            <v>Sinapi 88316</v>
          </cell>
          <cell r="C135" t="str">
            <v>Servente com encargos complementares</v>
          </cell>
          <cell r="D135" t="str">
            <v>h</v>
          </cell>
          <cell r="E135">
            <v>4.3199999999999992E-3</v>
          </cell>
          <cell r="F135">
            <v>12.45</v>
          </cell>
          <cell r="G135">
            <v>0.05</v>
          </cell>
        </row>
        <row r="138">
          <cell r="A138" t="str">
            <v>Composição 0011</v>
          </cell>
          <cell r="B138" t="str">
            <v>Comp 04115/ORSE com insumos e mão de obra Sinapi</v>
          </cell>
          <cell r="C138" t="str">
            <v>Esgotamento de eventuais águas provenientes de lençóis d´água, ou permeabilidade do solo por meio dos equipamentos necessários (drenos, filtros, coletores, mangotes,  conexões, válvulas,  registros, bombas)</v>
          </cell>
          <cell r="D138" t="str">
            <v>cj</v>
          </cell>
          <cell r="E138">
            <v>1</v>
          </cell>
          <cell r="G138">
            <v>741.49</v>
          </cell>
        </row>
        <row r="139">
          <cell r="A139" t="str">
            <v>.1</v>
          </cell>
          <cell r="B139" t="str">
            <v>Ins Sinapi 4085</v>
          </cell>
          <cell r="C139" t="str">
            <v>Locacao de bomba submersivel para drenagem e esgotamento, motor eletrico trifasico, potencia de 4 cv, diametro de recalque de 3". faixa de operacao: q=60 m3/h (+ ou - 1 m3/h) e amt=2 m; q=11 m3/h (+ ou - 1 m3/h) e amt = 23 m (+ ou - 1 m)</v>
          </cell>
          <cell r="D139" t="str">
            <v>h</v>
          </cell>
          <cell r="E139">
            <v>9.24</v>
          </cell>
          <cell r="F139">
            <v>2.08</v>
          </cell>
          <cell r="G139">
            <v>19.22</v>
          </cell>
        </row>
        <row r="140">
          <cell r="A140" t="str">
            <v>.2</v>
          </cell>
          <cell r="B140" t="str">
            <v>Sinapi 88264</v>
          </cell>
          <cell r="C140" t="str">
            <v>Eletricista com Encargos Complementares</v>
          </cell>
          <cell r="D140" t="str">
            <v>h</v>
          </cell>
          <cell r="E140">
            <v>13.86</v>
          </cell>
          <cell r="F140">
            <v>19.11</v>
          </cell>
          <cell r="G140">
            <v>264.86</v>
          </cell>
        </row>
        <row r="141">
          <cell r="A141" t="str">
            <v>.3</v>
          </cell>
          <cell r="B141" t="str">
            <v>Sinapi 88316</v>
          </cell>
          <cell r="C141" t="str">
            <v>Servente  com Encargos Complementares</v>
          </cell>
          <cell r="D141" t="str">
            <v>h</v>
          </cell>
          <cell r="E141">
            <v>36.74</v>
          </cell>
          <cell r="F141">
            <v>12.45</v>
          </cell>
          <cell r="G141">
            <v>457.41</v>
          </cell>
        </row>
        <row r="144">
          <cell r="A144" t="str">
            <v>Composição 0012</v>
          </cell>
          <cell r="B144" t="str">
            <v>Comp. FGV SCO RIO MT 14.05.0050 com insumos Sinapi</v>
          </cell>
          <cell r="C144" t="str">
            <v xml:space="preserve">Aterro manual compactado a 95% do próctor normal, com material proveniente de escavações </v>
          </cell>
          <cell r="D144" t="str">
            <v>m3</v>
          </cell>
          <cell r="E144">
            <v>1</v>
          </cell>
          <cell r="G144">
            <v>56.03</v>
          </cell>
        </row>
        <row r="145">
          <cell r="A145" t="str">
            <v>.1</v>
          </cell>
          <cell r="B145" t="str">
            <v>Sinapi 88316</v>
          </cell>
          <cell r="C145" t="str">
            <v>Servente  com Encargos Complementares</v>
          </cell>
          <cell r="D145" t="str">
            <v>h</v>
          </cell>
          <cell r="E145">
            <v>4.5</v>
          </cell>
          <cell r="F145">
            <v>12.45</v>
          </cell>
          <cell r="G145">
            <v>56.03</v>
          </cell>
        </row>
        <row r="148">
          <cell r="A148" t="str">
            <v>Composição 0013</v>
          </cell>
          <cell r="B148" t="str">
            <v>Média Comp. Sinapi 90808 / 90810 + Armadura do projeto</v>
          </cell>
          <cell r="C148" t="str">
            <v>Estaca hélice contínua, diâmetro de 40 cm, comprimento total até 15 m, perfuratriz com torque de 170 kn.m (exclusive mobilização e desmobilização). Cravação, arrasamento com fornecimento de todos os materiais</v>
          </cell>
          <cell r="D148" t="str">
            <v>m</v>
          </cell>
          <cell r="E148">
            <v>1</v>
          </cell>
          <cell r="G148">
            <v>129.71</v>
          </cell>
        </row>
        <row r="149">
          <cell r="A149" t="str">
            <v>.1</v>
          </cell>
          <cell r="B149" t="str">
            <v>Ins Sinapi 38409</v>
          </cell>
          <cell r="C149" t="str">
            <v>Concreto usinado bombeavel, classe de resistencia C30, com brita 0 e 1, slump = 190 +/- 20 mm, exclui servico de bombeamento (NBR 8953)</v>
          </cell>
          <cell r="D149" t="str">
            <v>m3</v>
          </cell>
          <cell r="E149">
            <v>0.18635000000000002</v>
          </cell>
          <cell r="F149">
            <v>401.29</v>
          </cell>
          <cell r="G149">
            <v>74.78</v>
          </cell>
        </row>
        <row r="150">
          <cell r="A150" t="str">
            <v>.2</v>
          </cell>
          <cell r="B150" t="str">
            <v>Sinapi 74010/1</v>
          </cell>
          <cell r="C150" t="str">
            <v>Carga e descarga mecanica de solo utilizando caminhao basculante 6,0m3/16t e pa carregadeira sobre pneus 128 hp, capacidade da caçamba 1,7 a 2,8 m3, peso operacional 11632 kg</v>
          </cell>
          <cell r="D150" t="str">
            <v>m3</v>
          </cell>
          <cell r="E150">
            <v>0.1668</v>
          </cell>
          <cell r="F150">
            <v>1.39</v>
          </cell>
          <cell r="G150">
            <v>0.23</v>
          </cell>
        </row>
        <row r="151">
          <cell r="A151" t="str">
            <v>.3</v>
          </cell>
          <cell r="B151" t="str">
            <v>Sinapi 88316</v>
          </cell>
          <cell r="C151" t="str">
            <v>Servente com encargos complementares</v>
          </cell>
          <cell r="D151" t="str">
            <v>h</v>
          </cell>
          <cell r="E151">
            <v>0.16194999999999998</v>
          </cell>
          <cell r="F151">
            <v>12.45</v>
          </cell>
          <cell r="G151">
            <v>2.02</v>
          </cell>
        </row>
        <row r="152">
          <cell r="A152" t="str">
            <v>.4</v>
          </cell>
          <cell r="B152" t="str">
            <v>Sinapi 90674</v>
          </cell>
          <cell r="C152" t="str">
            <v>Perfuratriz com torre metálica para execução de estaca hélice contínua, profundidade máxima de 30 m, diâmetro máximo de 800 mm, potência instalada de 268 hp, mesa rotativa com torque máximo de 170 knm - chp diurno</v>
          </cell>
          <cell r="D152" t="str">
            <v>chp</v>
          </cell>
          <cell r="E152">
            <v>2.7E-2</v>
          </cell>
          <cell r="F152">
            <v>355.47</v>
          </cell>
          <cell r="G152">
            <v>9.6</v>
          </cell>
        </row>
        <row r="153">
          <cell r="A153" t="str">
            <v>.5</v>
          </cell>
          <cell r="B153" t="str">
            <v>Sinapi 90675</v>
          </cell>
          <cell r="C153" t="str">
            <v>Perfuratriz com torre metálica para execução de estaca hélice contínua, profundidade máxima de 30 m, diâmetro máximo de 800 mm, potência instalada de 268 hp, mesa rotativa com torque máximo de 170 knm - chi diurno</v>
          </cell>
          <cell r="D153" t="str">
            <v>chi</v>
          </cell>
          <cell r="E153">
            <v>2.6999999999999996E-2</v>
          </cell>
          <cell r="F153">
            <v>147.30000000000001</v>
          </cell>
          <cell r="G153">
            <v>3.98</v>
          </cell>
        </row>
        <row r="154">
          <cell r="A154" t="str">
            <v>.6</v>
          </cell>
          <cell r="B154" t="str">
            <v>Sinapi 95967</v>
          </cell>
          <cell r="C154" t="str">
            <v>Serviços técnicos especializados para acompanhamento de execução de fundações profundas e estruturas de contenção</v>
          </cell>
          <cell r="D154" t="str">
            <v>h</v>
          </cell>
          <cell r="E154">
            <v>5.3999999999999999E-2</v>
          </cell>
          <cell r="F154">
            <v>113.63</v>
          </cell>
          <cell r="G154">
            <v>6.14</v>
          </cell>
        </row>
        <row r="155">
          <cell r="A155" t="str">
            <v>.7</v>
          </cell>
          <cell r="B155" t="str">
            <v>Sinapi 97913</v>
          </cell>
          <cell r="C155" t="str">
            <v>Transporte com caminhão basculante de 6 m3, em via urbana em revestimento primário (unidade: m3xkm)</v>
          </cell>
          <cell r="D155" t="str">
            <v>m3xkm</v>
          </cell>
          <cell r="E155">
            <v>5.0049999999999997E-2</v>
          </cell>
          <cell r="F155">
            <v>1.26</v>
          </cell>
          <cell r="G155">
            <v>0.06</v>
          </cell>
        </row>
        <row r="156">
          <cell r="A156" t="str">
            <v>.8</v>
          </cell>
          <cell r="B156" t="str">
            <v>Sinapi 96544</v>
          </cell>
          <cell r="C156" t="str">
            <v>Armação de bloco, viga baldrame ou sapata utilizando aço ca-50 de 6,3mm - montagem</v>
          </cell>
          <cell r="D156" t="str">
            <v>kg</v>
          </cell>
          <cell r="E156">
            <v>0.85</v>
          </cell>
          <cell r="F156">
            <v>9.66</v>
          </cell>
          <cell r="G156">
            <v>8.2100000000000009</v>
          </cell>
        </row>
        <row r="157">
          <cell r="A157" t="str">
            <v>.9</v>
          </cell>
          <cell r="B157" t="str">
            <v>Sinapi 96547</v>
          </cell>
          <cell r="C157" t="str">
            <v>Armação de bloco, viga baldrame ou sapata utilizando aço ca-50 de 12,5mm - montagem</v>
          </cell>
          <cell r="D157" t="str">
            <v>kg</v>
          </cell>
          <cell r="E157">
            <v>3.62</v>
          </cell>
          <cell r="F157">
            <v>6.82</v>
          </cell>
          <cell r="G157">
            <v>24.69</v>
          </cell>
        </row>
        <row r="160">
          <cell r="A160" t="str">
            <v>Composição 0014</v>
          </cell>
          <cell r="B160" t="str">
            <v>Comp. Criada a Partir do elemento</v>
          </cell>
          <cell r="C160" t="str">
            <v>Mobilização e Desmobilização de estacas, compreendendo todos os custos da operação</v>
          </cell>
          <cell r="D160" t="str">
            <v>cj</v>
          </cell>
          <cell r="E160">
            <v>1</v>
          </cell>
          <cell r="G160">
            <v>20083.199999999997</v>
          </cell>
        </row>
        <row r="161">
          <cell r="A161" t="str">
            <v>.1</v>
          </cell>
          <cell r="B161" t="str">
            <v>Sinapi 88294</v>
          </cell>
          <cell r="C161" t="str">
            <v>Operador de escavadeira com encargos complementares</v>
          </cell>
          <cell r="D161" t="str">
            <v>h</v>
          </cell>
          <cell r="E161">
            <v>18</v>
          </cell>
          <cell r="F161">
            <v>18.03</v>
          </cell>
          <cell r="G161">
            <v>324.54000000000002</v>
          </cell>
        </row>
        <row r="162">
          <cell r="A162" t="str">
            <v>.2</v>
          </cell>
          <cell r="B162" t="str">
            <v>Sinapi 88316</v>
          </cell>
          <cell r="C162" t="str">
            <v>Servente com encargos complementares</v>
          </cell>
          <cell r="D162" t="str">
            <v>h</v>
          </cell>
          <cell r="E162">
            <v>54</v>
          </cell>
          <cell r="F162">
            <v>12.45</v>
          </cell>
          <cell r="G162">
            <v>672.3</v>
          </cell>
        </row>
        <row r="163">
          <cell r="A163" t="str">
            <v>.3</v>
          </cell>
          <cell r="B163" t="str">
            <v>Sinapi 88243</v>
          </cell>
          <cell r="C163" t="str">
            <v>Ajudante especializado com encargos complementares</v>
          </cell>
          <cell r="D163" t="str">
            <v>h</v>
          </cell>
          <cell r="E163">
            <v>24</v>
          </cell>
          <cell r="F163">
            <v>14.95</v>
          </cell>
          <cell r="G163">
            <v>358.8</v>
          </cell>
        </row>
        <row r="164">
          <cell r="A164" t="str">
            <v>.4</v>
          </cell>
          <cell r="B164" t="str">
            <v>Sinapi 90675</v>
          </cell>
          <cell r="C164" t="str">
            <v>Perfuratriz com torre metálica para execução de estaca hélice contínua, profundidade máxima de 30 m, diâmetro máximo de 800 mm, potência instalada de 268 hp, mesa rotativa com torque máximo de 170 knm - chi diurno</v>
          </cell>
          <cell r="D164" t="str">
            <v>chi</v>
          </cell>
          <cell r="E164">
            <v>96</v>
          </cell>
          <cell r="F164">
            <v>147.30000000000001</v>
          </cell>
          <cell r="G164">
            <v>14140.8</v>
          </cell>
        </row>
        <row r="165">
          <cell r="A165" t="str">
            <v>.5</v>
          </cell>
          <cell r="B165" t="str">
            <v>Ins FGV REQ902550</v>
          </cell>
          <cell r="C165" t="str">
            <v>Carreta para transporte pesado, com capacidade de carga útil de 60/80t, com motorista operador, mate</v>
          </cell>
          <cell r="D165" t="str">
            <v>h</v>
          </cell>
          <cell r="E165">
            <v>9</v>
          </cell>
          <cell r="F165">
            <v>298.24</v>
          </cell>
          <cell r="G165">
            <v>2684.16</v>
          </cell>
        </row>
        <row r="166">
          <cell r="A166" t="str">
            <v>.6</v>
          </cell>
          <cell r="B166" t="str">
            <v>Ins FGV REQ902650</v>
          </cell>
          <cell r="C166" t="str">
            <v>Carreta para transporte pesado, com capacidade de carga útil de 60/80t, com motorista operador, com</v>
          </cell>
          <cell r="D166" t="str">
            <v>h</v>
          </cell>
          <cell r="E166">
            <v>18</v>
          </cell>
          <cell r="F166">
            <v>105.7</v>
          </cell>
          <cell r="G166">
            <v>1902.6</v>
          </cell>
        </row>
        <row r="169">
          <cell r="A169" t="str">
            <v>Composição 0015</v>
          </cell>
          <cell r="B169" t="str">
            <v>Comp. Sinapi 96555 para fck 40 Mpa</v>
          </cell>
          <cell r="C169" t="str">
            <v>Concretagem de blocos de coroamento fck 35 MPa, com uso de baldes, jericas ou equipamentos similares, lançamento, adensamento e acabamento, inclusive fornecimento e preparo do concreto</v>
          </cell>
          <cell r="D169" t="str">
            <v>m3</v>
          </cell>
          <cell r="E169">
            <v>1</v>
          </cell>
          <cell r="G169">
            <v>430.06</v>
          </cell>
        </row>
        <row r="170">
          <cell r="A170" t="str">
            <v>.1</v>
          </cell>
          <cell r="B170" t="str">
            <v>Sinapi 88309</v>
          </cell>
          <cell r="C170" t="str">
            <v>Pedreiro com encargos complementares</v>
          </cell>
          <cell r="D170" t="str">
            <v>h</v>
          </cell>
          <cell r="E170">
            <v>2.3860000000000001</v>
          </cell>
          <cell r="F170">
            <v>17.170000000000002</v>
          </cell>
          <cell r="G170">
            <v>40.97</v>
          </cell>
        </row>
        <row r="171">
          <cell r="A171" t="str">
            <v>.2</v>
          </cell>
          <cell r="B171" t="str">
            <v>Sinapi 88316</v>
          </cell>
          <cell r="C171" t="str">
            <v>Servente com encargos complementares</v>
          </cell>
          <cell r="D171" t="str">
            <v>h</v>
          </cell>
          <cell r="E171">
            <v>2.4500000000000002</v>
          </cell>
          <cell r="F171">
            <v>12.45</v>
          </cell>
          <cell r="G171">
            <v>30.5</v>
          </cell>
        </row>
        <row r="172">
          <cell r="A172" t="str">
            <v>.3</v>
          </cell>
          <cell r="B172" t="str">
            <v>Sinapi 90586</v>
          </cell>
          <cell r="C172" t="str">
            <v>Vibrador de imersão, diâmetro de ponteira 45mm, motor elétrico trifásico potência de 2 cv - chp diurno. af_06/2015</v>
          </cell>
          <cell r="D172" t="str">
            <v>chp</v>
          </cell>
          <cell r="E172">
            <v>0.314</v>
          </cell>
          <cell r="F172">
            <v>1.51</v>
          </cell>
          <cell r="G172">
            <v>0.47</v>
          </cell>
        </row>
        <row r="173">
          <cell r="A173" t="str">
            <v>.4</v>
          </cell>
          <cell r="B173" t="str">
            <v>Sinapi 90587</v>
          </cell>
          <cell r="C173" t="str">
            <v>Vibrador de imersão, diâmetro de ponteira 45mm, motor elétrico trifásico potência de 2 cv - chi diurno. af_06/2015</v>
          </cell>
          <cell r="D173" t="str">
            <v>chi</v>
          </cell>
          <cell r="E173">
            <v>0.91100000000000003</v>
          </cell>
          <cell r="F173">
            <v>0.28999999999999998</v>
          </cell>
          <cell r="G173">
            <v>0.26</v>
          </cell>
        </row>
        <row r="174">
          <cell r="A174" t="str">
            <v>.5</v>
          </cell>
          <cell r="B174" t="str">
            <v>Ins Sinapi 34495</v>
          </cell>
          <cell r="C174" t="str">
            <v>Concreto usinado bombeavel, classe de resistencia C35, com brita 0 e 1, slump = 100 +/- 20 mm, exclui servico de bombeamento (NBR 8953)</v>
          </cell>
          <cell r="D174" t="str">
            <v>m3</v>
          </cell>
          <cell r="E174">
            <v>1.1499999999999999</v>
          </cell>
          <cell r="F174">
            <v>311.18</v>
          </cell>
          <cell r="G174">
            <v>357.86</v>
          </cell>
        </row>
        <row r="177">
          <cell r="A177" t="str">
            <v>Composição 0016</v>
          </cell>
          <cell r="B177" t="str">
            <v>Comp. Sinapi 94972 com mão de obra média Comp. Sinapi 92718 e 92741</v>
          </cell>
          <cell r="C177" t="str">
            <v>Concretagem de lajes fck 35 MPa, com sistema de bombeamento de concreto, lançamento, adensamento e acabamento, inclusive fornecimento</v>
          </cell>
          <cell r="D177" t="str">
            <v>m3</v>
          </cell>
          <cell r="E177">
            <v>1</v>
          </cell>
          <cell r="G177">
            <v>571.01</v>
          </cell>
        </row>
        <row r="178">
          <cell r="A178" t="str">
            <v>.1</v>
          </cell>
          <cell r="B178" t="str">
            <v>Ins Sinapi 11145</v>
          </cell>
          <cell r="C178" t="str">
            <v>Concreto usinado bombeavel, classe de resistencia C35, com brita 0 e 1, slump = 100 +/- 20 mm, inclui servico de bombeamento (NBR 8953)</v>
          </cell>
          <cell r="D178" t="str">
            <v>m3</v>
          </cell>
          <cell r="E178">
            <v>1.1499999999999999</v>
          </cell>
          <cell r="F178">
            <v>357.05</v>
          </cell>
          <cell r="G178">
            <v>410.61</v>
          </cell>
        </row>
        <row r="179">
          <cell r="A179" t="str">
            <v>.2</v>
          </cell>
          <cell r="B179" t="str">
            <v>Sinapi 88262</v>
          </cell>
          <cell r="C179" t="str">
            <v>Carpinteiro de formas com encargos complementares</v>
          </cell>
          <cell r="D179" t="str">
            <v>h</v>
          </cell>
          <cell r="E179">
            <v>1.518</v>
          </cell>
          <cell r="F179">
            <v>17.04</v>
          </cell>
          <cell r="G179">
            <v>25.87</v>
          </cell>
        </row>
        <row r="180">
          <cell r="A180" t="str">
            <v>.3</v>
          </cell>
          <cell r="B180" t="str">
            <v>Sinapi 88309</v>
          </cell>
          <cell r="C180" t="str">
            <v>Pedreiro com encargos complementares</v>
          </cell>
          <cell r="D180" t="str">
            <v>h</v>
          </cell>
          <cell r="E180">
            <v>2.7084999999999999</v>
          </cell>
          <cell r="F180">
            <v>17.170000000000002</v>
          </cell>
          <cell r="G180">
            <v>46.5</v>
          </cell>
        </row>
        <row r="181">
          <cell r="A181" t="str">
            <v>.4</v>
          </cell>
          <cell r="B181" t="str">
            <v>Sinapi 88316</v>
          </cell>
          <cell r="C181" t="str">
            <v>Servente com encargos complementares</v>
          </cell>
          <cell r="D181" t="str">
            <v>h</v>
          </cell>
          <cell r="E181">
            <v>6.9725000000000001</v>
          </cell>
          <cell r="F181">
            <v>12.45</v>
          </cell>
          <cell r="G181">
            <v>86.81</v>
          </cell>
        </row>
        <row r="182">
          <cell r="A182" t="str">
            <v>.5</v>
          </cell>
          <cell r="B182" t="str">
            <v>Sinapi 90586</v>
          </cell>
          <cell r="C182" t="str">
            <v>Vibrador de imersão, diâmetro de ponteira 45mm, motor elétrico trifásico potência de 2 cv - chp diurno</v>
          </cell>
          <cell r="D182" t="str">
            <v>chp</v>
          </cell>
          <cell r="E182">
            <v>0.64349999999999996</v>
          </cell>
          <cell r="F182">
            <v>1.51</v>
          </cell>
          <cell r="G182">
            <v>0.97</v>
          </cell>
        </row>
        <row r="183">
          <cell r="A183" t="str">
            <v>.6</v>
          </cell>
          <cell r="B183" t="str">
            <v>Sinapi 90587</v>
          </cell>
          <cell r="C183" t="str">
            <v>Vibrador de imersão, diâmetro de ponteira 45mm, motor elétrico trifásico potência de 2 cv - chi diurno</v>
          </cell>
          <cell r="D183" t="str">
            <v>chi</v>
          </cell>
          <cell r="E183">
            <v>0.87449999999999994</v>
          </cell>
          <cell r="F183">
            <v>0.28999999999999998</v>
          </cell>
          <cell r="G183">
            <v>0.25</v>
          </cell>
        </row>
        <row r="186">
          <cell r="A186" t="str">
            <v>Composição 0017</v>
          </cell>
          <cell r="B186" t="str">
            <v>Comp FGV ET 25.05.0180 com insumos Sinapi e FGV</v>
          </cell>
          <cell r="C186" t="str">
            <v>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v>
          </cell>
          <cell r="D186" t="str">
            <v>kg</v>
          </cell>
          <cell r="E186">
            <v>1</v>
          </cell>
          <cell r="G186">
            <v>15.95</v>
          </cell>
        </row>
        <row r="187">
          <cell r="A187" t="str">
            <v>.1</v>
          </cell>
          <cell r="B187" t="str">
            <v>Ins Sinapi 1</v>
          </cell>
          <cell r="C187" t="str">
            <v>Acetileno (recarga para cilindro de conjunto oxicorte grande)</v>
          </cell>
          <cell r="D187" t="str">
            <v>Kg</v>
          </cell>
          <cell r="E187">
            <v>0.01</v>
          </cell>
          <cell r="F187">
            <v>37.5</v>
          </cell>
          <cell r="G187">
            <v>0.38</v>
          </cell>
        </row>
        <row r="188">
          <cell r="A188" t="str">
            <v>.2</v>
          </cell>
          <cell r="B188" t="str">
            <v>Ins Sinapi 4777</v>
          </cell>
          <cell r="C188" t="str">
            <v>Cantoneira de aco, com abas iguais qualquer bitola</v>
          </cell>
          <cell r="D188" t="str">
            <v>Kg</v>
          </cell>
          <cell r="E188">
            <v>0.3</v>
          </cell>
          <cell r="F188">
            <v>4.2699999999999996</v>
          </cell>
          <cell r="G188">
            <v>1.28</v>
          </cell>
        </row>
        <row r="189">
          <cell r="A189" t="str">
            <v>.3</v>
          </cell>
          <cell r="B189" t="str">
            <v>Ins Sinapi 1327</v>
          </cell>
          <cell r="C189" t="str">
            <v>Chapa de aco fina a frio</v>
          </cell>
          <cell r="D189" t="str">
            <v>Kg</v>
          </cell>
          <cell r="E189">
            <v>0.36</v>
          </cell>
          <cell r="F189">
            <v>5.43</v>
          </cell>
          <cell r="G189">
            <v>1.95</v>
          </cell>
        </row>
        <row r="190">
          <cell r="A190" t="str">
            <v>.4</v>
          </cell>
          <cell r="B190" t="str">
            <v>Ins Sinapi 10997</v>
          </cell>
          <cell r="C190" t="str">
            <v xml:space="preserve">Eletrodo aws e-7018 (ok 48.04; wi 718) d=4mm (solda eletrica) </v>
          </cell>
          <cell r="D190" t="str">
            <v>Kg</v>
          </cell>
          <cell r="E190">
            <v>2.5000000000000001E-2</v>
          </cell>
          <cell r="F190">
            <v>19.190000000000001</v>
          </cell>
          <cell r="G190">
            <v>0.48</v>
          </cell>
        </row>
        <row r="191">
          <cell r="A191" t="str">
            <v>.5</v>
          </cell>
          <cell r="B191" t="str">
            <v>Ins Sinapi 2</v>
          </cell>
          <cell r="C191" t="str">
            <v>Oxigenio, recarga para cilindro de conjunto oxicorte grande</v>
          </cell>
          <cell r="D191" t="str">
            <v>m3</v>
          </cell>
          <cell r="E191">
            <v>0.05</v>
          </cell>
          <cell r="F191">
            <v>8.2100000000000009</v>
          </cell>
          <cell r="G191">
            <v>0.41</v>
          </cell>
        </row>
        <row r="192">
          <cell r="A192" t="str">
            <v>.6</v>
          </cell>
          <cell r="B192" t="str">
            <v>Ins Sinapi 10962</v>
          </cell>
          <cell r="C192" t="str">
            <v>Perfil "H" de aco carbono, padrao americano, de (6"x6")</v>
          </cell>
          <cell r="D192" t="str">
            <v>Kg</v>
          </cell>
          <cell r="E192">
            <v>0.44</v>
          </cell>
          <cell r="F192">
            <v>6.08</v>
          </cell>
          <cell r="G192">
            <v>2.68</v>
          </cell>
        </row>
        <row r="193">
          <cell r="A193" t="str">
            <v>.7</v>
          </cell>
          <cell r="B193" t="str">
            <v>Sinapi 88278</v>
          </cell>
          <cell r="C193" t="str">
            <v>Montador de estruturas metálicas com encargos complementares</v>
          </cell>
          <cell r="D193" t="str">
            <v>h</v>
          </cell>
          <cell r="E193">
            <v>0.2</v>
          </cell>
          <cell r="F193">
            <v>12.89</v>
          </cell>
          <cell r="G193">
            <v>2.58</v>
          </cell>
        </row>
        <row r="194">
          <cell r="A194" t="str">
            <v>.8</v>
          </cell>
          <cell r="B194" t="str">
            <v>Sinapi 88278</v>
          </cell>
          <cell r="C194" t="str">
            <v>Montador de estruturas metálicas com encargos complementares</v>
          </cell>
          <cell r="D194" t="str">
            <v>h</v>
          </cell>
          <cell r="E194">
            <v>0.2</v>
          </cell>
          <cell r="F194">
            <v>12.89</v>
          </cell>
          <cell r="G194">
            <v>2.58</v>
          </cell>
        </row>
        <row r="195">
          <cell r="A195" t="str">
            <v>.9</v>
          </cell>
          <cell r="B195" t="str">
            <v>Sinapi 88316</v>
          </cell>
          <cell r="C195" t="str">
            <v>Servente com encargos complementares</v>
          </cell>
          <cell r="D195" t="str">
            <v>h</v>
          </cell>
          <cell r="E195">
            <v>0.1</v>
          </cell>
          <cell r="F195">
            <v>12.45</v>
          </cell>
          <cell r="G195">
            <v>1.25</v>
          </cell>
        </row>
        <row r="196">
          <cell r="A196" t="str">
            <v>.10</v>
          </cell>
          <cell r="B196" t="str">
            <v>Sinapi 73924/3</v>
          </cell>
          <cell r="C196" t="str">
            <v>Pintura esmalte fosco, duas demãos, sobre superfície metálica. Fornecimento e aplicação</v>
          </cell>
          <cell r="D196" t="str">
            <v>m2</v>
          </cell>
          <cell r="E196">
            <v>0.05</v>
          </cell>
          <cell r="F196">
            <v>21.88</v>
          </cell>
          <cell r="G196">
            <v>1.0900000000000001</v>
          </cell>
        </row>
        <row r="197">
          <cell r="A197" t="str">
            <v>.11</v>
          </cell>
          <cell r="B197" t="str">
            <v>Sinapi 74064/1</v>
          </cell>
          <cell r="C197" t="str">
            <v>Fundo anticorrosivo a base de oxido de ferro (zarcão), duas demãos. Fornecimento e aplicação</v>
          </cell>
          <cell r="D197" t="str">
            <v>m2</v>
          </cell>
          <cell r="E197">
            <v>0.05</v>
          </cell>
          <cell r="F197">
            <v>16.440000000000001</v>
          </cell>
          <cell r="G197">
            <v>0.82</v>
          </cell>
        </row>
        <row r="198">
          <cell r="A198" t="str">
            <v>.12</v>
          </cell>
          <cell r="B198" t="str">
            <v>Ins FGV REQ006200</v>
          </cell>
          <cell r="C198" t="str">
            <v>Retificador de solda eletrica de 430A</v>
          </cell>
          <cell r="D198" t="str">
            <v>h</v>
          </cell>
          <cell r="E198">
            <v>2.5000000000000001E-2</v>
          </cell>
          <cell r="F198">
            <v>16.600000000000001</v>
          </cell>
          <cell r="G198">
            <v>0.42</v>
          </cell>
        </row>
        <row r="199">
          <cell r="A199" t="str">
            <v>.13</v>
          </cell>
          <cell r="B199" t="str">
            <v>Sinapi 95139</v>
          </cell>
          <cell r="C199" t="str">
            <v>Talha manual de corrente, capacidade de 2 ton. com elevação de 3 m - chp diurno</v>
          </cell>
          <cell r="D199" t="str">
            <v>chp</v>
          </cell>
          <cell r="E199">
            <v>0.5</v>
          </cell>
          <cell r="F199">
            <v>0.06</v>
          </cell>
          <cell r="G199">
            <v>0.03</v>
          </cell>
        </row>
        <row r="202">
          <cell r="A202" t="str">
            <v>Composição 0018</v>
          </cell>
          <cell r="B202" t="str">
            <v>Comp Sinapi 79627 adaptada para a divisória do projeto</v>
          </cell>
          <cell r="C202" t="str">
            <v>Divisórias de Granito Cinza Andorinha com Ferragens Cromadas espessura 2cm e altura de 2,00m. Fornecimento e colocação</v>
          </cell>
          <cell r="D202" t="str">
            <v>m2</v>
          </cell>
          <cell r="E202">
            <v>1</v>
          </cell>
          <cell r="G202">
            <v>554.75</v>
          </cell>
        </row>
        <row r="203">
          <cell r="A203" t="str">
            <v>.1</v>
          </cell>
          <cell r="B203" t="str">
            <v>Sinapi 88274</v>
          </cell>
          <cell r="C203" t="str">
            <v>Marmorista com encargos complementares</v>
          </cell>
          <cell r="D203" t="str">
            <v>h</v>
          </cell>
          <cell r="E203">
            <v>0.6</v>
          </cell>
          <cell r="F203">
            <v>18.670000000000002</v>
          </cell>
          <cell r="G203">
            <v>11.2</v>
          </cell>
        </row>
        <row r="204">
          <cell r="A204" t="str">
            <v>.2</v>
          </cell>
          <cell r="B204" t="str">
            <v>Sinapi 88316</v>
          </cell>
          <cell r="C204" t="str">
            <v>Servente com encargos complementares</v>
          </cell>
          <cell r="D204" t="str">
            <v>h</v>
          </cell>
          <cell r="E204">
            <v>0.6</v>
          </cell>
          <cell r="F204">
            <v>12.45</v>
          </cell>
          <cell r="G204">
            <v>7.47</v>
          </cell>
        </row>
        <row r="205">
          <cell r="A205" t="str">
            <v>.3</v>
          </cell>
          <cell r="B205" t="str">
            <v>Sinapi 88629</v>
          </cell>
          <cell r="C205" t="str">
            <v>Argamassa traço 1:3 (cimento e areia média), preparo manual.</v>
          </cell>
          <cell r="D205" t="str">
            <v>m3</v>
          </cell>
          <cell r="E205">
            <v>5.4999999999999997E-3</v>
          </cell>
          <cell r="F205">
            <v>457.39</v>
          </cell>
          <cell r="G205">
            <v>2.52</v>
          </cell>
        </row>
        <row r="206">
          <cell r="A206" t="str">
            <v>.4</v>
          </cell>
          <cell r="B206" t="str">
            <v>Ins Sinapi 25976</v>
          </cell>
          <cell r="C206" t="str">
            <v>Divisoria em granito, com duas faces polidas, tipo andorinha/ quartz/ castelo/ corumba ou outros equivalentes da regiao, e= *3,0* cm</v>
          </cell>
          <cell r="D206" t="str">
            <v>m2</v>
          </cell>
          <cell r="E206">
            <v>1</v>
          </cell>
          <cell r="F206">
            <v>468.42</v>
          </cell>
          <cell r="G206">
            <v>468.42</v>
          </cell>
        </row>
        <row r="207">
          <cell r="A207" t="str">
            <v>.5</v>
          </cell>
          <cell r="B207" t="str">
            <v>Proposta</v>
          </cell>
          <cell r="C207" t="str">
            <v>Cantoneiras para divisórias em aço inox com parafusos</v>
          </cell>
          <cell r="D207" t="str">
            <v>cj</v>
          </cell>
          <cell r="E207">
            <v>2</v>
          </cell>
          <cell r="F207">
            <v>21.79</v>
          </cell>
          <cell r="G207">
            <v>43.58</v>
          </cell>
        </row>
        <row r="208">
          <cell r="A208" t="str">
            <v>.6</v>
          </cell>
          <cell r="B208" t="str">
            <v>Proposta</v>
          </cell>
          <cell r="C208" t="str">
            <v>Parafusos cromados</v>
          </cell>
          <cell r="D208" t="str">
            <v>un</v>
          </cell>
          <cell r="E208">
            <v>4</v>
          </cell>
          <cell r="F208">
            <v>5.39</v>
          </cell>
          <cell r="G208">
            <v>21.56</v>
          </cell>
        </row>
        <row r="211">
          <cell r="A211" t="str">
            <v>Composição 0019</v>
          </cell>
          <cell r="B211" t="str">
            <v>Comp. Criada a partir do elemento</v>
          </cell>
          <cell r="C211" t="str">
            <v>Tapa Vista (40x80 a h=50 do piso) em Chapa simples de TS-10mm, Com os cantos Arredondados Melamino Branco Gelo (ref. L106) com Ferragens Cromadas e Perfis de Alumínio Natural Fosco. Fornecimento e colocação</v>
          </cell>
          <cell r="D211" t="str">
            <v>m2</v>
          </cell>
          <cell r="E211">
            <v>1</v>
          </cell>
          <cell r="G211">
            <v>180.62</v>
          </cell>
        </row>
        <row r="212">
          <cell r="A212" t="str">
            <v>.1</v>
          </cell>
          <cell r="B212" t="str">
            <v>Ins Sinapi 34741</v>
          </cell>
          <cell r="C212" t="str">
            <v>Chapa de mdf branco liso 2 faces, e = 12 mm, de *2,75 x 1,85* m</v>
          </cell>
          <cell r="D212" t="str">
            <v>m2</v>
          </cell>
          <cell r="E212">
            <v>1.2</v>
          </cell>
          <cell r="F212">
            <v>25.8</v>
          </cell>
          <cell r="G212">
            <v>30.96</v>
          </cell>
        </row>
        <row r="213">
          <cell r="A213" t="str">
            <v>.2</v>
          </cell>
          <cell r="B213" t="str">
            <v>Ins Sinapi 34360</v>
          </cell>
          <cell r="C213" t="str">
            <v>Perfil de aluminio anodizado kg (perfil ud-029 - 0,326 kg/m)</v>
          </cell>
          <cell r="D213" t="str">
            <v>kg</v>
          </cell>
          <cell r="E213">
            <v>0.86063999999999996</v>
          </cell>
          <cell r="F213">
            <v>27.41</v>
          </cell>
          <cell r="G213">
            <v>23.59</v>
          </cell>
        </row>
        <row r="214">
          <cell r="A214" t="str">
            <v>.3</v>
          </cell>
          <cell r="B214" t="str">
            <v>Estimado</v>
          </cell>
          <cell r="C214" t="str">
            <v>Pintura eletrostática branca - Estimado 10% do valor do alumínio</v>
          </cell>
          <cell r="D214" t="str">
            <v>un</v>
          </cell>
          <cell r="E214">
            <v>0.1</v>
          </cell>
          <cell r="F214">
            <v>54.55</v>
          </cell>
          <cell r="G214">
            <v>5.46</v>
          </cell>
        </row>
        <row r="215">
          <cell r="A215" t="str">
            <v>.4</v>
          </cell>
          <cell r="B215" t="str">
            <v>Sinapi 88251</v>
          </cell>
          <cell r="C215" t="str">
            <v>Auxiliar de serralheiro com encargos complementares</v>
          </cell>
          <cell r="D215" t="str">
            <v>h</v>
          </cell>
          <cell r="E215">
            <v>1.8</v>
          </cell>
          <cell r="F215">
            <v>13.74</v>
          </cell>
          <cell r="G215">
            <v>24.73</v>
          </cell>
        </row>
        <row r="216">
          <cell r="A216" t="str">
            <v>.5</v>
          </cell>
          <cell r="B216" t="str">
            <v>Sinapi 88315</v>
          </cell>
          <cell r="C216" t="str">
            <v>Serralheiro com encargos complementares</v>
          </cell>
          <cell r="D216" t="str">
            <v>h</v>
          </cell>
          <cell r="E216">
            <v>1.8</v>
          </cell>
          <cell r="F216">
            <v>17.079999999999998</v>
          </cell>
          <cell r="G216">
            <v>30.74</v>
          </cell>
        </row>
        <row r="217">
          <cell r="A217" t="str">
            <v>.6</v>
          </cell>
          <cell r="B217" t="str">
            <v>Proposta</v>
          </cell>
          <cell r="C217" t="str">
            <v>Cantoneiras para divisórias em aço inox com parafusos</v>
          </cell>
          <cell r="D217" t="str">
            <v>cj</v>
          </cell>
          <cell r="E217">
            <v>2</v>
          </cell>
          <cell r="F217">
            <v>21.79</v>
          </cell>
          <cell r="G217">
            <v>43.58</v>
          </cell>
        </row>
        <row r="218">
          <cell r="A218" t="str">
            <v>.7</v>
          </cell>
          <cell r="B218" t="str">
            <v>Proposta</v>
          </cell>
          <cell r="C218" t="str">
            <v>Parafusos cromados</v>
          </cell>
          <cell r="D218" t="str">
            <v>un</v>
          </cell>
          <cell r="E218">
            <v>4</v>
          </cell>
          <cell r="F218">
            <v>5.39</v>
          </cell>
          <cell r="G218">
            <v>21.56</v>
          </cell>
        </row>
        <row r="221">
          <cell r="A221" t="str">
            <v>Composição 0020</v>
          </cell>
          <cell r="B221" t="str">
            <v>Comp. Sinapi 95465 para o elemento vazado designado</v>
          </cell>
          <cell r="C221" t="str">
            <v>Aberturas de ventilação em elementos vazados (cobogó) de concreto 20x20x7cm assentados com argamassa traco 1:4 (cimento e areia)</v>
          </cell>
          <cell r="D221" t="str">
            <v>m2</v>
          </cell>
          <cell r="E221">
            <v>1</v>
          </cell>
          <cell r="G221">
            <v>127.57</v>
          </cell>
        </row>
        <row r="222">
          <cell r="A222" t="str">
            <v>.1</v>
          </cell>
          <cell r="B222" t="str">
            <v>Ins Sinapi 370</v>
          </cell>
          <cell r="C222" t="str">
            <v>Areia media - posto jazida/fornecedor (retirado na jazida, sem transporte)</v>
          </cell>
          <cell r="D222" t="str">
            <v>m3</v>
          </cell>
          <cell r="E222">
            <v>1.9E-2</v>
          </cell>
          <cell r="F222">
            <v>75</v>
          </cell>
          <cell r="G222">
            <v>1.43</v>
          </cell>
        </row>
        <row r="223">
          <cell r="A223" t="str">
            <v>.2</v>
          </cell>
          <cell r="B223" t="str">
            <v>Ins Sinapi 1379</v>
          </cell>
          <cell r="C223" t="str">
            <v>Cimento portland composto CP-II 32</v>
          </cell>
          <cell r="D223" t="str">
            <v>kg</v>
          </cell>
          <cell r="E223">
            <v>2.2799999999999998</v>
          </cell>
          <cell r="F223">
            <v>0.56000000000000005</v>
          </cell>
          <cell r="G223">
            <v>1.28</v>
          </cell>
        </row>
        <row r="224">
          <cell r="A224" t="str">
            <v>.3</v>
          </cell>
          <cell r="B224" t="str">
            <v>Ins Sinapi 672</v>
          </cell>
          <cell r="C224" t="str">
            <v>Elemento vazado de concreto, quadriculado, 1 furo *20 x 20 x 6,5* cm</v>
          </cell>
          <cell r="D224" t="str">
            <v>un</v>
          </cell>
          <cell r="E224">
            <v>25</v>
          </cell>
          <cell r="F224">
            <v>3.75</v>
          </cell>
          <cell r="G224">
            <v>93.75</v>
          </cell>
        </row>
        <row r="225">
          <cell r="A225" t="str">
            <v>.4</v>
          </cell>
          <cell r="B225" t="str">
            <v>Sinapi 88309</v>
          </cell>
          <cell r="C225" t="str">
            <v>Pedreiro com encargos complementares</v>
          </cell>
          <cell r="D225" t="str">
            <v>h</v>
          </cell>
          <cell r="E225">
            <v>1</v>
          </cell>
          <cell r="F225">
            <v>17.170000000000002</v>
          </cell>
          <cell r="G225">
            <v>17.170000000000002</v>
          </cell>
        </row>
        <row r="226">
          <cell r="A226" t="str">
            <v>.5</v>
          </cell>
          <cell r="B226" t="str">
            <v>Sinapi 88316</v>
          </cell>
          <cell r="C226" t="str">
            <v>Servente com encargos complementares</v>
          </cell>
          <cell r="D226" t="str">
            <v>h</v>
          </cell>
          <cell r="E226">
            <v>1.1200000000000001</v>
          </cell>
          <cell r="F226">
            <v>12.45</v>
          </cell>
          <cell r="G226">
            <v>13.94</v>
          </cell>
        </row>
        <row r="229">
          <cell r="A229" t="str">
            <v>Composição 0021</v>
          </cell>
          <cell r="B229" t="str">
            <v>Comp. Sinapi 75220 para a cumeeira especificada</v>
          </cell>
          <cell r="C229" t="str">
            <v>Cumeeira para Telha Trapezoidal em aço galvanizado, incluindo içamento. Fornecimento e colocação</v>
          </cell>
          <cell r="D229" t="str">
            <v>m</v>
          </cell>
          <cell r="E229">
            <v>1</v>
          </cell>
          <cell r="G229">
            <v>61.83</v>
          </cell>
        </row>
        <row r="230">
          <cell r="A230" t="str">
            <v>.1</v>
          </cell>
          <cell r="B230" t="str">
            <v>Proposta</v>
          </cell>
          <cell r="C230" t="str">
            <v>Cumeeira para Telha Trapezoidal PIR - Fab. Isoeste, RAL 6035</v>
          </cell>
          <cell r="D230" t="str">
            <v>m</v>
          </cell>
          <cell r="E230">
            <v>1.1000000000000001</v>
          </cell>
          <cell r="F230">
            <v>53</v>
          </cell>
          <cell r="G230">
            <v>58.3</v>
          </cell>
        </row>
        <row r="231">
          <cell r="A231" t="str">
            <v>.2</v>
          </cell>
          <cell r="B231" t="str">
            <v>Sinapi 88316</v>
          </cell>
          <cell r="C231" t="str">
            <v>Servente com encargos complementares</v>
          </cell>
          <cell r="D231" t="str">
            <v>h</v>
          </cell>
          <cell r="E231">
            <v>0.12</v>
          </cell>
          <cell r="F231">
            <v>12.45</v>
          </cell>
          <cell r="G231">
            <v>1.49</v>
          </cell>
        </row>
        <row r="232">
          <cell r="A232" t="str">
            <v>.3</v>
          </cell>
          <cell r="B232" t="str">
            <v>Sinapi 88323</v>
          </cell>
          <cell r="C232" t="str">
            <v>Telhadista com encargos complementares</v>
          </cell>
          <cell r="D232" t="str">
            <v>h</v>
          </cell>
          <cell r="E232">
            <v>0.12</v>
          </cell>
          <cell r="F232">
            <v>17.02</v>
          </cell>
          <cell r="G232">
            <v>2.04</v>
          </cell>
        </row>
        <row r="235">
          <cell r="A235" t="str">
            <v>Composição 0022</v>
          </cell>
          <cell r="B235" t="str">
            <v>Comp. Sinapi 94229 para a calha especificada</v>
          </cell>
          <cell r="C235" t="str">
            <v>Calhas metálicas 80cm de desenvolvimento confeccionadas em chapa de zinco, conforme projeto. Fornecimento e colocação</v>
          </cell>
          <cell r="D235" t="str">
            <v>m</v>
          </cell>
          <cell r="E235">
            <v>1</v>
          </cell>
          <cell r="G235">
            <v>96.339999999999989</v>
          </cell>
        </row>
        <row r="236">
          <cell r="A236" t="str">
            <v>.1</v>
          </cell>
          <cell r="B236" t="str">
            <v>Ins Sinapi 142</v>
          </cell>
          <cell r="C236" t="str">
            <v>Selante elastico monocomponente a base de poliuretano para juntas diversas</v>
          </cell>
          <cell r="D236" t="str">
            <v>310ml</v>
          </cell>
          <cell r="E236">
            <v>0.1288</v>
          </cell>
          <cell r="F236">
            <v>46.89</v>
          </cell>
          <cell r="G236">
            <v>6.04</v>
          </cell>
        </row>
        <row r="237">
          <cell r="A237" t="str">
            <v>.2</v>
          </cell>
          <cell r="B237" t="str">
            <v>Ins Sinapi 5061</v>
          </cell>
          <cell r="C237" t="str">
            <v>Prego de aco polido com cabeca 18 x 27 (2 1/2 x 10)</v>
          </cell>
          <cell r="D237" t="str">
            <v>kg</v>
          </cell>
          <cell r="E237">
            <v>2.0000000000000004E-2</v>
          </cell>
          <cell r="F237">
            <v>10</v>
          </cell>
          <cell r="G237">
            <v>0.2</v>
          </cell>
        </row>
        <row r="238">
          <cell r="A238" t="str">
            <v>.3</v>
          </cell>
          <cell r="B238" t="str">
            <v>Ins Sinapi 5104</v>
          </cell>
          <cell r="C238" t="str">
            <v>Rebite de aluminio vazado de repuxo, 3,2 x 8 mm (1kg = 1025 unidades)</v>
          </cell>
          <cell r="D238" t="str">
            <v>kg</v>
          </cell>
          <cell r="E238">
            <v>3.9199999999999999E-3</v>
          </cell>
          <cell r="F238">
            <v>44.69</v>
          </cell>
          <cell r="G238">
            <v>0.18</v>
          </cell>
        </row>
        <row r="239">
          <cell r="A239" t="str">
            <v>.4</v>
          </cell>
          <cell r="B239" t="str">
            <v>Ins Sinapi 13388</v>
          </cell>
          <cell r="C239" t="str">
            <v>Solda em barra de estanho-chumbo 50/50</v>
          </cell>
          <cell r="D239" t="str">
            <v>kg</v>
          </cell>
          <cell r="E239">
            <v>0.14399999999999999</v>
          </cell>
          <cell r="F239">
            <v>93.38</v>
          </cell>
          <cell r="G239">
            <v>13.45</v>
          </cell>
        </row>
        <row r="240">
          <cell r="A240" t="str">
            <v>.5</v>
          </cell>
          <cell r="B240" t="str">
            <v>Ins Sinapi 40871</v>
          </cell>
          <cell r="C240" t="str">
            <v>Calha quadrada de chapa de aco galvanizada num 24, corte 100 cm (coletado caixa)</v>
          </cell>
          <cell r="D240" t="str">
            <v>m</v>
          </cell>
          <cell r="E240">
            <v>0.84000000000000008</v>
          </cell>
          <cell r="F240">
            <v>70.23</v>
          </cell>
          <cell r="G240">
            <v>58.99</v>
          </cell>
        </row>
        <row r="241">
          <cell r="A241" t="str">
            <v>.6</v>
          </cell>
          <cell r="B241" t="str">
            <v>Sinapi 88316</v>
          </cell>
          <cell r="C241" t="str">
            <v>Servente com encargos complementares</v>
          </cell>
          <cell r="D241" t="str">
            <v>h</v>
          </cell>
          <cell r="E241">
            <v>0.63300000000000001</v>
          </cell>
          <cell r="F241">
            <v>12.45</v>
          </cell>
          <cell r="G241">
            <v>7.88</v>
          </cell>
        </row>
        <row r="242">
          <cell r="A242" t="str">
            <v>.7</v>
          </cell>
          <cell r="B242" t="str">
            <v>Sinapi 88323</v>
          </cell>
          <cell r="C242" t="str">
            <v>Telhadista com encargos complementares</v>
          </cell>
          <cell r="D242" t="str">
            <v>h</v>
          </cell>
          <cell r="E242">
            <v>0.53900000000000003</v>
          </cell>
          <cell r="F242">
            <v>17.02</v>
          </cell>
          <cell r="G242">
            <v>9.17</v>
          </cell>
        </row>
        <row r="243">
          <cell r="A243" t="str">
            <v>.8</v>
          </cell>
          <cell r="B243" t="str">
            <v>Sinapi 93281</v>
          </cell>
          <cell r="C243" t="str">
            <v xml:space="preserve">Guincho elétrico de coluna, capacidade 400 kg, com moto freio, motor trifásico de 1,25 cv - chp diurno. </v>
          </cell>
          <cell r="D243" t="str">
            <v>chp</v>
          </cell>
          <cell r="E243">
            <v>1.32E-2</v>
          </cell>
          <cell r="F243">
            <v>14.2</v>
          </cell>
          <cell r="G243">
            <v>0.19</v>
          </cell>
        </row>
        <row r="244">
          <cell r="A244" t="str">
            <v>.9</v>
          </cell>
          <cell r="B244" t="str">
            <v>Sinapi 93282</v>
          </cell>
          <cell r="C244" t="str">
            <v>Guincho elétrico de coluna, capacidade 400 kg, com moto freio, motor trifásico de 1,25 cv - chi diurno.</v>
          </cell>
          <cell r="D244" t="str">
            <v>chi</v>
          </cell>
          <cell r="E244">
            <v>1.83E-2</v>
          </cell>
          <cell r="F244">
            <v>13.3</v>
          </cell>
          <cell r="G244">
            <v>0.24</v>
          </cell>
        </row>
        <row r="247">
          <cell r="A247" t="str">
            <v>Composição 0023</v>
          </cell>
          <cell r="B247" t="str">
            <v>Comp. Criada a partir do elemento</v>
          </cell>
          <cell r="C247" t="str">
            <v>Revestimento de fachadas com Painéis Térmicos tipo ACM, Cor Madeira ou equivalente. Fornecimento e colocação</v>
          </cell>
          <cell r="D247" t="str">
            <v>m2</v>
          </cell>
          <cell r="E247">
            <v>1</v>
          </cell>
          <cell r="G247">
            <v>327.11</v>
          </cell>
        </row>
        <row r="248">
          <cell r="A248" t="str">
            <v>.1</v>
          </cell>
          <cell r="C248" t="str">
            <v>Estrutura para fixação do ACM</v>
          </cell>
        </row>
        <row r="249">
          <cell r="A249" t="str">
            <v>.1.1</v>
          </cell>
          <cell r="B249" t="str">
            <v>Ins Sinapi 34360</v>
          </cell>
          <cell r="C249" t="str">
            <v>Perfil em alumínio anodizado 30x50x1,5mm (0,624 kg/m) - 1,35m</v>
          </cell>
          <cell r="D249" t="str">
            <v>kg</v>
          </cell>
          <cell r="E249">
            <v>1.7</v>
          </cell>
          <cell r="F249">
            <v>27.41</v>
          </cell>
          <cell r="G249">
            <v>46.6</v>
          </cell>
        </row>
        <row r="250">
          <cell r="A250" t="str">
            <v>.1.2</v>
          </cell>
          <cell r="B250" t="str">
            <v>Ins Sinapi 34360</v>
          </cell>
          <cell r="C250" t="str">
            <v>Perfil em alumínio anodizado 30x30x1,5mm (0,462 kg/m) - 0,40 m</v>
          </cell>
          <cell r="D250" t="str">
            <v>kg</v>
          </cell>
          <cell r="E250">
            <v>0.38</v>
          </cell>
          <cell r="F250">
            <v>27.41</v>
          </cell>
          <cell r="G250">
            <v>10.42</v>
          </cell>
        </row>
        <row r="251">
          <cell r="A251" t="str">
            <v>.1.3</v>
          </cell>
          <cell r="B251" t="str">
            <v>Ins Sinapi 34360</v>
          </cell>
          <cell r="C251" t="str">
            <v>Cantoneira em alumínio anodizado 30x30x,15mm (0,237 kg/m) - 2,40 m</v>
          </cell>
          <cell r="D251" t="str">
            <v>kg</v>
          </cell>
          <cell r="E251">
            <v>1.1399999999999999</v>
          </cell>
          <cell r="F251">
            <v>27.41</v>
          </cell>
          <cell r="G251">
            <v>31.25</v>
          </cell>
        </row>
        <row r="252">
          <cell r="A252" t="str">
            <v>.1.4</v>
          </cell>
          <cell r="B252" t="str">
            <v>Ins Sinapi 34360</v>
          </cell>
          <cell r="C252" t="str">
            <v>Cantoneira em alumínio anodizado 35x15x,15mm (0,196 kg/m) - 0,95 m</v>
          </cell>
          <cell r="D252" t="str">
            <v>kg</v>
          </cell>
          <cell r="E252">
            <v>0.38</v>
          </cell>
          <cell r="F252">
            <v>27.41</v>
          </cell>
          <cell r="G252">
            <v>10.42</v>
          </cell>
        </row>
        <row r="253">
          <cell r="A253" t="str">
            <v>.1.8</v>
          </cell>
          <cell r="B253" t="str">
            <v>Sinapi 88278</v>
          </cell>
          <cell r="C253" t="str">
            <v>Montador de estruturas metálicas com encargos complementares</v>
          </cell>
          <cell r="D253" t="str">
            <v>h</v>
          </cell>
          <cell r="E253">
            <v>1.25</v>
          </cell>
          <cell r="F253">
            <v>12.89</v>
          </cell>
          <cell r="G253">
            <v>16.11</v>
          </cell>
        </row>
        <row r="254">
          <cell r="A254" t="str">
            <v>.1.9</v>
          </cell>
          <cell r="B254" t="str">
            <v>Sinapi 88316</v>
          </cell>
          <cell r="C254" t="str">
            <v>Servente com encargos complementares</v>
          </cell>
          <cell r="D254" t="str">
            <v>h</v>
          </cell>
          <cell r="E254">
            <v>1.25</v>
          </cell>
          <cell r="F254">
            <v>12.45</v>
          </cell>
          <cell r="G254">
            <v>15.56</v>
          </cell>
        </row>
        <row r="256">
          <cell r="A256" t="str">
            <v>.2</v>
          </cell>
          <cell r="C256" t="str">
            <v>Colocação de placas ACM</v>
          </cell>
        </row>
        <row r="257">
          <cell r="A257" t="str">
            <v>.2.1</v>
          </cell>
          <cell r="B257" t="str">
            <v>Proposta</v>
          </cell>
          <cell r="C257" t="str">
            <v>Painéis Térmicos tipo ACM, Cor Madeira ou equivalente</v>
          </cell>
          <cell r="D257" t="str">
            <v>m2</v>
          </cell>
          <cell r="E257">
            <v>1.1000000000000001</v>
          </cell>
          <cell r="F257">
            <v>104.75</v>
          </cell>
          <cell r="G257">
            <v>115.23</v>
          </cell>
        </row>
        <row r="258">
          <cell r="A258" t="str">
            <v>.2.2</v>
          </cell>
          <cell r="B258" t="str">
            <v>Proposta</v>
          </cell>
          <cell r="C258" t="str">
            <v>Fita VHB 4950 3M 25mm x 20m</v>
          </cell>
          <cell r="D258" t="str">
            <v>m</v>
          </cell>
          <cell r="E258">
            <v>2.5</v>
          </cell>
          <cell r="F258">
            <v>15</v>
          </cell>
          <cell r="G258">
            <v>37.5</v>
          </cell>
        </row>
        <row r="259">
          <cell r="A259" t="str">
            <v>.2.3</v>
          </cell>
          <cell r="B259" t="str">
            <v>Proposta</v>
          </cell>
          <cell r="C259" t="str">
            <v>Corpo De Apoio Tarucel 25mm Roundex - Rolo C/50 Metros</v>
          </cell>
          <cell r="D259" t="str">
            <v>m</v>
          </cell>
          <cell r="E259">
            <v>0.72</v>
          </cell>
          <cell r="F259">
            <v>0.51</v>
          </cell>
          <cell r="G259">
            <v>0.37</v>
          </cell>
        </row>
        <row r="260">
          <cell r="A260" t="str">
            <v>.2.4</v>
          </cell>
          <cell r="B260" t="str">
            <v>Ins Sinapi 142</v>
          </cell>
          <cell r="C260" t="str">
            <v>Selante elastico monocomponente a base de poliuretano para juntas diversas</v>
          </cell>
          <cell r="D260" t="str">
            <v>310ML</v>
          </cell>
          <cell r="E260">
            <v>0.12</v>
          </cell>
          <cell r="F260">
            <v>46.89</v>
          </cell>
          <cell r="G260">
            <v>5.63</v>
          </cell>
        </row>
        <row r="261">
          <cell r="A261" t="str">
            <v>.1.8</v>
          </cell>
          <cell r="B261" t="str">
            <v>Sinapi 88278</v>
          </cell>
          <cell r="C261" t="str">
            <v>Montador de estruturas metálicas com encargos complementares</v>
          </cell>
          <cell r="D261" t="str">
            <v>h</v>
          </cell>
          <cell r="E261">
            <v>1.5</v>
          </cell>
          <cell r="F261">
            <v>12.89</v>
          </cell>
          <cell r="G261">
            <v>19.34</v>
          </cell>
        </row>
        <row r="262">
          <cell r="A262" t="str">
            <v>.1.9</v>
          </cell>
          <cell r="B262" t="str">
            <v>Sinapi 88316</v>
          </cell>
          <cell r="C262" t="str">
            <v>Servente com encargos complementares</v>
          </cell>
          <cell r="D262" t="str">
            <v>h</v>
          </cell>
          <cell r="E262">
            <v>1.5</v>
          </cell>
          <cell r="F262">
            <v>12.45</v>
          </cell>
          <cell r="G262">
            <v>18.68</v>
          </cell>
        </row>
        <row r="265">
          <cell r="A265" t="str">
            <v>Composição 0024</v>
          </cell>
          <cell r="B265" t="str">
            <v>Comp. Criada a partir do elemento</v>
          </cell>
          <cell r="C265" t="str">
            <v>Brise Fachada Metálico de Alumínio com Lâminas Perfuradas – Acab. Cor Laranja fabricação Refax ou equivalente</v>
          </cell>
          <cell r="D265" t="str">
            <v>m2</v>
          </cell>
          <cell r="E265">
            <v>1</v>
          </cell>
          <cell r="G265">
            <v>361.34</v>
          </cell>
        </row>
        <row r="266">
          <cell r="A266" t="str">
            <v>.1</v>
          </cell>
          <cell r="B266" t="str">
            <v>Proposta</v>
          </cell>
          <cell r="C266" t="str">
            <v xml:space="preserve">Brise Fachada Metálico de Alumínio com Lâminas Perfuradas – Acab. Cor Laranja fabricação Refax </v>
          </cell>
          <cell r="D266" t="str">
            <v>m2</v>
          </cell>
          <cell r="E266">
            <v>1.1000000000000001</v>
          </cell>
          <cell r="F266">
            <v>204</v>
          </cell>
          <cell r="G266">
            <v>224.4</v>
          </cell>
        </row>
        <row r="267">
          <cell r="A267" t="str">
            <v>.2</v>
          </cell>
          <cell r="B267" t="str">
            <v>Proposta</v>
          </cell>
          <cell r="C267" t="str">
            <v>Montagem do brise com estrutura auxiliar</v>
          </cell>
          <cell r="D267" t="str">
            <v>m2</v>
          </cell>
          <cell r="E267">
            <v>1</v>
          </cell>
          <cell r="F267">
            <v>90</v>
          </cell>
          <cell r="G267">
            <v>90</v>
          </cell>
        </row>
        <row r="268">
          <cell r="A268" t="str">
            <v>.3</v>
          </cell>
          <cell r="B268" t="str">
            <v>Proposta</v>
          </cell>
          <cell r="C268" t="str">
            <v>Frete Jad Log para Brise metálico (R$ 39.312,96 / R$ 187.884,00) - 20,92%</v>
          </cell>
          <cell r="D268" t="str">
            <v>un</v>
          </cell>
          <cell r="E268">
            <v>0.2092</v>
          </cell>
          <cell r="F268">
            <v>224.4</v>
          </cell>
          <cell r="G268">
            <v>46.94</v>
          </cell>
        </row>
        <row r="271">
          <cell r="A271" t="str">
            <v>Composição 0025</v>
          </cell>
          <cell r="B271" t="str">
            <v>Comp. Sinapi 87632 adicionada a barita</v>
          </cell>
          <cell r="C271" t="str">
            <v>Contrapiso em argamassa traço 1:4 (cimento e areia) com adição de barita para proteção radiológica, preparo manual, aplicado em áreas secas sobre laje, não aderido, espessura 3cm</v>
          </cell>
          <cell r="D271" t="str">
            <v>m2</v>
          </cell>
          <cell r="E271">
            <v>1</v>
          </cell>
          <cell r="G271">
            <v>94.460000000000008</v>
          </cell>
        </row>
        <row r="272">
          <cell r="A272" t="str">
            <v>.1</v>
          </cell>
          <cell r="B272" t="str">
            <v>Ins Sinapi 1379</v>
          </cell>
          <cell r="C272" t="str">
            <v>Cimento portland composto CP II-32</v>
          </cell>
          <cell r="D272" t="str">
            <v>kg</v>
          </cell>
          <cell r="E272">
            <v>0.5</v>
          </cell>
          <cell r="F272">
            <v>0.56000000000000005</v>
          </cell>
          <cell r="G272">
            <v>0.28000000000000003</v>
          </cell>
        </row>
        <row r="273">
          <cell r="A273" t="str">
            <v>.2</v>
          </cell>
          <cell r="B273" t="str">
            <v>Ins Sinapi 7334</v>
          </cell>
          <cell r="C273" t="str">
            <v>Aditivo adesivo liquido para argamassas de revestimentos cimenticios</v>
          </cell>
          <cell r="D273" t="str">
            <v>lt</v>
          </cell>
          <cell r="E273">
            <v>0.435</v>
          </cell>
          <cell r="F273">
            <v>9.2100000000000009</v>
          </cell>
          <cell r="G273">
            <v>4.01</v>
          </cell>
        </row>
        <row r="274">
          <cell r="A274" t="str">
            <v>.3</v>
          </cell>
          <cell r="B274" t="str">
            <v>Sinapi 87373</v>
          </cell>
          <cell r="C274" t="str">
            <v>Argamassa traço 1:4 (cimento e areia média) para contrapiso, preparo manual.</v>
          </cell>
          <cell r="D274" t="str">
            <v>m3</v>
          </cell>
          <cell r="E274">
            <v>4.3099999999999999E-2</v>
          </cell>
          <cell r="F274">
            <v>493</v>
          </cell>
          <cell r="G274">
            <v>21.25</v>
          </cell>
        </row>
        <row r="275">
          <cell r="A275" t="str">
            <v>.4</v>
          </cell>
          <cell r="B275" t="str">
            <v>Sinapi 88309</v>
          </cell>
          <cell r="C275" t="str">
            <v>Pedreiro com encargos complementares</v>
          </cell>
          <cell r="D275" t="str">
            <v>h</v>
          </cell>
          <cell r="E275">
            <v>0.33</v>
          </cell>
          <cell r="F275">
            <v>17.170000000000002</v>
          </cell>
          <cell r="G275">
            <v>5.67</v>
          </cell>
        </row>
        <row r="276">
          <cell r="A276" t="str">
            <v>.5</v>
          </cell>
          <cell r="B276" t="str">
            <v>Sinapi 88316</v>
          </cell>
          <cell r="C276" t="str">
            <v>Servente com encargos complementares</v>
          </cell>
          <cell r="D276" t="str">
            <v>h</v>
          </cell>
          <cell r="E276">
            <v>0.16500000000000001</v>
          </cell>
          <cell r="F276">
            <v>12.45</v>
          </cell>
          <cell r="G276">
            <v>2.0499999999999998</v>
          </cell>
        </row>
        <row r="277">
          <cell r="A277" t="str">
            <v>.6</v>
          </cell>
          <cell r="B277" t="str">
            <v>Ins 00256/ORSE</v>
          </cell>
          <cell r="C277" t="str">
            <v>Argamassa baritada pronta para aplicação</v>
          </cell>
          <cell r="D277" t="str">
            <v>kg</v>
          </cell>
          <cell r="E277">
            <v>45</v>
          </cell>
          <cell r="F277">
            <v>1.36</v>
          </cell>
          <cell r="G277">
            <v>61.2</v>
          </cell>
        </row>
        <row r="280">
          <cell r="A280" t="str">
            <v>Composição 0026</v>
          </cell>
          <cell r="B280" t="str">
            <v>Comp. Sinapi 87260 para a cerâmica indicada</v>
          </cell>
          <cell r="C280" t="str">
            <v>Pavimentação em Porcelanato Portobello 60x60cm - Linha Essencial - Cimento Cinza Bold ou equivalente, argamassa pré-fabricada, com rejunte epóxi. Fornecimento e colocação</v>
          </cell>
          <cell r="D280" t="str">
            <v>m2</v>
          </cell>
          <cell r="E280">
            <v>1</v>
          </cell>
          <cell r="G280">
            <v>110.28</v>
          </cell>
        </row>
        <row r="281">
          <cell r="A281" t="str">
            <v>.1</v>
          </cell>
          <cell r="B281" t="str">
            <v>Sinapi 88256</v>
          </cell>
          <cell r="C281" t="str">
            <v xml:space="preserve">Azulejista ou ladrilhista com encargos complementares </v>
          </cell>
          <cell r="D281" t="str">
            <v>h</v>
          </cell>
          <cell r="E281">
            <v>0.39</v>
          </cell>
          <cell r="F281">
            <v>17.11</v>
          </cell>
          <cell r="G281">
            <v>6.67</v>
          </cell>
        </row>
        <row r="282">
          <cell r="A282" t="str">
            <v>.2</v>
          </cell>
          <cell r="B282" t="str">
            <v>Sinapi 88316</v>
          </cell>
          <cell r="C282" t="str">
            <v>Servente com encargos complementares</v>
          </cell>
          <cell r="D282" t="str">
            <v>h</v>
          </cell>
          <cell r="E282">
            <v>0.19</v>
          </cell>
          <cell r="F282">
            <v>12.45</v>
          </cell>
          <cell r="G282">
            <v>2.37</v>
          </cell>
        </row>
        <row r="283">
          <cell r="A283" t="str">
            <v>.3</v>
          </cell>
          <cell r="B283" t="str">
            <v>Proposta</v>
          </cell>
          <cell r="C283" t="str">
            <v xml:space="preserve">Porcelanato Portobello 60x60cm - Linha Essencial - Cimento Cinza Bold </v>
          </cell>
          <cell r="D283" t="str">
            <v>m2</v>
          </cell>
          <cell r="E283">
            <v>1.06</v>
          </cell>
          <cell r="F283">
            <v>64.290000000000006</v>
          </cell>
          <cell r="G283">
            <v>68.150000000000006</v>
          </cell>
        </row>
        <row r="284">
          <cell r="A284" t="str">
            <v>.4</v>
          </cell>
          <cell r="B284" t="str">
            <v>Ins Sinapi 37398</v>
          </cell>
          <cell r="C284" t="str">
            <v>Rejunte epóxi colorido</v>
          </cell>
          <cell r="D284" t="str">
            <v>kg</v>
          </cell>
          <cell r="E284">
            <v>0.24</v>
          </cell>
          <cell r="F284">
            <v>56.7</v>
          </cell>
          <cell r="G284">
            <v>13.61</v>
          </cell>
        </row>
        <row r="285">
          <cell r="A285" t="str">
            <v>.5</v>
          </cell>
          <cell r="B285" t="str">
            <v>Ins Sinapi 37596</v>
          </cell>
          <cell r="C285" t="str">
            <v>Argamassa colante tipo ACIII - E</v>
          </cell>
          <cell r="D285" t="str">
            <v>kg</v>
          </cell>
          <cell r="E285">
            <v>8.6199999999999992</v>
          </cell>
          <cell r="F285">
            <v>2.2599999999999998</v>
          </cell>
          <cell r="G285">
            <v>19.48</v>
          </cell>
        </row>
        <row r="288">
          <cell r="A288" t="str">
            <v>Composição 0027</v>
          </cell>
          <cell r="B288" t="str">
            <v>Comp. Sinapi 87260 para a cerâmica indicada</v>
          </cell>
          <cell r="C288" t="str">
            <v>Pavimentação em Porcelanato Portobello 20x120cm Pau Brasil Natural ou equivalente, argamassa pré-fabricada, com rejunte epóxi. Fornecimento e colocação</v>
          </cell>
          <cell r="D288" t="str">
            <v>m2</v>
          </cell>
          <cell r="E288">
            <v>1</v>
          </cell>
          <cell r="G288">
            <v>243.42</v>
          </cell>
        </row>
        <row r="289">
          <cell r="A289" t="str">
            <v>.1</v>
          </cell>
          <cell r="B289" t="str">
            <v>Sinapi 88256</v>
          </cell>
          <cell r="C289" t="str">
            <v xml:space="preserve">Azulejista ou ladrilhista com encargos complementares </v>
          </cell>
          <cell r="D289" t="str">
            <v>h</v>
          </cell>
          <cell r="E289">
            <v>0.39</v>
          </cell>
          <cell r="F289">
            <v>17.11</v>
          </cell>
          <cell r="G289">
            <v>6.67</v>
          </cell>
        </row>
        <row r="290">
          <cell r="A290" t="str">
            <v>.2</v>
          </cell>
          <cell r="B290" t="str">
            <v>Sinapi 88316</v>
          </cell>
          <cell r="C290" t="str">
            <v>Servente com encargos complementares</v>
          </cell>
          <cell r="D290" t="str">
            <v>h</v>
          </cell>
          <cell r="E290">
            <v>0.19</v>
          </cell>
          <cell r="F290">
            <v>12.45</v>
          </cell>
          <cell r="G290">
            <v>2.37</v>
          </cell>
        </row>
        <row r="291">
          <cell r="A291" t="str">
            <v>.3</v>
          </cell>
          <cell r="B291" t="str">
            <v>Proposta</v>
          </cell>
          <cell r="C291" t="str">
            <v>Porcelanato Portobello 20x120cm Pau Brasil Natural</v>
          </cell>
          <cell r="D291" t="str">
            <v>m2</v>
          </cell>
          <cell r="E291">
            <v>1.06</v>
          </cell>
          <cell r="F291">
            <v>189.9</v>
          </cell>
          <cell r="G291">
            <v>201.29</v>
          </cell>
        </row>
        <row r="292">
          <cell r="A292" t="str">
            <v>.4</v>
          </cell>
          <cell r="B292" t="str">
            <v>Ins Sinapi 37398</v>
          </cell>
          <cell r="C292" t="str">
            <v>Rejunte epóxi colorido</v>
          </cell>
          <cell r="D292" t="str">
            <v>kg</v>
          </cell>
          <cell r="E292">
            <v>0.24</v>
          </cell>
          <cell r="F292">
            <v>56.7</v>
          </cell>
          <cell r="G292">
            <v>13.61</v>
          </cell>
        </row>
        <row r="293">
          <cell r="A293" t="str">
            <v>.5</v>
          </cell>
          <cell r="B293" t="str">
            <v>Ins Sinapi 37596</v>
          </cell>
          <cell r="C293" t="str">
            <v>Argamassa colante tipo ACIII - E</v>
          </cell>
          <cell r="D293" t="str">
            <v>kg</v>
          </cell>
          <cell r="E293">
            <v>8.6199999999999992</v>
          </cell>
          <cell r="F293">
            <v>2.2599999999999998</v>
          </cell>
          <cell r="G293">
            <v>19.48</v>
          </cell>
        </row>
        <row r="296">
          <cell r="A296" t="str">
            <v>Composição 0028</v>
          </cell>
          <cell r="B296" t="str">
            <v>Comp. Sinapi 87260 para a cerâmica indicada</v>
          </cell>
          <cell r="C296" t="str">
            <v>Pavimentação em Portobello Linha Travertino Navona - Cor Crema – Cód.21824E 60x120cm ou equivalente, argamassa pré-fabricada, com rejunte epóxi. Fornecimento e colocação</v>
          </cell>
          <cell r="D296" t="str">
            <v>m2</v>
          </cell>
          <cell r="E296">
            <v>1</v>
          </cell>
          <cell r="G296">
            <v>222.22</v>
          </cell>
        </row>
        <row r="297">
          <cell r="A297" t="str">
            <v>.1</v>
          </cell>
          <cell r="B297" t="str">
            <v>Sinapi 88256</v>
          </cell>
          <cell r="C297" t="str">
            <v xml:space="preserve">Azulejista ou ladrilhista com encargos complementares </v>
          </cell>
          <cell r="D297" t="str">
            <v>h</v>
          </cell>
          <cell r="E297">
            <v>0.39</v>
          </cell>
          <cell r="F297">
            <v>17.11</v>
          </cell>
          <cell r="G297">
            <v>6.67</v>
          </cell>
        </row>
        <row r="298">
          <cell r="A298" t="str">
            <v>.2</v>
          </cell>
          <cell r="B298" t="str">
            <v>Sinapi 88316</v>
          </cell>
          <cell r="C298" t="str">
            <v>Servente com encargos complementares</v>
          </cell>
          <cell r="D298" t="str">
            <v>h</v>
          </cell>
          <cell r="E298">
            <v>0.19</v>
          </cell>
          <cell r="F298">
            <v>12.45</v>
          </cell>
          <cell r="G298">
            <v>2.37</v>
          </cell>
        </row>
        <row r="299">
          <cell r="A299" t="str">
            <v>.3</v>
          </cell>
          <cell r="B299" t="str">
            <v>Proposta</v>
          </cell>
          <cell r="C299" t="str">
            <v>Portobello Linha Travertino Navona - Cor Crema – Cód.21824E 60x120cm</v>
          </cell>
          <cell r="D299" t="str">
            <v>m2</v>
          </cell>
          <cell r="E299">
            <v>1.06</v>
          </cell>
          <cell r="F299">
            <v>169.9</v>
          </cell>
          <cell r="G299">
            <v>180.09</v>
          </cell>
        </row>
        <row r="300">
          <cell r="A300" t="str">
            <v>.4</v>
          </cell>
          <cell r="B300" t="str">
            <v>Ins Sinapi 37398</v>
          </cell>
          <cell r="C300" t="str">
            <v>Rejunte epóxi colorido</v>
          </cell>
          <cell r="D300" t="str">
            <v>kg</v>
          </cell>
          <cell r="E300">
            <v>0.24</v>
          </cell>
          <cell r="F300">
            <v>56.7</v>
          </cell>
          <cell r="G300">
            <v>13.61</v>
          </cell>
        </row>
        <row r="301">
          <cell r="A301" t="str">
            <v>.5</v>
          </cell>
          <cell r="B301" t="str">
            <v>Ins Sinapi 37596</v>
          </cell>
          <cell r="C301" t="str">
            <v>Argamassa colante tipo ACIII - E</v>
          </cell>
          <cell r="D301" t="str">
            <v>kg</v>
          </cell>
          <cell r="E301">
            <v>8.6199999999999992</v>
          </cell>
          <cell r="F301">
            <v>2.2599999999999998</v>
          </cell>
          <cell r="G301">
            <v>19.48</v>
          </cell>
        </row>
        <row r="304">
          <cell r="A304" t="str">
            <v>Composição 0029</v>
          </cell>
          <cell r="B304" t="str">
            <v>Comp. Sinapi 87260 para a cerâmica indicada</v>
          </cell>
          <cell r="C304" t="str">
            <v>Pavimentação em Cerâmica Kerafloor Gail - 8030-1015 - Piso Kerafloor Gail Kitchen 300x300x8,4mm ou equivalente, argamassa pré-fabricada, com rejunte epóxi. Fornecimento e colocação</v>
          </cell>
          <cell r="D304" t="str">
            <v>m2</v>
          </cell>
          <cell r="E304">
            <v>1</v>
          </cell>
          <cell r="G304">
            <v>174.81999999999996</v>
          </cell>
        </row>
        <row r="305">
          <cell r="A305" t="str">
            <v>.1</v>
          </cell>
          <cell r="B305" t="str">
            <v>Sinapi 88256</v>
          </cell>
          <cell r="C305" t="str">
            <v xml:space="preserve">Azulejista ou ladrilhista com encargos complementares </v>
          </cell>
          <cell r="D305" t="str">
            <v>h</v>
          </cell>
          <cell r="E305">
            <v>0.39</v>
          </cell>
          <cell r="F305">
            <v>17.11</v>
          </cell>
          <cell r="G305">
            <v>6.67</v>
          </cell>
        </row>
        <row r="306">
          <cell r="A306" t="str">
            <v>.2</v>
          </cell>
          <cell r="B306" t="str">
            <v>Sinapi 88316</v>
          </cell>
          <cell r="C306" t="str">
            <v>Servente com encargos complementares</v>
          </cell>
          <cell r="D306" t="str">
            <v>h</v>
          </cell>
          <cell r="E306">
            <v>0.19</v>
          </cell>
          <cell r="F306">
            <v>12.45</v>
          </cell>
          <cell r="G306">
            <v>2.37</v>
          </cell>
        </row>
        <row r="307">
          <cell r="A307" t="str">
            <v>.3</v>
          </cell>
          <cell r="B307" t="str">
            <v>Proposta</v>
          </cell>
          <cell r="C307" t="str">
            <v>Cerâmica Kerafloor Gail - 8030-1015 - Piso Kerafloor Gail Kitchen 300x300x8,4mm</v>
          </cell>
          <cell r="D307" t="str">
            <v>m2</v>
          </cell>
          <cell r="E307">
            <v>1.06</v>
          </cell>
          <cell r="F307">
            <v>125.18</v>
          </cell>
          <cell r="G307">
            <v>132.69</v>
          </cell>
        </row>
        <row r="308">
          <cell r="A308" t="str">
            <v>.4</v>
          </cell>
          <cell r="B308" t="str">
            <v>Ins Sinapi 37398</v>
          </cell>
          <cell r="C308" t="str">
            <v>Rejunte epóxi colorido</v>
          </cell>
          <cell r="D308" t="str">
            <v>kg</v>
          </cell>
          <cell r="E308">
            <v>0.24</v>
          </cell>
          <cell r="F308">
            <v>56.7</v>
          </cell>
          <cell r="G308">
            <v>13.61</v>
          </cell>
        </row>
        <row r="309">
          <cell r="A309" t="str">
            <v>.5</v>
          </cell>
          <cell r="B309" t="str">
            <v>Ins Sinapi 37596</v>
          </cell>
          <cell r="C309" t="str">
            <v>Argamassa colante tipo ACIII - E</v>
          </cell>
          <cell r="D309" t="str">
            <v>kg</v>
          </cell>
          <cell r="E309">
            <v>8.6199999999999992</v>
          </cell>
          <cell r="F309">
            <v>2.2599999999999998</v>
          </cell>
          <cell r="G309">
            <v>19.48</v>
          </cell>
        </row>
        <row r="312">
          <cell r="A312" t="str">
            <v>Composição 0031</v>
          </cell>
          <cell r="B312" t="str">
            <v>Comp. Sinapi 72187 para o piso especificado</v>
          </cell>
          <cell r="C312" t="str">
            <v>Pavimentação tátil de alerta / direcional em placas de borracha, de assentamento com argamassa, para aplicação em áreas internas  DAUD ou equivalente. Fornecimento e colocação</v>
          </cell>
          <cell r="D312" t="str">
            <v>m2</v>
          </cell>
          <cell r="E312">
            <v>1</v>
          </cell>
          <cell r="G312">
            <v>152.54999999999998</v>
          </cell>
        </row>
        <row r="313">
          <cell r="A313" t="str">
            <v>.1</v>
          </cell>
          <cell r="B313" t="str">
            <v>Proposta</v>
          </cell>
          <cell r="C313" t="str">
            <v>Pavimentação tátil de alerta / direcional em placas de borracha DAUD</v>
          </cell>
          <cell r="D313" t="str">
            <v>m2</v>
          </cell>
          <cell r="E313">
            <v>1.05</v>
          </cell>
          <cell r="F313">
            <v>126.88</v>
          </cell>
          <cell r="G313">
            <v>133.22</v>
          </cell>
        </row>
        <row r="314">
          <cell r="A314" t="str">
            <v>.2</v>
          </cell>
          <cell r="B314" t="str">
            <v>Sinapi 87298</v>
          </cell>
          <cell r="C314" t="str">
            <v>Argamassa traço 1:3 (cimento e areia média) para contrapiso, preparo mecânico com betoneira 400 l</v>
          </cell>
          <cell r="D314" t="str">
            <v>m3</v>
          </cell>
          <cell r="E314">
            <v>1.2E-2</v>
          </cell>
          <cell r="F314">
            <v>479.59</v>
          </cell>
          <cell r="G314">
            <v>5.76</v>
          </cell>
        </row>
        <row r="315">
          <cell r="A315" t="str">
            <v>.3</v>
          </cell>
          <cell r="B315" t="str">
            <v>Sinapi 88309</v>
          </cell>
          <cell r="C315" t="str">
            <v>Pedreiro com encargos complementares</v>
          </cell>
          <cell r="D315" t="str">
            <v>h</v>
          </cell>
          <cell r="E315">
            <v>0.5</v>
          </cell>
          <cell r="F315">
            <v>17.170000000000002</v>
          </cell>
          <cell r="G315">
            <v>8.59</v>
          </cell>
        </row>
        <row r="316">
          <cell r="A316" t="str">
            <v>.4</v>
          </cell>
          <cell r="B316" t="str">
            <v>Sinapi 88316</v>
          </cell>
          <cell r="C316" t="str">
            <v>Servente com encargos complementares</v>
          </cell>
          <cell r="D316" t="str">
            <v>h</v>
          </cell>
          <cell r="E316">
            <v>0.4</v>
          </cell>
          <cell r="F316">
            <v>12.45</v>
          </cell>
          <cell r="G316">
            <v>4.9800000000000004</v>
          </cell>
        </row>
        <row r="319">
          <cell r="A319" t="str">
            <v>Composição 0032</v>
          </cell>
          <cell r="B319" t="str">
            <v>Comp. Criada a partir do elemento</v>
          </cell>
          <cell r="C319" t="str">
            <v>Revestimento com barita fina e grossa, inclusive emboco composto de cimento e cal hidratada. Fornecimento e aplicação</v>
          </cell>
          <cell r="D319" t="str">
            <v>m2</v>
          </cell>
          <cell r="E319">
            <v>1</v>
          </cell>
          <cell r="G319">
            <v>80.97</v>
          </cell>
        </row>
        <row r="320">
          <cell r="A320" t="str">
            <v>.1</v>
          </cell>
          <cell r="B320" t="str">
            <v>Sinapi 87287</v>
          </cell>
          <cell r="C320" t="str">
            <v>Argamassa traço 1:1:6 (cimento, cal e areia média) para emboço/massa única/assentamento de alvenaria de vedação, preparo mecânico com betoneira 600 l</v>
          </cell>
          <cell r="D320" t="str">
            <v>m3</v>
          </cell>
          <cell r="E320">
            <v>2.5000000000000001E-2</v>
          </cell>
          <cell r="F320">
            <v>383.27</v>
          </cell>
          <cell r="G320">
            <v>9.58</v>
          </cell>
        </row>
        <row r="321">
          <cell r="A321" t="str">
            <v>.2</v>
          </cell>
          <cell r="B321" t="str">
            <v>Sinapi 88309</v>
          </cell>
          <cell r="C321" t="str">
            <v>Pedreiro com encargos complementares</v>
          </cell>
          <cell r="D321" t="str">
            <v>h</v>
          </cell>
          <cell r="E321">
            <v>0.47</v>
          </cell>
          <cell r="F321">
            <v>17.170000000000002</v>
          </cell>
          <cell r="G321">
            <v>8.07</v>
          </cell>
        </row>
        <row r="322">
          <cell r="A322" t="str">
            <v>.3</v>
          </cell>
          <cell r="B322" t="str">
            <v>Sinapi 88316</v>
          </cell>
          <cell r="C322" t="str">
            <v>Servente com encargos complementares</v>
          </cell>
          <cell r="D322" t="str">
            <v>h</v>
          </cell>
          <cell r="E322">
            <v>0.17</v>
          </cell>
          <cell r="F322">
            <v>12.45</v>
          </cell>
          <cell r="G322">
            <v>2.12</v>
          </cell>
        </row>
        <row r="323">
          <cell r="A323" t="str">
            <v>.4</v>
          </cell>
          <cell r="B323" t="str">
            <v>Ins 00256/ORSE</v>
          </cell>
          <cell r="C323" t="str">
            <v>Argamassa baritada pronta para aplicação</v>
          </cell>
          <cell r="D323" t="str">
            <v>kg</v>
          </cell>
          <cell r="E323">
            <v>45</v>
          </cell>
          <cell r="F323">
            <v>1.36</v>
          </cell>
          <cell r="G323">
            <v>61.2</v>
          </cell>
        </row>
        <row r="326">
          <cell r="A326" t="str">
            <v>Composição 0033</v>
          </cell>
          <cell r="B326" t="str">
            <v>Comp. Sinapi 87273 para a cerâmica especificada</v>
          </cell>
          <cell r="C326" t="str">
            <v>Cerâmica Cecrisa EVEREST WH NEW 32x45 cm cor Branco ou equivalente, com rejunte Juntaplus epóxi na cor branco. Fornecimento e colocação</v>
          </cell>
          <cell r="D326" t="str">
            <v>m2</v>
          </cell>
          <cell r="E326">
            <v>1</v>
          </cell>
          <cell r="G326">
            <v>59.070000000000007</v>
          </cell>
        </row>
        <row r="327">
          <cell r="A327" t="str">
            <v>.1</v>
          </cell>
          <cell r="B327" t="str">
            <v>Proposta</v>
          </cell>
          <cell r="C327" t="str">
            <v>Cerâmica Cecrisa EVEREST WH NEW 32x45 cm cor Branco</v>
          </cell>
          <cell r="D327" t="str">
            <v>m2</v>
          </cell>
          <cell r="E327">
            <v>1.08</v>
          </cell>
          <cell r="F327">
            <v>25.7</v>
          </cell>
          <cell r="G327">
            <v>27.76</v>
          </cell>
        </row>
        <row r="328">
          <cell r="A328" t="str">
            <v>.2</v>
          </cell>
          <cell r="B328" t="str">
            <v>Ins Sinapi 1381</v>
          </cell>
          <cell r="C328" t="str">
            <v>Argamassa colante AC I para cerâmicas</v>
          </cell>
          <cell r="D328" t="str">
            <v>kg</v>
          </cell>
          <cell r="E328">
            <v>6.14</v>
          </cell>
          <cell r="F328">
            <v>0.5</v>
          </cell>
          <cell r="G328">
            <v>3.07</v>
          </cell>
        </row>
        <row r="329">
          <cell r="A329" t="str">
            <v>.3</v>
          </cell>
          <cell r="B329" t="str">
            <v>Ins Sinapi 37398</v>
          </cell>
          <cell r="C329" t="str">
            <v>Rejunte epóxi colorido</v>
          </cell>
          <cell r="D329" t="str">
            <v>kg</v>
          </cell>
          <cell r="E329">
            <v>0.22</v>
          </cell>
          <cell r="F329">
            <v>56.7</v>
          </cell>
          <cell r="G329">
            <v>12.47</v>
          </cell>
        </row>
        <row r="330">
          <cell r="A330" t="str">
            <v>.4</v>
          </cell>
          <cell r="B330" t="str">
            <v>Sinapi 88256</v>
          </cell>
          <cell r="C330" t="str">
            <v xml:space="preserve">Azulejista ou ladrilhista com encargos complementares </v>
          </cell>
          <cell r="D330" t="str">
            <v>h</v>
          </cell>
          <cell r="E330">
            <v>0.66</v>
          </cell>
          <cell r="F330">
            <v>17.11</v>
          </cell>
          <cell r="G330">
            <v>11.29</v>
          </cell>
        </row>
        <row r="331">
          <cell r="A331" t="str">
            <v>.5</v>
          </cell>
          <cell r="B331" t="str">
            <v>Sinapi 88316</v>
          </cell>
          <cell r="C331" t="str">
            <v>Servente com encargos complementares</v>
          </cell>
          <cell r="D331" t="str">
            <v>h</v>
          </cell>
          <cell r="E331">
            <v>0.36</v>
          </cell>
          <cell r="F331">
            <v>12.45</v>
          </cell>
          <cell r="G331">
            <v>4.4800000000000004</v>
          </cell>
        </row>
        <row r="334">
          <cell r="A334" t="str">
            <v>Composição 0034</v>
          </cell>
          <cell r="B334" t="str">
            <v>Comp. Sinapi 87273 para a cerâmica especificada</v>
          </cell>
          <cell r="C334" t="str">
            <v>Cerâmica 10x10 GALERIA BRANCO MESH AC- Eliane ou equivalente, com rejunte Juntaplus epóxi na cor branco. Fornecimento e colocação</v>
          </cell>
          <cell r="D334" t="str">
            <v>m2</v>
          </cell>
          <cell r="E334">
            <v>1</v>
          </cell>
          <cell r="G334">
            <v>84.690000000000012</v>
          </cell>
        </row>
        <row r="335">
          <cell r="A335" t="str">
            <v>.1</v>
          </cell>
          <cell r="B335" t="str">
            <v>Proposta</v>
          </cell>
          <cell r="C335" t="str">
            <v>Cerâmica 10x10 GALERIA BRANCO MESH AC- Eliane</v>
          </cell>
          <cell r="D335" t="str">
            <v>m2</v>
          </cell>
          <cell r="E335">
            <v>1.08</v>
          </cell>
          <cell r="F335">
            <v>49.43</v>
          </cell>
          <cell r="G335">
            <v>53.38</v>
          </cell>
        </row>
        <row r="336">
          <cell r="A336" t="str">
            <v>.2</v>
          </cell>
          <cell r="B336" t="str">
            <v>Ins Sinapi 1381</v>
          </cell>
          <cell r="C336" t="str">
            <v>Argamassa colante AC I para cerâmicas</v>
          </cell>
          <cell r="D336" t="str">
            <v>kg</v>
          </cell>
          <cell r="E336">
            <v>6.14</v>
          </cell>
          <cell r="F336">
            <v>0.5</v>
          </cell>
          <cell r="G336">
            <v>3.07</v>
          </cell>
        </row>
        <row r="337">
          <cell r="A337" t="str">
            <v>.3</v>
          </cell>
          <cell r="B337" t="str">
            <v>Ins Sinapi 37398</v>
          </cell>
          <cell r="C337" t="str">
            <v>Rejunte epóxi colorido</v>
          </cell>
          <cell r="D337" t="str">
            <v>kg</v>
          </cell>
          <cell r="E337">
            <v>0.22</v>
          </cell>
          <cell r="F337">
            <v>56.7</v>
          </cell>
          <cell r="G337">
            <v>12.47</v>
          </cell>
        </row>
        <row r="338">
          <cell r="A338" t="str">
            <v>.4</v>
          </cell>
          <cell r="B338" t="str">
            <v>Sinapi 88256</v>
          </cell>
          <cell r="C338" t="str">
            <v xml:space="preserve">Azulejista ou ladrilhista com encargos complementares </v>
          </cell>
          <cell r="D338" t="str">
            <v>h</v>
          </cell>
          <cell r="E338">
            <v>0.66</v>
          </cell>
          <cell r="F338">
            <v>17.11</v>
          </cell>
          <cell r="G338">
            <v>11.29</v>
          </cell>
        </row>
        <row r="339">
          <cell r="A339" t="str">
            <v>.5</v>
          </cell>
          <cell r="B339" t="str">
            <v>Sinapi 88316</v>
          </cell>
          <cell r="C339" t="str">
            <v>Servente com encargos complementares</v>
          </cell>
          <cell r="D339" t="str">
            <v>h</v>
          </cell>
          <cell r="E339">
            <v>0.36</v>
          </cell>
          <cell r="F339">
            <v>12.45</v>
          </cell>
          <cell r="G339">
            <v>4.4800000000000004</v>
          </cell>
        </row>
        <row r="342">
          <cell r="A342" t="str">
            <v>Composição 0035</v>
          </cell>
          <cell r="B342" t="str">
            <v>Composiçoes Sinapi e FGV com insumos Sinapi e mercado</v>
          </cell>
          <cell r="C342" t="str">
            <v>Porta P2 - 80x210cm - Porta e guarnição em madeira maciça revestida em fórmica cor Branco Gelo Ref. Fórmica L106. Ferragens: Maçaneta Referência La Fonte – Linha Arquiteto 6521, Dobradiça 485 Extraforte com Anéis, Ref. La Fonte, ambas Cromado Brilhante</v>
          </cell>
          <cell r="D342" t="str">
            <v>cj</v>
          </cell>
          <cell r="E342">
            <v>1</v>
          </cell>
          <cell r="G342">
            <v>1333.4000000000003</v>
          </cell>
        </row>
        <row r="343">
          <cell r="A343" t="str">
            <v>.1</v>
          </cell>
          <cell r="C343" t="str">
            <v>Porta fornecimento e colocação</v>
          </cell>
        </row>
        <row r="344">
          <cell r="A344" t="str">
            <v>.1.1</v>
          </cell>
          <cell r="B344" t="str">
            <v>Ins Sinapi 2432</v>
          </cell>
          <cell r="C344" t="str">
            <v>Dobradica em aco/ferro, 3 1/2" x 3", e= 1,9 a 2 mm, com anel, cromado ou zincado, tampa bola, com parafusos</v>
          </cell>
          <cell r="D344" t="str">
            <v>un</v>
          </cell>
          <cell r="E344">
            <v>3</v>
          </cell>
          <cell r="F344">
            <v>22.91</v>
          </cell>
          <cell r="G344">
            <v>68.73</v>
          </cell>
        </row>
        <row r="345">
          <cell r="A345" t="str">
            <v>.1.2</v>
          </cell>
          <cell r="B345" t="str">
            <v>Ins Sinapi 39502</v>
          </cell>
          <cell r="C345" t="str">
            <v>Porta de madeira, folha pesada (nbr 15930) de 80 x 210 cm, e = 35 mm, nucleo solido, capa lisa em hdf, acabamento em laminado natural para verniz</v>
          </cell>
          <cell r="D345" t="str">
            <v>un</v>
          </cell>
          <cell r="E345">
            <v>1</v>
          </cell>
          <cell r="F345">
            <v>326.44</v>
          </cell>
          <cell r="G345">
            <v>326.44</v>
          </cell>
        </row>
        <row r="346">
          <cell r="A346" t="str">
            <v>.1.3</v>
          </cell>
          <cell r="B346" t="str">
            <v>Ins Sinapi 11055</v>
          </cell>
          <cell r="C346" t="str">
            <v>Parafuso rosca soberba zincado cabeca chata fenda simples 3,5 x 25 mm (1 ")</v>
          </cell>
          <cell r="D346" t="str">
            <v>un</v>
          </cell>
          <cell r="E346">
            <v>19.8</v>
          </cell>
          <cell r="F346">
            <v>0.04</v>
          </cell>
          <cell r="G346">
            <v>0.79</v>
          </cell>
        </row>
        <row r="347">
          <cell r="A347" t="str">
            <v>.1.4</v>
          </cell>
          <cell r="B347" t="str">
            <v>Sinapi 88261</v>
          </cell>
          <cell r="C347" t="str">
            <v>Carpinteiro de esquadria com encargos complementares</v>
          </cell>
          <cell r="D347" t="str">
            <v>h</v>
          </cell>
          <cell r="E347">
            <v>1.546</v>
          </cell>
          <cell r="F347">
            <v>17.05</v>
          </cell>
          <cell r="G347">
            <v>26.36</v>
          </cell>
        </row>
        <row r="348">
          <cell r="A348" t="str">
            <v>.1.5</v>
          </cell>
          <cell r="B348" t="str">
            <v>Sinapi 88316</v>
          </cell>
          <cell r="C348" t="str">
            <v>Servente com encargos complementares</v>
          </cell>
          <cell r="D348" t="str">
            <v>h</v>
          </cell>
          <cell r="E348">
            <v>0.77300000000000002</v>
          </cell>
          <cell r="F348">
            <v>12.45</v>
          </cell>
          <cell r="G348">
            <v>9.6199999999999992</v>
          </cell>
        </row>
        <row r="349">
          <cell r="A349" t="str">
            <v>.1.6</v>
          </cell>
          <cell r="B349" t="str">
            <v>Sinapi 91288</v>
          </cell>
          <cell r="C349" t="str">
            <v>Aduela / marco / batente para porta de 80x210cm, padrão popular - fornecimento e montagem</v>
          </cell>
          <cell r="D349" t="str">
            <v>un</v>
          </cell>
          <cell r="E349">
            <v>1</v>
          </cell>
          <cell r="F349">
            <v>165.27</v>
          </cell>
          <cell r="G349">
            <v>165.27</v>
          </cell>
        </row>
        <row r="350">
          <cell r="A350" t="str">
            <v>.1.7</v>
          </cell>
          <cell r="B350" t="str">
            <v>Sinapi 91302</v>
          </cell>
          <cell r="C350" t="str">
            <v>Alisar / guarnição de 5x1,5cm para porta de 80x210cm fixado com pregos, padrão popular - fornecimento e instalação</v>
          </cell>
          <cell r="D350" t="str">
            <v>un</v>
          </cell>
          <cell r="E350">
            <v>2</v>
          </cell>
          <cell r="F350">
            <v>28.41</v>
          </cell>
          <cell r="G350">
            <v>56.82</v>
          </cell>
        </row>
        <row r="352">
          <cell r="A352" t="str">
            <v>.2</v>
          </cell>
          <cell r="C352" t="str">
            <v>Fechadura - fornecimento e colocação</v>
          </cell>
        </row>
        <row r="353">
          <cell r="A353" t="str">
            <v>.2.1</v>
          </cell>
          <cell r="B353" t="str">
            <v>Proposta</v>
          </cell>
          <cell r="C353" t="str">
            <v>Fechadura linha Arquiteto ref. 6521 cromado brilhante</v>
          </cell>
          <cell r="D353" t="str">
            <v>cj</v>
          </cell>
          <cell r="E353">
            <v>1</v>
          </cell>
          <cell r="F353">
            <v>194.04</v>
          </cell>
          <cell r="G353">
            <v>194.04</v>
          </cell>
        </row>
        <row r="354">
          <cell r="A354" t="str">
            <v>.2.2</v>
          </cell>
          <cell r="B354" t="str">
            <v>Sinapi 88261</v>
          </cell>
          <cell r="C354" t="str">
            <v>Carpinteiro de esquadria com encargos complementares</v>
          </cell>
          <cell r="D354" t="str">
            <v>h</v>
          </cell>
          <cell r="E354">
            <v>1.002</v>
          </cell>
          <cell r="F354">
            <v>17.05</v>
          </cell>
          <cell r="G354">
            <v>17.079999999999998</v>
          </cell>
        </row>
        <row r="355">
          <cell r="A355" t="str">
            <v>.2.3</v>
          </cell>
          <cell r="B355" t="str">
            <v>Sinapi 88316</v>
          </cell>
          <cell r="C355" t="str">
            <v>Servente com encargos complementares</v>
          </cell>
          <cell r="D355" t="str">
            <v>h</v>
          </cell>
          <cell r="E355">
            <v>0.501</v>
          </cell>
          <cell r="F355">
            <v>12.45</v>
          </cell>
          <cell r="G355">
            <v>6.24</v>
          </cell>
        </row>
        <row r="357">
          <cell r="A357" t="str">
            <v>.3</v>
          </cell>
          <cell r="C357" t="str">
            <v>Laminado melamínico fornecimento e colocação</v>
          </cell>
        </row>
        <row r="358">
          <cell r="A358" t="str">
            <v>.3.1</v>
          </cell>
          <cell r="B358" t="str">
            <v>Ins Sinapi 1341</v>
          </cell>
          <cell r="C358" t="str">
            <v>Chapa de laminado melaminico, texturizado, de *1,25 x 3,08* m, e = 0,8 mm</v>
          </cell>
          <cell r="D358" t="str">
            <v>m2</v>
          </cell>
          <cell r="E358">
            <v>7.7</v>
          </cell>
          <cell r="F358">
            <v>30.21</v>
          </cell>
          <cell r="G358">
            <v>232.62</v>
          </cell>
        </row>
        <row r="359">
          <cell r="A359" t="str">
            <v>.3.2</v>
          </cell>
          <cell r="B359" t="str">
            <v>Ins Sinapi 1339</v>
          </cell>
          <cell r="C359" t="str">
            <v>Cola a base de resina sintetica para chapa de laminado melaminico</v>
          </cell>
          <cell r="D359" t="str">
            <v>kg</v>
          </cell>
          <cell r="E359">
            <v>6.9300000000000006</v>
          </cell>
          <cell r="F359">
            <v>27.2</v>
          </cell>
          <cell r="G359">
            <v>188.5</v>
          </cell>
        </row>
        <row r="360">
          <cell r="A360" t="str">
            <v>.3.3</v>
          </cell>
          <cell r="B360" t="str">
            <v>Sinapi 88261</v>
          </cell>
          <cell r="C360" t="str">
            <v>Carpinteiro de esquadria com encargos complementares</v>
          </cell>
          <cell r="D360" t="str">
            <v>h</v>
          </cell>
          <cell r="E360">
            <v>1.3859999999999999</v>
          </cell>
          <cell r="F360">
            <v>17.05</v>
          </cell>
          <cell r="G360">
            <v>23.63</v>
          </cell>
        </row>
        <row r="361">
          <cell r="A361" t="str">
            <v>.3.4</v>
          </cell>
          <cell r="B361" t="str">
            <v>Sinapi 88316</v>
          </cell>
          <cell r="C361" t="str">
            <v>Servente com encargos complementares</v>
          </cell>
          <cell r="D361" t="str">
            <v>h</v>
          </cell>
          <cell r="E361">
            <v>1.3859999999999999</v>
          </cell>
          <cell r="F361">
            <v>12.45</v>
          </cell>
          <cell r="G361">
            <v>17.260000000000002</v>
          </cell>
        </row>
        <row r="364">
          <cell r="A364" t="str">
            <v>Composição 0036</v>
          </cell>
          <cell r="B364" t="str">
            <v>Composiçoes Sinapi e FGV com insumos Sinapi e mercado</v>
          </cell>
          <cell r="C364" t="str">
            <v>Porta P3 - 60x210cm - Porta e guarnição em madeira maciça revestida em fórmica cor Branco Gelo Ref. Fórmica L106. Ferragens: Maçaneta Referência La Fonte – Linha Arquiteto 6521, Dobradiça 485 Extraforte com Anéis, Ref. La Fonte, ambas Cromado Brilhante</v>
          </cell>
          <cell r="D364" t="str">
            <v>cj</v>
          </cell>
          <cell r="E364">
            <v>1</v>
          </cell>
          <cell r="G364">
            <v>972.52000000000021</v>
          </cell>
        </row>
        <row r="365">
          <cell r="A365" t="str">
            <v>.1</v>
          </cell>
          <cell r="C365" t="str">
            <v>Porta fornecimento e colocação</v>
          </cell>
        </row>
        <row r="366">
          <cell r="A366" t="str">
            <v>.1.1</v>
          </cell>
          <cell r="B366" t="str">
            <v>Ins Sinapi 2432</v>
          </cell>
          <cell r="C366" t="str">
            <v>Dobradica em aco/ferro, 3 1/2" x 3", e= 1,9 a 2 mm, com anel, cromado ou zincado, tampa bola, com parafusos</v>
          </cell>
          <cell r="D366" t="str">
            <v>un</v>
          </cell>
          <cell r="E366">
            <v>3</v>
          </cell>
          <cell r="F366">
            <v>22.91</v>
          </cell>
          <cell r="G366">
            <v>68.73</v>
          </cell>
        </row>
        <row r="367">
          <cell r="A367" t="str">
            <v>.1.2</v>
          </cell>
          <cell r="B367" t="str">
            <v>Ins Sinapi 5020</v>
          </cell>
          <cell r="C367" t="str">
            <v>Porta de madeira, folha media (NBR 15930) de 60 x 210 cm, e = 35 mm, nucleo sarrafeado, capa lisa em hdf, acabamento laminado natural para verniz</v>
          </cell>
          <cell r="D367" t="str">
            <v>un</v>
          </cell>
          <cell r="E367">
            <v>1</v>
          </cell>
          <cell r="F367">
            <v>213.22</v>
          </cell>
          <cell r="G367">
            <v>213.22</v>
          </cell>
        </row>
        <row r="368">
          <cell r="A368" t="str">
            <v>.1.3</v>
          </cell>
          <cell r="B368" t="str">
            <v>Ins Sinapi 11055</v>
          </cell>
          <cell r="C368" t="str">
            <v>Parafuso rosca soberba zincado cabeca chata fenda simples 3,5 x 25 mm (1 ")</v>
          </cell>
          <cell r="D368" t="str">
            <v>un</v>
          </cell>
          <cell r="E368">
            <v>19.8</v>
          </cell>
          <cell r="F368">
            <v>0.04</v>
          </cell>
          <cell r="G368">
            <v>0.79</v>
          </cell>
        </row>
        <row r="369">
          <cell r="A369" t="str">
            <v>.1.4</v>
          </cell>
          <cell r="B369" t="str">
            <v>Sinapi 88261</v>
          </cell>
          <cell r="C369" t="str">
            <v>Carpinteiro de esquadria com encargos complementares</v>
          </cell>
          <cell r="D369" t="str">
            <v>h</v>
          </cell>
          <cell r="E369">
            <v>1.546</v>
          </cell>
          <cell r="F369">
            <v>17.05</v>
          </cell>
          <cell r="G369">
            <v>26.36</v>
          </cell>
        </row>
        <row r="370">
          <cell r="A370" t="str">
            <v>.1.5</v>
          </cell>
          <cell r="B370" t="str">
            <v>Sinapi 88316</v>
          </cell>
          <cell r="C370" t="str">
            <v>Servente com encargos complementares</v>
          </cell>
          <cell r="D370" t="str">
            <v>h</v>
          </cell>
          <cell r="E370">
            <v>0.77300000000000002</v>
          </cell>
          <cell r="F370">
            <v>12.45</v>
          </cell>
          <cell r="G370">
            <v>9.6199999999999992</v>
          </cell>
        </row>
        <row r="371">
          <cell r="A371" t="str">
            <v>.1.6</v>
          </cell>
          <cell r="B371" t="str">
            <v>Sinapi 91286</v>
          </cell>
          <cell r="C371" t="str">
            <v>Aduela / marco / batente para porta de 60x210cm, padrão popular - fornecimento e montagem</v>
          </cell>
          <cell r="D371" t="str">
            <v>un</v>
          </cell>
          <cell r="E371">
            <v>1</v>
          </cell>
          <cell r="F371">
            <v>153.47</v>
          </cell>
          <cell r="G371">
            <v>153.47</v>
          </cell>
        </row>
        <row r="372">
          <cell r="A372" t="str">
            <v>.1.7</v>
          </cell>
          <cell r="B372" t="str">
            <v>Sinapi 91300</v>
          </cell>
          <cell r="C372" t="str">
            <v>Alisar / guarnição de 5x1,5cm para porta de 60x210cm fixado com pregos, padrão popular - fornecimento e instalação</v>
          </cell>
          <cell r="D372" t="str">
            <v>un</v>
          </cell>
          <cell r="E372">
            <v>2</v>
          </cell>
          <cell r="F372">
            <v>25.98</v>
          </cell>
          <cell r="G372">
            <v>51.96</v>
          </cell>
        </row>
        <row r="374">
          <cell r="A374" t="str">
            <v>.2</v>
          </cell>
          <cell r="C374" t="str">
            <v>Fechadura - fornecimento e colocação</v>
          </cell>
        </row>
        <row r="375">
          <cell r="A375" t="str">
            <v>.2.1</v>
          </cell>
          <cell r="B375" t="str">
            <v>Proposta</v>
          </cell>
          <cell r="C375" t="str">
            <v>Fechadura linha Arquiteto ref. 6521 cromado brilhante</v>
          </cell>
          <cell r="D375" t="str">
            <v>cj</v>
          </cell>
          <cell r="E375">
            <v>1</v>
          </cell>
          <cell r="F375">
            <v>194.04</v>
          </cell>
          <cell r="G375">
            <v>194.04</v>
          </cell>
        </row>
        <row r="376">
          <cell r="A376" t="str">
            <v>.2.2</v>
          </cell>
          <cell r="B376" t="str">
            <v>Sinapi 88261</v>
          </cell>
          <cell r="C376" t="str">
            <v>Carpinteiro de esquadria com encargos complementares</v>
          </cell>
          <cell r="D376" t="str">
            <v>h</v>
          </cell>
          <cell r="E376">
            <v>1.002</v>
          </cell>
          <cell r="F376">
            <v>17.05</v>
          </cell>
          <cell r="G376">
            <v>17.079999999999998</v>
          </cell>
        </row>
        <row r="377">
          <cell r="A377" t="str">
            <v>.2.3</v>
          </cell>
          <cell r="B377" t="str">
            <v>Sinapi 88316</v>
          </cell>
          <cell r="C377" t="str">
            <v>Servente com encargos complementares</v>
          </cell>
          <cell r="D377" t="str">
            <v>h</v>
          </cell>
          <cell r="E377">
            <v>0.501</v>
          </cell>
          <cell r="F377">
            <v>12.45</v>
          </cell>
          <cell r="G377">
            <v>6.24</v>
          </cell>
        </row>
        <row r="379">
          <cell r="A379" t="str">
            <v>.3</v>
          </cell>
          <cell r="C379" t="str">
            <v>Laminado melamínico fornecimento e colocação</v>
          </cell>
        </row>
        <row r="380">
          <cell r="A380" t="str">
            <v>.3.1</v>
          </cell>
          <cell r="B380" t="str">
            <v>Ins Sinapi 1341</v>
          </cell>
          <cell r="C380" t="str">
            <v>Chapa de laminado melaminico, texturizado, de *1,25 x 3,08* m, e = 0,8 mm</v>
          </cell>
          <cell r="D380" t="str">
            <v>m2</v>
          </cell>
          <cell r="E380">
            <v>3.85</v>
          </cell>
          <cell r="F380">
            <v>30.21</v>
          </cell>
          <cell r="G380">
            <v>116.31</v>
          </cell>
        </row>
        <row r="381">
          <cell r="A381" t="str">
            <v>.3.2</v>
          </cell>
          <cell r="B381" t="str">
            <v>Ins Sinapi 1339</v>
          </cell>
          <cell r="C381" t="str">
            <v>Cola a base de resina sintetica para chapa de laminado melaminico</v>
          </cell>
          <cell r="D381" t="str">
            <v>kg</v>
          </cell>
          <cell r="E381">
            <v>3.4650000000000003</v>
          </cell>
          <cell r="F381">
            <v>27.2</v>
          </cell>
          <cell r="G381">
            <v>94.25</v>
          </cell>
        </row>
        <row r="382">
          <cell r="A382" t="str">
            <v>.3.3</v>
          </cell>
          <cell r="B382" t="str">
            <v>Sinapi 88261</v>
          </cell>
          <cell r="C382" t="str">
            <v>Carpinteiro de esquadria com encargos complementares</v>
          </cell>
          <cell r="D382" t="str">
            <v>h</v>
          </cell>
          <cell r="E382">
            <v>0.69299999999999995</v>
          </cell>
          <cell r="F382">
            <v>17.05</v>
          </cell>
          <cell r="G382">
            <v>11.82</v>
          </cell>
        </row>
        <row r="383">
          <cell r="A383" t="str">
            <v>.3.4</v>
          </cell>
          <cell r="B383" t="str">
            <v>Sinapi 88316</v>
          </cell>
          <cell r="C383" t="str">
            <v>Servente com encargos complementares</v>
          </cell>
          <cell r="D383" t="str">
            <v>h</v>
          </cell>
          <cell r="E383">
            <v>0.69299999999999995</v>
          </cell>
          <cell r="F383">
            <v>12.45</v>
          </cell>
          <cell r="G383">
            <v>8.6300000000000008</v>
          </cell>
        </row>
        <row r="386">
          <cell r="A386" t="str">
            <v>Composição 0037</v>
          </cell>
          <cell r="B386" t="str">
            <v>Composiçoes Sinapi e FGV com insumos Sinapi e mercado</v>
          </cell>
          <cell r="C386" t="str">
            <v>Porta P4 - 90x210cm - Porta e guarnição em madeira maciça revestida em fórmica cor Branco Gelo Ref. Fórmica L106. Ferragens: Maçaneta Referência La Fonte – Linha Arquiteto 6521, Dobradiça 485 Extraforte com Anéis, Ref. La Fonte, ambas Cromado Brilhante</v>
          </cell>
          <cell r="D386" t="str">
            <v>cj</v>
          </cell>
          <cell r="E386">
            <v>1</v>
          </cell>
          <cell r="G386">
            <v>1369.9800000000002</v>
          </cell>
        </row>
        <row r="387">
          <cell r="A387" t="str">
            <v>.1</v>
          </cell>
          <cell r="C387" t="str">
            <v>Porta fornecimento e colocação</v>
          </cell>
        </row>
        <row r="388">
          <cell r="A388" t="str">
            <v>.1.1</v>
          </cell>
          <cell r="B388" t="str">
            <v>Ins Sinapi 2432</v>
          </cell>
          <cell r="C388" t="str">
            <v>Dobradica em aco/ferro, 3 1/2" x 3", e= 1,9 a 2 mm, com anel, cromado ou zincado, tampa bola, com parafusos</v>
          </cell>
          <cell r="D388" t="str">
            <v>un</v>
          </cell>
          <cell r="E388">
            <v>3</v>
          </cell>
          <cell r="F388">
            <v>22.91</v>
          </cell>
          <cell r="G388">
            <v>68.73</v>
          </cell>
        </row>
        <row r="389">
          <cell r="A389" t="str">
            <v>.1.2</v>
          </cell>
          <cell r="B389" t="str">
            <v>Ins Sinapi 39503</v>
          </cell>
          <cell r="C389" t="str">
            <v>Porta de madeira, folha pesada (nbr 15930) de 90 x 210 cm, e = 35 mm, nucleo solido, capa lisa em hdf, acabamento em laminado natural para verniz</v>
          </cell>
          <cell r="D389" t="str">
            <v>un</v>
          </cell>
          <cell r="E389">
            <v>1</v>
          </cell>
          <cell r="F389">
            <v>354.63</v>
          </cell>
          <cell r="G389">
            <v>354.63</v>
          </cell>
        </row>
        <row r="390">
          <cell r="A390" t="str">
            <v>.1.3</v>
          </cell>
          <cell r="B390" t="str">
            <v>Ins Sinapi 11055</v>
          </cell>
          <cell r="C390" t="str">
            <v>Parafuso rosca soberba zincado cabeca chata fenda simples 3,5 x 25 mm (1 ")</v>
          </cell>
          <cell r="D390" t="str">
            <v>un</v>
          </cell>
          <cell r="E390">
            <v>19.8</v>
          </cell>
          <cell r="F390">
            <v>0.04</v>
          </cell>
          <cell r="G390">
            <v>0.79</v>
          </cell>
        </row>
        <row r="391">
          <cell r="A391" t="str">
            <v>.1.4</v>
          </cell>
          <cell r="B391" t="str">
            <v>Sinapi 88261</v>
          </cell>
          <cell r="C391" t="str">
            <v>Carpinteiro de esquadria com encargos complementares</v>
          </cell>
          <cell r="D391" t="str">
            <v>h</v>
          </cell>
          <cell r="E391">
            <v>1.546</v>
          </cell>
          <cell r="F391">
            <v>17.05</v>
          </cell>
          <cell r="G391">
            <v>26.36</v>
          </cell>
        </row>
        <row r="392">
          <cell r="A392" t="str">
            <v>.1.5</v>
          </cell>
          <cell r="B392" t="str">
            <v>Sinapi 88316</v>
          </cell>
          <cell r="C392" t="str">
            <v>Servente com encargos complementares</v>
          </cell>
          <cell r="D392" t="str">
            <v>h</v>
          </cell>
          <cell r="E392">
            <v>0.77300000000000002</v>
          </cell>
          <cell r="F392">
            <v>12.45</v>
          </cell>
          <cell r="G392">
            <v>9.6199999999999992</v>
          </cell>
        </row>
        <row r="393">
          <cell r="A393" t="str">
            <v>.1.6</v>
          </cell>
          <cell r="B393" t="str">
            <v>Sinapi 91290</v>
          </cell>
          <cell r="C393" t="str">
            <v>Aduela / marco / batente para porta de 90x210cm, padrão popular - fornecimento e montagem</v>
          </cell>
          <cell r="D393" t="str">
            <v>un</v>
          </cell>
          <cell r="E393">
            <v>1</v>
          </cell>
          <cell r="F393">
            <v>171.16</v>
          </cell>
          <cell r="G393">
            <v>171.16</v>
          </cell>
        </row>
        <row r="394">
          <cell r="A394" t="str">
            <v>.1.7</v>
          </cell>
          <cell r="B394" t="str">
            <v>Sinapi 91303</v>
          </cell>
          <cell r="C394" t="str">
            <v>Alisar / guarnição de 5x1,5cm para porta de 90x210cm fixado com pregos, padrão popular - fornecimento e instalação</v>
          </cell>
          <cell r="D394" t="str">
            <v>un</v>
          </cell>
          <cell r="E394">
            <v>2</v>
          </cell>
          <cell r="F394">
            <v>29.66</v>
          </cell>
          <cell r="G394">
            <v>59.32</v>
          </cell>
        </row>
        <row r="396">
          <cell r="A396" t="str">
            <v>.2</v>
          </cell>
          <cell r="C396" t="str">
            <v>Fechadura - fornecimento e colocação</v>
          </cell>
        </row>
        <row r="397">
          <cell r="A397" t="str">
            <v>.2.1</v>
          </cell>
          <cell r="B397" t="str">
            <v>Proposta</v>
          </cell>
          <cell r="C397" t="str">
            <v>Fechadura linha Arquiteto ref. 6521 cromado brilhante</v>
          </cell>
          <cell r="D397" t="str">
            <v>cj</v>
          </cell>
          <cell r="E397">
            <v>1</v>
          </cell>
          <cell r="F397">
            <v>194.04</v>
          </cell>
          <cell r="G397">
            <v>194.04</v>
          </cell>
        </row>
        <row r="398">
          <cell r="A398" t="str">
            <v>.2.2</v>
          </cell>
          <cell r="B398" t="str">
            <v>Sinapi 88261</v>
          </cell>
          <cell r="C398" t="str">
            <v>Carpinteiro de esquadria com encargos complementares</v>
          </cell>
          <cell r="D398" t="str">
            <v>h</v>
          </cell>
          <cell r="E398">
            <v>1.002</v>
          </cell>
          <cell r="F398">
            <v>17.05</v>
          </cell>
          <cell r="G398">
            <v>17.079999999999998</v>
          </cell>
        </row>
        <row r="399">
          <cell r="A399" t="str">
            <v>.2.3</v>
          </cell>
          <cell r="B399" t="str">
            <v>Sinapi 88316</v>
          </cell>
          <cell r="C399" t="str">
            <v>Servente com encargos complementares</v>
          </cell>
          <cell r="D399" t="str">
            <v>h</v>
          </cell>
          <cell r="E399">
            <v>0.501</v>
          </cell>
          <cell r="F399">
            <v>12.45</v>
          </cell>
          <cell r="G399">
            <v>6.24</v>
          </cell>
        </row>
        <row r="401">
          <cell r="A401" t="str">
            <v>.3</v>
          </cell>
          <cell r="C401" t="str">
            <v>Laminado melamínico fornecimento e colocação</v>
          </cell>
        </row>
        <row r="402">
          <cell r="A402" t="str">
            <v>.3.1</v>
          </cell>
          <cell r="B402" t="str">
            <v>Ins Sinapi 1341</v>
          </cell>
          <cell r="C402" t="str">
            <v>Chapa de laminado melaminico, texturizado, de *1,25 x 3,08* m, e = 0,8 mm</v>
          </cell>
          <cell r="D402" t="str">
            <v>m2</v>
          </cell>
          <cell r="E402">
            <v>7.7</v>
          </cell>
          <cell r="F402">
            <v>30.21</v>
          </cell>
          <cell r="G402">
            <v>232.62</v>
          </cell>
        </row>
        <row r="403">
          <cell r="A403" t="str">
            <v>.3.2</v>
          </cell>
          <cell r="B403" t="str">
            <v>Ins Sinapi 1339</v>
          </cell>
          <cell r="C403" t="str">
            <v>Cola a base de resina sintetica para chapa de laminado melaminico</v>
          </cell>
          <cell r="D403" t="str">
            <v>kg</v>
          </cell>
          <cell r="E403">
            <v>6.9300000000000006</v>
          </cell>
          <cell r="F403">
            <v>27.2</v>
          </cell>
          <cell r="G403">
            <v>188.5</v>
          </cell>
        </row>
        <row r="404">
          <cell r="A404" t="str">
            <v>.3.3</v>
          </cell>
          <cell r="B404" t="str">
            <v>Sinapi 88261</v>
          </cell>
          <cell r="C404" t="str">
            <v>Carpinteiro de esquadria com encargos complementares</v>
          </cell>
          <cell r="D404" t="str">
            <v>h</v>
          </cell>
          <cell r="E404">
            <v>1.3859999999999999</v>
          </cell>
          <cell r="F404">
            <v>17.05</v>
          </cell>
          <cell r="G404">
            <v>23.63</v>
          </cell>
        </row>
        <row r="405">
          <cell r="A405" t="str">
            <v>.3.4</v>
          </cell>
          <cell r="B405" t="str">
            <v>Sinapi 88316</v>
          </cell>
          <cell r="C405" t="str">
            <v>Servente com encargos complementares</v>
          </cell>
          <cell r="D405" t="str">
            <v>h</v>
          </cell>
          <cell r="E405">
            <v>1.3859999999999999</v>
          </cell>
          <cell r="F405">
            <v>12.45</v>
          </cell>
          <cell r="G405">
            <v>17.260000000000002</v>
          </cell>
        </row>
        <row r="408">
          <cell r="A408" t="str">
            <v>Composição 0038</v>
          </cell>
          <cell r="B408" t="str">
            <v>Composiçoes Sinapi e FGV com insumos Sinapi e mercado</v>
          </cell>
          <cell r="C408" t="str">
            <v>Porta P5 - 80x210cm - Porta e guarnição em madeira maciça revestida em fórmica cor Branco Gelo Ref. Fórmica L106. Ferragens: Maçaneta Referência La Fonte – Linha Arquiteto 6521, Dobradiça 485 Extraforte com Anéis, Ref. La Fonte, ambas Cromado Brilhante</v>
          </cell>
          <cell r="D408" t="str">
            <v>cj</v>
          </cell>
          <cell r="E408">
            <v>1</v>
          </cell>
          <cell r="G408">
            <v>1333.4000000000003</v>
          </cell>
        </row>
        <row r="409">
          <cell r="A409" t="str">
            <v>.1</v>
          </cell>
          <cell r="C409" t="str">
            <v>Porta fornecimento e colocação</v>
          </cell>
        </row>
        <row r="410">
          <cell r="A410" t="str">
            <v>.1.1</v>
          </cell>
          <cell r="B410" t="str">
            <v>Ins Sinapi 2432</v>
          </cell>
          <cell r="C410" t="str">
            <v>Dobradica em aco/ferro, 3 1/2" x 3", e= 1,9 a 2 mm, com anel, cromado ou zincado, tampa bola, com parafusos</v>
          </cell>
          <cell r="D410" t="str">
            <v>un</v>
          </cell>
          <cell r="E410">
            <v>3</v>
          </cell>
          <cell r="F410">
            <v>22.91</v>
          </cell>
          <cell r="G410">
            <v>68.73</v>
          </cell>
        </row>
        <row r="411">
          <cell r="A411" t="str">
            <v>.1.2</v>
          </cell>
          <cell r="B411" t="str">
            <v>Ins Sinapi 39502</v>
          </cell>
          <cell r="C411" t="str">
            <v>Porta de madeira, folha pesada (nbr 15930) de 80 x 210 cm, e = 35 mm, nucleo solido, capa lisa em hdf, acabamento em laminado natural para verniz</v>
          </cell>
          <cell r="D411" t="str">
            <v>un</v>
          </cell>
          <cell r="E411">
            <v>1</v>
          </cell>
          <cell r="F411">
            <v>326.44</v>
          </cell>
          <cell r="G411">
            <v>326.44</v>
          </cell>
        </row>
        <row r="412">
          <cell r="A412" t="str">
            <v>.1.3</v>
          </cell>
          <cell r="B412" t="str">
            <v>Ins Sinapi 11055</v>
          </cell>
          <cell r="C412" t="str">
            <v>Parafuso rosca soberba zincado cabeca chata fenda simples 3,5 x 25 mm (1 ")</v>
          </cell>
          <cell r="D412" t="str">
            <v>un</v>
          </cell>
          <cell r="E412">
            <v>19.8</v>
          </cell>
          <cell r="F412">
            <v>0.04</v>
          </cell>
          <cell r="G412">
            <v>0.79</v>
          </cell>
        </row>
        <row r="413">
          <cell r="A413" t="str">
            <v>.1.4</v>
          </cell>
          <cell r="B413" t="str">
            <v>Sinapi 88261</v>
          </cell>
          <cell r="C413" t="str">
            <v>Carpinteiro de esquadria com encargos complementares</v>
          </cell>
          <cell r="D413" t="str">
            <v>h</v>
          </cell>
          <cell r="E413">
            <v>1.546</v>
          </cell>
          <cell r="F413">
            <v>17.05</v>
          </cell>
          <cell r="G413">
            <v>26.36</v>
          </cell>
        </row>
        <row r="414">
          <cell r="A414" t="str">
            <v>.1.5</v>
          </cell>
          <cell r="B414" t="str">
            <v>Sinapi 88316</v>
          </cell>
          <cell r="C414" t="str">
            <v>Servente com encargos complementares</v>
          </cell>
          <cell r="D414" t="str">
            <v>h</v>
          </cell>
          <cell r="E414">
            <v>0.77300000000000002</v>
          </cell>
          <cell r="F414">
            <v>12.45</v>
          </cell>
          <cell r="G414">
            <v>9.6199999999999992</v>
          </cell>
        </row>
        <row r="415">
          <cell r="A415" t="str">
            <v>.1.6</v>
          </cell>
          <cell r="B415" t="str">
            <v>Sinapi 91288</v>
          </cell>
          <cell r="C415" t="str">
            <v>Aduela / marco / batente para porta de 80x210cm, padrão popular - fornecimento e montagem</v>
          </cell>
          <cell r="D415" t="str">
            <v>un</v>
          </cell>
          <cell r="E415">
            <v>1</v>
          </cell>
          <cell r="F415">
            <v>165.27</v>
          </cell>
          <cell r="G415">
            <v>165.27</v>
          </cell>
        </row>
        <row r="416">
          <cell r="A416" t="str">
            <v>.1.7</v>
          </cell>
          <cell r="B416" t="str">
            <v>Sinapi 91302</v>
          </cell>
          <cell r="C416" t="str">
            <v>Alisar / guarnição de 5x1,5cm para porta de 80x210cm fixado com pregos, padrão popular - fornecimento e instalação</v>
          </cell>
          <cell r="D416" t="str">
            <v>un</v>
          </cell>
          <cell r="E416">
            <v>2</v>
          </cell>
          <cell r="F416">
            <v>28.41</v>
          </cell>
          <cell r="G416">
            <v>56.82</v>
          </cell>
        </row>
        <row r="418">
          <cell r="A418" t="str">
            <v>.2</v>
          </cell>
          <cell r="C418" t="str">
            <v>Fechadura - fornecimento e colocação</v>
          </cell>
        </row>
        <row r="419">
          <cell r="A419" t="str">
            <v>.2.1</v>
          </cell>
          <cell r="B419" t="str">
            <v>Proposta</v>
          </cell>
          <cell r="C419" t="str">
            <v>Fechadura linha Arquiteto ref. 6521 cromado brilhante</v>
          </cell>
          <cell r="D419" t="str">
            <v>cj</v>
          </cell>
          <cell r="E419">
            <v>1</v>
          </cell>
          <cell r="F419">
            <v>194.04</v>
          </cell>
          <cell r="G419">
            <v>194.04</v>
          </cell>
        </row>
        <row r="420">
          <cell r="A420" t="str">
            <v>.2.2</v>
          </cell>
          <cell r="B420" t="str">
            <v>Sinapi 88261</v>
          </cell>
          <cell r="C420" t="str">
            <v>Carpinteiro de esquadria com encargos complementares</v>
          </cell>
          <cell r="D420" t="str">
            <v>h</v>
          </cell>
          <cell r="E420">
            <v>1.002</v>
          </cell>
          <cell r="F420">
            <v>17.05</v>
          </cell>
          <cell r="G420">
            <v>17.079999999999998</v>
          </cell>
        </row>
        <row r="421">
          <cell r="A421" t="str">
            <v>.2.3</v>
          </cell>
          <cell r="B421" t="str">
            <v>Sinapi 88316</v>
          </cell>
          <cell r="C421" t="str">
            <v>Servente com encargos complementares</v>
          </cell>
          <cell r="D421" t="str">
            <v>h</v>
          </cell>
          <cell r="E421">
            <v>0.501</v>
          </cell>
          <cell r="F421">
            <v>12.45</v>
          </cell>
          <cell r="G421">
            <v>6.24</v>
          </cell>
        </row>
        <row r="423">
          <cell r="A423" t="str">
            <v>.3</v>
          </cell>
          <cell r="C423" t="str">
            <v>Laminado melamínico fornecimento e colocação</v>
          </cell>
        </row>
        <row r="424">
          <cell r="A424" t="str">
            <v>.3.1</v>
          </cell>
          <cell r="B424" t="str">
            <v>Ins Sinapi 1341</v>
          </cell>
          <cell r="C424" t="str">
            <v>Chapa de laminado melaminico, texturizado, de *1,25 x 3,08* m, e = 0,8 mm</v>
          </cell>
          <cell r="D424" t="str">
            <v>m2</v>
          </cell>
          <cell r="E424">
            <v>7.7</v>
          </cell>
          <cell r="F424">
            <v>30.21</v>
          </cell>
          <cell r="G424">
            <v>232.62</v>
          </cell>
        </row>
        <row r="425">
          <cell r="A425" t="str">
            <v>.3.2</v>
          </cell>
          <cell r="B425" t="str">
            <v>Ins Sinapi 1339</v>
          </cell>
          <cell r="C425" t="str">
            <v>Cola a base de resina sintetica para chapa de laminado melaminico</v>
          </cell>
          <cell r="D425" t="str">
            <v>kg</v>
          </cell>
          <cell r="E425">
            <v>6.9300000000000006</v>
          </cell>
          <cell r="F425">
            <v>27.2</v>
          </cell>
          <cell r="G425">
            <v>188.5</v>
          </cell>
        </row>
        <row r="426">
          <cell r="A426" t="str">
            <v>.3.3</v>
          </cell>
          <cell r="B426" t="str">
            <v>Sinapi 88261</v>
          </cell>
          <cell r="C426" t="str">
            <v>Carpinteiro de esquadria com encargos complementares</v>
          </cell>
          <cell r="D426" t="str">
            <v>h</v>
          </cell>
          <cell r="E426">
            <v>1.3859999999999999</v>
          </cell>
          <cell r="F426">
            <v>17.05</v>
          </cell>
          <cell r="G426">
            <v>23.63</v>
          </cell>
        </row>
        <row r="427">
          <cell r="A427" t="str">
            <v>.3.4</v>
          </cell>
          <cell r="B427" t="str">
            <v>Sinapi 88316</v>
          </cell>
          <cell r="C427" t="str">
            <v>Servente com encargos complementares</v>
          </cell>
          <cell r="D427" t="str">
            <v>h</v>
          </cell>
          <cell r="E427">
            <v>1.3859999999999999</v>
          </cell>
          <cell r="F427">
            <v>12.45</v>
          </cell>
          <cell r="G427">
            <v>17.260000000000002</v>
          </cell>
        </row>
        <row r="430">
          <cell r="A430" t="str">
            <v>Composição 0039</v>
          </cell>
          <cell r="B430" t="str">
            <v>Composiçoes Sinapi e FGV com insumos Sinapi e mercado</v>
          </cell>
          <cell r="C430" t="str">
            <v>Porta P6 - 80x210cm - Porta e guarnição em madeira maciça revestida em fórmica cor Branco Gelo Ref. Fórmica L106. Ferragens: Trilhos e rodízios para porta de correr; fechadura bico de papagaio</v>
          </cell>
          <cell r="D430" t="str">
            <v>cj</v>
          </cell>
          <cell r="E430">
            <v>1</v>
          </cell>
          <cell r="G430">
            <v>1419.43</v>
          </cell>
        </row>
        <row r="431">
          <cell r="A431" t="str">
            <v>.1</v>
          </cell>
          <cell r="C431" t="str">
            <v>Porta fornecimento e colocação</v>
          </cell>
        </row>
        <row r="432">
          <cell r="A432" t="str">
            <v>.1.2</v>
          </cell>
          <cell r="B432" t="str">
            <v>Ins Sinapi 39502</v>
          </cell>
          <cell r="C432" t="str">
            <v>Porta de madeira, folha pesada (nbr 15930) de 80 x 210 cm, e = 35 mm, nucleo solido, capa lisa em hdf, acabamento em laminado natural para verniz</v>
          </cell>
          <cell r="D432" t="str">
            <v>un</v>
          </cell>
          <cell r="E432">
            <v>1</v>
          </cell>
          <cell r="F432">
            <v>326.44</v>
          </cell>
          <cell r="G432">
            <v>326.44</v>
          </cell>
        </row>
        <row r="433">
          <cell r="A433" t="str">
            <v>.1.3</v>
          </cell>
          <cell r="B433" t="str">
            <v>Ins Sinapi 11055</v>
          </cell>
          <cell r="C433" t="str">
            <v>Parafuso rosca soberba zincado cabeca chata fenda simples 3,5 x 25 mm (1 ")</v>
          </cell>
          <cell r="D433" t="str">
            <v>un</v>
          </cell>
          <cell r="E433">
            <v>19.8</v>
          </cell>
          <cell r="F433">
            <v>0.04</v>
          </cell>
          <cell r="G433">
            <v>0.79</v>
          </cell>
        </row>
        <row r="434">
          <cell r="A434" t="str">
            <v>.1.4</v>
          </cell>
          <cell r="B434" t="str">
            <v>Sinapi 88261</v>
          </cell>
          <cell r="C434" t="str">
            <v>Carpinteiro de esquadria com encargos complementares</v>
          </cell>
          <cell r="D434" t="str">
            <v>h</v>
          </cell>
          <cell r="E434">
            <v>1.546</v>
          </cell>
          <cell r="F434">
            <v>17.05</v>
          </cell>
          <cell r="G434">
            <v>26.36</v>
          </cell>
        </row>
        <row r="435">
          <cell r="A435" t="str">
            <v>.1.5</v>
          </cell>
          <cell r="B435" t="str">
            <v>Sinapi 88316</v>
          </cell>
          <cell r="C435" t="str">
            <v>Servente com encargos complementares</v>
          </cell>
          <cell r="D435" t="str">
            <v>h</v>
          </cell>
          <cell r="E435">
            <v>0.77300000000000002</v>
          </cell>
          <cell r="F435">
            <v>12.45</v>
          </cell>
          <cell r="G435">
            <v>9.6199999999999992</v>
          </cell>
        </row>
        <row r="436">
          <cell r="A436" t="str">
            <v>.1.6</v>
          </cell>
          <cell r="B436" t="str">
            <v>Sinapi 91288</v>
          </cell>
          <cell r="C436" t="str">
            <v>Aduela / marco / batente para porta de 80x210cm, padrão popular - fornecimento e montagem</v>
          </cell>
          <cell r="D436" t="str">
            <v>un</v>
          </cell>
          <cell r="E436">
            <v>1</v>
          </cell>
          <cell r="F436">
            <v>165.27</v>
          </cell>
          <cell r="G436">
            <v>165.27</v>
          </cell>
        </row>
        <row r="437">
          <cell r="A437" t="str">
            <v>.1.7</v>
          </cell>
          <cell r="B437" t="str">
            <v>Sinapi 91302</v>
          </cell>
          <cell r="C437" t="str">
            <v>Alisar / guarnição de 5x1,5cm para porta de 80x210cm fixado com pregos, padrão popular - fornecimento e instalação</v>
          </cell>
          <cell r="D437" t="str">
            <v>un</v>
          </cell>
          <cell r="E437">
            <v>2</v>
          </cell>
          <cell r="F437">
            <v>28.41</v>
          </cell>
          <cell r="G437">
            <v>56.82</v>
          </cell>
        </row>
        <row r="439">
          <cell r="A439" t="str">
            <v>.2</v>
          </cell>
          <cell r="C439" t="str">
            <v>Fechadura - fornecimento e colocação</v>
          </cell>
        </row>
        <row r="440">
          <cell r="A440" t="str">
            <v>.2.1</v>
          </cell>
          <cell r="B440" t="str">
            <v>Ins Sinapi 3096</v>
          </cell>
          <cell r="C440" t="str">
            <v>Fecho / fechadura concha com alavanca / trava, de embutir, para porta ou janela de correr em latao ou aco inox - completo</v>
          </cell>
          <cell r="D440" t="str">
            <v>cj</v>
          </cell>
          <cell r="E440">
            <v>2</v>
          </cell>
          <cell r="F440">
            <v>28.3</v>
          </cell>
          <cell r="G440">
            <v>56.6</v>
          </cell>
        </row>
        <row r="441">
          <cell r="A441" t="str">
            <v>.2.2</v>
          </cell>
          <cell r="B441" t="str">
            <v>Ins Sinapi 3084</v>
          </cell>
          <cell r="C441" t="str">
            <v>Fechadura bico de papagaio, maquina *45* mm, cromada, com cilindro, para porta de correr externa - completa</v>
          </cell>
          <cell r="D441" t="str">
            <v>cj</v>
          </cell>
          <cell r="E441">
            <v>1</v>
          </cell>
          <cell r="F441">
            <v>62.13</v>
          </cell>
          <cell r="G441">
            <v>62.13</v>
          </cell>
        </row>
        <row r="442">
          <cell r="A442" t="str">
            <v>.2.3</v>
          </cell>
          <cell r="B442" t="str">
            <v>Ins Sinapi 585</v>
          </cell>
          <cell r="C442" t="str">
            <v xml:space="preserve">Cantoneira "u" aluminio abas iguais 1 ", e = 3/32 " </v>
          </cell>
          <cell r="D442" t="str">
            <v>kg</v>
          </cell>
          <cell r="E442">
            <v>4</v>
          </cell>
          <cell r="F442">
            <v>21.93</v>
          </cell>
          <cell r="G442">
            <v>87.72</v>
          </cell>
        </row>
        <row r="443">
          <cell r="A443" t="str">
            <v>.2.4</v>
          </cell>
          <cell r="B443" t="str">
            <v>Ins Sinapi 11575</v>
          </cell>
          <cell r="C443" t="str">
            <v>Roldana dupla, em zamac com chapa de latao, rolamentos em aco, para porta e janela de correr</v>
          </cell>
          <cell r="D443" t="str">
            <v>un</v>
          </cell>
          <cell r="E443">
            <v>2</v>
          </cell>
          <cell r="F443">
            <v>28.71</v>
          </cell>
          <cell r="G443">
            <v>57.42</v>
          </cell>
        </row>
        <row r="444">
          <cell r="A444" t="str">
            <v>.2.5</v>
          </cell>
          <cell r="B444" t="str">
            <v>Ins Sinapi 11581</v>
          </cell>
          <cell r="C444" t="str">
            <v>Trilho em aluminio "u", com abaulado para roldana de porta de correr, *40 x 40* mm</v>
          </cell>
          <cell r="D444" t="str">
            <v>m</v>
          </cell>
          <cell r="E444">
            <v>2</v>
          </cell>
          <cell r="F444">
            <v>23.47</v>
          </cell>
          <cell r="G444">
            <v>46.94</v>
          </cell>
        </row>
        <row r="445">
          <cell r="A445" t="str">
            <v>.2.6</v>
          </cell>
          <cell r="B445" t="str">
            <v>Sinapi 88261</v>
          </cell>
          <cell r="C445" t="str">
            <v>Carpinteiro de esquadria com encargos complementares</v>
          </cell>
          <cell r="D445" t="str">
            <v>h</v>
          </cell>
          <cell r="E445">
            <v>2.5</v>
          </cell>
          <cell r="F445">
            <v>17.05</v>
          </cell>
          <cell r="G445">
            <v>42.63</v>
          </cell>
        </row>
        <row r="446">
          <cell r="A446" t="str">
            <v>.2.7</v>
          </cell>
          <cell r="B446" t="str">
            <v>Sinapi 88316</v>
          </cell>
          <cell r="C446" t="str">
            <v>Servente com encargos complementares</v>
          </cell>
          <cell r="D446" t="str">
            <v>h</v>
          </cell>
          <cell r="E446">
            <v>1.5</v>
          </cell>
          <cell r="F446">
            <v>12.45</v>
          </cell>
          <cell r="G446">
            <v>18.68</v>
          </cell>
        </row>
        <row r="448">
          <cell r="A448" t="str">
            <v>.3</v>
          </cell>
          <cell r="C448" t="str">
            <v>Laminado melamínico fornecimento e colocação</v>
          </cell>
        </row>
        <row r="449">
          <cell r="A449" t="str">
            <v>.3.1</v>
          </cell>
          <cell r="B449" t="str">
            <v>Ins Sinapi 1341</v>
          </cell>
          <cell r="C449" t="str">
            <v>Chapa de laminado melaminico, texturizado, de *1,25 x 3,08* m, e = 0,8 mm</v>
          </cell>
          <cell r="D449" t="str">
            <v>m2</v>
          </cell>
          <cell r="E449">
            <v>7.7</v>
          </cell>
          <cell r="F449">
            <v>30.21</v>
          </cell>
          <cell r="G449">
            <v>232.62</v>
          </cell>
        </row>
        <row r="450">
          <cell r="A450" t="str">
            <v>.3.2</v>
          </cell>
          <cell r="B450" t="str">
            <v>Ins Sinapi 1339</v>
          </cell>
          <cell r="C450" t="str">
            <v>Cola a base de resina sintetica para chapa de laminado melaminico</v>
          </cell>
          <cell r="D450" t="str">
            <v>kg</v>
          </cell>
          <cell r="E450">
            <v>6.9300000000000006</v>
          </cell>
          <cell r="F450">
            <v>27.2</v>
          </cell>
          <cell r="G450">
            <v>188.5</v>
          </cell>
        </row>
        <row r="451">
          <cell r="A451" t="str">
            <v>.3.3</v>
          </cell>
          <cell r="B451" t="str">
            <v>Sinapi 88261</v>
          </cell>
          <cell r="C451" t="str">
            <v>Carpinteiro de esquadria com encargos complementares</v>
          </cell>
          <cell r="D451" t="str">
            <v>h</v>
          </cell>
          <cell r="E451">
            <v>1.3859999999999999</v>
          </cell>
          <cell r="F451">
            <v>17.05</v>
          </cell>
          <cell r="G451">
            <v>23.63</v>
          </cell>
        </row>
        <row r="452">
          <cell r="A452" t="str">
            <v>.3.4</v>
          </cell>
          <cell r="B452" t="str">
            <v>Sinapi 88316</v>
          </cell>
          <cell r="C452" t="str">
            <v>Servente com encargos complementares</v>
          </cell>
          <cell r="D452" t="str">
            <v>h</v>
          </cell>
          <cell r="E452">
            <v>1.3859999999999999</v>
          </cell>
          <cell r="F452">
            <v>12.45</v>
          </cell>
          <cell r="G452">
            <v>17.260000000000002</v>
          </cell>
        </row>
        <row r="455">
          <cell r="A455" t="str">
            <v>Composição 0040</v>
          </cell>
          <cell r="B455" t="str">
            <v>Composiçoes Sinapi e FGV com insumos Sinapi e mercado</v>
          </cell>
          <cell r="C455" t="str">
            <v>Porta P7 - 90x210cm - Porta e guarnição em madeira maciça revestida em fórmica cor Branco Gelo Ref. Fórmica L106. Ferragens: Trilhos e rodízios para porta de correr; fechadura bico de papagaio</v>
          </cell>
          <cell r="D455" t="str">
            <v>cj</v>
          </cell>
          <cell r="E455">
            <v>1</v>
          </cell>
          <cell r="G455">
            <v>1456.01</v>
          </cell>
        </row>
        <row r="456">
          <cell r="A456" t="str">
            <v>.1</v>
          </cell>
          <cell r="C456" t="str">
            <v>Porta fornecimento e colocação</v>
          </cell>
        </row>
        <row r="457">
          <cell r="A457" t="str">
            <v>.1.2</v>
          </cell>
          <cell r="B457" t="str">
            <v>Ins Sinapi 39503</v>
          </cell>
          <cell r="C457" t="str">
            <v>Porta de madeira, folha pesada (nbr 15930) de 90 x 210 cm, e = 35 mm, nucleo solido, capa lisa em hdf, acabamento em laminado natural para verniz</v>
          </cell>
          <cell r="D457" t="str">
            <v>un</v>
          </cell>
          <cell r="E457">
            <v>1</v>
          </cell>
          <cell r="F457">
            <v>354.63</v>
          </cell>
          <cell r="G457">
            <v>354.63</v>
          </cell>
        </row>
        <row r="458">
          <cell r="A458" t="str">
            <v>.1.3</v>
          </cell>
          <cell r="B458" t="str">
            <v>Ins Sinapi 11055</v>
          </cell>
          <cell r="C458" t="str">
            <v>Parafuso rosca soberba zincado cabeca chata fenda simples 3,5 x 25 mm (1 ")</v>
          </cell>
          <cell r="D458" t="str">
            <v>un</v>
          </cell>
          <cell r="E458">
            <v>19.8</v>
          </cell>
          <cell r="F458">
            <v>0.04</v>
          </cell>
          <cell r="G458">
            <v>0.79</v>
          </cell>
        </row>
        <row r="459">
          <cell r="A459" t="str">
            <v>.1.4</v>
          </cell>
          <cell r="B459" t="str">
            <v>Sinapi 88261</v>
          </cell>
          <cell r="C459" t="str">
            <v>Carpinteiro de esquadria com encargos complementares</v>
          </cell>
          <cell r="D459" t="str">
            <v>h</v>
          </cell>
          <cell r="E459">
            <v>1.546</v>
          </cell>
          <cell r="F459">
            <v>17.05</v>
          </cell>
          <cell r="G459">
            <v>26.36</v>
          </cell>
        </row>
        <row r="460">
          <cell r="A460" t="str">
            <v>.1.5</v>
          </cell>
          <cell r="B460" t="str">
            <v>Sinapi 88316</v>
          </cell>
          <cell r="C460" t="str">
            <v>Servente com encargos complementares</v>
          </cell>
          <cell r="D460" t="str">
            <v>h</v>
          </cell>
          <cell r="E460">
            <v>0.77300000000000002</v>
          </cell>
          <cell r="F460">
            <v>12.45</v>
          </cell>
          <cell r="G460">
            <v>9.6199999999999992</v>
          </cell>
        </row>
        <row r="461">
          <cell r="A461" t="str">
            <v>.1.6</v>
          </cell>
          <cell r="B461" t="str">
            <v>Sinapi 91290</v>
          </cell>
          <cell r="C461" t="str">
            <v>Aduela / marco / batente para porta de 90x210cm, padrão popular - fornecimento e montagem</v>
          </cell>
          <cell r="D461" t="str">
            <v>un</v>
          </cell>
          <cell r="E461">
            <v>1</v>
          </cell>
          <cell r="F461">
            <v>171.16</v>
          </cell>
          <cell r="G461">
            <v>171.16</v>
          </cell>
        </row>
        <row r="462">
          <cell r="A462" t="str">
            <v>.1.7</v>
          </cell>
          <cell r="B462" t="str">
            <v>Sinapi 91303</v>
          </cell>
          <cell r="C462" t="str">
            <v>Alisar / guarnição de 5x1,5cm para porta de 90x210cm fixado com pregos, padrão popular - fornecimento e instalação</v>
          </cell>
          <cell r="D462" t="str">
            <v>un</v>
          </cell>
          <cell r="E462">
            <v>2</v>
          </cell>
          <cell r="F462">
            <v>29.66</v>
          </cell>
          <cell r="G462">
            <v>59.32</v>
          </cell>
        </row>
        <row r="464">
          <cell r="A464" t="str">
            <v>.2</v>
          </cell>
          <cell r="C464" t="str">
            <v>Fechadura - fornecimento e colocação</v>
          </cell>
        </row>
        <row r="465">
          <cell r="A465" t="str">
            <v>.2.1</v>
          </cell>
          <cell r="B465" t="str">
            <v>Ins Sinapi 3096</v>
          </cell>
          <cell r="C465" t="str">
            <v>Fecho / fechadura concha com alavanca / trava, de embutir, para porta ou janela de correr em latao ou aco inox - completo</v>
          </cell>
          <cell r="D465" t="str">
            <v>cj</v>
          </cell>
          <cell r="E465">
            <v>2</v>
          </cell>
          <cell r="F465">
            <v>28.3</v>
          </cell>
          <cell r="G465">
            <v>56.6</v>
          </cell>
        </row>
        <row r="466">
          <cell r="A466" t="str">
            <v>.2.2</v>
          </cell>
          <cell r="B466" t="str">
            <v>Ins Sinapi 3084</v>
          </cell>
          <cell r="C466" t="str">
            <v>Fechadura bico de papagaio, maquina *45* mm, cromada, com cilindro, para porta de correr externa - completa</v>
          </cell>
          <cell r="D466" t="str">
            <v>cj</v>
          </cell>
          <cell r="E466">
            <v>1</v>
          </cell>
          <cell r="F466">
            <v>62.13</v>
          </cell>
          <cell r="G466">
            <v>62.13</v>
          </cell>
        </row>
        <row r="467">
          <cell r="A467" t="str">
            <v>.2.3</v>
          </cell>
          <cell r="B467" t="str">
            <v>Ins Sinapi 585</v>
          </cell>
          <cell r="C467" t="str">
            <v xml:space="preserve">Cantoneira "u" aluminio abas iguais 1 ", e = 3/32 " </v>
          </cell>
          <cell r="D467" t="str">
            <v>kg</v>
          </cell>
          <cell r="E467">
            <v>4</v>
          </cell>
          <cell r="F467">
            <v>21.93</v>
          </cell>
          <cell r="G467">
            <v>87.72</v>
          </cell>
        </row>
        <row r="468">
          <cell r="A468" t="str">
            <v>.2.4</v>
          </cell>
          <cell r="B468" t="str">
            <v>Ins Sinapi 11575</v>
          </cell>
          <cell r="C468" t="str">
            <v>Roldana dupla, em zamac com chapa de latao, rolamentos em aco, para porta e janela de correr</v>
          </cell>
          <cell r="D468" t="str">
            <v>un</v>
          </cell>
          <cell r="E468">
            <v>2</v>
          </cell>
          <cell r="F468">
            <v>28.71</v>
          </cell>
          <cell r="G468">
            <v>57.42</v>
          </cell>
        </row>
        <row r="469">
          <cell r="A469" t="str">
            <v>.2.5</v>
          </cell>
          <cell r="B469" t="str">
            <v>Ins Sinapi 11581</v>
          </cell>
          <cell r="C469" t="str">
            <v>Trilho em aluminio "u", com abaulado para roldana de porta de correr, *40 x 40* mm</v>
          </cell>
          <cell r="D469" t="str">
            <v>m</v>
          </cell>
          <cell r="E469">
            <v>2</v>
          </cell>
          <cell r="F469">
            <v>23.47</v>
          </cell>
          <cell r="G469">
            <v>46.94</v>
          </cell>
        </row>
        <row r="470">
          <cell r="A470" t="str">
            <v>.2.6</v>
          </cell>
          <cell r="B470" t="str">
            <v>Sinapi 88261</v>
          </cell>
          <cell r="C470" t="str">
            <v>Carpinteiro de esquadria com encargos complementares</v>
          </cell>
          <cell r="D470" t="str">
            <v>h</v>
          </cell>
          <cell r="E470">
            <v>2.5</v>
          </cell>
          <cell r="F470">
            <v>17.05</v>
          </cell>
          <cell r="G470">
            <v>42.63</v>
          </cell>
        </row>
        <row r="471">
          <cell r="A471" t="str">
            <v>.2.7</v>
          </cell>
          <cell r="B471" t="str">
            <v>Sinapi 88316</v>
          </cell>
          <cell r="C471" t="str">
            <v>Servente com encargos complementares</v>
          </cell>
          <cell r="D471" t="str">
            <v>h</v>
          </cell>
          <cell r="E471">
            <v>1.5</v>
          </cell>
          <cell r="F471">
            <v>12.45</v>
          </cell>
          <cell r="G471">
            <v>18.68</v>
          </cell>
        </row>
        <row r="473">
          <cell r="A473" t="str">
            <v>.3</v>
          </cell>
          <cell r="C473" t="str">
            <v>Laminado melamínico fornecimento e colocação</v>
          </cell>
        </row>
        <row r="474">
          <cell r="A474" t="str">
            <v>.3.1</v>
          </cell>
          <cell r="B474" t="str">
            <v>Ins Sinapi 1341</v>
          </cell>
          <cell r="C474" t="str">
            <v>Chapa de laminado melaminico, texturizado, de *1,25 x 3,08* m, e = 0,8 mm</v>
          </cell>
          <cell r="D474" t="str">
            <v>m2</v>
          </cell>
          <cell r="E474">
            <v>7.7</v>
          </cell>
          <cell r="F474">
            <v>30.21</v>
          </cell>
          <cell r="G474">
            <v>232.62</v>
          </cell>
        </row>
        <row r="475">
          <cell r="A475" t="str">
            <v>.3.2</v>
          </cell>
          <cell r="B475" t="str">
            <v>Ins Sinapi 1339</v>
          </cell>
          <cell r="C475" t="str">
            <v>Cola a base de resina sintetica para chapa de laminado melaminico</v>
          </cell>
          <cell r="D475" t="str">
            <v>kg</v>
          </cell>
          <cell r="E475">
            <v>6.9300000000000006</v>
          </cell>
          <cell r="F475">
            <v>27.2</v>
          </cell>
          <cell r="G475">
            <v>188.5</v>
          </cell>
        </row>
        <row r="476">
          <cell r="A476" t="str">
            <v>.3.3</v>
          </cell>
          <cell r="B476" t="str">
            <v>Sinapi 88261</v>
          </cell>
          <cell r="C476" t="str">
            <v>Carpinteiro de esquadria com encargos complementares</v>
          </cell>
          <cell r="D476" t="str">
            <v>h</v>
          </cell>
          <cell r="E476">
            <v>1.3859999999999999</v>
          </cell>
          <cell r="F476">
            <v>17.05</v>
          </cell>
          <cell r="G476">
            <v>23.63</v>
          </cell>
        </row>
        <row r="477">
          <cell r="A477" t="str">
            <v>.3.4</v>
          </cell>
          <cell r="B477" t="str">
            <v>Sinapi 88316</v>
          </cell>
          <cell r="C477" t="str">
            <v>Servente com encargos complementares</v>
          </cell>
          <cell r="D477" t="str">
            <v>h</v>
          </cell>
          <cell r="E477">
            <v>1.3859999999999999</v>
          </cell>
          <cell r="F477">
            <v>12.45</v>
          </cell>
          <cell r="G477">
            <v>17.260000000000002</v>
          </cell>
        </row>
        <row r="480">
          <cell r="A480" t="str">
            <v>Composição 0041</v>
          </cell>
          <cell r="B480" t="str">
            <v>Comp. criada a partir do serviço</v>
          </cell>
          <cell r="C480" t="str">
            <v>Janela J1 - 600x150 - de correr 4 folhas de alumínio pintura eletrostática branca com ferragens e vidro temperado incolor 8mm</v>
          </cell>
          <cell r="D480" t="str">
            <v>un</v>
          </cell>
          <cell r="E480">
            <v>1</v>
          </cell>
          <cell r="G480">
            <v>5479.98</v>
          </cell>
        </row>
        <row r="481">
          <cell r="A481" t="str">
            <v>.1</v>
          </cell>
          <cell r="B481" t="str">
            <v>Sinapi 94573</v>
          </cell>
          <cell r="C481" t="str">
            <v>Janela de alumínio de correr, 4 folhas, fixação com parafuso sobre contramarco (exclusive contramarco), com vidros, padronizada</v>
          </cell>
          <cell r="D481" t="str">
            <v>m2</v>
          </cell>
          <cell r="E481">
            <v>9</v>
          </cell>
          <cell r="F481">
            <v>318.25</v>
          </cell>
          <cell r="G481">
            <v>2864.25</v>
          </cell>
        </row>
        <row r="482">
          <cell r="A482" t="str">
            <v>.2</v>
          </cell>
          <cell r="B482" t="str">
            <v>Sinapi 84889</v>
          </cell>
          <cell r="C482" t="str">
            <v>Puxador central para esquadria de alumínio</v>
          </cell>
          <cell r="D482" t="str">
            <v>un</v>
          </cell>
          <cell r="E482">
            <v>4</v>
          </cell>
          <cell r="F482">
            <v>16.63</v>
          </cell>
          <cell r="G482">
            <v>66.52</v>
          </cell>
        </row>
        <row r="483">
          <cell r="A483" t="str">
            <v>.3</v>
          </cell>
          <cell r="B483" t="str">
            <v>Ins Sinapi 36888</v>
          </cell>
          <cell r="C483" t="str">
            <v>Guarnição/moldura de acabamento para esquadria de alumínio anodizado natural, para 1 face</v>
          </cell>
          <cell r="D483" t="str">
            <v>m</v>
          </cell>
          <cell r="E483">
            <v>15</v>
          </cell>
          <cell r="F483">
            <v>8.11</v>
          </cell>
          <cell r="G483">
            <v>121.65</v>
          </cell>
        </row>
        <row r="484">
          <cell r="A484" t="str">
            <v>.4</v>
          </cell>
          <cell r="B484" t="str">
            <v>Estimado</v>
          </cell>
          <cell r="C484" t="str">
            <v>Pintura eletrostática na cor branca (10% do valor da esquadria)</v>
          </cell>
          <cell r="D484" t="str">
            <v>un</v>
          </cell>
          <cell r="E484">
            <v>0.1</v>
          </cell>
          <cell r="F484">
            <v>3052.42</v>
          </cell>
          <cell r="G484">
            <v>305.24</v>
          </cell>
        </row>
        <row r="485">
          <cell r="A485" t="str">
            <v>.5</v>
          </cell>
          <cell r="B485" t="str">
            <v>Sinapi 88251</v>
          </cell>
          <cell r="C485" t="str">
            <v>Auxiliar de serralheiro com encargos complementares</v>
          </cell>
          <cell r="D485" t="str">
            <v>h</v>
          </cell>
          <cell r="E485">
            <v>7.5</v>
          </cell>
          <cell r="F485">
            <v>13.74</v>
          </cell>
          <cell r="G485">
            <v>103.05</v>
          </cell>
        </row>
        <row r="486">
          <cell r="A486" t="str">
            <v>.6</v>
          </cell>
          <cell r="B486" t="str">
            <v>Sinapi 88315</v>
          </cell>
          <cell r="C486" t="str">
            <v>Serralheiro com encargos complementares</v>
          </cell>
          <cell r="D486" t="str">
            <v>h</v>
          </cell>
          <cell r="E486">
            <v>7.5</v>
          </cell>
          <cell r="F486">
            <v>17.079999999999998</v>
          </cell>
          <cell r="G486">
            <v>128.1</v>
          </cell>
        </row>
        <row r="487">
          <cell r="A487" t="str">
            <v>.7</v>
          </cell>
          <cell r="B487" t="str">
            <v>Sinapi 72119</v>
          </cell>
          <cell r="C487" t="str">
            <v>Vidro temperado incolor, espessura 8mm, fornecimento e instalacao, inclusive massa para vedação</v>
          </cell>
          <cell r="D487" t="str">
            <v>m2</v>
          </cell>
          <cell r="E487">
            <v>9</v>
          </cell>
          <cell r="F487">
            <v>210.13</v>
          </cell>
          <cell r="G487">
            <v>1891.17</v>
          </cell>
        </row>
        <row r="490">
          <cell r="A490" t="str">
            <v>Composição 0042</v>
          </cell>
          <cell r="B490" t="str">
            <v>Comp. criada a partir do serviço</v>
          </cell>
          <cell r="C490" t="str">
            <v>Janela J2 - 400x150 - de correr 4 folhas de alumínio pintura eletrostática branca com ferragens e vidro temperado incolor 8mm</v>
          </cell>
          <cell r="D490" t="str">
            <v>un</v>
          </cell>
          <cell r="E490">
            <v>1</v>
          </cell>
          <cell r="G490">
            <v>3702.04</v>
          </cell>
        </row>
        <row r="491">
          <cell r="A491" t="str">
            <v>.1</v>
          </cell>
          <cell r="B491" t="str">
            <v>Sinapi 94573</v>
          </cell>
          <cell r="C491" t="str">
            <v>Janela de alumínio de correr, 4 folhas, fixação com parafuso sobre contramarco (exclusive contramarco), com vidros, padronizada</v>
          </cell>
          <cell r="D491" t="str">
            <v>m2</v>
          </cell>
          <cell r="E491">
            <v>6</v>
          </cell>
          <cell r="F491">
            <v>318.25</v>
          </cell>
          <cell r="G491">
            <v>1909.5</v>
          </cell>
        </row>
        <row r="492">
          <cell r="A492" t="str">
            <v>.2</v>
          </cell>
          <cell r="B492" t="str">
            <v>Sinapi 84889</v>
          </cell>
          <cell r="C492" t="str">
            <v>Puxador central para esquadria de alumínio</v>
          </cell>
          <cell r="D492" t="str">
            <v>un</v>
          </cell>
          <cell r="E492">
            <v>4</v>
          </cell>
          <cell r="F492">
            <v>16.63</v>
          </cell>
          <cell r="G492">
            <v>66.52</v>
          </cell>
        </row>
        <row r="493">
          <cell r="A493" t="str">
            <v>.3</v>
          </cell>
          <cell r="B493" t="str">
            <v>Ins Sinapi 36888</v>
          </cell>
          <cell r="C493" t="str">
            <v>Guarnição/moldura de acabamento para esquadria de alumínio anodizado natural, para 1 face</v>
          </cell>
          <cell r="D493" t="str">
            <v>m</v>
          </cell>
          <cell r="E493">
            <v>11</v>
          </cell>
          <cell r="F493">
            <v>8.11</v>
          </cell>
          <cell r="G493">
            <v>89.21</v>
          </cell>
        </row>
        <row r="494">
          <cell r="A494" t="str">
            <v>.4</v>
          </cell>
          <cell r="B494" t="str">
            <v>Estimado</v>
          </cell>
          <cell r="C494" t="str">
            <v>Pintura eletrostática na cor branca (10% do valor da esquadria)</v>
          </cell>
          <cell r="D494" t="str">
            <v>un</v>
          </cell>
          <cell r="E494">
            <v>0.1</v>
          </cell>
          <cell r="F494">
            <v>2065.23</v>
          </cell>
          <cell r="G494">
            <v>206.52</v>
          </cell>
        </row>
        <row r="495">
          <cell r="A495" t="str">
            <v>.5</v>
          </cell>
          <cell r="B495" t="str">
            <v>Sinapi 88251</v>
          </cell>
          <cell r="C495" t="str">
            <v>Auxiliar de serralheiro com encargos complementares</v>
          </cell>
          <cell r="D495" t="str">
            <v>h</v>
          </cell>
          <cell r="E495">
            <v>5.5</v>
          </cell>
          <cell r="F495">
            <v>13.74</v>
          </cell>
          <cell r="G495">
            <v>75.569999999999993</v>
          </cell>
        </row>
        <row r="496">
          <cell r="A496" t="str">
            <v>.6</v>
          </cell>
          <cell r="B496" t="str">
            <v>Sinapi 88315</v>
          </cell>
          <cell r="C496" t="str">
            <v>Serralheiro com encargos complementares</v>
          </cell>
          <cell r="D496" t="str">
            <v>h</v>
          </cell>
          <cell r="E496">
            <v>5.5</v>
          </cell>
          <cell r="F496">
            <v>17.079999999999998</v>
          </cell>
          <cell r="G496">
            <v>93.94</v>
          </cell>
        </row>
        <row r="497">
          <cell r="A497" t="str">
            <v>.7</v>
          </cell>
          <cell r="B497" t="str">
            <v>Sinapi 72119</v>
          </cell>
          <cell r="C497" t="str">
            <v>Vidro temperado incolor, espessura 8mm, fornecimento e instalacao, inclusive massa para vedação</v>
          </cell>
          <cell r="D497" t="str">
            <v>m2</v>
          </cell>
          <cell r="E497">
            <v>6</v>
          </cell>
          <cell r="F497">
            <v>210.13</v>
          </cell>
          <cell r="G497">
            <v>1260.78</v>
          </cell>
        </row>
        <row r="500">
          <cell r="A500" t="str">
            <v>Composição 0043</v>
          </cell>
          <cell r="B500" t="str">
            <v>Comp. criada a partir do serviço</v>
          </cell>
          <cell r="C500" t="str">
            <v>Janela J3 - 80x80cm - tipo maximar em alumínio pintura eletrostática branca com ferragens e vidro temperado incolor 8mm</v>
          </cell>
          <cell r="D500" t="str">
            <v>un</v>
          </cell>
          <cell r="E500">
            <v>1</v>
          </cell>
          <cell r="G500">
            <v>565.67999999999995</v>
          </cell>
        </row>
        <row r="501">
          <cell r="A501" t="str">
            <v>.1</v>
          </cell>
          <cell r="B501" t="str">
            <v>Sinapi 94575</v>
          </cell>
          <cell r="C501" t="str">
            <v>Janela de alumínio maximar, fixação com parafuso, vedação com espuma expansiva PU, com vidros, padronizada</v>
          </cell>
          <cell r="D501" t="str">
            <v>m2</v>
          </cell>
          <cell r="E501">
            <v>0.64</v>
          </cell>
          <cell r="F501">
            <v>475.92</v>
          </cell>
          <cell r="G501">
            <v>304.58999999999997</v>
          </cell>
        </row>
        <row r="502">
          <cell r="A502" t="str">
            <v>.2</v>
          </cell>
          <cell r="B502" t="str">
            <v>Sinapi 84889</v>
          </cell>
          <cell r="C502" t="str">
            <v>Puxador central para esquadria de alumínio</v>
          </cell>
          <cell r="D502" t="str">
            <v>un</v>
          </cell>
          <cell r="E502">
            <v>1</v>
          </cell>
          <cell r="F502">
            <v>16.63</v>
          </cell>
          <cell r="G502">
            <v>16.63</v>
          </cell>
        </row>
        <row r="503">
          <cell r="A503" t="str">
            <v>.3</v>
          </cell>
          <cell r="B503" t="str">
            <v>Ins Sinapi 36888</v>
          </cell>
          <cell r="C503" t="str">
            <v>Guarnição/moldura de acabamento para esquadria de alumínio anodizado natural, para 1 face</v>
          </cell>
          <cell r="D503" t="str">
            <v>m</v>
          </cell>
          <cell r="E503">
            <v>3.2</v>
          </cell>
          <cell r="F503">
            <v>8.11</v>
          </cell>
          <cell r="G503">
            <v>25.95</v>
          </cell>
        </row>
        <row r="504">
          <cell r="A504" t="str">
            <v>.4</v>
          </cell>
          <cell r="B504" t="str">
            <v>Estimado</v>
          </cell>
          <cell r="C504" t="str">
            <v>Pintura eletrostática na cor branca (10% do valor da esquadria)</v>
          </cell>
          <cell r="D504" t="str">
            <v>un</v>
          </cell>
          <cell r="E504">
            <v>0.1</v>
          </cell>
          <cell r="F504">
            <v>347.16999999999996</v>
          </cell>
          <cell r="G504">
            <v>34.72</v>
          </cell>
        </row>
        <row r="505">
          <cell r="A505" t="str">
            <v>.5</v>
          </cell>
          <cell r="B505" t="str">
            <v>Sinapi 88251</v>
          </cell>
          <cell r="C505" t="str">
            <v>Auxiliar de serralheiro com encargos complementares</v>
          </cell>
          <cell r="D505" t="str">
            <v>h</v>
          </cell>
          <cell r="E505">
            <v>1.6</v>
          </cell>
          <cell r="F505">
            <v>13.74</v>
          </cell>
          <cell r="G505">
            <v>21.98</v>
          </cell>
        </row>
        <row r="506">
          <cell r="A506" t="str">
            <v>.6</v>
          </cell>
          <cell r="B506" t="str">
            <v>Sinapi 88315</v>
          </cell>
          <cell r="C506" t="str">
            <v>Serralheiro com encargos complementares</v>
          </cell>
          <cell r="D506" t="str">
            <v>h</v>
          </cell>
          <cell r="E506">
            <v>1.6</v>
          </cell>
          <cell r="F506">
            <v>17.079999999999998</v>
          </cell>
          <cell r="G506">
            <v>27.33</v>
          </cell>
        </row>
        <row r="507">
          <cell r="A507" t="str">
            <v>.7</v>
          </cell>
          <cell r="B507" t="str">
            <v>Sinapi 72119</v>
          </cell>
          <cell r="C507" t="str">
            <v>Vidro temperado incolor, espessura 8mm, fornecimento e instalacao, inclusive massa para vedação</v>
          </cell>
          <cell r="D507" t="str">
            <v>m2</v>
          </cell>
          <cell r="E507">
            <v>0.64</v>
          </cell>
          <cell r="F507">
            <v>210.13</v>
          </cell>
          <cell r="G507">
            <v>134.47999999999999</v>
          </cell>
        </row>
        <row r="510">
          <cell r="A510" t="str">
            <v>Composição 0044</v>
          </cell>
          <cell r="B510" t="str">
            <v>Comp. criada a partir do serviço</v>
          </cell>
          <cell r="C510" t="str">
            <v>Janela J4 - 300x150 - de correr 4 folhas de alumínio anodizado natural com ferragens e vidro liso incolor 4mm</v>
          </cell>
          <cell r="D510" t="str">
            <v>un</v>
          </cell>
          <cell r="E510">
            <v>1</v>
          </cell>
          <cell r="G510">
            <v>2456.1800000000003</v>
          </cell>
        </row>
        <row r="511">
          <cell r="A511" t="str">
            <v>.1</v>
          </cell>
          <cell r="B511" t="str">
            <v>Sinapi 94573</v>
          </cell>
          <cell r="C511" t="str">
            <v>Janela de alumínio de correr, 4 folhas, fixação com parafuso sobre contramarco (exclusive contramarco), com vidros, padronizada</v>
          </cell>
          <cell r="D511" t="str">
            <v>m2</v>
          </cell>
          <cell r="E511">
            <v>4.5</v>
          </cell>
          <cell r="F511">
            <v>318.25</v>
          </cell>
          <cell r="G511">
            <v>1432.13</v>
          </cell>
        </row>
        <row r="512">
          <cell r="A512" t="str">
            <v>.2</v>
          </cell>
          <cell r="B512" t="str">
            <v>Sinapi 84889</v>
          </cell>
          <cell r="C512" t="str">
            <v>Puxador central para esquadria de alumínio</v>
          </cell>
          <cell r="D512" t="str">
            <v>un</v>
          </cell>
          <cell r="E512">
            <v>4</v>
          </cell>
          <cell r="F512">
            <v>16.63</v>
          </cell>
          <cell r="G512">
            <v>66.52</v>
          </cell>
        </row>
        <row r="513">
          <cell r="A513" t="str">
            <v>.3</v>
          </cell>
          <cell r="B513" t="str">
            <v>Ins Sinapi 36888</v>
          </cell>
          <cell r="C513" t="str">
            <v>Guarnição/moldura de acabamento para esquadria de alumínio anodizado natural, para 1 face</v>
          </cell>
          <cell r="D513" t="str">
            <v>m</v>
          </cell>
          <cell r="E513">
            <v>9</v>
          </cell>
          <cell r="F513">
            <v>8.11</v>
          </cell>
          <cell r="G513">
            <v>72.989999999999995</v>
          </cell>
        </row>
        <row r="514">
          <cell r="A514" t="str">
            <v>.4</v>
          </cell>
          <cell r="B514" t="str">
            <v>Estimado</v>
          </cell>
          <cell r="C514" t="str">
            <v>Pintura eletrostática na cor branca (10% do valor da esquadria)</v>
          </cell>
          <cell r="D514" t="str">
            <v>un</v>
          </cell>
          <cell r="E514">
            <v>0.1</v>
          </cell>
          <cell r="F514">
            <v>1571.64</v>
          </cell>
          <cell r="G514">
            <v>157.16</v>
          </cell>
        </row>
        <row r="515">
          <cell r="A515" t="str">
            <v>.5</v>
          </cell>
          <cell r="B515" t="str">
            <v>Sinapi 88251</v>
          </cell>
          <cell r="C515" t="str">
            <v>Auxiliar de serralheiro com encargos complementares</v>
          </cell>
          <cell r="D515" t="str">
            <v>h</v>
          </cell>
          <cell r="E515">
            <v>4.5</v>
          </cell>
          <cell r="F515">
            <v>13.74</v>
          </cell>
          <cell r="G515">
            <v>61.83</v>
          </cell>
        </row>
        <row r="516">
          <cell r="A516" t="str">
            <v>.6</v>
          </cell>
          <cell r="B516" t="str">
            <v>Sinapi 88315</v>
          </cell>
          <cell r="C516" t="str">
            <v>Serralheiro com encargos complementares</v>
          </cell>
          <cell r="D516" t="str">
            <v>h</v>
          </cell>
          <cell r="E516">
            <v>4.5</v>
          </cell>
          <cell r="F516">
            <v>17.079999999999998</v>
          </cell>
          <cell r="G516">
            <v>76.86</v>
          </cell>
        </row>
        <row r="517">
          <cell r="A517" t="str">
            <v>.7</v>
          </cell>
          <cell r="B517" t="str">
            <v>Sinapi 72117</v>
          </cell>
          <cell r="C517" t="str">
            <v>Vidro liso comum transparente, espessura 4mm. Fornecimento e colocação</v>
          </cell>
          <cell r="D517" t="str">
            <v>m2</v>
          </cell>
          <cell r="E517">
            <v>4.5</v>
          </cell>
          <cell r="F517">
            <v>130.82</v>
          </cell>
          <cell r="G517">
            <v>588.69000000000005</v>
          </cell>
        </row>
        <row r="520">
          <cell r="A520" t="str">
            <v>Composição 0045</v>
          </cell>
          <cell r="B520" t="str">
            <v>Comp. criada a partir do serviço</v>
          </cell>
          <cell r="C520" t="str">
            <v>Janela J5 - 250x150 - de correr 4 folhas de alumínio anodizado natural com ferragens e vidro liso incolor 4mm</v>
          </cell>
          <cell r="D520" t="str">
            <v>un</v>
          </cell>
          <cell r="E520">
            <v>1</v>
          </cell>
          <cell r="G520">
            <v>2071.1800000000003</v>
          </cell>
        </row>
        <row r="521">
          <cell r="A521" t="str">
            <v>.1</v>
          </cell>
          <cell r="B521" t="str">
            <v>Sinapi 94573</v>
          </cell>
          <cell r="C521" t="str">
            <v>Janela de alumínio de correr, 4 folhas, fixação com parafuso sobre contramarco (exclusive contramarco), com vidros, padronizada</v>
          </cell>
          <cell r="D521" t="str">
            <v>m2</v>
          </cell>
          <cell r="E521">
            <v>3.75</v>
          </cell>
          <cell r="F521">
            <v>318.25</v>
          </cell>
          <cell r="G521">
            <v>1193.44</v>
          </cell>
        </row>
        <row r="522">
          <cell r="A522" t="str">
            <v>.2</v>
          </cell>
          <cell r="B522" t="str">
            <v>Sinapi 84889</v>
          </cell>
          <cell r="C522" t="str">
            <v>Puxador central para esquadria de alumínio</v>
          </cell>
          <cell r="D522" t="str">
            <v>un</v>
          </cell>
          <cell r="E522">
            <v>4</v>
          </cell>
          <cell r="F522">
            <v>16.63</v>
          </cell>
          <cell r="G522">
            <v>66.52</v>
          </cell>
        </row>
        <row r="523">
          <cell r="A523" t="str">
            <v>.3</v>
          </cell>
          <cell r="B523" t="str">
            <v>Ins Sinapi 36888</v>
          </cell>
          <cell r="C523" t="str">
            <v>Guarnição/moldura de acabamento para esquadria de alumínio anodizado natural, para 1 face</v>
          </cell>
          <cell r="D523" t="str">
            <v>m</v>
          </cell>
          <cell r="E523">
            <v>8</v>
          </cell>
          <cell r="F523">
            <v>8.11</v>
          </cell>
          <cell r="G523">
            <v>64.88</v>
          </cell>
        </row>
        <row r="524">
          <cell r="A524" t="str">
            <v>.4</v>
          </cell>
          <cell r="B524" t="str">
            <v>Estimado</v>
          </cell>
          <cell r="C524" t="str">
            <v>Pintura eletrostática na cor branca (10% do valor da esquadria)</v>
          </cell>
          <cell r="D524" t="str">
            <v>un</v>
          </cell>
          <cell r="E524">
            <v>0.1</v>
          </cell>
          <cell r="F524">
            <v>1324.8400000000001</v>
          </cell>
          <cell r="G524">
            <v>132.47999999999999</v>
          </cell>
        </row>
        <row r="525">
          <cell r="A525" t="str">
            <v>.5</v>
          </cell>
          <cell r="B525" t="str">
            <v>Sinapi 88251</v>
          </cell>
          <cell r="C525" t="str">
            <v>Auxiliar de serralheiro com encargos complementares</v>
          </cell>
          <cell r="D525" t="str">
            <v>h</v>
          </cell>
          <cell r="E525">
            <v>4</v>
          </cell>
          <cell r="F525">
            <v>13.74</v>
          </cell>
          <cell r="G525">
            <v>54.96</v>
          </cell>
        </row>
        <row r="526">
          <cell r="A526" t="str">
            <v>.6</v>
          </cell>
          <cell r="B526" t="str">
            <v>Sinapi 88315</v>
          </cell>
          <cell r="C526" t="str">
            <v>Serralheiro com encargos complementares</v>
          </cell>
          <cell r="D526" t="str">
            <v>h</v>
          </cell>
          <cell r="E526">
            <v>4</v>
          </cell>
          <cell r="F526">
            <v>17.079999999999998</v>
          </cell>
          <cell r="G526">
            <v>68.319999999999993</v>
          </cell>
        </row>
        <row r="527">
          <cell r="A527" t="str">
            <v>.7</v>
          </cell>
          <cell r="B527" t="str">
            <v>Sinapi 72117</v>
          </cell>
          <cell r="C527" t="str">
            <v>Vidro liso comum transparente, espessura 4mm. Fornecimento e colocação</v>
          </cell>
          <cell r="D527" t="str">
            <v>m2</v>
          </cell>
          <cell r="E527">
            <v>3.75</v>
          </cell>
          <cell r="F527">
            <v>130.82</v>
          </cell>
          <cell r="G527">
            <v>490.58</v>
          </cell>
        </row>
        <row r="530">
          <cell r="A530" t="str">
            <v>Composição 0046</v>
          </cell>
          <cell r="B530" t="str">
            <v>Comp. criada a partir do serviço</v>
          </cell>
          <cell r="C530" t="str">
            <v>Janela J6 - 200x100cm - de correr aluminio anodizado natural com ferragens e vidro liso incolor 4mm</v>
          </cell>
          <cell r="D530" t="str">
            <v>un</v>
          </cell>
          <cell r="E530">
            <v>1</v>
          </cell>
          <cell r="G530">
            <v>1052.49</v>
          </cell>
        </row>
        <row r="531">
          <cell r="A531" t="str">
            <v>.1</v>
          </cell>
          <cell r="B531" t="str">
            <v>Sinapi 94570</v>
          </cell>
          <cell r="C531" t="str">
            <v>Janela de alumínio de correr, 2 folhas, fixação com parafuso sobre contramarco (exclusive contramarco), com vidros, padronizada</v>
          </cell>
          <cell r="D531" t="str">
            <v>m2</v>
          </cell>
          <cell r="E531">
            <v>2</v>
          </cell>
          <cell r="F531">
            <v>276.49</v>
          </cell>
          <cell r="G531">
            <v>552.98</v>
          </cell>
        </row>
        <row r="532">
          <cell r="A532" t="str">
            <v>.2</v>
          </cell>
          <cell r="B532" t="str">
            <v>Sinapi 84889</v>
          </cell>
          <cell r="C532" t="str">
            <v>Puxador central para esquadria de alumínio</v>
          </cell>
          <cell r="D532" t="str">
            <v>un</v>
          </cell>
          <cell r="E532">
            <v>2</v>
          </cell>
          <cell r="F532">
            <v>16.63</v>
          </cell>
          <cell r="G532">
            <v>33.26</v>
          </cell>
        </row>
        <row r="533">
          <cell r="A533" t="str">
            <v>.3</v>
          </cell>
          <cell r="B533" t="str">
            <v>Ins Sinapi 36888</v>
          </cell>
          <cell r="C533" t="str">
            <v>Guarnição/moldura de acabamento para esquadria de alumínio anodizado natural, para 1 face</v>
          </cell>
          <cell r="D533" t="str">
            <v>m</v>
          </cell>
          <cell r="E533">
            <v>6</v>
          </cell>
          <cell r="F533">
            <v>8.11</v>
          </cell>
          <cell r="G533">
            <v>48.66</v>
          </cell>
        </row>
        <row r="534">
          <cell r="A534" t="str">
            <v>.4</v>
          </cell>
          <cell r="B534" t="str">
            <v>Estimado</v>
          </cell>
          <cell r="C534" t="str">
            <v>Pintura eletrostática na cor branca (10% do valor da esquadria)</v>
          </cell>
          <cell r="D534" t="str">
            <v>un</v>
          </cell>
          <cell r="E534">
            <v>0.1</v>
          </cell>
          <cell r="F534">
            <v>634.9</v>
          </cell>
          <cell r="G534">
            <v>63.49</v>
          </cell>
        </row>
        <row r="535">
          <cell r="A535" t="str">
            <v>.5</v>
          </cell>
          <cell r="B535" t="str">
            <v>Sinapi 88251</v>
          </cell>
          <cell r="C535" t="str">
            <v>Auxiliar de serralheiro com encargos complementares</v>
          </cell>
          <cell r="D535" t="str">
            <v>h</v>
          </cell>
          <cell r="E535">
            <v>3</v>
          </cell>
          <cell r="F535">
            <v>13.74</v>
          </cell>
          <cell r="G535">
            <v>41.22</v>
          </cell>
        </row>
        <row r="536">
          <cell r="A536" t="str">
            <v>.6</v>
          </cell>
          <cell r="B536" t="str">
            <v>Sinapi 88315</v>
          </cell>
          <cell r="C536" t="str">
            <v>Serralheiro com encargos complementares</v>
          </cell>
          <cell r="D536" t="str">
            <v>h</v>
          </cell>
          <cell r="E536">
            <v>3</v>
          </cell>
          <cell r="F536">
            <v>17.079999999999998</v>
          </cell>
          <cell r="G536">
            <v>51.24</v>
          </cell>
        </row>
        <row r="537">
          <cell r="A537" t="str">
            <v>.7</v>
          </cell>
          <cell r="B537" t="str">
            <v>Sinapi 72117</v>
          </cell>
          <cell r="C537" t="str">
            <v>Vidro liso comum transparente, espessura 4mm. Fornecimento e colocação</v>
          </cell>
          <cell r="D537" t="str">
            <v>m2</v>
          </cell>
          <cell r="E537">
            <v>2</v>
          </cell>
          <cell r="F537">
            <v>130.82</v>
          </cell>
          <cell r="G537">
            <v>261.64</v>
          </cell>
        </row>
        <row r="540">
          <cell r="A540" t="str">
            <v>Composição 0047</v>
          </cell>
          <cell r="B540" t="str">
            <v>Comp. criada a partir do serviço</v>
          </cell>
          <cell r="C540" t="str">
            <v>Janela J7 - 120x100cm - de correr aluminio anodizado natural com ferragens e vidro liso incolor 4mm</v>
          </cell>
          <cell r="D540" t="str">
            <v>un</v>
          </cell>
          <cell r="E540">
            <v>1</v>
          </cell>
          <cell r="G540">
            <v>665.59</v>
          </cell>
        </row>
        <row r="541">
          <cell r="A541" t="str">
            <v>.1</v>
          </cell>
          <cell r="B541" t="str">
            <v>Sinapi 94570</v>
          </cell>
          <cell r="C541" t="str">
            <v>Janela de alumínio de correr, 2 folhas, fixação com parafuso sobre contramarco (exclusive contramarco), com vidros, padronizada</v>
          </cell>
          <cell r="D541" t="str">
            <v>m2</v>
          </cell>
          <cell r="E541">
            <v>1.2</v>
          </cell>
          <cell r="F541">
            <v>276.49</v>
          </cell>
          <cell r="G541">
            <v>331.79</v>
          </cell>
        </row>
        <row r="542">
          <cell r="A542" t="str">
            <v>.2</v>
          </cell>
          <cell r="B542" t="str">
            <v>Sinapi 84889</v>
          </cell>
          <cell r="C542" t="str">
            <v>Puxador central para esquadria de alumínio</v>
          </cell>
          <cell r="D542" t="str">
            <v>un</v>
          </cell>
          <cell r="E542">
            <v>2</v>
          </cell>
          <cell r="F542">
            <v>16.63</v>
          </cell>
          <cell r="G542">
            <v>33.26</v>
          </cell>
        </row>
        <row r="543">
          <cell r="A543" t="str">
            <v>.3</v>
          </cell>
          <cell r="B543" t="str">
            <v>Ins Sinapi 36888</v>
          </cell>
          <cell r="C543" t="str">
            <v>Guarnição/moldura de acabamento para esquadria de alumínio anodizado natural, para 1 face</v>
          </cell>
          <cell r="D543" t="str">
            <v>m</v>
          </cell>
          <cell r="E543">
            <v>4.4000000000000004</v>
          </cell>
          <cell r="F543">
            <v>8.11</v>
          </cell>
          <cell r="G543">
            <v>35.68</v>
          </cell>
        </row>
        <row r="544">
          <cell r="A544" t="str">
            <v>.4</v>
          </cell>
          <cell r="B544" t="str">
            <v>Estimado</v>
          </cell>
          <cell r="C544" t="str">
            <v>Pintura eletrostática na cor branca (10% do valor da esquadria)</v>
          </cell>
          <cell r="D544" t="str">
            <v>un</v>
          </cell>
          <cell r="E544">
            <v>0.1</v>
          </cell>
          <cell r="F544">
            <v>400.73</v>
          </cell>
          <cell r="G544">
            <v>40.07</v>
          </cell>
        </row>
        <row r="545">
          <cell r="A545" t="str">
            <v>.5</v>
          </cell>
          <cell r="B545" t="str">
            <v>Sinapi 88251</v>
          </cell>
          <cell r="C545" t="str">
            <v>Auxiliar de serralheiro com encargos complementares</v>
          </cell>
          <cell r="D545" t="str">
            <v>h</v>
          </cell>
          <cell r="E545">
            <v>2.2000000000000002</v>
          </cell>
          <cell r="F545">
            <v>13.74</v>
          </cell>
          <cell r="G545">
            <v>30.23</v>
          </cell>
        </row>
        <row r="546">
          <cell r="A546" t="str">
            <v>.6</v>
          </cell>
          <cell r="B546" t="str">
            <v>Sinapi 88315</v>
          </cell>
          <cell r="C546" t="str">
            <v>Serralheiro com encargos complementares</v>
          </cell>
          <cell r="D546" t="str">
            <v>h</v>
          </cell>
          <cell r="E546">
            <v>2.2000000000000002</v>
          </cell>
          <cell r="F546">
            <v>17.079999999999998</v>
          </cell>
          <cell r="G546">
            <v>37.58</v>
          </cell>
        </row>
        <row r="547">
          <cell r="A547" t="str">
            <v>.7</v>
          </cell>
          <cell r="B547" t="str">
            <v>Sinapi 72117</v>
          </cell>
          <cell r="C547" t="str">
            <v>Vidro liso comum transparente, espessura 4mm. Fornecimento e colocação</v>
          </cell>
          <cell r="D547" t="str">
            <v>m2</v>
          </cell>
          <cell r="E547">
            <v>1.2</v>
          </cell>
          <cell r="F547">
            <v>130.82</v>
          </cell>
          <cell r="G547">
            <v>156.97999999999999</v>
          </cell>
        </row>
        <row r="550">
          <cell r="A550" t="str">
            <v>Composição 0048</v>
          </cell>
          <cell r="B550" t="str">
            <v>Comp. criada a partir do serviço</v>
          </cell>
          <cell r="C550" t="str">
            <v xml:space="preserve">Porta P1 - 120x210cm dupla - Em chapa de alumínio pintura eletrostática branca completa com ferragens </v>
          </cell>
          <cell r="D550" t="str">
            <v>un</v>
          </cell>
          <cell r="E550">
            <v>1</v>
          </cell>
          <cell r="G550">
            <v>1829.34</v>
          </cell>
        </row>
        <row r="551">
          <cell r="A551" t="str">
            <v>.1</v>
          </cell>
          <cell r="B551" t="str">
            <v>Sinapi 91338</v>
          </cell>
          <cell r="C551" t="str">
            <v>Porta de alumínio de abrir com lambri, com guarnição, fixação com parafusos - fornecimento e instalação</v>
          </cell>
          <cell r="D551" t="str">
            <v>m2</v>
          </cell>
          <cell r="E551">
            <v>2.52</v>
          </cell>
          <cell r="F551">
            <v>560.89</v>
          </cell>
          <cell r="G551">
            <v>1413.44</v>
          </cell>
        </row>
        <row r="552">
          <cell r="A552" t="str">
            <v>.2</v>
          </cell>
          <cell r="B552" t="str">
            <v>Estimado</v>
          </cell>
          <cell r="C552" t="str">
            <v>Pintura eletrostática na cor branca (10% do valor da esquadria)</v>
          </cell>
          <cell r="D552" t="str">
            <v>un</v>
          </cell>
          <cell r="E552">
            <v>0.1</v>
          </cell>
          <cell r="F552">
            <v>1413.44</v>
          </cell>
          <cell r="G552">
            <v>141.34</v>
          </cell>
        </row>
        <row r="553">
          <cell r="A553" t="str">
            <v>.3</v>
          </cell>
          <cell r="B553" t="str">
            <v>Sinapi 74047/2</v>
          </cell>
          <cell r="C553" t="str">
            <v>Dobradica em aco/ferro, 3" x 21/2", e=1,9 a 2 mm, sem anel, cromado ou zincado, tampa bola, com parafusos</v>
          </cell>
          <cell r="D553" t="str">
            <v>un</v>
          </cell>
          <cell r="E553">
            <v>6</v>
          </cell>
          <cell r="F553">
            <v>22.71</v>
          </cell>
          <cell r="G553">
            <v>136.26</v>
          </cell>
        </row>
        <row r="554">
          <cell r="A554" t="str">
            <v>.4</v>
          </cell>
          <cell r="B554" t="str">
            <v>Sinapi 84950</v>
          </cell>
          <cell r="C554" t="str">
            <v>Fecho embutir tipo unha 40cm c/colocacao</v>
          </cell>
          <cell r="D554" t="str">
            <v>un</v>
          </cell>
          <cell r="E554">
            <v>1</v>
          </cell>
          <cell r="F554">
            <v>45.37</v>
          </cell>
          <cell r="G554">
            <v>45.37</v>
          </cell>
        </row>
        <row r="555">
          <cell r="A555" t="str">
            <v>.5</v>
          </cell>
          <cell r="B555" t="str">
            <v>Sinapi 90830</v>
          </cell>
          <cell r="C555" t="str">
            <v>Fechadura de embutir com cilindro, externa, completa, acabamento padrão médio, incluso execução de furo - fornecimento e instalação</v>
          </cell>
          <cell r="D555" t="str">
            <v>un</v>
          </cell>
          <cell r="E555">
            <v>1</v>
          </cell>
          <cell r="F555">
            <v>92.93</v>
          </cell>
          <cell r="G555">
            <v>92.93</v>
          </cell>
        </row>
        <row r="558">
          <cell r="A558" t="str">
            <v>Composição 0049</v>
          </cell>
          <cell r="B558" t="str">
            <v>Comp. criada a partir do serviço</v>
          </cell>
          <cell r="C558" t="str">
            <v>Porta P8 - 90x210cm - de abrir em giro alumínio pintura eletrostática branca inclusive ferragens e vidro temperado incolor 10mm</v>
          </cell>
          <cell r="D558" t="str">
            <v>un</v>
          </cell>
          <cell r="E558">
            <v>1</v>
          </cell>
          <cell r="G558">
            <v>1531.43</v>
          </cell>
        </row>
        <row r="559">
          <cell r="A559" t="str">
            <v>.1</v>
          </cell>
          <cell r="B559" t="str">
            <v>Sinapi 94805 adaptada por m2</v>
          </cell>
          <cell r="C559" t="str">
            <v>Porta de alumínio de abrir para vidro sem guarnição, fixação com parafusos, inclusive vidros - fornecimento e instalação</v>
          </cell>
          <cell r="D559" t="str">
            <v>m2</v>
          </cell>
          <cell r="E559">
            <v>1.89</v>
          </cell>
          <cell r="F559">
            <v>358.24</v>
          </cell>
          <cell r="G559">
            <v>677.07</v>
          </cell>
        </row>
        <row r="560">
          <cell r="A560" t="str">
            <v>.2</v>
          </cell>
          <cell r="B560" t="str">
            <v>Ins Sinapi 36888</v>
          </cell>
          <cell r="C560" t="str">
            <v>Guarnição/moldura de acabamento para esquadria de alumínio anodizado natural, para 1 face</v>
          </cell>
          <cell r="D560" t="str">
            <v>m</v>
          </cell>
          <cell r="E560">
            <v>5.0999999999999996</v>
          </cell>
          <cell r="F560">
            <v>8.11</v>
          </cell>
          <cell r="G560">
            <v>41.36</v>
          </cell>
        </row>
        <row r="561">
          <cell r="A561" t="str">
            <v>.3</v>
          </cell>
          <cell r="B561" t="str">
            <v>Estimado</v>
          </cell>
          <cell r="C561" t="str">
            <v>Pintura eletrostática na cor branca (10% do valor da esquadria)</v>
          </cell>
          <cell r="D561" t="str">
            <v>un</v>
          </cell>
          <cell r="E561">
            <v>0.1</v>
          </cell>
          <cell r="F561">
            <v>718.43000000000006</v>
          </cell>
          <cell r="G561">
            <v>71.84</v>
          </cell>
        </row>
        <row r="562">
          <cell r="A562" t="str">
            <v>.4</v>
          </cell>
          <cell r="B562" t="str">
            <v>Sinapi 88251</v>
          </cell>
          <cell r="C562" t="str">
            <v>Auxiliar de serralheiro com encargos complementares</v>
          </cell>
          <cell r="D562" t="str">
            <v>h</v>
          </cell>
          <cell r="E562">
            <v>2.5499999999999998</v>
          </cell>
          <cell r="F562">
            <v>13.74</v>
          </cell>
          <cell r="G562">
            <v>35.04</v>
          </cell>
        </row>
        <row r="563">
          <cell r="A563" t="str">
            <v>.5</v>
          </cell>
          <cell r="B563" t="str">
            <v>Sinapi 88315</v>
          </cell>
          <cell r="C563" t="str">
            <v>Serralheiro com encargos complementares</v>
          </cell>
          <cell r="D563" t="str">
            <v>h</v>
          </cell>
          <cell r="E563">
            <v>2.5499999999999998</v>
          </cell>
          <cell r="F563">
            <v>17.079999999999998</v>
          </cell>
          <cell r="G563">
            <v>43.55</v>
          </cell>
        </row>
        <row r="564">
          <cell r="A564" t="str">
            <v>.6</v>
          </cell>
          <cell r="B564" t="str">
            <v>Sinapi 74047/2</v>
          </cell>
          <cell r="C564" t="str">
            <v>Dobradica em aco/ferro, 3" x 21/2", e=1,9 a 2 mm, sem anel, cromado ou zincado, tampa bola, com parafusos</v>
          </cell>
          <cell r="D564" t="str">
            <v>un</v>
          </cell>
          <cell r="E564">
            <v>3</v>
          </cell>
          <cell r="F564">
            <v>22.71</v>
          </cell>
          <cell r="G564">
            <v>68.13</v>
          </cell>
        </row>
        <row r="565">
          <cell r="A565" t="str">
            <v>.7</v>
          </cell>
          <cell r="B565" t="str">
            <v>Sinapi 90830</v>
          </cell>
          <cell r="C565" t="str">
            <v>Fechadura de embutir com cilindro, externa, completa, acabamento padrão médio, incluso execução de furo - fornecimento e instalação</v>
          </cell>
          <cell r="D565" t="str">
            <v>un</v>
          </cell>
          <cell r="E565">
            <v>1</v>
          </cell>
          <cell r="F565">
            <v>92.93</v>
          </cell>
          <cell r="G565">
            <v>92.93</v>
          </cell>
        </row>
        <row r="566">
          <cell r="A566" t="str">
            <v>.8</v>
          </cell>
          <cell r="B566" t="str">
            <v>Sinapi 72120</v>
          </cell>
          <cell r="C566" t="str">
            <v>Vidro temperado incolor, espessura 10mm, fornecimento e instalacao, inclusive massa para vedação</v>
          </cell>
          <cell r="D566" t="str">
            <v>m2</v>
          </cell>
          <cell r="E566">
            <v>1.89</v>
          </cell>
          <cell r="F566">
            <v>265.35000000000002</v>
          </cell>
          <cell r="G566">
            <v>501.51</v>
          </cell>
        </row>
        <row r="569">
          <cell r="A569" t="str">
            <v>Composição 0050</v>
          </cell>
          <cell r="B569" t="str">
            <v>Comp. criada a partir do serviço</v>
          </cell>
          <cell r="C569" t="str">
            <v>Porta P9 - 240x245cm dupla - de abrir em giro alumínio pintura eletrostática branca inclusive ferragens e vidro temperado incolor 10mm</v>
          </cell>
          <cell r="D569" t="str">
            <v>un</v>
          </cell>
          <cell r="E569">
            <v>1</v>
          </cell>
          <cell r="G569">
            <v>1644.93</v>
          </cell>
        </row>
        <row r="570">
          <cell r="A570" t="str">
            <v>.1</v>
          </cell>
          <cell r="B570" t="str">
            <v>Sinapi 94805 adaptada por m2</v>
          </cell>
          <cell r="C570" t="str">
            <v>Porta de alumínio de abrir para vidro sem guarnição, fixação com parafusos, inclusive vidros - fornecimento e instalação</v>
          </cell>
          <cell r="D570" t="str">
            <v>m2</v>
          </cell>
          <cell r="E570">
            <v>1.89</v>
          </cell>
          <cell r="F570">
            <v>358.24</v>
          </cell>
          <cell r="G570">
            <v>677.07</v>
          </cell>
        </row>
        <row r="571">
          <cell r="A571" t="str">
            <v>.2</v>
          </cell>
          <cell r="B571" t="str">
            <v>Ins Sinapi 36888</v>
          </cell>
          <cell r="C571" t="str">
            <v>Guarnição/moldura de acabamento para esquadria de alumínio anodizado natural, para 1 face</v>
          </cell>
          <cell r="D571" t="str">
            <v>m</v>
          </cell>
          <cell r="E571">
            <v>5.0999999999999996</v>
          </cell>
          <cell r="F571">
            <v>8.11</v>
          </cell>
          <cell r="G571">
            <v>41.36</v>
          </cell>
        </row>
        <row r="572">
          <cell r="A572" t="str">
            <v>.3</v>
          </cell>
          <cell r="B572" t="str">
            <v>Estimado</v>
          </cell>
          <cell r="C572" t="str">
            <v>Pintura eletrostática na cor branca (10% do valor da esquadria)</v>
          </cell>
          <cell r="D572" t="str">
            <v>un</v>
          </cell>
          <cell r="E572">
            <v>0.1</v>
          </cell>
          <cell r="F572">
            <v>718.43000000000006</v>
          </cell>
          <cell r="G572">
            <v>71.84</v>
          </cell>
        </row>
        <row r="573">
          <cell r="A573" t="str">
            <v>.4</v>
          </cell>
          <cell r="B573" t="str">
            <v>Sinapi 88251</v>
          </cell>
          <cell r="C573" t="str">
            <v>Auxiliar de serralheiro com encargos complementares</v>
          </cell>
          <cell r="D573" t="str">
            <v>h</v>
          </cell>
          <cell r="E573">
            <v>2.5499999999999998</v>
          </cell>
          <cell r="F573">
            <v>13.74</v>
          </cell>
          <cell r="G573">
            <v>35.04</v>
          </cell>
        </row>
        <row r="574">
          <cell r="A574" t="str">
            <v>.5</v>
          </cell>
          <cell r="B574" t="str">
            <v>Sinapi 88315</v>
          </cell>
          <cell r="C574" t="str">
            <v>Serralheiro com encargos complementares</v>
          </cell>
          <cell r="D574" t="str">
            <v>h</v>
          </cell>
          <cell r="E574">
            <v>2.5499999999999998</v>
          </cell>
          <cell r="F574">
            <v>17.079999999999998</v>
          </cell>
          <cell r="G574">
            <v>43.55</v>
          </cell>
        </row>
        <row r="575">
          <cell r="A575" t="str">
            <v>.6</v>
          </cell>
          <cell r="B575" t="str">
            <v>Sinapi 74047/2</v>
          </cell>
          <cell r="C575" t="str">
            <v>Dobradica em aco/ferro, 3" x 21/2", e=1,9 a 2 mm, sem anel, cromado ou zincado, tampa bola, com parafusos</v>
          </cell>
          <cell r="D575" t="str">
            <v>un</v>
          </cell>
          <cell r="E575">
            <v>6</v>
          </cell>
          <cell r="F575">
            <v>22.71</v>
          </cell>
          <cell r="G575">
            <v>136.26</v>
          </cell>
        </row>
        <row r="576">
          <cell r="A576" t="str">
            <v>.7</v>
          </cell>
          <cell r="B576" t="str">
            <v>Sinapi 84950</v>
          </cell>
          <cell r="C576" t="str">
            <v>Fecho embutir tipo unha 40cm c/colocacao</v>
          </cell>
          <cell r="D576" t="str">
            <v>un</v>
          </cell>
          <cell r="E576">
            <v>1</v>
          </cell>
          <cell r="F576">
            <v>45.37</v>
          </cell>
          <cell r="G576">
            <v>45.37</v>
          </cell>
        </row>
        <row r="577">
          <cell r="A577" t="str">
            <v>.8</v>
          </cell>
          <cell r="B577" t="str">
            <v>Sinapi 90830</v>
          </cell>
          <cell r="C577" t="str">
            <v>Fechadura de embutir com cilindro, externa, completa, acabamento padrão médio, incluso execução de furo - fornecimento e instalação</v>
          </cell>
          <cell r="D577" t="str">
            <v>un</v>
          </cell>
          <cell r="E577">
            <v>1</v>
          </cell>
          <cell r="F577">
            <v>92.93</v>
          </cell>
          <cell r="G577">
            <v>92.93</v>
          </cell>
        </row>
        <row r="578">
          <cell r="A578" t="str">
            <v>.9</v>
          </cell>
          <cell r="B578" t="str">
            <v>Sinapi 72120</v>
          </cell>
          <cell r="C578" t="str">
            <v>Vidro temperado incolor, espessura 10mm, fornecimento e instalacao, inclusive massa para vedação</v>
          </cell>
          <cell r="D578" t="str">
            <v>m2</v>
          </cell>
          <cell r="E578">
            <v>1.89</v>
          </cell>
          <cell r="F578">
            <v>265.35000000000002</v>
          </cell>
          <cell r="G578">
            <v>501.51</v>
          </cell>
        </row>
        <row r="581">
          <cell r="A581" t="str">
            <v>Composição 0051</v>
          </cell>
          <cell r="B581" t="str">
            <v>Comp. criada a partir do serviço</v>
          </cell>
          <cell r="C581" t="str">
            <v>Porta P10 - 88x216cm - de abrir em giro alumínio pintura eletrostática branca veneziana de alumínio inclusive ferragens</v>
          </cell>
          <cell r="D581" t="str">
            <v>un</v>
          </cell>
          <cell r="E581">
            <v>1</v>
          </cell>
          <cell r="G581">
            <v>1169.81</v>
          </cell>
        </row>
        <row r="582">
          <cell r="A582" t="str">
            <v>.1</v>
          </cell>
          <cell r="B582" t="str">
            <v>Sinapi 91341</v>
          </cell>
          <cell r="C582" t="str">
            <v>Porta em alumínio de abrir tipo veneziana com guarnição, fixação com parafusos - fornecimento e instalação</v>
          </cell>
          <cell r="D582" t="str">
            <v>m2</v>
          </cell>
          <cell r="E582">
            <v>1.9</v>
          </cell>
          <cell r="F582">
            <v>422.12</v>
          </cell>
          <cell r="G582">
            <v>802.03</v>
          </cell>
        </row>
        <row r="583">
          <cell r="A583" t="str">
            <v>.2</v>
          </cell>
          <cell r="B583" t="str">
            <v>Ins Sinapi 36888</v>
          </cell>
          <cell r="C583" t="str">
            <v>Guarnição/moldura de acabamento para esquadria de alumínio anodizado natural, para 1 face</v>
          </cell>
          <cell r="D583" t="str">
            <v>m</v>
          </cell>
          <cell r="E583">
            <v>5.2</v>
          </cell>
          <cell r="F583">
            <v>8.11</v>
          </cell>
          <cell r="G583">
            <v>42.17</v>
          </cell>
        </row>
        <row r="584">
          <cell r="A584" t="str">
            <v>.3</v>
          </cell>
          <cell r="B584" t="str">
            <v>Estimado</v>
          </cell>
          <cell r="C584" t="str">
            <v>Pintura eletrostática na cor branca (10% do valor da esquadria)</v>
          </cell>
          <cell r="D584" t="str">
            <v>un</v>
          </cell>
          <cell r="E584">
            <v>0.1</v>
          </cell>
          <cell r="F584">
            <v>844.19999999999993</v>
          </cell>
          <cell r="G584">
            <v>84.42</v>
          </cell>
        </row>
        <row r="585">
          <cell r="A585" t="str">
            <v>.4</v>
          </cell>
          <cell r="B585" t="str">
            <v>Sinapi 88251</v>
          </cell>
          <cell r="C585" t="str">
            <v>Auxiliar de serralheiro com encargos complementares</v>
          </cell>
          <cell r="D585" t="str">
            <v>h</v>
          </cell>
          <cell r="E585">
            <v>2.6</v>
          </cell>
          <cell r="F585">
            <v>13.74</v>
          </cell>
          <cell r="G585">
            <v>35.72</v>
          </cell>
        </row>
        <row r="586">
          <cell r="A586" t="str">
            <v>.5</v>
          </cell>
          <cell r="B586" t="str">
            <v>Sinapi 88315</v>
          </cell>
          <cell r="C586" t="str">
            <v>Serralheiro com encargos complementares</v>
          </cell>
          <cell r="D586" t="str">
            <v>h</v>
          </cell>
          <cell r="E586">
            <v>2.6</v>
          </cell>
          <cell r="F586">
            <v>17.079999999999998</v>
          </cell>
          <cell r="G586">
            <v>44.41</v>
          </cell>
        </row>
        <row r="587">
          <cell r="A587" t="str">
            <v>.6</v>
          </cell>
          <cell r="B587" t="str">
            <v>Sinapi 74047/2</v>
          </cell>
          <cell r="C587" t="str">
            <v>Dobradica em aco/ferro, 3" x 21/2", e=1,9 a 2 mm, sem anel, cromado ou zincado, tampa bola, com parafusos</v>
          </cell>
          <cell r="D587" t="str">
            <v>un</v>
          </cell>
          <cell r="E587">
            <v>3</v>
          </cell>
          <cell r="F587">
            <v>22.71</v>
          </cell>
          <cell r="G587">
            <v>68.13</v>
          </cell>
        </row>
        <row r="588">
          <cell r="A588" t="str">
            <v>.7</v>
          </cell>
          <cell r="B588" t="str">
            <v>Sinapi 90830</v>
          </cell>
          <cell r="C588" t="str">
            <v>Fechadura de embutir com cilindro, externa, completa, acabamento padrão médio, incluso execução de furo - fornecimento e instalação</v>
          </cell>
          <cell r="D588" t="str">
            <v>un</v>
          </cell>
          <cell r="E588">
            <v>1</v>
          </cell>
          <cell r="F588">
            <v>92.93</v>
          </cell>
          <cell r="G588">
            <v>92.93</v>
          </cell>
        </row>
        <row r="591">
          <cell r="A591" t="str">
            <v>Composição 0052</v>
          </cell>
          <cell r="B591" t="str">
            <v>Comp. criada a partir do serviço</v>
          </cell>
          <cell r="C591" t="str">
            <v>Porta P11 - 640x350cm - de correr alumínio pintura eletrostática branca inclusive ferragens e vidro temperado incolor 10mm</v>
          </cell>
          <cell r="D591" t="str">
            <v>un</v>
          </cell>
          <cell r="E591">
            <v>1</v>
          </cell>
          <cell r="G591">
            <v>8606.5600000000013</v>
          </cell>
        </row>
        <row r="592">
          <cell r="A592" t="str">
            <v>.1</v>
          </cell>
          <cell r="B592" t="str">
            <v>Sinapi 68050</v>
          </cell>
          <cell r="C592" t="str">
            <v>Porta de correr em aluminio, com duas folhas para vidro, incluso vidro liso incolor, fechadura e puxador, sem guarnicao/alizar/vista</v>
          </cell>
          <cell r="D592" t="str">
            <v>m2</v>
          </cell>
          <cell r="E592">
            <v>22.4</v>
          </cell>
          <cell r="F592">
            <v>329.74</v>
          </cell>
          <cell r="G592">
            <v>7386.18</v>
          </cell>
        </row>
        <row r="593">
          <cell r="A593" t="str">
            <v>.2</v>
          </cell>
          <cell r="B593" t="str">
            <v>Ins Sinapi 36888</v>
          </cell>
          <cell r="C593" t="str">
            <v>Guarnição/moldura de acabamento para esquadria de alumínio anodizado natural, para 1 face</v>
          </cell>
          <cell r="D593" t="str">
            <v>m</v>
          </cell>
          <cell r="E593">
            <v>19.8</v>
          </cell>
          <cell r="F593">
            <v>8.11</v>
          </cell>
          <cell r="G593">
            <v>160.58000000000001</v>
          </cell>
        </row>
        <row r="594">
          <cell r="A594" t="str">
            <v>.3</v>
          </cell>
          <cell r="B594" t="str">
            <v>Estimado</v>
          </cell>
          <cell r="C594" t="str">
            <v>Pintura eletrostática na cor branca (10% do valor da esquadria)</v>
          </cell>
          <cell r="D594" t="str">
            <v>un</v>
          </cell>
          <cell r="E594">
            <v>0.1</v>
          </cell>
          <cell r="F594">
            <v>7546.76</v>
          </cell>
          <cell r="G594">
            <v>754.68</v>
          </cell>
        </row>
        <row r="595">
          <cell r="A595" t="str">
            <v>.4</v>
          </cell>
          <cell r="B595" t="str">
            <v>Sinapi 88251</v>
          </cell>
          <cell r="C595" t="str">
            <v>Auxiliar de serralheiro com encargos complementares</v>
          </cell>
          <cell r="D595" t="str">
            <v>h</v>
          </cell>
          <cell r="E595">
            <v>9.9</v>
          </cell>
          <cell r="F595">
            <v>13.74</v>
          </cell>
          <cell r="G595">
            <v>136.03</v>
          </cell>
        </row>
        <row r="596">
          <cell r="A596" t="str">
            <v>.5</v>
          </cell>
          <cell r="B596" t="str">
            <v>Sinapi 88315</v>
          </cell>
          <cell r="C596" t="str">
            <v>Serralheiro com encargos complementares</v>
          </cell>
          <cell r="D596" t="str">
            <v>h</v>
          </cell>
          <cell r="E596">
            <v>9.9</v>
          </cell>
          <cell r="F596">
            <v>17.079999999999998</v>
          </cell>
          <cell r="G596">
            <v>169.09</v>
          </cell>
        </row>
        <row r="599">
          <cell r="A599" t="str">
            <v>Composição 0053</v>
          </cell>
          <cell r="B599" t="str">
            <v>Comp. criada a partir do serviço</v>
          </cell>
          <cell r="C599" t="str">
            <v xml:space="preserve">Porta P14 - 60x190cm - Em chapa de alumínio completa com ferragens </v>
          </cell>
          <cell r="D599" t="str">
            <v>un</v>
          </cell>
          <cell r="E599">
            <v>1</v>
          </cell>
          <cell r="G599">
            <v>909.78</v>
          </cell>
        </row>
        <row r="600">
          <cell r="A600" t="str">
            <v>.1</v>
          </cell>
          <cell r="B600" t="str">
            <v>Sinapi 91338</v>
          </cell>
          <cell r="C600" t="str">
            <v>Porta de alumínio de abrir com lambri, com guarnição, fixação com parafusos - fornecimento e instalação</v>
          </cell>
          <cell r="D600" t="str">
            <v>m2</v>
          </cell>
          <cell r="E600">
            <v>1.1399999999999999</v>
          </cell>
          <cell r="F600">
            <v>560.89</v>
          </cell>
          <cell r="G600">
            <v>639.41</v>
          </cell>
        </row>
        <row r="601">
          <cell r="A601" t="str">
            <v>.2</v>
          </cell>
          <cell r="B601" t="str">
            <v>Estimado</v>
          </cell>
          <cell r="C601" t="str">
            <v>Pintura eletrostática na cor branca (10% do valor da esquadria)</v>
          </cell>
          <cell r="D601" t="str">
            <v>un</v>
          </cell>
          <cell r="E601">
            <v>0.1</v>
          </cell>
          <cell r="F601">
            <v>639.41</v>
          </cell>
          <cell r="G601">
            <v>63.94</v>
          </cell>
        </row>
        <row r="602">
          <cell r="A602" t="str">
            <v>.3</v>
          </cell>
          <cell r="B602" t="str">
            <v>Sinapi 74047/2</v>
          </cell>
          <cell r="C602" t="str">
            <v>Dobradica em aco/ferro, 3" x 21/2", e=1,9 a 2 mm, sem anel, cromado ou zincado, tampa bola, com parafusos</v>
          </cell>
          <cell r="D602" t="str">
            <v>un</v>
          </cell>
          <cell r="E602">
            <v>3</v>
          </cell>
          <cell r="F602">
            <v>22.71</v>
          </cell>
          <cell r="G602">
            <v>68.13</v>
          </cell>
        </row>
        <row r="603">
          <cell r="A603" t="str">
            <v>.4</v>
          </cell>
          <cell r="B603" t="str">
            <v>Sinapi 84950</v>
          </cell>
          <cell r="C603" t="str">
            <v>Fecho embutir tipo unha 40cm c/colocacao</v>
          </cell>
          <cell r="D603" t="str">
            <v>un</v>
          </cell>
          <cell r="E603">
            <v>1</v>
          </cell>
          <cell r="F603">
            <v>45.37</v>
          </cell>
          <cell r="G603">
            <v>45.37</v>
          </cell>
        </row>
        <row r="604">
          <cell r="A604" t="str">
            <v>.5</v>
          </cell>
          <cell r="B604" t="str">
            <v>Sinapi 90830</v>
          </cell>
          <cell r="C604" t="str">
            <v>Fechadura de embutir com cilindro, externa, completa, acabamento padrão médio, incluso execução de furo - fornecimento e instalação</v>
          </cell>
          <cell r="D604" t="str">
            <v>un</v>
          </cell>
          <cell r="E604">
            <v>1</v>
          </cell>
          <cell r="F604">
            <v>92.93</v>
          </cell>
          <cell r="G604">
            <v>92.93</v>
          </cell>
        </row>
        <row r="607">
          <cell r="A607" t="str">
            <v>Composição 0054</v>
          </cell>
          <cell r="B607" t="str">
            <v>Comp. criada a partir do serviço</v>
          </cell>
          <cell r="C607" t="str">
            <v>Porta P14a - 80x190cm - de abrir em giro veneziana de alumínio inclusive ferragens</v>
          </cell>
          <cell r="D607" t="str">
            <v>un</v>
          </cell>
          <cell r="E607">
            <v>1</v>
          </cell>
          <cell r="G607">
            <v>978.76</v>
          </cell>
        </row>
        <row r="608">
          <cell r="A608" t="str">
            <v>.1</v>
          </cell>
          <cell r="B608" t="str">
            <v>Sinapi 91341</v>
          </cell>
          <cell r="C608" t="str">
            <v>Porta em alumínio de abrir tipo veneziana com guarnição, fixação com parafusos - fornecimento e instalação</v>
          </cell>
          <cell r="D608" t="str">
            <v>m2</v>
          </cell>
          <cell r="E608">
            <v>1.52</v>
          </cell>
          <cell r="F608">
            <v>422.12</v>
          </cell>
          <cell r="G608">
            <v>641.62</v>
          </cell>
        </row>
        <row r="609">
          <cell r="A609" t="str">
            <v>.2</v>
          </cell>
          <cell r="B609" t="str">
            <v>Ins Sinapi 36888</v>
          </cell>
          <cell r="C609" t="str">
            <v>Guarnição/moldura de acabamento para esquadria de alumínio anodizado natural, para 1 face</v>
          </cell>
          <cell r="D609" t="str">
            <v>m</v>
          </cell>
          <cell r="E609">
            <v>4.5999999999999996</v>
          </cell>
          <cell r="F609">
            <v>8.11</v>
          </cell>
          <cell r="G609">
            <v>37.31</v>
          </cell>
        </row>
        <row r="610">
          <cell r="A610" t="str">
            <v>.3</v>
          </cell>
          <cell r="B610" t="str">
            <v>Estimado</v>
          </cell>
          <cell r="C610" t="str">
            <v>Pintura eletrostática na cor branca (10% do valor da esquadria)</v>
          </cell>
          <cell r="D610" t="str">
            <v>un</v>
          </cell>
          <cell r="E610">
            <v>0.1</v>
          </cell>
          <cell r="F610">
            <v>678.93000000000006</v>
          </cell>
          <cell r="G610">
            <v>67.89</v>
          </cell>
        </row>
        <row r="611">
          <cell r="A611" t="str">
            <v>.4</v>
          </cell>
          <cell r="B611" t="str">
            <v>Sinapi 88251</v>
          </cell>
          <cell r="C611" t="str">
            <v>Auxiliar de serralheiro com encargos complementares</v>
          </cell>
          <cell r="D611" t="str">
            <v>h</v>
          </cell>
          <cell r="E611">
            <v>2.2999999999999998</v>
          </cell>
          <cell r="F611">
            <v>13.74</v>
          </cell>
          <cell r="G611">
            <v>31.6</v>
          </cell>
        </row>
        <row r="612">
          <cell r="A612" t="str">
            <v>.5</v>
          </cell>
          <cell r="B612" t="str">
            <v>Sinapi 88315</v>
          </cell>
          <cell r="C612" t="str">
            <v>Serralheiro com encargos complementares</v>
          </cell>
          <cell r="D612" t="str">
            <v>h</v>
          </cell>
          <cell r="E612">
            <v>2.2999999999999998</v>
          </cell>
          <cell r="F612">
            <v>17.079999999999998</v>
          </cell>
          <cell r="G612">
            <v>39.28</v>
          </cell>
        </row>
        <row r="613">
          <cell r="A613" t="str">
            <v>.6</v>
          </cell>
          <cell r="B613" t="str">
            <v>Sinapi 74047/2</v>
          </cell>
          <cell r="C613" t="str">
            <v>Dobradica em aco/ferro, 3" x 21/2", e=1,9 a 2 mm, sem anel, cromado ou zincado, tampa bola, com parafusos</v>
          </cell>
          <cell r="D613" t="str">
            <v>un</v>
          </cell>
          <cell r="E613">
            <v>3</v>
          </cell>
          <cell r="F613">
            <v>22.71</v>
          </cell>
          <cell r="G613">
            <v>68.13</v>
          </cell>
        </row>
        <row r="614">
          <cell r="A614" t="str">
            <v>.7</v>
          </cell>
          <cell r="B614" t="str">
            <v>Sinapi 90830</v>
          </cell>
          <cell r="C614" t="str">
            <v>Fechadura de embutir com cilindro, externa, completa, acabamento padrão médio, incluso execução de furo - fornecimento e instalação</v>
          </cell>
          <cell r="D614" t="str">
            <v>un</v>
          </cell>
          <cell r="E614">
            <v>1</v>
          </cell>
          <cell r="F614">
            <v>92.93</v>
          </cell>
          <cell r="G614">
            <v>92.93</v>
          </cell>
        </row>
        <row r="617">
          <cell r="A617" t="str">
            <v>Composição 0055</v>
          </cell>
          <cell r="B617" t="str">
            <v>Comp. criada a partir do serviço</v>
          </cell>
          <cell r="C617" t="str">
            <v>Esquadria em aluminio pintura eletrostática branca fixa guarnecendo vidro temperado liso 10mm - 70x210cm</v>
          </cell>
          <cell r="D617" t="str">
            <v>un</v>
          </cell>
          <cell r="E617">
            <v>1</v>
          </cell>
          <cell r="G617">
            <v>1033.8700000000001</v>
          </cell>
        </row>
        <row r="618">
          <cell r="A618" t="str">
            <v>.1</v>
          </cell>
          <cell r="B618" t="str">
            <v>Sinapi 85010</v>
          </cell>
          <cell r="C618" t="str">
            <v>Caixilho fixo de alumínio para vidro</v>
          </cell>
          <cell r="D618" t="str">
            <v>m2</v>
          </cell>
          <cell r="E618">
            <v>1.47</v>
          </cell>
          <cell r="F618">
            <v>313.89</v>
          </cell>
          <cell r="G618">
            <v>461.42</v>
          </cell>
        </row>
        <row r="619">
          <cell r="A619" t="str">
            <v>.2</v>
          </cell>
          <cell r="B619" t="str">
            <v>Ins Sinapi 36888</v>
          </cell>
          <cell r="C619" t="str">
            <v>Guarnição/moldura de acabamento para esquadria de alumínio anodizado natural, para 1 face</v>
          </cell>
          <cell r="D619" t="str">
            <v>m</v>
          </cell>
          <cell r="E619">
            <v>5.6</v>
          </cell>
          <cell r="F619">
            <v>8.11</v>
          </cell>
          <cell r="G619">
            <v>45.42</v>
          </cell>
        </row>
        <row r="620">
          <cell r="A620" t="str">
            <v>.3</v>
          </cell>
          <cell r="B620" t="str">
            <v>Estimado</v>
          </cell>
          <cell r="C620" t="str">
            <v>Pintura eletrostática na cor branca (10% do valor da esquadria)</v>
          </cell>
          <cell r="D620" t="str">
            <v>un</v>
          </cell>
          <cell r="E620">
            <v>0.1</v>
          </cell>
          <cell r="F620">
            <v>506.84000000000003</v>
          </cell>
          <cell r="G620">
            <v>50.68</v>
          </cell>
        </row>
        <row r="621">
          <cell r="A621" t="str">
            <v>.4</v>
          </cell>
          <cell r="B621" t="str">
            <v>Sinapi 88251</v>
          </cell>
          <cell r="C621" t="str">
            <v>Auxiliar de serralheiro com encargos complementares</v>
          </cell>
          <cell r="D621" t="str">
            <v>h</v>
          </cell>
          <cell r="E621">
            <v>2.8</v>
          </cell>
          <cell r="F621">
            <v>13.74</v>
          </cell>
          <cell r="G621">
            <v>38.47</v>
          </cell>
        </row>
        <row r="622">
          <cell r="A622" t="str">
            <v>.5</v>
          </cell>
          <cell r="B622" t="str">
            <v>Sinapi 88315</v>
          </cell>
          <cell r="C622" t="str">
            <v>Serralheiro com encargos complementares</v>
          </cell>
          <cell r="D622" t="str">
            <v>h</v>
          </cell>
          <cell r="E622">
            <v>2.8</v>
          </cell>
          <cell r="F622">
            <v>17.079999999999998</v>
          </cell>
          <cell r="G622">
            <v>47.82</v>
          </cell>
        </row>
        <row r="623">
          <cell r="A623" t="str">
            <v>.6</v>
          </cell>
          <cell r="B623" t="str">
            <v>Sinapi 72120</v>
          </cell>
          <cell r="C623" t="str">
            <v>Vidro temperado incolor, espessura 10mm, fornecimento e instalacao, inclusive massa para vedação</v>
          </cell>
          <cell r="D623" t="str">
            <v>m2</v>
          </cell>
          <cell r="E623">
            <v>1.47</v>
          </cell>
          <cell r="F623">
            <v>265.35000000000002</v>
          </cell>
          <cell r="G623">
            <v>390.06</v>
          </cell>
        </row>
        <row r="626">
          <cell r="A626" t="str">
            <v>Composição 0056</v>
          </cell>
          <cell r="B626" t="str">
            <v>Comp. criada a partir do serviço</v>
          </cell>
          <cell r="C626" t="str">
            <v>Esquadria em aluminio pintura eletrostática branca fixa guarnecendo vidro temperado liso 10mm - 450x210cm</v>
          </cell>
          <cell r="D626" t="str">
            <v>un</v>
          </cell>
          <cell r="E626">
            <v>1</v>
          </cell>
          <cell r="G626">
            <v>6091.6100000000006</v>
          </cell>
        </row>
        <row r="627">
          <cell r="A627" t="str">
            <v>.1</v>
          </cell>
          <cell r="B627" t="str">
            <v>Sinapi 85010</v>
          </cell>
          <cell r="C627" t="str">
            <v>Caixilho fixo de alumínio para vidro</v>
          </cell>
          <cell r="D627" t="str">
            <v>m2</v>
          </cell>
          <cell r="E627">
            <v>9.4499999999999993</v>
          </cell>
          <cell r="F627">
            <v>313.89</v>
          </cell>
          <cell r="G627">
            <v>2966.26</v>
          </cell>
        </row>
        <row r="628">
          <cell r="A628" t="str">
            <v>.2</v>
          </cell>
          <cell r="B628" t="str">
            <v>Ins Sinapi 36888</v>
          </cell>
          <cell r="C628" t="str">
            <v>Guarnição/moldura de acabamento para esquadria de alumínio anodizado natural, para 1 face</v>
          </cell>
          <cell r="D628" t="str">
            <v>m</v>
          </cell>
          <cell r="E628">
            <v>13.2</v>
          </cell>
          <cell r="F628">
            <v>8.11</v>
          </cell>
          <cell r="G628">
            <v>107.05</v>
          </cell>
        </row>
        <row r="629">
          <cell r="A629" t="str">
            <v>.3</v>
          </cell>
          <cell r="B629" t="str">
            <v>Estimado</v>
          </cell>
          <cell r="C629" t="str">
            <v>Pintura eletrostática na cor branca (10% do valor da esquadria)</v>
          </cell>
          <cell r="D629" t="str">
            <v>un</v>
          </cell>
          <cell r="E629">
            <v>0.1</v>
          </cell>
          <cell r="F629">
            <v>3073.3100000000004</v>
          </cell>
          <cell r="G629">
            <v>307.33</v>
          </cell>
        </row>
        <row r="630">
          <cell r="A630" t="str">
            <v>.4</v>
          </cell>
          <cell r="B630" t="str">
            <v>Sinapi 88251</v>
          </cell>
          <cell r="C630" t="str">
            <v>Auxiliar de serralheiro com encargos complementares</v>
          </cell>
          <cell r="D630" t="str">
            <v>h</v>
          </cell>
          <cell r="E630">
            <v>6.6</v>
          </cell>
          <cell r="F630">
            <v>13.74</v>
          </cell>
          <cell r="G630">
            <v>90.68</v>
          </cell>
        </row>
        <row r="631">
          <cell r="A631" t="str">
            <v>.5</v>
          </cell>
          <cell r="B631" t="str">
            <v>Sinapi 88315</v>
          </cell>
          <cell r="C631" t="str">
            <v>Serralheiro com encargos complementares</v>
          </cell>
          <cell r="D631" t="str">
            <v>h</v>
          </cell>
          <cell r="E631">
            <v>6.6</v>
          </cell>
          <cell r="F631">
            <v>17.079999999999998</v>
          </cell>
          <cell r="G631">
            <v>112.73</v>
          </cell>
        </row>
        <row r="632">
          <cell r="A632" t="str">
            <v>.6</v>
          </cell>
          <cell r="B632" t="str">
            <v>Sinapi 72120</v>
          </cell>
          <cell r="C632" t="str">
            <v>Vidro temperado incolor, espessura 10mm, fornecimento e instalacao, inclusive massa para vedação</v>
          </cell>
          <cell r="D632" t="str">
            <v>m2</v>
          </cell>
          <cell r="E632">
            <v>9.4499999999999993</v>
          </cell>
          <cell r="F632">
            <v>265.35000000000002</v>
          </cell>
          <cell r="G632">
            <v>2507.56</v>
          </cell>
        </row>
        <row r="635">
          <cell r="A635" t="str">
            <v>Composição 0057</v>
          </cell>
          <cell r="B635" t="str">
            <v>Comp. criada a partir do serviço</v>
          </cell>
          <cell r="C635" t="str">
            <v>Esquadria em aluminio pintura eletrostática branca fixa guarnecendo vidro temperado liso 10mm - 90x210cm</v>
          </cell>
          <cell r="D635" t="str">
            <v>un</v>
          </cell>
          <cell r="E635">
            <v>1</v>
          </cell>
          <cell r="G635">
            <v>1300.07</v>
          </cell>
        </row>
        <row r="636">
          <cell r="A636" t="str">
            <v>.1</v>
          </cell>
          <cell r="B636" t="str">
            <v>Sinapi 85010</v>
          </cell>
          <cell r="C636" t="str">
            <v>Caixilho fixo de alumínio para vidro</v>
          </cell>
          <cell r="D636" t="str">
            <v>m2</v>
          </cell>
          <cell r="E636">
            <v>1.89</v>
          </cell>
          <cell r="F636">
            <v>313.89</v>
          </cell>
          <cell r="G636">
            <v>593.25</v>
          </cell>
        </row>
        <row r="637">
          <cell r="A637" t="str">
            <v>.2</v>
          </cell>
          <cell r="B637" t="str">
            <v>Ins Sinapi 36888</v>
          </cell>
          <cell r="C637" t="str">
            <v>Guarnição/moldura de acabamento para esquadria de alumínio anodizado natural, para 1 face</v>
          </cell>
          <cell r="D637" t="str">
            <v>m</v>
          </cell>
          <cell r="E637">
            <v>6</v>
          </cell>
          <cell r="F637">
            <v>8.11</v>
          </cell>
          <cell r="G637">
            <v>48.66</v>
          </cell>
        </row>
        <row r="638">
          <cell r="A638" t="str">
            <v>.3</v>
          </cell>
          <cell r="B638" t="str">
            <v>Estimado</v>
          </cell>
          <cell r="C638" t="str">
            <v>Pintura eletrostática na cor branca (10% do valor da esquadria)</v>
          </cell>
          <cell r="D638" t="str">
            <v>un</v>
          </cell>
          <cell r="E638">
            <v>0.1</v>
          </cell>
          <cell r="F638">
            <v>641.91</v>
          </cell>
          <cell r="G638">
            <v>64.19</v>
          </cell>
        </row>
        <row r="639">
          <cell r="A639" t="str">
            <v>.4</v>
          </cell>
          <cell r="B639" t="str">
            <v>Sinapi 88251</v>
          </cell>
          <cell r="C639" t="str">
            <v>Auxiliar de serralheiro com encargos complementares</v>
          </cell>
          <cell r="D639" t="str">
            <v>h</v>
          </cell>
          <cell r="E639">
            <v>3</v>
          </cell>
          <cell r="F639">
            <v>13.74</v>
          </cell>
          <cell r="G639">
            <v>41.22</v>
          </cell>
        </row>
        <row r="640">
          <cell r="A640" t="str">
            <v>.5</v>
          </cell>
          <cell r="B640" t="str">
            <v>Sinapi 88315</v>
          </cell>
          <cell r="C640" t="str">
            <v>Serralheiro com encargos complementares</v>
          </cell>
          <cell r="D640" t="str">
            <v>h</v>
          </cell>
          <cell r="E640">
            <v>3</v>
          </cell>
          <cell r="F640">
            <v>17.079999999999998</v>
          </cell>
          <cell r="G640">
            <v>51.24</v>
          </cell>
        </row>
        <row r="641">
          <cell r="A641" t="str">
            <v>.6</v>
          </cell>
          <cell r="B641" t="str">
            <v>Sinapi 72120</v>
          </cell>
          <cell r="C641" t="str">
            <v>Vidro temperado incolor, espessura 10mm, fornecimento e instalacao, inclusive massa para vedação</v>
          </cell>
          <cell r="D641" t="str">
            <v>m2</v>
          </cell>
          <cell r="E641">
            <v>1.89</v>
          </cell>
          <cell r="F641">
            <v>265.35000000000002</v>
          </cell>
          <cell r="G641">
            <v>501.51</v>
          </cell>
        </row>
        <row r="644">
          <cell r="A644" t="str">
            <v>Composição 0058</v>
          </cell>
          <cell r="B644" t="str">
            <v>Comp. criada a partir do serviço</v>
          </cell>
          <cell r="C644" t="str">
            <v>Esquadria em aluminio pintura eletrostática branca fixa guarnecendo vidro temperado liso 10mm - 395x100cm</v>
          </cell>
          <cell r="D644" t="str">
            <v>un</v>
          </cell>
          <cell r="E644">
            <v>1</v>
          </cell>
          <cell r="G644">
            <v>2652.87</v>
          </cell>
        </row>
        <row r="645">
          <cell r="A645" t="str">
            <v>.1</v>
          </cell>
          <cell r="B645" t="str">
            <v>Sinapi 85010</v>
          </cell>
          <cell r="C645" t="str">
            <v>Caixilho fixo de alumínio para vidro</v>
          </cell>
          <cell r="D645" t="str">
            <v>m2</v>
          </cell>
          <cell r="E645">
            <v>3.95</v>
          </cell>
          <cell r="F645">
            <v>313.89</v>
          </cell>
          <cell r="G645">
            <v>1239.8699999999999</v>
          </cell>
        </row>
        <row r="646">
          <cell r="A646" t="str">
            <v>.2</v>
          </cell>
          <cell r="B646" t="str">
            <v>Ins Sinapi 36888</v>
          </cell>
          <cell r="C646" t="str">
            <v>Guarnição/moldura de acabamento para esquadria de alumínio anodizado natural, para 1 face</v>
          </cell>
          <cell r="D646" t="str">
            <v>m</v>
          </cell>
          <cell r="E646">
            <v>9.9</v>
          </cell>
          <cell r="F646">
            <v>8.11</v>
          </cell>
          <cell r="G646">
            <v>80.290000000000006</v>
          </cell>
        </row>
        <row r="647">
          <cell r="A647" t="str">
            <v>.3</v>
          </cell>
          <cell r="B647" t="str">
            <v>Estimado</v>
          </cell>
          <cell r="C647" t="str">
            <v>Pintura eletrostática na cor branca (10% do valor da esquadria)</v>
          </cell>
          <cell r="D647" t="str">
            <v>un</v>
          </cell>
          <cell r="E647">
            <v>0.1</v>
          </cell>
          <cell r="F647">
            <v>1320.1599999999999</v>
          </cell>
          <cell r="G647">
            <v>132.02000000000001</v>
          </cell>
        </row>
        <row r="648">
          <cell r="A648" t="str">
            <v>.4</v>
          </cell>
          <cell r="B648" t="str">
            <v>Sinapi 88251</v>
          </cell>
          <cell r="C648" t="str">
            <v>Auxiliar de serralheiro com encargos complementares</v>
          </cell>
          <cell r="D648" t="str">
            <v>h</v>
          </cell>
          <cell r="E648">
            <v>4.95</v>
          </cell>
          <cell r="F648">
            <v>13.74</v>
          </cell>
          <cell r="G648">
            <v>68.010000000000005</v>
          </cell>
        </row>
        <row r="649">
          <cell r="A649" t="str">
            <v>.5</v>
          </cell>
          <cell r="B649" t="str">
            <v>Sinapi 88315</v>
          </cell>
          <cell r="C649" t="str">
            <v>Serralheiro com encargos complementares</v>
          </cell>
          <cell r="D649" t="str">
            <v>h</v>
          </cell>
          <cell r="E649">
            <v>4.95</v>
          </cell>
          <cell r="F649">
            <v>17.079999999999998</v>
          </cell>
          <cell r="G649">
            <v>84.55</v>
          </cell>
        </row>
        <row r="650">
          <cell r="A650" t="str">
            <v>.6</v>
          </cell>
          <cell r="B650" t="str">
            <v>Sinapi 72120</v>
          </cell>
          <cell r="C650" t="str">
            <v>Vidro temperado incolor, espessura 10mm, fornecimento e instalacao, inclusive massa para vedação</v>
          </cell>
          <cell r="D650" t="str">
            <v>m2</v>
          </cell>
          <cell r="E650">
            <v>3.95</v>
          </cell>
          <cell r="F650">
            <v>265.35000000000002</v>
          </cell>
          <cell r="G650">
            <v>1048.1300000000001</v>
          </cell>
        </row>
        <row r="653">
          <cell r="A653" t="str">
            <v>Composição 0059</v>
          </cell>
          <cell r="B653" t="str">
            <v>Comp. criada a partir do serviço</v>
          </cell>
          <cell r="C653" t="str">
            <v>Esquadria em aluminio pintura eletrostática branca fixa guarnecendo vidro temperado liso 10mm - 180x210cm</v>
          </cell>
          <cell r="D653" t="str">
            <v>un</v>
          </cell>
          <cell r="E653">
            <v>1</v>
          </cell>
          <cell r="G653">
            <v>2497.96</v>
          </cell>
        </row>
        <row r="654">
          <cell r="A654" t="str">
            <v>.1</v>
          </cell>
          <cell r="B654" t="str">
            <v>Sinapi 85010</v>
          </cell>
          <cell r="C654" t="str">
            <v>Caixilho fixo de alumínio para vidro</v>
          </cell>
          <cell r="D654" t="str">
            <v>m2</v>
          </cell>
          <cell r="E654">
            <v>3.78</v>
          </cell>
          <cell r="F654">
            <v>313.89</v>
          </cell>
          <cell r="G654">
            <v>1186.5</v>
          </cell>
        </row>
        <row r="655">
          <cell r="A655" t="str">
            <v>.2</v>
          </cell>
          <cell r="B655" t="str">
            <v>Ins Sinapi 36888</v>
          </cell>
          <cell r="C655" t="str">
            <v>Guarnição/moldura de acabamento para esquadria de alumínio anodizado natural, para 1 face</v>
          </cell>
          <cell r="D655" t="str">
            <v>m</v>
          </cell>
          <cell r="E655">
            <v>7.8</v>
          </cell>
          <cell r="F655">
            <v>8.11</v>
          </cell>
          <cell r="G655">
            <v>63.26</v>
          </cell>
        </row>
        <row r="656">
          <cell r="A656" t="str">
            <v>.3</v>
          </cell>
          <cell r="B656" t="str">
            <v>Estimado</v>
          </cell>
          <cell r="C656" t="str">
            <v>Pintura eletrostática na cor branca (10% do valor da esquadria)</v>
          </cell>
          <cell r="D656" t="str">
            <v>un</v>
          </cell>
          <cell r="E656">
            <v>0.1</v>
          </cell>
          <cell r="F656">
            <v>1249.76</v>
          </cell>
          <cell r="G656">
            <v>124.98</v>
          </cell>
        </row>
        <row r="657">
          <cell r="A657" t="str">
            <v>.4</v>
          </cell>
          <cell r="B657" t="str">
            <v>Sinapi 88251</v>
          </cell>
          <cell r="C657" t="str">
            <v>Auxiliar de serralheiro com encargos complementares</v>
          </cell>
          <cell r="D657" t="str">
            <v>h</v>
          </cell>
          <cell r="E657">
            <v>3.9</v>
          </cell>
          <cell r="F657">
            <v>13.74</v>
          </cell>
          <cell r="G657">
            <v>53.59</v>
          </cell>
        </row>
        <row r="658">
          <cell r="A658" t="str">
            <v>.5</v>
          </cell>
          <cell r="B658" t="str">
            <v>Sinapi 88315</v>
          </cell>
          <cell r="C658" t="str">
            <v>Serralheiro com encargos complementares</v>
          </cell>
          <cell r="D658" t="str">
            <v>h</v>
          </cell>
          <cell r="E658">
            <v>3.9</v>
          </cell>
          <cell r="F658">
            <v>17.079999999999998</v>
          </cell>
          <cell r="G658">
            <v>66.61</v>
          </cell>
        </row>
        <row r="659">
          <cell r="A659" t="str">
            <v>.6</v>
          </cell>
          <cell r="B659" t="str">
            <v>Sinapi 72120</v>
          </cell>
          <cell r="C659" t="str">
            <v>Vidro temperado incolor, espessura 10mm, fornecimento e instalacao, inclusive massa para vedação</v>
          </cell>
          <cell r="D659" t="str">
            <v>m2</v>
          </cell>
          <cell r="E659">
            <v>3.78</v>
          </cell>
          <cell r="F659">
            <v>265.35000000000002</v>
          </cell>
          <cell r="G659">
            <v>1003.02</v>
          </cell>
        </row>
        <row r="662">
          <cell r="A662" t="str">
            <v>Composição 0060</v>
          </cell>
          <cell r="B662" t="str">
            <v>Comp. criada a partir do serviço</v>
          </cell>
          <cell r="C662" t="str">
            <v>Esquadria em aluminio pintura eletrostática branca fixa guarnecendo vidro temperado liso 10mm - 270x210cm</v>
          </cell>
          <cell r="D662" t="str">
            <v>un</v>
          </cell>
          <cell r="E662">
            <v>1</v>
          </cell>
          <cell r="G662">
            <v>3695.84</v>
          </cell>
        </row>
        <row r="663">
          <cell r="A663" t="str">
            <v>.1</v>
          </cell>
          <cell r="B663" t="str">
            <v>Sinapi 85010</v>
          </cell>
          <cell r="C663" t="str">
            <v>Caixilho fixo de alumínio para vidro</v>
          </cell>
          <cell r="D663" t="str">
            <v>m2</v>
          </cell>
          <cell r="E663">
            <v>5.67</v>
          </cell>
          <cell r="F663">
            <v>313.89</v>
          </cell>
          <cell r="G663">
            <v>1779.76</v>
          </cell>
        </row>
        <row r="664">
          <cell r="A664" t="str">
            <v>.2</v>
          </cell>
          <cell r="B664" t="str">
            <v>Ins Sinapi 36888</v>
          </cell>
          <cell r="C664" t="str">
            <v>Guarnição/moldura de acabamento para esquadria de alumínio anodizado natural, para 1 face</v>
          </cell>
          <cell r="D664" t="str">
            <v>m</v>
          </cell>
          <cell r="E664">
            <v>9.6</v>
          </cell>
          <cell r="F664">
            <v>8.11</v>
          </cell>
          <cell r="G664">
            <v>77.86</v>
          </cell>
        </row>
        <row r="665">
          <cell r="A665" t="str">
            <v>.3</v>
          </cell>
          <cell r="B665" t="str">
            <v>Estimado</v>
          </cell>
          <cell r="C665" t="str">
            <v>Pintura eletrostática na cor branca (10% do valor da esquadria)</v>
          </cell>
          <cell r="D665" t="str">
            <v>un</v>
          </cell>
          <cell r="E665">
            <v>0.1</v>
          </cell>
          <cell r="F665">
            <v>1857.62</v>
          </cell>
          <cell r="G665">
            <v>185.76</v>
          </cell>
        </row>
        <row r="666">
          <cell r="A666" t="str">
            <v>.4</v>
          </cell>
          <cell r="B666" t="str">
            <v>Sinapi 88251</v>
          </cell>
          <cell r="C666" t="str">
            <v>Auxiliar de serralheiro com encargos complementares</v>
          </cell>
          <cell r="D666" t="str">
            <v>h</v>
          </cell>
          <cell r="E666">
            <v>4.8</v>
          </cell>
          <cell r="F666">
            <v>13.74</v>
          </cell>
          <cell r="G666">
            <v>65.95</v>
          </cell>
        </row>
        <row r="667">
          <cell r="A667" t="str">
            <v>.5</v>
          </cell>
          <cell r="B667" t="str">
            <v>Sinapi 88315</v>
          </cell>
          <cell r="C667" t="str">
            <v>Serralheiro com encargos complementares</v>
          </cell>
          <cell r="D667" t="str">
            <v>h</v>
          </cell>
          <cell r="E667">
            <v>4.8</v>
          </cell>
          <cell r="F667">
            <v>17.079999999999998</v>
          </cell>
          <cell r="G667">
            <v>81.98</v>
          </cell>
        </row>
        <row r="668">
          <cell r="A668" t="str">
            <v>.6</v>
          </cell>
          <cell r="B668" t="str">
            <v>Sinapi 72120</v>
          </cell>
          <cell r="C668" t="str">
            <v>Vidro temperado incolor, espessura 10mm, fornecimento e instalacao, inclusive massa para vedação</v>
          </cell>
          <cell r="D668" t="str">
            <v>m2</v>
          </cell>
          <cell r="E668">
            <v>5.67</v>
          </cell>
          <cell r="F668">
            <v>265.35000000000002</v>
          </cell>
          <cell r="G668">
            <v>1504.53</v>
          </cell>
        </row>
        <row r="671">
          <cell r="A671" t="str">
            <v>Composição 0061</v>
          </cell>
          <cell r="B671" t="str">
            <v>Comp. criada a partir do serviço</v>
          </cell>
          <cell r="C671" t="str">
            <v>Esquadria em aluminio pintura eletrostática branca fixa guarnecendo vidro temperado liso 10mm - 90x50cm - Guiche</v>
          </cell>
          <cell r="D671" t="str">
            <v>un</v>
          </cell>
          <cell r="E671">
            <v>1</v>
          </cell>
          <cell r="G671">
            <v>342.92</v>
          </cell>
        </row>
        <row r="672">
          <cell r="A672" t="str">
            <v>.1</v>
          </cell>
          <cell r="B672" t="str">
            <v>Sinapi 85010</v>
          </cell>
          <cell r="C672" t="str">
            <v>Caixilho fixo de alumínio para vidro</v>
          </cell>
          <cell r="D672" t="str">
            <v>m2</v>
          </cell>
          <cell r="E672">
            <v>0.45</v>
          </cell>
          <cell r="F672">
            <v>313.89</v>
          </cell>
          <cell r="G672">
            <v>141.25</v>
          </cell>
        </row>
        <row r="673">
          <cell r="A673" t="str">
            <v>.2</v>
          </cell>
          <cell r="B673" t="str">
            <v>Ins Sinapi 36888</v>
          </cell>
          <cell r="C673" t="str">
            <v>Guarnição/moldura de acabamento para esquadria de alumínio anodizado natural, para 1 face</v>
          </cell>
          <cell r="D673" t="str">
            <v>m</v>
          </cell>
          <cell r="E673">
            <v>2.8</v>
          </cell>
          <cell r="F673">
            <v>8.11</v>
          </cell>
          <cell r="G673">
            <v>22.71</v>
          </cell>
        </row>
        <row r="674">
          <cell r="A674" t="str">
            <v>.3</v>
          </cell>
          <cell r="B674" t="str">
            <v>Estimado</v>
          </cell>
          <cell r="C674" t="str">
            <v>Pintura eletrostática na cor branca (10% do valor da esquadria)</v>
          </cell>
          <cell r="D674" t="str">
            <v>un</v>
          </cell>
          <cell r="E674">
            <v>0.1</v>
          </cell>
          <cell r="F674">
            <v>163.96</v>
          </cell>
          <cell r="G674">
            <v>16.399999999999999</v>
          </cell>
        </row>
        <row r="675">
          <cell r="A675" t="str">
            <v>.4</v>
          </cell>
          <cell r="B675" t="str">
            <v>Sinapi 88251</v>
          </cell>
          <cell r="C675" t="str">
            <v>Auxiliar de serralheiro com encargos complementares</v>
          </cell>
          <cell r="D675" t="str">
            <v>h</v>
          </cell>
          <cell r="E675">
            <v>1.4</v>
          </cell>
          <cell r="F675">
            <v>13.74</v>
          </cell>
          <cell r="G675">
            <v>19.239999999999998</v>
          </cell>
        </row>
        <row r="676">
          <cell r="A676" t="str">
            <v>.5</v>
          </cell>
          <cell r="B676" t="str">
            <v>Sinapi 88315</v>
          </cell>
          <cell r="C676" t="str">
            <v>Serralheiro com encargos complementares</v>
          </cell>
          <cell r="D676" t="str">
            <v>h</v>
          </cell>
          <cell r="E676">
            <v>1.4</v>
          </cell>
          <cell r="F676">
            <v>17.079999999999998</v>
          </cell>
          <cell r="G676">
            <v>23.91</v>
          </cell>
        </row>
        <row r="677">
          <cell r="A677" t="str">
            <v>.6</v>
          </cell>
          <cell r="B677" t="str">
            <v>Sinapi 72120</v>
          </cell>
          <cell r="C677" t="str">
            <v>Vidro temperado incolor, espessura 10mm, fornecimento e instalacao, inclusive massa para vedação</v>
          </cell>
          <cell r="D677" t="str">
            <v>m2</v>
          </cell>
          <cell r="E677">
            <v>0.45</v>
          </cell>
          <cell r="F677">
            <v>265.35000000000002</v>
          </cell>
          <cell r="G677">
            <v>119.41</v>
          </cell>
        </row>
        <row r="680">
          <cell r="A680" t="str">
            <v>Composição 0063</v>
          </cell>
          <cell r="B680" t="str">
            <v>Comp. criada a partir do serviço</v>
          </cell>
          <cell r="C680" t="str">
            <v>Esquadria em aluminio pintura eletrostática branca fixa guarnecendo vidro temperado liso 10mm - 630x300cm</v>
          </cell>
          <cell r="D680" t="str">
            <v>un</v>
          </cell>
          <cell r="E680">
            <v>1</v>
          </cell>
          <cell r="G680">
            <v>11993.45</v>
          </cell>
        </row>
        <row r="681">
          <cell r="A681" t="str">
            <v>.1</v>
          </cell>
          <cell r="B681" t="str">
            <v>Sinapi 85010</v>
          </cell>
          <cell r="C681" t="str">
            <v>Caixilho fixo de alumínio para vidro</v>
          </cell>
          <cell r="D681" t="str">
            <v>m2</v>
          </cell>
          <cell r="E681">
            <v>18.899999999999999</v>
          </cell>
          <cell r="F681">
            <v>313.89</v>
          </cell>
          <cell r="G681">
            <v>5932.52</v>
          </cell>
        </row>
        <row r="682">
          <cell r="A682" t="str">
            <v>.2</v>
          </cell>
          <cell r="B682" t="str">
            <v>Ins Sinapi 36888</v>
          </cell>
          <cell r="C682" t="str">
            <v>Guarnição/moldura de acabamento para esquadria de alumínio anodizado natural, para 1 face</v>
          </cell>
          <cell r="D682" t="str">
            <v>m</v>
          </cell>
          <cell r="E682">
            <v>18.600000000000001</v>
          </cell>
          <cell r="F682">
            <v>8.11</v>
          </cell>
          <cell r="G682">
            <v>150.85</v>
          </cell>
        </row>
        <row r="683">
          <cell r="A683" t="str">
            <v>.3</v>
          </cell>
          <cell r="B683" t="str">
            <v>Estimado</v>
          </cell>
          <cell r="C683" t="str">
            <v>Pintura eletrostática na cor branca (10% do valor da esquadria)</v>
          </cell>
          <cell r="D683" t="str">
            <v>un</v>
          </cell>
          <cell r="E683">
            <v>0.1</v>
          </cell>
          <cell r="F683">
            <v>6083.3700000000008</v>
          </cell>
          <cell r="G683">
            <v>608.34</v>
          </cell>
        </row>
        <row r="684">
          <cell r="A684" t="str">
            <v>.4</v>
          </cell>
          <cell r="B684" t="str">
            <v>Sinapi 88251</v>
          </cell>
          <cell r="C684" t="str">
            <v>Auxiliar de serralheiro com encargos complementares</v>
          </cell>
          <cell r="D684" t="str">
            <v>h</v>
          </cell>
          <cell r="E684">
            <v>9.3000000000000007</v>
          </cell>
          <cell r="F684">
            <v>13.74</v>
          </cell>
          <cell r="G684">
            <v>127.78</v>
          </cell>
        </row>
        <row r="685">
          <cell r="A685" t="str">
            <v>.5</v>
          </cell>
          <cell r="B685" t="str">
            <v>Sinapi 88315</v>
          </cell>
          <cell r="C685" t="str">
            <v>Serralheiro com encargos complementares</v>
          </cell>
          <cell r="D685" t="str">
            <v>h</v>
          </cell>
          <cell r="E685">
            <v>9.3000000000000007</v>
          </cell>
          <cell r="F685">
            <v>17.079999999999998</v>
          </cell>
          <cell r="G685">
            <v>158.84</v>
          </cell>
        </row>
        <row r="686">
          <cell r="A686" t="str">
            <v>.6</v>
          </cell>
          <cell r="B686" t="str">
            <v>Sinapi 72120</v>
          </cell>
          <cell r="C686" t="str">
            <v>Vidro temperado incolor, espessura 10mm, fornecimento e instalacao, inclusive massa para vedação</v>
          </cell>
          <cell r="D686" t="str">
            <v>m2</v>
          </cell>
          <cell r="E686">
            <v>18.899999999999999</v>
          </cell>
          <cell r="F686">
            <v>265.35000000000002</v>
          </cell>
          <cell r="G686">
            <v>5015.12</v>
          </cell>
        </row>
        <row r="689">
          <cell r="A689" t="str">
            <v>Composição 0064</v>
          </cell>
          <cell r="B689" t="str">
            <v>Comp. criada a partir do serviço</v>
          </cell>
          <cell r="C689" t="str">
            <v>Esquadria em aluminio pintura eletrostática branca fixa guarnecendo vidro temperado liso 10mm - 60x50cm - Guiche</v>
          </cell>
          <cell r="D689" t="str">
            <v>un</v>
          </cell>
          <cell r="E689">
            <v>1</v>
          </cell>
          <cell r="G689">
            <v>236.71999999999997</v>
          </cell>
        </row>
        <row r="690">
          <cell r="A690" t="str">
            <v>.1</v>
          </cell>
          <cell r="B690" t="str">
            <v>Sinapi 85010</v>
          </cell>
          <cell r="C690" t="str">
            <v>Caixilho fixo de alumínio para vidro</v>
          </cell>
          <cell r="D690" t="str">
            <v>m2</v>
          </cell>
          <cell r="E690">
            <v>0.3</v>
          </cell>
          <cell r="F690">
            <v>313.89</v>
          </cell>
          <cell r="G690">
            <v>94.17</v>
          </cell>
        </row>
        <row r="691">
          <cell r="A691" t="str">
            <v>.2</v>
          </cell>
          <cell r="B691" t="str">
            <v>Ins Sinapi 36888</v>
          </cell>
          <cell r="C691" t="str">
            <v>Guarnição/moldura de acabamento para esquadria de alumínio anodizado natural, para 1 face</v>
          </cell>
          <cell r="D691" t="str">
            <v>m</v>
          </cell>
          <cell r="E691">
            <v>2.2000000000000002</v>
          </cell>
          <cell r="F691">
            <v>8.11</v>
          </cell>
          <cell r="G691">
            <v>17.84</v>
          </cell>
        </row>
        <row r="692">
          <cell r="A692" t="str">
            <v>.3</v>
          </cell>
          <cell r="B692" t="str">
            <v>Estimado</v>
          </cell>
          <cell r="C692" t="str">
            <v>Pintura eletrostática na cor branca (10% do valor da esquadria)</v>
          </cell>
          <cell r="D692" t="str">
            <v>un</v>
          </cell>
          <cell r="E692">
            <v>0.1</v>
          </cell>
          <cell r="F692">
            <v>112.01</v>
          </cell>
          <cell r="G692">
            <v>11.2</v>
          </cell>
        </row>
        <row r="693">
          <cell r="A693" t="str">
            <v>.4</v>
          </cell>
          <cell r="B693" t="str">
            <v>Sinapi 88251</v>
          </cell>
          <cell r="C693" t="str">
            <v>Auxiliar de serralheiro com encargos complementares</v>
          </cell>
          <cell r="D693" t="str">
            <v>h</v>
          </cell>
          <cell r="E693">
            <v>1.1000000000000001</v>
          </cell>
          <cell r="F693">
            <v>13.74</v>
          </cell>
          <cell r="G693">
            <v>15.11</v>
          </cell>
        </row>
        <row r="694">
          <cell r="A694" t="str">
            <v>.5</v>
          </cell>
          <cell r="B694" t="str">
            <v>Sinapi 88315</v>
          </cell>
          <cell r="C694" t="str">
            <v>Serralheiro com encargos complementares</v>
          </cell>
          <cell r="D694" t="str">
            <v>h</v>
          </cell>
          <cell r="E694">
            <v>1.1000000000000001</v>
          </cell>
          <cell r="F694">
            <v>17.079999999999998</v>
          </cell>
          <cell r="G694">
            <v>18.79</v>
          </cell>
        </row>
        <row r="695">
          <cell r="A695" t="str">
            <v>.6</v>
          </cell>
          <cell r="B695" t="str">
            <v>Sinapi 72120</v>
          </cell>
          <cell r="C695" t="str">
            <v>Vidro temperado incolor, espessura 10mm, fornecimento e instalacao, inclusive massa para vedação</v>
          </cell>
          <cell r="D695" t="str">
            <v>m2</v>
          </cell>
          <cell r="E695">
            <v>0.3</v>
          </cell>
          <cell r="F695">
            <v>265.35000000000002</v>
          </cell>
          <cell r="G695">
            <v>79.61</v>
          </cell>
        </row>
        <row r="698">
          <cell r="A698" t="str">
            <v>Composição 0065</v>
          </cell>
          <cell r="B698" t="str">
            <v>Comp. criada a partir do serviço</v>
          </cell>
          <cell r="C698" t="str">
            <v>Esquadria em aluminio pintura eletrostática branca fixa guarnecendo vidro plumbífero - 60x50cm - Guiche</v>
          </cell>
          <cell r="D698" t="str">
            <v>un</v>
          </cell>
          <cell r="E698">
            <v>1</v>
          </cell>
          <cell r="G698">
            <v>5503.4299999999994</v>
          </cell>
        </row>
        <row r="699">
          <cell r="A699" t="str">
            <v>.1</v>
          </cell>
          <cell r="B699" t="str">
            <v>Sinapi 85010</v>
          </cell>
          <cell r="C699" t="str">
            <v>Caixilho fixo de alumínio para vidro</v>
          </cell>
          <cell r="D699" t="str">
            <v>m2</v>
          </cell>
          <cell r="E699">
            <v>0.3</v>
          </cell>
          <cell r="F699">
            <v>313.89</v>
          </cell>
          <cell r="G699">
            <v>94.17</v>
          </cell>
        </row>
        <row r="700">
          <cell r="A700" t="str">
            <v>.2</v>
          </cell>
          <cell r="B700" t="str">
            <v>Ins Sinapi 36888</v>
          </cell>
          <cell r="C700" t="str">
            <v>Guarnição/moldura de acabamento para esquadria de alumínio anodizado natural, para 1 face</v>
          </cell>
          <cell r="D700" t="str">
            <v>m</v>
          </cell>
          <cell r="E700">
            <v>2.2000000000000002</v>
          </cell>
          <cell r="F700">
            <v>8.11</v>
          </cell>
          <cell r="G700">
            <v>17.84</v>
          </cell>
        </row>
        <row r="701">
          <cell r="A701" t="str">
            <v>.3</v>
          </cell>
          <cell r="B701" t="str">
            <v>Estimado</v>
          </cell>
          <cell r="C701" t="str">
            <v>Pintura eletrostática na cor branca (10% do valor da esquadria)</v>
          </cell>
          <cell r="D701" t="str">
            <v>un</v>
          </cell>
          <cell r="E701">
            <v>0.1</v>
          </cell>
          <cell r="F701">
            <v>112.01</v>
          </cell>
          <cell r="G701">
            <v>11.2</v>
          </cell>
        </row>
        <row r="702">
          <cell r="A702" t="str">
            <v>.4</v>
          </cell>
          <cell r="B702" t="str">
            <v>Sinapi 88251</v>
          </cell>
          <cell r="C702" t="str">
            <v>Auxiliar de serralheiro com encargos complementares</v>
          </cell>
          <cell r="D702" t="str">
            <v>h</v>
          </cell>
          <cell r="E702">
            <v>1.1000000000000001</v>
          </cell>
          <cell r="F702">
            <v>13.74</v>
          </cell>
          <cell r="G702">
            <v>15.11</v>
          </cell>
        </row>
        <row r="703">
          <cell r="A703" t="str">
            <v>.5</v>
          </cell>
          <cell r="B703" t="str">
            <v>Sinapi 88315</v>
          </cell>
          <cell r="C703" t="str">
            <v>Serralheiro com encargos complementares</v>
          </cell>
          <cell r="D703" t="str">
            <v>h</v>
          </cell>
          <cell r="E703">
            <v>1.1000000000000001</v>
          </cell>
          <cell r="F703">
            <v>17.079999999999998</v>
          </cell>
          <cell r="G703">
            <v>18.79</v>
          </cell>
        </row>
        <row r="704">
          <cell r="A704" t="str">
            <v>.6</v>
          </cell>
          <cell r="B704" t="str">
            <v>Proposta</v>
          </cell>
          <cell r="C704" t="str">
            <v>Vidro plumbífero</v>
          </cell>
          <cell r="D704" t="str">
            <v>m2</v>
          </cell>
          <cell r="E704">
            <v>0.3</v>
          </cell>
          <cell r="F704">
            <v>17821.080000000002</v>
          </cell>
          <cell r="G704">
            <v>5346.32</v>
          </cell>
        </row>
        <row r="707">
          <cell r="A707" t="str">
            <v>Composição 0066</v>
          </cell>
          <cell r="B707" t="str">
            <v>Comp. criada a partir do serviço</v>
          </cell>
          <cell r="C707" t="str">
            <v>Esquadria em aluminio pintura eletrostática branca fixa guarnecendo vidro temperado liso 10mm - 360x210cm</v>
          </cell>
          <cell r="D707" t="str">
            <v>un</v>
          </cell>
          <cell r="E707">
            <v>1</v>
          </cell>
          <cell r="G707">
            <v>4893.7400000000007</v>
          </cell>
        </row>
        <row r="708">
          <cell r="A708" t="str">
            <v>.1</v>
          </cell>
          <cell r="B708" t="str">
            <v>Sinapi 85010</v>
          </cell>
          <cell r="C708" t="str">
            <v>Caixilho fixo de alumínio para vidro</v>
          </cell>
          <cell r="D708" t="str">
            <v>m2</v>
          </cell>
          <cell r="E708">
            <v>7.56</v>
          </cell>
          <cell r="F708">
            <v>313.89</v>
          </cell>
          <cell r="G708">
            <v>2373.0100000000002</v>
          </cell>
        </row>
        <row r="709">
          <cell r="A709" t="str">
            <v>.2</v>
          </cell>
          <cell r="B709" t="str">
            <v>Ins Sinapi 36888</v>
          </cell>
          <cell r="C709" t="str">
            <v>Guarnição/moldura de acabamento para esquadria de alumínio anodizado natural, para 1 face</v>
          </cell>
          <cell r="D709" t="str">
            <v>m</v>
          </cell>
          <cell r="E709">
            <v>11.4</v>
          </cell>
          <cell r="F709">
            <v>8.11</v>
          </cell>
          <cell r="G709">
            <v>92.45</v>
          </cell>
        </row>
        <row r="710">
          <cell r="A710" t="str">
            <v>.3</v>
          </cell>
          <cell r="B710" t="str">
            <v>Estimado</v>
          </cell>
          <cell r="C710" t="str">
            <v>Pintura eletrostática na cor branca (10% do valor da esquadria)</v>
          </cell>
          <cell r="D710" t="str">
            <v>un</v>
          </cell>
          <cell r="E710">
            <v>0.1</v>
          </cell>
          <cell r="F710">
            <v>2465.46</v>
          </cell>
          <cell r="G710">
            <v>246.55</v>
          </cell>
        </row>
        <row r="711">
          <cell r="A711" t="str">
            <v>.4</v>
          </cell>
          <cell r="B711" t="str">
            <v>Sinapi 88251</v>
          </cell>
          <cell r="C711" t="str">
            <v>Auxiliar de serralheiro com encargos complementares</v>
          </cell>
          <cell r="D711" t="str">
            <v>h</v>
          </cell>
          <cell r="E711">
            <v>5.7</v>
          </cell>
          <cell r="F711">
            <v>13.74</v>
          </cell>
          <cell r="G711">
            <v>78.319999999999993</v>
          </cell>
        </row>
        <row r="712">
          <cell r="A712" t="str">
            <v>.5</v>
          </cell>
          <cell r="B712" t="str">
            <v>Sinapi 88315</v>
          </cell>
          <cell r="C712" t="str">
            <v>Serralheiro com encargos complementares</v>
          </cell>
          <cell r="D712" t="str">
            <v>h</v>
          </cell>
          <cell r="E712">
            <v>5.7</v>
          </cell>
          <cell r="F712">
            <v>17.079999999999998</v>
          </cell>
          <cell r="G712">
            <v>97.36</v>
          </cell>
        </row>
        <row r="713">
          <cell r="A713" t="str">
            <v>.6</v>
          </cell>
          <cell r="B713" t="str">
            <v>Sinapi 72120</v>
          </cell>
          <cell r="C713" t="str">
            <v>Vidro temperado incolor, espessura 10mm, fornecimento e instalacao, inclusive massa para vedação</v>
          </cell>
          <cell r="D713" t="str">
            <v>m2</v>
          </cell>
          <cell r="E713">
            <v>7.56</v>
          </cell>
          <cell r="F713">
            <v>265.35000000000002</v>
          </cell>
          <cell r="G713">
            <v>2006.05</v>
          </cell>
        </row>
        <row r="716">
          <cell r="A716" t="str">
            <v>Composição 0067</v>
          </cell>
          <cell r="B716" t="str">
            <v>Comp. criada a partir do serviço</v>
          </cell>
          <cell r="C716" t="str">
            <v>Esquadria em aluminio pintura eletrostática branca fixa guarnecendo vidro temperado liso 10mm - 170x210cm</v>
          </cell>
          <cell r="D716" t="str">
            <v>un</v>
          </cell>
          <cell r="E716">
            <v>1</v>
          </cell>
          <cell r="G716">
            <v>2364.86</v>
          </cell>
        </row>
        <row r="717">
          <cell r="A717" t="str">
            <v>.1</v>
          </cell>
          <cell r="B717" t="str">
            <v>Sinapi 85010</v>
          </cell>
          <cell r="C717" t="str">
            <v>Caixilho fixo de alumínio para vidro</v>
          </cell>
          <cell r="D717" t="str">
            <v>m2</v>
          </cell>
          <cell r="E717">
            <v>3.57</v>
          </cell>
          <cell r="F717">
            <v>313.89</v>
          </cell>
          <cell r="G717">
            <v>1120.5899999999999</v>
          </cell>
        </row>
        <row r="718">
          <cell r="A718" t="str">
            <v>.2</v>
          </cell>
          <cell r="B718" t="str">
            <v>Ins Sinapi 36888</v>
          </cell>
          <cell r="C718" t="str">
            <v>Guarnição/moldura de acabamento para esquadria de alumínio anodizado natural, para 1 face</v>
          </cell>
          <cell r="D718" t="str">
            <v>m</v>
          </cell>
          <cell r="E718">
            <v>7.6</v>
          </cell>
          <cell r="F718">
            <v>8.11</v>
          </cell>
          <cell r="G718">
            <v>61.64</v>
          </cell>
        </row>
        <row r="719">
          <cell r="A719" t="str">
            <v>.3</v>
          </cell>
          <cell r="B719" t="str">
            <v>Estimado</v>
          </cell>
          <cell r="C719" t="str">
            <v>Pintura eletrostática na cor branca (10% do valor da esquadria)</v>
          </cell>
          <cell r="D719" t="str">
            <v>un</v>
          </cell>
          <cell r="E719">
            <v>0.1</v>
          </cell>
          <cell r="F719">
            <v>1182.23</v>
          </cell>
          <cell r="G719">
            <v>118.22</v>
          </cell>
        </row>
        <row r="720">
          <cell r="A720" t="str">
            <v>.4</v>
          </cell>
          <cell r="B720" t="str">
            <v>Sinapi 88251</v>
          </cell>
          <cell r="C720" t="str">
            <v>Auxiliar de serralheiro com encargos complementares</v>
          </cell>
          <cell r="D720" t="str">
            <v>h</v>
          </cell>
          <cell r="E720">
            <v>3.8</v>
          </cell>
          <cell r="F720">
            <v>13.74</v>
          </cell>
          <cell r="G720">
            <v>52.21</v>
          </cell>
        </row>
        <row r="721">
          <cell r="A721" t="str">
            <v>.5</v>
          </cell>
          <cell r="B721" t="str">
            <v>Sinapi 88315</v>
          </cell>
          <cell r="C721" t="str">
            <v>Serralheiro com encargos complementares</v>
          </cell>
          <cell r="D721" t="str">
            <v>h</v>
          </cell>
          <cell r="E721">
            <v>3.8</v>
          </cell>
          <cell r="F721">
            <v>17.079999999999998</v>
          </cell>
          <cell r="G721">
            <v>64.900000000000006</v>
          </cell>
        </row>
        <row r="722">
          <cell r="A722" t="str">
            <v>.6</v>
          </cell>
          <cell r="B722" t="str">
            <v>Sinapi 72120</v>
          </cell>
          <cell r="C722" t="str">
            <v>Vidro temperado incolor, espessura 10mm, fornecimento e instalacao, inclusive massa para vedação</v>
          </cell>
          <cell r="D722" t="str">
            <v>m2</v>
          </cell>
          <cell r="E722">
            <v>3.57</v>
          </cell>
          <cell r="F722">
            <v>265.35000000000002</v>
          </cell>
          <cell r="G722">
            <v>947.3</v>
          </cell>
        </row>
        <row r="725">
          <cell r="A725" t="str">
            <v>Composição 0068</v>
          </cell>
          <cell r="B725" t="str">
            <v>Comp. criada a partir do serviço</v>
          </cell>
          <cell r="C725" t="str">
            <v>Esquadria em aluminio pintura eletrostática branca fixa guarnecendo vidro temperado liso 10mm - 180x300cm</v>
          </cell>
          <cell r="D725" t="str">
            <v>un</v>
          </cell>
          <cell r="E725">
            <v>1</v>
          </cell>
          <cell r="G725">
            <v>3530.9799999999996</v>
          </cell>
        </row>
        <row r="726">
          <cell r="A726" t="str">
            <v>.1</v>
          </cell>
          <cell r="B726" t="str">
            <v>Sinapi 85010</v>
          </cell>
          <cell r="C726" t="str">
            <v>Caixilho fixo de alumínio para vidro</v>
          </cell>
          <cell r="D726" t="str">
            <v>m2</v>
          </cell>
          <cell r="E726">
            <v>5.4</v>
          </cell>
          <cell r="F726">
            <v>313.89</v>
          </cell>
          <cell r="G726">
            <v>1695.01</v>
          </cell>
        </row>
        <row r="727">
          <cell r="A727" t="str">
            <v>.2</v>
          </cell>
          <cell r="B727" t="str">
            <v>Ins Sinapi 36888</v>
          </cell>
          <cell r="C727" t="str">
            <v>Guarnição/moldura de acabamento para esquadria de alumínio anodizado natural, para 1 face</v>
          </cell>
          <cell r="D727" t="str">
            <v>m</v>
          </cell>
          <cell r="E727">
            <v>9.6</v>
          </cell>
          <cell r="F727">
            <v>8.11</v>
          </cell>
          <cell r="G727">
            <v>77.86</v>
          </cell>
        </row>
        <row r="728">
          <cell r="A728" t="str">
            <v>.3</v>
          </cell>
          <cell r="B728" t="str">
            <v>Estimado</v>
          </cell>
          <cell r="C728" t="str">
            <v>Pintura eletrostática na cor branca (10% do valor da esquadria)</v>
          </cell>
          <cell r="D728" t="str">
            <v>un</v>
          </cell>
          <cell r="E728">
            <v>0.1</v>
          </cell>
          <cell r="F728">
            <v>1772.87</v>
          </cell>
          <cell r="G728">
            <v>177.29</v>
          </cell>
        </row>
        <row r="729">
          <cell r="A729" t="str">
            <v>.4</v>
          </cell>
          <cell r="B729" t="str">
            <v>Sinapi 88251</v>
          </cell>
          <cell r="C729" t="str">
            <v>Auxiliar de serralheiro com encargos complementares</v>
          </cell>
          <cell r="D729" t="str">
            <v>h</v>
          </cell>
          <cell r="E729">
            <v>4.8</v>
          </cell>
          <cell r="F729">
            <v>13.74</v>
          </cell>
          <cell r="G729">
            <v>65.95</v>
          </cell>
        </row>
        <row r="730">
          <cell r="A730" t="str">
            <v>.5</v>
          </cell>
          <cell r="B730" t="str">
            <v>Sinapi 88315</v>
          </cell>
          <cell r="C730" t="str">
            <v>Serralheiro com encargos complementares</v>
          </cell>
          <cell r="D730" t="str">
            <v>h</v>
          </cell>
          <cell r="E730">
            <v>4.8</v>
          </cell>
          <cell r="F730">
            <v>17.079999999999998</v>
          </cell>
          <cell r="G730">
            <v>81.98</v>
          </cell>
        </row>
        <row r="731">
          <cell r="A731" t="str">
            <v>.6</v>
          </cell>
          <cell r="B731" t="str">
            <v>Sinapi 72120</v>
          </cell>
          <cell r="C731" t="str">
            <v>Vidro temperado incolor, espessura 10mm, fornecimento e instalacao, inclusive massa para vedação</v>
          </cell>
          <cell r="D731" t="str">
            <v>m2</v>
          </cell>
          <cell r="E731">
            <v>5.4</v>
          </cell>
          <cell r="F731">
            <v>265.35000000000002</v>
          </cell>
          <cell r="G731">
            <v>1432.89</v>
          </cell>
        </row>
        <row r="734">
          <cell r="A734" t="str">
            <v>Composição 0069</v>
          </cell>
          <cell r="B734" t="str">
            <v>Comp. Sinapi 90838 adapatada para a porta</v>
          </cell>
          <cell r="C734" t="str">
            <v>Porta PAC3 - 80x215cm - Porta corta fogo 1 folha</v>
          </cell>
          <cell r="D734" t="str">
            <v>un</v>
          </cell>
          <cell r="E734">
            <v>1</v>
          </cell>
          <cell r="G734">
            <v>1521.1499999999999</v>
          </cell>
        </row>
        <row r="735">
          <cell r="A735" t="str">
            <v>.1</v>
          </cell>
          <cell r="B735" t="str">
            <v>Ins Sinapi 11154</v>
          </cell>
          <cell r="C735" t="str">
            <v>Porta corta-fogo para saida de emergencia, com fechadura, vao luz de 90 x 210 cm, classe p-90 (nbr 11742)</v>
          </cell>
          <cell r="D735" t="str">
            <v>un</v>
          </cell>
          <cell r="E735">
            <v>1</v>
          </cell>
          <cell r="F735">
            <v>711.89</v>
          </cell>
          <cell r="G735">
            <v>711.89</v>
          </cell>
        </row>
        <row r="736">
          <cell r="A736" t="str">
            <v>.2</v>
          </cell>
          <cell r="B736" t="str">
            <v>Ins Sinapi 569</v>
          </cell>
          <cell r="C736" t="str">
            <v>Cantoneira ferro galvanizado de abas iguais, 5/8" x 1/8" (l x e) - 23 kg/m2 - BATENTES</v>
          </cell>
          <cell r="D736" t="str">
            <v>kg</v>
          </cell>
          <cell r="E736">
            <v>39.56</v>
          </cell>
          <cell r="F736">
            <v>6.01</v>
          </cell>
          <cell r="G736">
            <v>237.76</v>
          </cell>
        </row>
        <row r="737">
          <cell r="A737" t="str">
            <v>.3</v>
          </cell>
          <cell r="B737" t="str">
            <v>Sinapi 88309</v>
          </cell>
          <cell r="C737" t="str">
            <v>Pedreiro com encargos complementares</v>
          </cell>
          <cell r="D737" t="str">
            <v>h</v>
          </cell>
          <cell r="E737">
            <v>3.464</v>
          </cell>
          <cell r="F737">
            <v>17.170000000000002</v>
          </cell>
          <cell r="G737">
            <v>59.48</v>
          </cell>
        </row>
        <row r="738">
          <cell r="A738" t="str">
            <v>.4</v>
          </cell>
          <cell r="B738" t="str">
            <v>Sinapi 88316</v>
          </cell>
          <cell r="C738" t="str">
            <v>Servente com encargos complementares</v>
          </cell>
          <cell r="D738" t="str">
            <v>h</v>
          </cell>
          <cell r="E738">
            <v>1.732</v>
          </cell>
          <cell r="F738">
            <v>12.45</v>
          </cell>
          <cell r="G738">
            <v>21.56</v>
          </cell>
        </row>
        <row r="739">
          <cell r="A739" t="str">
            <v>.5</v>
          </cell>
          <cell r="B739" t="str">
            <v>Sinapi 88629</v>
          </cell>
          <cell r="C739" t="str">
            <v>Argamassa traço 1:3 (cimento e areia média), preparo manual</v>
          </cell>
          <cell r="D739" t="str">
            <v>m3</v>
          </cell>
          <cell r="E739">
            <v>4.2200000000000001E-2</v>
          </cell>
          <cell r="F739">
            <v>457.39</v>
          </cell>
          <cell r="G739">
            <v>19.3</v>
          </cell>
        </row>
        <row r="740">
          <cell r="A740" t="str">
            <v>.6</v>
          </cell>
          <cell r="B740" t="str">
            <v>Ins Sinapi 39615</v>
          </cell>
          <cell r="C740" t="str">
            <v>Barra antipanico simples, cega lado oposto, cor cinza</v>
          </cell>
          <cell r="D740" t="str">
            <v>un</v>
          </cell>
          <cell r="E740">
            <v>1</v>
          </cell>
          <cell r="F740">
            <v>440.34</v>
          </cell>
          <cell r="G740">
            <v>440.34</v>
          </cell>
        </row>
        <row r="741">
          <cell r="A741" t="str">
            <v>.7</v>
          </cell>
          <cell r="B741" t="str">
            <v>Sinapi 88251</v>
          </cell>
          <cell r="C741" t="str">
            <v>Auxiliar de serralheiro com encargos complementares</v>
          </cell>
          <cell r="D741" t="str">
            <v>h</v>
          </cell>
          <cell r="E741">
            <v>1</v>
          </cell>
          <cell r="F741">
            <v>13.74</v>
          </cell>
          <cell r="G741">
            <v>13.74</v>
          </cell>
        </row>
        <row r="742">
          <cell r="A742" t="str">
            <v>.8</v>
          </cell>
          <cell r="B742" t="str">
            <v>Sinapi 88315</v>
          </cell>
          <cell r="C742" t="str">
            <v>Serralheiro com encargos complementares</v>
          </cell>
          <cell r="D742" t="str">
            <v>h</v>
          </cell>
          <cell r="E742">
            <v>1</v>
          </cell>
          <cell r="F742">
            <v>17.079999999999998</v>
          </cell>
          <cell r="G742">
            <v>17.079999999999998</v>
          </cell>
        </row>
        <row r="745">
          <cell r="A745" t="str">
            <v>Composição 0070</v>
          </cell>
          <cell r="B745" t="str">
            <v>Comp. Criada a partir do elemento</v>
          </cell>
          <cell r="C745" t="str">
            <v>Corrimão em aço galvanizado de Rampa Ø 2" em tubos paralelos acab. Pint. Eletrostática cor Branco Gelo conforme projeto</v>
          </cell>
          <cell r="D745" t="str">
            <v>m</v>
          </cell>
          <cell r="E745">
            <v>1</v>
          </cell>
          <cell r="G745">
            <v>498.58</v>
          </cell>
        </row>
        <row r="746">
          <cell r="A746" t="str">
            <v>.1</v>
          </cell>
          <cell r="B746" t="str">
            <v>Ins Sinapi 21013</v>
          </cell>
          <cell r="C746" t="str">
            <v>Tubo em aço galvanizado Ø 50mm (2")  (par.3mm - 4,40 kg/m) - 2,00m</v>
          </cell>
          <cell r="D746" t="str">
            <v>kg</v>
          </cell>
          <cell r="E746">
            <v>9.68</v>
          </cell>
          <cell r="F746">
            <v>39.200000000000003</v>
          </cell>
          <cell r="G746">
            <v>379.46</v>
          </cell>
        </row>
        <row r="747">
          <cell r="A747" t="str">
            <v>.2</v>
          </cell>
          <cell r="B747" t="str">
            <v>Ins Sinapi 11977</v>
          </cell>
          <cell r="C747" t="str">
            <v>Chumbador de aco, diametro 1/2", comprimento 75 mm</v>
          </cell>
          <cell r="D747" t="str">
            <v>un</v>
          </cell>
          <cell r="E747">
            <v>4</v>
          </cell>
          <cell r="F747">
            <v>6.44</v>
          </cell>
          <cell r="G747">
            <v>25.76</v>
          </cell>
        </row>
        <row r="748">
          <cell r="A748" t="str">
            <v>.3</v>
          </cell>
          <cell r="B748" t="str">
            <v>Estimado</v>
          </cell>
          <cell r="C748" t="str">
            <v>Pintura eletrostática na cor branca (10% do valor da esquadria)</v>
          </cell>
          <cell r="D748" t="str">
            <v>un</v>
          </cell>
          <cell r="E748">
            <v>0.1</v>
          </cell>
          <cell r="F748">
            <v>405.21999999999997</v>
          </cell>
          <cell r="G748">
            <v>40.520000000000003</v>
          </cell>
        </row>
        <row r="749">
          <cell r="A749" t="str">
            <v>.3</v>
          </cell>
          <cell r="B749" t="str">
            <v>Ins Sinapi 1</v>
          </cell>
          <cell r="C749" t="str">
            <v>Acetileno, em garrafas de 9Kg</v>
          </cell>
          <cell r="D749" t="str">
            <v>Kg</v>
          </cell>
          <cell r="E749">
            <v>9.6799999999999997E-2</v>
          </cell>
          <cell r="F749">
            <v>37.5</v>
          </cell>
          <cell r="G749">
            <v>3.63</v>
          </cell>
        </row>
        <row r="750">
          <cell r="A750" t="str">
            <v>.4</v>
          </cell>
          <cell r="B750" t="str">
            <v>Ins Sinapi 10997</v>
          </cell>
          <cell r="C750" t="str">
            <v>Eletrodo com diâmetro de 5mm (3/16"), E-7418-6 G</v>
          </cell>
          <cell r="D750" t="str">
            <v>Kg</v>
          </cell>
          <cell r="E750">
            <v>0.24199999999999999</v>
          </cell>
          <cell r="F750">
            <v>19.190000000000001</v>
          </cell>
          <cell r="G750">
            <v>4.6399999999999997</v>
          </cell>
        </row>
        <row r="751">
          <cell r="A751" t="str">
            <v>.5</v>
          </cell>
          <cell r="B751" t="str">
            <v>Ins Sinapi 2</v>
          </cell>
          <cell r="C751" t="str">
            <v>Oxigênio, em garrafas de 9,3m3</v>
          </cell>
          <cell r="D751" t="str">
            <v>m3</v>
          </cell>
          <cell r="E751">
            <v>0.48399999999999999</v>
          </cell>
          <cell r="F751">
            <v>8.2100000000000009</v>
          </cell>
          <cell r="G751">
            <v>3.97</v>
          </cell>
        </row>
        <row r="752">
          <cell r="A752" t="str">
            <v>.6</v>
          </cell>
          <cell r="B752" t="str">
            <v>Sinapi 88278</v>
          </cell>
          <cell r="C752" t="str">
            <v>Montador de estruturas metálicas com encargos complementares</v>
          </cell>
          <cell r="D752" t="str">
            <v>h</v>
          </cell>
          <cell r="E752">
            <v>0.96799999999999997</v>
          </cell>
          <cell r="F752">
            <v>12.89</v>
          </cell>
          <cell r="G752">
            <v>12.48</v>
          </cell>
        </row>
        <row r="753">
          <cell r="A753" t="str">
            <v>.7</v>
          </cell>
          <cell r="B753" t="str">
            <v>Sinapi 88316</v>
          </cell>
          <cell r="C753" t="str">
            <v>Servente com encargos complementares</v>
          </cell>
          <cell r="D753" t="str">
            <v>h</v>
          </cell>
          <cell r="E753">
            <v>1.9359999999999999</v>
          </cell>
          <cell r="F753">
            <v>12.45</v>
          </cell>
          <cell r="G753">
            <v>24.1</v>
          </cell>
        </row>
        <row r="754">
          <cell r="A754" t="str">
            <v>.8</v>
          </cell>
          <cell r="B754" t="str">
            <v>Ins FGV REQ006200</v>
          </cell>
          <cell r="C754" t="str">
            <v>Retificador de solda elétrica de 430A</v>
          </cell>
          <cell r="D754" t="str">
            <v>h</v>
          </cell>
          <cell r="E754">
            <v>0.24199999999999999</v>
          </cell>
          <cell r="F754">
            <v>16.600000000000001</v>
          </cell>
          <cell r="G754">
            <v>4.0199999999999996</v>
          </cell>
        </row>
        <row r="757">
          <cell r="A757" t="str">
            <v>Composição 0071</v>
          </cell>
          <cell r="B757" t="str">
            <v>Comp. Criada a partir do elemento</v>
          </cell>
          <cell r="C757" t="str">
            <v>Corrimão em aço galvanizado de Escada / Circulações Ø 2" em tubos simples acab. Pint. Eletrostática cor Branco Gelo conforme projeto</v>
          </cell>
          <cell r="D757" t="str">
            <v>m</v>
          </cell>
          <cell r="E757">
            <v>1</v>
          </cell>
          <cell r="G757">
            <v>249.29999999999998</v>
          </cell>
        </row>
        <row r="758">
          <cell r="A758" t="str">
            <v>.1</v>
          </cell>
          <cell r="B758" t="str">
            <v>Ins Sinapi 21013</v>
          </cell>
          <cell r="C758" t="str">
            <v>Tubo em aço galvanizado Ø 50mm (2")  (par.3mm - 4,40 kg/m) - 1,00m</v>
          </cell>
          <cell r="D758" t="str">
            <v>kg</v>
          </cell>
          <cell r="E758">
            <v>4.84</v>
          </cell>
          <cell r="F758">
            <v>39.200000000000003</v>
          </cell>
          <cell r="G758">
            <v>189.73</v>
          </cell>
        </row>
        <row r="759">
          <cell r="A759" t="str">
            <v>.2</v>
          </cell>
          <cell r="B759" t="str">
            <v>Ins Sinapi 11977</v>
          </cell>
          <cell r="C759" t="str">
            <v>Chumbador de aco, diametro 1/2", comprimento 75 mm</v>
          </cell>
          <cell r="D759" t="str">
            <v>un</v>
          </cell>
          <cell r="E759">
            <v>2</v>
          </cell>
          <cell r="F759">
            <v>6.44</v>
          </cell>
          <cell r="G759">
            <v>12.88</v>
          </cell>
        </row>
        <row r="760">
          <cell r="A760" t="str">
            <v>.3</v>
          </cell>
          <cell r="B760" t="str">
            <v>Estimado</v>
          </cell>
          <cell r="C760" t="str">
            <v>Pintura eletrostática na cor branca (10% do valor da esquadria)</v>
          </cell>
          <cell r="D760" t="str">
            <v>un</v>
          </cell>
          <cell r="E760">
            <v>0.1</v>
          </cell>
          <cell r="F760">
            <v>202.60999999999999</v>
          </cell>
          <cell r="G760">
            <v>20.260000000000002</v>
          </cell>
        </row>
        <row r="761">
          <cell r="A761" t="str">
            <v>.3</v>
          </cell>
          <cell r="B761" t="str">
            <v>Ins Sinapi 1</v>
          </cell>
          <cell r="C761" t="str">
            <v>Acetileno, em garrafas de 9Kg</v>
          </cell>
          <cell r="D761" t="str">
            <v>Kg</v>
          </cell>
          <cell r="E761">
            <v>4.8399999999999999E-2</v>
          </cell>
          <cell r="F761">
            <v>37.5</v>
          </cell>
          <cell r="G761">
            <v>1.82</v>
          </cell>
        </row>
        <row r="762">
          <cell r="A762" t="str">
            <v>.4</v>
          </cell>
          <cell r="B762" t="str">
            <v>Ins Sinapi 10997</v>
          </cell>
          <cell r="C762" t="str">
            <v>Eletrodo com diâmetro de 5mm (3/16"), E-7418-6 G</v>
          </cell>
          <cell r="D762" t="str">
            <v>Kg</v>
          </cell>
          <cell r="E762">
            <v>0.121</v>
          </cell>
          <cell r="F762">
            <v>19.190000000000001</v>
          </cell>
          <cell r="G762">
            <v>2.3199999999999998</v>
          </cell>
        </row>
        <row r="763">
          <cell r="A763" t="str">
            <v>.5</v>
          </cell>
          <cell r="B763" t="str">
            <v>Ins Sinapi 2</v>
          </cell>
          <cell r="C763" t="str">
            <v>Oxigênio, em garrafas de 9,3m3</v>
          </cell>
          <cell r="D763" t="str">
            <v>m3</v>
          </cell>
          <cell r="E763">
            <v>0.24199999999999999</v>
          </cell>
          <cell r="F763">
            <v>8.2100000000000009</v>
          </cell>
          <cell r="G763">
            <v>1.99</v>
          </cell>
        </row>
        <row r="764">
          <cell r="A764" t="str">
            <v>.6</v>
          </cell>
          <cell r="B764" t="str">
            <v>Sinapi 88278</v>
          </cell>
          <cell r="C764" t="str">
            <v>Montador de estruturas metálicas com encargos complementares</v>
          </cell>
          <cell r="D764" t="str">
            <v>h</v>
          </cell>
          <cell r="E764">
            <v>0.48399999999999999</v>
          </cell>
          <cell r="F764">
            <v>12.89</v>
          </cell>
          <cell r="G764">
            <v>6.24</v>
          </cell>
        </row>
        <row r="765">
          <cell r="A765" t="str">
            <v>.7</v>
          </cell>
          <cell r="B765" t="str">
            <v>Sinapi 88316</v>
          </cell>
          <cell r="C765" t="str">
            <v>Servente com encargos complementares</v>
          </cell>
          <cell r="D765" t="str">
            <v>h</v>
          </cell>
          <cell r="E765">
            <v>0.96799999999999997</v>
          </cell>
          <cell r="F765">
            <v>12.45</v>
          </cell>
          <cell r="G765">
            <v>12.05</v>
          </cell>
        </row>
        <row r="766">
          <cell r="A766" t="str">
            <v>.8</v>
          </cell>
          <cell r="B766" t="str">
            <v>Ins FGV REQ006200</v>
          </cell>
          <cell r="C766" t="str">
            <v>Retificador de solda elétrica de 430A</v>
          </cell>
          <cell r="D766" t="str">
            <v>h</v>
          </cell>
          <cell r="E766">
            <v>0.121</v>
          </cell>
          <cell r="F766">
            <v>16.600000000000001</v>
          </cell>
          <cell r="G766">
            <v>2.0099999999999998</v>
          </cell>
        </row>
        <row r="769">
          <cell r="A769" t="str">
            <v>Composição 0072</v>
          </cell>
          <cell r="B769" t="str">
            <v>Comp. Criada a partir do elemento</v>
          </cell>
          <cell r="C769" t="str">
            <v>Portilhola em chapa de aço 60x190 para reservatórios incluisve ferragens</v>
          </cell>
          <cell r="D769" t="str">
            <v>un</v>
          </cell>
          <cell r="E769">
            <v>1</v>
          </cell>
          <cell r="G769">
            <v>589.88000000000011</v>
          </cell>
        </row>
        <row r="770">
          <cell r="A770" t="str">
            <v>.1</v>
          </cell>
          <cell r="B770" t="str">
            <v>Ins Sinapi 569</v>
          </cell>
          <cell r="C770" t="str">
            <v>Cantoneira ferro galvanizado de abas iguais, 5/8" x 1/8" (l x e) - 23 kg/m2</v>
          </cell>
          <cell r="D770" t="str">
            <v>kg</v>
          </cell>
          <cell r="E770">
            <v>26.22</v>
          </cell>
          <cell r="F770">
            <v>6.01</v>
          </cell>
          <cell r="G770">
            <v>157.58000000000001</v>
          </cell>
        </row>
        <row r="771">
          <cell r="A771" t="str">
            <v>.2</v>
          </cell>
          <cell r="B771" t="str">
            <v>Ins Sinapi 11051</v>
          </cell>
          <cell r="C771" t="str">
            <v>Chapa de aco galvanizada bitola gsg 26, e = 0,50 mm (4,00 kg/m2) - 14 kg/m2</v>
          </cell>
          <cell r="D771" t="str">
            <v>kg</v>
          </cell>
          <cell r="E771">
            <v>15.96</v>
          </cell>
          <cell r="F771">
            <v>7.72</v>
          </cell>
          <cell r="G771">
            <v>123.21</v>
          </cell>
        </row>
        <row r="772">
          <cell r="A772" t="str">
            <v>.3</v>
          </cell>
          <cell r="B772" t="str">
            <v>Ins Sinapi 2433</v>
          </cell>
          <cell r="C772" t="str">
            <v>Dobradica em aco/ferro, 3" x 2 1/2", e= 1,2 a 1,8 mm, sem anel, cromado ou zincado, tampa chata, com parafusos</v>
          </cell>
          <cell r="D772" t="str">
            <v>un</v>
          </cell>
          <cell r="E772">
            <v>3</v>
          </cell>
          <cell r="F772">
            <v>7.76</v>
          </cell>
          <cell r="G772">
            <v>23.28</v>
          </cell>
        </row>
        <row r="773">
          <cell r="A773" t="str">
            <v>.4</v>
          </cell>
          <cell r="B773" t="str">
            <v>Ins Sinapi 11461</v>
          </cell>
          <cell r="C773" t="str">
            <v>Ferrolho / fecho chato, de sobrepor, em ferro zincado, reforcado, 5", com porta cadeado, para portao, porta e janela - inclui parafusos</v>
          </cell>
          <cell r="D773" t="str">
            <v>un</v>
          </cell>
          <cell r="E773">
            <v>1</v>
          </cell>
          <cell r="F773">
            <v>4.7300000000000004</v>
          </cell>
          <cell r="G773">
            <v>4.7300000000000004</v>
          </cell>
        </row>
        <row r="774">
          <cell r="A774" t="str">
            <v>.5</v>
          </cell>
          <cell r="B774" t="str">
            <v>Sinapi 88251</v>
          </cell>
          <cell r="C774" t="str">
            <v>Auxiliar de serralheiro com encargos complementares (8 h/m2)</v>
          </cell>
          <cell r="D774" t="str">
            <v>h</v>
          </cell>
          <cell r="E774">
            <v>9.1199999999999992</v>
          </cell>
          <cell r="F774">
            <v>13.74</v>
          </cell>
          <cell r="G774">
            <v>125.31</v>
          </cell>
        </row>
        <row r="775">
          <cell r="A775" t="str">
            <v>.6</v>
          </cell>
          <cell r="B775" t="str">
            <v>Sinapi 88315</v>
          </cell>
          <cell r="C775" t="str">
            <v>Serralheiro com encargos complementares (8 h/m2)</v>
          </cell>
          <cell r="D775" t="str">
            <v>h</v>
          </cell>
          <cell r="E775">
            <v>9.1199999999999992</v>
          </cell>
          <cell r="F775">
            <v>17.079999999999998</v>
          </cell>
          <cell r="G775">
            <v>155.77000000000001</v>
          </cell>
        </row>
        <row r="778">
          <cell r="A778" t="str">
            <v>Composição 0073</v>
          </cell>
          <cell r="B778" t="str">
            <v>Comp. Criada a partir do elemento</v>
          </cell>
          <cell r="C778" t="str">
            <v>Alçapão 80x80cm para reservatórios, inclusive ferragens</v>
          </cell>
          <cell r="D778" t="str">
            <v>un</v>
          </cell>
          <cell r="E778">
            <v>1</v>
          </cell>
          <cell r="G778">
            <v>335.69</v>
          </cell>
        </row>
        <row r="779">
          <cell r="A779" t="str">
            <v>.1</v>
          </cell>
          <cell r="B779" t="str">
            <v>Ins Sinapi 569</v>
          </cell>
          <cell r="C779" t="str">
            <v>Cantoneira ferro galvanizado de abas iguais, 5/8" x 1/8" (l x e) - 23 kg/m2</v>
          </cell>
          <cell r="D779" t="str">
            <v>kg</v>
          </cell>
          <cell r="E779">
            <v>14.72</v>
          </cell>
          <cell r="F779">
            <v>6.01</v>
          </cell>
          <cell r="G779">
            <v>88.47</v>
          </cell>
        </row>
        <row r="780">
          <cell r="A780" t="str">
            <v>.2</v>
          </cell>
          <cell r="B780" t="str">
            <v>Ins Sinapi 11051</v>
          </cell>
          <cell r="C780" t="str">
            <v>Chapa de aco galvanizada bitola gsg 26, e = 0,50 mm (4,00 kg/m2) - 14 kg/m2</v>
          </cell>
          <cell r="D780" t="str">
            <v>kg</v>
          </cell>
          <cell r="E780">
            <v>8.9600000000000009</v>
          </cell>
          <cell r="F780">
            <v>7.72</v>
          </cell>
          <cell r="G780">
            <v>69.17</v>
          </cell>
        </row>
        <row r="781">
          <cell r="A781" t="str">
            <v>.3</v>
          </cell>
          <cell r="B781" t="str">
            <v>Ins Sinapi 2433</v>
          </cell>
          <cell r="C781" t="str">
            <v>Dobradica em aco/ferro, 3" x 2 1/2", e= 1,2 a 1,8 mm, sem anel, cromado ou zincado, tampa chata, com parafusos</v>
          </cell>
          <cell r="D781" t="str">
            <v>un</v>
          </cell>
          <cell r="E781">
            <v>2</v>
          </cell>
          <cell r="F781">
            <v>7.76</v>
          </cell>
          <cell r="G781">
            <v>15.52</v>
          </cell>
        </row>
        <row r="782">
          <cell r="A782" t="str">
            <v>.4</v>
          </cell>
          <cell r="B782" t="str">
            <v>Ins Sinapi 11461</v>
          </cell>
          <cell r="C782" t="str">
            <v>Ferrolho / fecho chato, de sobrepor, em ferro zincado, reforcado, 5", com porta cadeado, para portao, porta e janela - inclui parafusos</v>
          </cell>
          <cell r="D782" t="str">
            <v>un</v>
          </cell>
          <cell r="E782">
            <v>1</v>
          </cell>
          <cell r="F782">
            <v>4.7300000000000004</v>
          </cell>
          <cell r="G782">
            <v>4.7300000000000004</v>
          </cell>
        </row>
        <row r="783">
          <cell r="A783" t="str">
            <v>.5</v>
          </cell>
          <cell r="B783" t="str">
            <v>Sinapi 88251</v>
          </cell>
          <cell r="C783" t="str">
            <v>Auxiliar de serralheiro com encargos complementares (8 h/m2)</v>
          </cell>
          <cell r="D783" t="str">
            <v>h</v>
          </cell>
          <cell r="E783">
            <v>5.12</v>
          </cell>
          <cell r="F783">
            <v>13.74</v>
          </cell>
          <cell r="G783">
            <v>70.349999999999994</v>
          </cell>
        </row>
        <row r="784">
          <cell r="A784" t="str">
            <v>.6</v>
          </cell>
          <cell r="B784" t="str">
            <v>Sinapi 88315</v>
          </cell>
          <cell r="C784" t="str">
            <v>Serralheiro com encargos complementares (8 h/m2)</v>
          </cell>
          <cell r="D784" t="str">
            <v>h</v>
          </cell>
          <cell r="E784">
            <v>5.12</v>
          </cell>
          <cell r="F784">
            <v>17.079999999999998</v>
          </cell>
          <cell r="G784">
            <v>87.45</v>
          </cell>
        </row>
        <row r="787">
          <cell r="A787" t="str">
            <v>Composição 0074</v>
          </cell>
          <cell r="B787" t="str">
            <v>Comp. Criada a partir do elemento</v>
          </cell>
          <cell r="C787" t="str">
            <v>Guarda-corpo em aço galvanizado h= 1,10 m para escada composto de tubos horizontais Ø 2" e montantes em tubos verticais Ø 2 " acab. Pintura eletrostática branca</v>
          </cell>
          <cell r="D787" t="str">
            <v>m</v>
          </cell>
          <cell r="E787">
            <v>1</v>
          </cell>
          <cell r="G787">
            <v>744.23000000000013</v>
          </cell>
        </row>
        <row r="788">
          <cell r="A788" t="str">
            <v>.1</v>
          </cell>
          <cell r="B788" t="str">
            <v>Ins Sinapi 21013</v>
          </cell>
          <cell r="C788" t="str">
            <v>Tubo em aço galvanizado Ø 50mm (2")  (par.3mm - 4,40 kg/m) - 3,10m</v>
          </cell>
          <cell r="D788" t="str">
            <v>kg</v>
          </cell>
          <cell r="E788">
            <v>15</v>
          </cell>
          <cell r="F788">
            <v>39.200000000000003</v>
          </cell>
          <cell r="G788">
            <v>588</v>
          </cell>
        </row>
        <row r="789">
          <cell r="A789" t="str">
            <v>.2</v>
          </cell>
          <cell r="B789" t="str">
            <v>Ins Sinapi 11975</v>
          </cell>
          <cell r="C789" t="str">
            <v>Chumbador de aco, diametro 5/8", comprimento 6", com porca</v>
          </cell>
          <cell r="D789" t="str">
            <v>un</v>
          </cell>
          <cell r="E789">
            <v>1</v>
          </cell>
          <cell r="F789">
            <v>14.11</v>
          </cell>
          <cell r="G789">
            <v>14.11</v>
          </cell>
        </row>
        <row r="790">
          <cell r="A790" t="str">
            <v>.3</v>
          </cell>
          <cell r="B790" t="str">
            <v>Estimado</v>
          </cell>
          <cell r="C790" t="str">
            <v>Pintura eletrostática na cor branca (10% do valor da esquadria)</v>
          </cell>
          <cell r="D790" t="str">
            <v>un</v>
          </cell>
          <cell r="E790">
            <v>0.1</v>
          </cell>
          <cell r="F790">
            <v>602.11</v>
          </cell>
          <cell r="G790">
            <v>60.21</v>
          </cell>
        </row>
        <row r="791">
          <cell r="A791" t="str">
            <v>.3</v>
          </cell>
          <cell r="B791" t="str">
            <v>Ins Sinapi 1</v>
          </cell>
          <cell r="C791" t="str">
            <v>Acetileno, em garrafas de 9Kg</v>
          </cell>
          <cell r="D791" t="str">
            <v>Kg</v>
          </cell>
          <cell r="E791">
            <v>0.15</v>
          </cell>
          <cell r="F791">
            <v>37.5</v>
          </cell>
          <cell r="G791">
            <v>5.63</v>
          </cell>
        </row>
        <row r="792">
          <cell r="A792" t="str">
            <v>.4</v>
          </cell>
          <cell r="B792" t="str">
            <v>Ins Sinapi 10997</v>
          </cell>
          <cell r="C792" t="str">
            <v>Eletrodo com diâmetro de 5mm (3/16"), E-7418-6 G</v>
          </cell>
          <cell r="D792" t="str">
            <v>Kg</v>
          </cell>
          <cell r="E792">
            <v>0.375</v>
          </cell>
          <cell r="F792">
            <v>19.190000000000001</v>
          </cell>
          <cell r="G792">
            <v>7.2</v>
          </cell>
        </row>
        <row r="793">
          <cell r="A793" t="str">
            <v>.5</v>
          </cell>
          <cell r="B793" t="str">
            <v>Ins Sinapi 2</v>
          </cell>
          <cell r="C793" t="str">
            <v>Oxigênio, em garrafas de 9,3m3</v>
          </cell>
          <cell r="D793" t="str">
            <v>m3</v>
          </cell>
          <cell r="E793">
            <v>0.75</v>
          </cell>
          <cell r="F793">
            <v>8.2100000000000009</v>
          </cell>
          <cell r="G793">
            <v>6.16</v>
          </cell>
        </row>
        <row r="794">
          <cell r="A794" t="str">
            <v>.6</v>
          </cell>
          <cell r="B794" t="str">
            <v>Sinapi 88278</v>
          </cell>
          <cell r="C794" t="str">
            <v>Montador de estruturas metálicas com encargos complementares</v>
          </cell>
          <cell r="D794" t="str">
            <v>h</v>
          </cell>
          <cell r="E794">
            <v>1.5</v>
          </cell>
          <cell r="F794">
            <v>12.89</v>
          </cell>
          <cell r="G794">
            <v>19.34</v>
          </cell>
        </row>
        <row r="795">
          <cell r="A795" t="str">
            <v>.7</v>
          </cell>
          <cell r="B795" t="str">
            <v>Sinapi 88316</v>
          </cell>
          <cell r="C795" t="str">
            <v>Servente com encargos complementares</v>
          </cell>
          <cell r="D795" t="str">
            <v>h</v>
          </cell>
          <cell r="E795">
            <v>3</v>
          </cell>
          <cell r="F795">
            <v>12.45</v>
          </cell>
          <cell r="G795">
            <v>37.35</v>
          </cell>
        </row>
        <row r="796">
          <cell r="A796" t="str">
            <v>.8</v>
          </cell>
          <cell r="B796" t="str">
            <v>Ins FGV REQ006200</v>
          </cell>
          <cell r="C796" t="str">
            <v>Retificador de solda elétrica de 430A</v>
          </cell>
          <cell r="D796" t="str">
            <v>h</v>
          </cell>
          <cell r="E796">
            <v>0.375</v>
          </cell>
          <cell r="F796">
            <v>16.600000000000001</v>
          </cell>
          <cell r="G796">
            <v>6.23</v>
          </cell>
        </row>
        <row r="799">
          <cell r="A799" t="str">
            <v>Composição 0075</v>
          </cell>
          <cell r="B799" t="str">
            <v>Comp. Criada a partir do elemento</v>
          </cell>
          <cell r="C799" t="str">
            <v>Grades Removíveis 785x223cm em barras quadradas de aço acabamento em pintura eletrostática branca, incluindo porta dupla de 200x223cm</v>
          </cell>
          <cell r="D799" t="str">
            <v>cj</v>
          </cell>
          <cell r="E799">
            <v>1</v>
          </cell>
          <cell r="G799">
            <v>5884.2500000000009</v>
          </cell>
        </row>
        <row r="800">
          <cell r="A800" t="str">
            <v>.1</v>
          </cell>
          <cell r="B800" t="str">
            <v>Ins Sinapi 546</v>
          </cell>
          <cell r="C800" t="str">
            <v>Barra chata tipo quadrada 3/4" (2,85 kg/m)</v>
          </cell>
          <cell r="D800" t="str">
            <v>kg</v>
          </cell>
          <cell r="E800">
            <v>391.5</v>
          </cell>
          <cell r="F800">
            <v>5.42</v>
          </cell>
          <cell r="G800">
            <v>2121.9299999999998</v>
          </cell>
        </row>
        <row r="801">
          <cell r="A801" t="str">
            <v>.2</v>
          </cell>
          <cell r="B801" t="str">
            <v>Ins Sinapi 1322</v>
          </cell>
          <cell r="C801" t="str">
            <v>Tubo de aço retangular espessura 1.9mm seção 30x20mm (1,38 kg/m)</v>
          </cell>
          <cell r="D801" t="str">
            <v>kg</v>
          </cell>
          <cell r="E801">
            <v>90.59</v>
          </cell>
          <cell r="F801">
            <v>6.46</v>
          </cell>
          <cell r="G801">
            <v>585.21</v>
          </cell>
        </row>
        <row r="802">
          <cell r="A802" t="str">
            <v>.3</v>
          </cell>
          <cell r="B802" t="str">
            <v>Estimado</v>
          </cell>
          <cell r="C802" t="str">
            <v>Pintura eletrostática na cor branca (10% do valor da esquadria)</v>
          </cell>
          <cell r="D802" t="str">
            <v>un</v>
          </cell>
          <cell r="E802">
            <v>0.1</v>
          </cell>
          <cell r="F802">
            <v>2707.14</v>
          </cell>
          <cell r="G802">
            <v>270.70999999999998</v>
          </cell>
        </row>
        <row r="803">
          <cell r="A803" t="str">
            <v>.3</v>
          </cell>
          <cell r="B803" t="str">
            <v>Ins Sinapi 1</v>
          </cell>
          <cell r="C803" t="str">
            <v>Acetileno, em garrafas de 9Kg</v>
          </cell>
          <cell r="D803" t="str">
            <v>Kg</v>
          </cell>
          <cell r="E803">
            <v>4.8209000000000009</v>
          </cell>
          <cell r="F803">
            <v>37.5</v>
          </cell>
          <cell r="G803">
            <v>180.78</v>
          </cell>
        </row>
        <row r="804">
          <cell r="A804" t="str">
            <v>.4</v>
          </cell>
          <cell r="B804" t="str">
            <v>Ins Sinapi 10997</v>
          </cell>
          <cell r="C804" t="str">
            <v>Eletrodo com diâmetro de 5mm (3/16"), E-7418-6 G</v>
          </cell>
          <cell r="D804" t="str">
            <v>Kg</v>
          </cell>
          <cell r="E804">
            <v>12.052250000000001</v>
          </cell>
          <cell r="F804">
            <v>19.190000000000001</v>
          </cell>
          <cell r="G804">
            <v>231.28</v>
          </cell>
        </row>
        <row r="805">
          <cell r="A805" t="str">
            <v>.5</v>
          </cell>
          <cell r="B805" t="str">
            <v>Ins Sinapi 2</v>
          </cell>
          <cell r="C805" t="str">
            <v>Oxigênio, em garrafas de 9,3m3</v>
          </cell>
          <cell r="D805" t="str">
            <v>m3</v>
          </cell>
          <cell r="E805">
            <v>24.104500000000002</v>
          </cell>
          <cell r="F805">
            <v>8.2100000000000009</v>
          </cell>
          <cell r="G805">
            <v>197.9</v>
          </cell>
        </row>
        <row r="806">
          <cell r="A806" t="str">
            <v>.6</v>
          </cell>
          <cell r="B806" t="str">
            <v>Sinapi 88278</v>
          </cell>
          <cell r="C806" t="str">
            <v>Montador de estruturas metálicas com encargos complementares</v>
          </cell>
          <cell r="D806" t="str">
            <v>h</v>
          </cell>
          <cell r="E806">
            <v>48.209000000000003</v>
          </cell>
          <cell r="F806">
            <v>12.89</v>
          </cell>
          <cell r="G806">
            <v>621.41</v>
          </cell>
        </row>
        <row r="807">
          <cell r="A807" t="str">
            <v>.7</v>
          </cell>
          <cell r="B807" t="str">
            <v>Sinapi 88316</v>
          </cell>
          <cell r="C807" t="str">
            <v>Servente com encargos complementares</v>
          </cell>
          <cell r="D807" t="str">
            <v>h</v>
          </cell>
          <cell r="E807">
            <v>96.418000000000006</v>
          </cell>
          <cell r="F807">
            <v>12.45</v>
          </cell>
          <cell r="G807">
            <v>1200.4000000000001</v>
          </cell>
        </row>
        <row r="808">
          <cell r="A808" t="str">
            <v>.8</v>
          </cell>
          <cell r="B808" t="str">
            <v>Ins FGV REQ006200</v>
          </cell>
          <cell r="C808" t="str">
            <v>Retificador de solda elétrica de 430A</v>
          </cell>
          <cell r="D808" t="str">
            <v>h</v>
          </cell>
          <cell r="E808">
            <v>12.052250000000001</v>
          </cell>
          <cell r="F808">
            <v>16.600000000000001</v>
          </cell>
          <cell r="G808">
            <v>200.07</v>
          </cell>
        </row>
        <row r="809">
          <cell r="A809" t="str">
            <v>.6</v>
          </cell>
          <cell r="B809" t="str">
            <v>Sinapi 74047/2</v>
          </cell>
          <cell r="C809" t="str">
            <v>Dobradica em aco/ferro, 3" x 21/2", e=1,9 a 2 mm, sem anel, cromado ou zincado, tampa bola, com parafusos</v>
          </cell>
          <cell r="D809" t="str">
            <v>un</v>
          </cell>
          <cell r="E809">
            <v>6</v>
          </cell>
          <cell r="F809">
            <v>22.71</v>
          </cell>
          <cell r="G809">
            <v>136.26</v>
          </cell>
        </row>
        <row r="810">
          <cell r="A810" t="str">
            <v>.7</v>
          </cell>
          <cell r="B810" t="str">
            <v>Sinapi 84950</v>
          </cell>
          <cell r="C810" t="str">
            <v>Fecho embutir tipo unha 40cm c/colocacao</v>
          </cell>
          <cell r="D810" t="str">
            <v>un</v>
          </cell>
          <cell r="E810">
            <v>1</v>
          </cell>
          <cell r="F810">
            <v>45.37</v>
          </cell>
          <cell r="G810">
            <v>45.37</v>
          </cell>
        </row>
        <row r="811">
          <cell r="A811" t="str">
            <v>.8</v>
          </cell>
          <cell r="B811" t="str">
            <v>Sinapi 90830</v>
          </cell>
          <cell r="C811" t="str">
            <v>Fechadura de embutir com cilindro, externa, completa, acabamento padrão médio, incluso execução de furo - fornecimento e instalação</v>
          </cell>
          <cell r="D811" t="str">
            <v>un</v>
          </cell>
          <cell r="E811">
            <v>1</v>
          </cell>
          <cell r="F811">
            <v>92.93</v>
          </cell>
          <cell r="G811">
            <v>92.93</v>
          </cell>
        </row>
        <row r="814">
          <cell r="A814" t="str">
            <v>Composição 0076</v>
          </cell>
          <cell r="B814" t="str">
            <v>Comp. Criada a partir do elemento</v>
          </cell>
          <cell r="C814" t="str">
            <v>Grade Fixa h=223cm para fechamento da área de compressores, composta em barras quadradas de aço acabamento em pintura eletrostática branca</v>
          </cell>
          <cell r="D814" t="str">
            <v>m2</v>
          </cell>
          <cell r="E814">
            <v>1</v>
          </cell>
          <cell r="G814">
            <v>314.42</v>
          </cell>
        </row>
        <row r="815">
          <cell r="A815" t="str">
            <v>.1</v>
          </cell>
          <cell r="B815" t="str">
            <v>Ins Sinapi 546</v>
          </cell>
          <cell r="C815" t="str">
            <v>Barra chata tipo quadrada 3/4" (2,85 kg/m)</v>
          </cell>
          <cell r="D815" t="str">
            <v>kg</v>
          </cell>
          <cell r="E815">
            <v>21.945067264573993</v>
          </cell>
          <cell r="F815">
            <v>5.42</v>
          </cell>
          <cell r="G815">
            <v>118.94</v>
          </cell>
        </row>
        <row r="816">
          <cell r="A816" t="str">
            <v>.2</v>
          </cell>
          <cell r="B816" t="str">
            <v>Ins Sinapi 1322</v>
          </cell>
          <cell r="C816" t="str">
            <v>Tubo de aço retangular espessura 1.9mm seção 30x20mm (1,38 kg/m)</v>
          </cell>
          <cell r="D816" t="str">
            <v>kg</v>
          </cell>
          <cell r="E816">
            <v>5.0779147982062787</v>
          </cell>
          <cell r="F816">
            <v>6.46</v>
          </cell>
          <cell r="G816">
            <v>32.799999999999997</v>
          </cell>
        </row>
        <row r="817">
          <cell r="A817" t="str">
            <v>.3</v>
          </cell>
          <cell r="B817" t="str">
            <v>Estimado</v>
          </cell>
          <cell r="C817" t="str">
            <v>Pintura eletrostática na cor branca (10% do valor da esquadria)</v>
          </cell>
          <cell r="D817" t="str">
            <v>un</v>
          </cell>
          <cell r="E817">
            <v>0.1</v>
          </cell>
          <cell r="F817">
            <v>151.74</v>
          </cell>
          <cell r="G817">
            <v>15.17</v>
          </cell>
        </row>
        <row r="818">
          <cell r="A818" t="str">
            <v>.3</v>
          </cell>
          <cell r="B818" t="str">
            <v>Ins Sinapi 1</v>
          </cell>
          <cell r="C818" t="str">
            <v>Acetileno, em garrafas de 9Kg</v>
          </cell>
          <cell r="D818" t="str">
            <v>Kg</v>
          </cell>
          <cell r="E818">
            <v>0.27022982062780271</v>
          </cell>
          <cell r="F818">
            <v>37.5</v>
          </cell>
          <cell r="G818">
            <v>10.130000000000001</v>
          </cell>
        </row>
        <row r="819">
          <cell r="A819" t="str">
            <v>.4</v>
          </cell>
          <cell r="B819" t="str">
            <v>Ins Sinapi 10997</v>
          </cell>
          <cell r="C819" t="str">
            <v>Eletrodo com diâmetro de 5mm (3/16"), E-7418-6 G</v>
          </cell>
          <cell r="D819" t="str">
            <v>Kg</v>
          </cell>
          <cell r="E819">
            <v>0.67557455156950685</v>
          </cell>
          <cell r="F819">
            <v>19.190000000000001</v>
          </cell>
          <cell r="G819">
            <v>12.96</v>
          </cell>
        </row>
        <row r="820">
          <cell r="A820" t="str">
            <v>.5</v>
          </cell>
          <cell r="B820" t="str">
            <v>Ins Sinapi 2</v>
          </cell>
          <cell r="C820" t="str">
            <v>Oxigênio, em garrafas de 9,3m3</v>
          </cell>
          <cell r="D820" t="str">
            <v>m3</v>
          </cell>
          <cell r="E820">
            <v>1.3511491031390137</v>
          </cell>
          <cell r="F820">
            <v>8.2100000000000009</v>
          </cell>
          <cell r="G820">
            <v>11.09</v>
          </cell>
        </row>
        <row r="821">
          <cell r="A821" t="str">
            <v>.6</v>
          </cell>
          <cell r="B821" t="str">
            <v>Sinapi 88278</v>
          </cell>
          <cell r="C821" t="str">
            <v>Montador de estruturas metálicas com encargos complementares</v>
          </cell>
          <cell r="D821" t="str">
            <v>h</v>
          </cell>
          <cell r="E821">
            <v>2.7022982062780274</v>
          </cell>
          <cell r="F821">
            <v>12.89</v>
          </cell>
          <cell r="G821">
            <v>34.83</v>
          </cell>
        </row>
        <row r="822">
          <cell r="A822" t="str">
            <v>.7</v>
          </cell>
          <cell r="B822" t="str">
            <v>Sinapi 88316</v>
          </cell>
          <cell r="C822" t="str">
            <v>Servente com encargos complementares</v>
          </cell>
          <cell r="D822" t="str">
            <v>h</v>
          </cell>
          <cell r="E822">
            <v>5.4045964125560548</v>
          </cell>
          <cell r="F822">
            <v>12.45</v>
          </cell>
          <cell r="G822">
            <v>67.290000000000006</v>
          </cell>
        </row>
        <row r="823">
          <cell r="A823" t="str">
            <v>.8</v>
          </cell>
          <cell r="B823" t="str">
            <v>Ins FGV REQ006200</v>
          </cell>
          <cell r="C823" t="str">
            <v>Retificador de solda elétrica de 430A</v>
          </cell>
          <cell r="D823" t="str">
            <v>h</v>
          </cell>
          <cell r="E823">
            <v>0.67557455156950685</v>
          </cell>
          <cell r="F823">
            <v>16.600000000000001</v>
          </cell>
          <cell r="G823">
            <v>11.21</v>
          </cell>
        </row>
        <row r="826">
          <cell r="A826" t="str">
            <v>Composição 0077</v>
          </cell>
          <cell r="B826" t="str">
            <v>Comp. Criada a partir do elemento</v>
          </cell>
          <cell r="C826" t="str">
            <v>Porta 100x223cm composta em barras quadradas de aço acabamento em pintura eletrostática branca</v>
          </cell>
          <cell r="D826" t="str">
            <v>un</v>
          </cell>
          <cell r="E826">
            <v>1</v>
          </cell>
          <cell r="G826">
            <v>862.28</v>
          </cell>
        </row>
        <row r="827">
          <cell r="A827" t="str">
            <v>.1</v>
          </cell>
          <cell r="B827" t="str">
            <v>Ins Sinapi 546</v>
          </cell>
          <cell r="C827" t="str">
            <v>Barra chata tipo quadrada 3/4" (2,85 kg/m)</v>
          </cell>
          <cell r="D827" t="str">
            <v>kg</v>
          </cell>
          <cell r="E827">
            <v>48.937500000000007</v>
          </cell>
          <cell r="F827">
            <v>5.42</v>
          </cell>
          <cell r="G827">
            <v>265.24</v>
          </cell>
        </row>
        <row r="828">
          <cell r="A828" t="str">
            <v>.2</v>
          </cell>
          <cell r="B828" t="str">
            <v>Ins Sinapi 1322</v>
          </cell>
          <cell r="C828" t="str">
            <v>Tubo de aço retangular espessura 1.9mm seção 30x20mm (1,38 kg/m)</v>
          </cell>
          <cell r="D828" t="str">
            <v>kg</v>
          </cell>
          <cell r="E828">
            <v>11.323750000000002</v>
          </cell>
          <cell r="F828">
            <v>6.46</v>
          </cell>
          <cell r="G828">
            <v>73.150000000000006</v>
          </cell>
        </row>
        <row r="829">
          <cell r="A829" t="str">
            <v>.3</v>
          </cell>
          <cell r="B829" t="str">
            <v>Estimado</v>
          </cell>
          <cell r="C829" t="str">
            <v>Pintura eletrostática na cor branca (10% do valor da esquadria)</v>
          </cell>
          <cell r="D829" t="str">
            <v>un</v>
          </cell>
          <cell r="E829">
            <v>0.1</v>
          </cell>
          <cell r="F829">
            <v>338.39</v>
          </cell>
          <cell r="G829">
            <v>33.840000000000003</v>
          </cell>
        </row>
        <row r="830">
          <cell r="A830" t="str">
            <v>.4</v>
          </cell>
          <cell r="B830" t="str">
            <v>Ins Sinapi 1</v>
          </cell>
          <cell r="C830" t="str">
            <v>Acetileno, em garrafas de 9Kg</v>
          </cell>
          <cell r="D830" t="str">
            <v>Kg</v>
          </cell>
          <cell r="E830">
            <v>0.60261250000000011</v>
          </cell>
          <cell r="F830">
            <v>37.5</v>
          </cell>
          <cell r="G830">
            <v>22.6</v>
          </cell>
        </row>
        <row r="831">
          <cell r="A831" t="str">
            <v>.5</v>
          </cell>
          <cell r="B831" t="str">
            <v>Ins Sinapi 10997</v>
          </cell>
          <cell r="C831" t="str">
            <v>Eletrodo com diâmetro de 5mm (3/16"), E-7418-6 G</v>
          </cell>
          <cell r="D831" t="str">
            <v>Kg</v>
          </cell>
          <cell r="E831">
            <v>1.5065312500000003</v>
          </cell>
          <cell r="F831">
            <v>19.190000000000001</v>
          </cell>
          <cell r="G831">
            <v>28.91</v>
          </cell>
        </row>
        <row r="832">
          <cell r="A832" t="str">
            <v>.6</v>
          </cell>
          <cell r="B832" t="str">
            <v>Ins Sinapi 2</v>
          </cell>
          <cell r="C832" t="str">
            <v>Oxigênio, em garrafas de 9,3m3</v>
          </cell>
          <cell r="D832" t="str">
            <v>m3</v>
          </cell>
          <cell r="E832">
            <v>3.0130625000000006</v>
          </cell>
          <cell r="F832">
            <v>8.2100000000000009</v>
          </cell>
          <cell r="G832">
            <v>24.74</v>
          </cell>
        </row>
        <row r="833">
          <cell r="A833" t="str">
            <v>.7</v>
          </cell>
          <cell r="B833" t="str">
            <v>Sinapi 88278</v>
          </cell>
          <cell r="C833" t="str">
            <v>Montador de estruturas metálicas com encargos complementares</v>
          </cell>
          <cell r="D833" t="str">
            <v>h</v>
          </cell>
          <cell r="E833">
            <v>6.0261250000000013</v>
          </cell>
          <cell r="F833">
            <v>12.89</v>
          </cell>
          <cell r="G833">
            <v>77.680000000000007</v>
          </cell>
        </row>
        <row r="834">
          <cell r="A834" t="str">
            <v>.8</v>
          </cell>
          <cell r="B834" t="str">
            <v>Sinapi 88316</v>
          </cell>
          <cell r="C834" t="str">
            <v>Servente com encargos complementares</v>
          </cell>
          <cell r="D834" t="str">
            <v>h</v>
          </cell>
          <cell r="E834">
            <v>12.052250000000003</v>
          </cell>
          <cell r="F834">
            <v>12.45</v>
          </cell>
          <cell r="G834">
            <v>150.05000000000001</v>
          </cell>
        </row>
        <row r="835">
          <cell r="A835" t="str">
            <v>.9</v>
          </cell>
          <cell r="B835" t="str">
            <v>Ins FGV REQ006200</v>
          </cell>
          <cell r="C835" t="str">
            <v>Retificador de solda elétrica de 430A</v>
          </cell>
          <cell r="D835" t="str">
            <v>h</v>
          </cell>
          <cell r="E835">
            <v>1.5065312500000003</v>
          </cell>
          <cell r="F835">
            <v>16.600000000000001</v>
          </cell>
          <cell r="G835">
            <v>25.01</v>
          </cell>
        </row>
        <row r="836">
          <cell r="A836" t="str">
            <v>.10</v>
          </cell>
          <cell r="B836" t="str">
            <v>Sinapi 74047/2</v>
          </cell>
          <cell r="C836" t="str">
            <v>Dobradica em aco/ferro, 3" x 21/2", e=1,9 a 2 mm, sem anel, cromado ou zincado, tampa bola, com parafusos</v>
          </cell>
          <cell r="D836" t="str">
            <v>un</v>
          </cell>
          <cell r="E836">
            <v>3</v>
          </cell>
          <cell r="F836">
            <v>22.71</v>
          </cell>
          <cell r="G836">
            <v>68.13</v>
          </cell>
        </row>
        <row r="837">
          <cell r="A837" t="str">
            <v>.11</v>
          </cell>
          <cell r="B837" t="str">
            <v>Sinapi 90830</v>
          </cell>
          <cell r="C837" t="str">
            <v>Fechadura de embutir com cilindro, externa, completa, acabamento padrão médio, incluso execução de furo - fornecimento e instalação</v>
          </cell>
          <cell r="D837" t="str">
            <v>un</v>
          </cell>
          <cell r="E837">
            <v>1</v>
          </cell>
          <cell r="F837">
            <v>92.93</v>
          </cell>
          <cell r="G837">
            <v>92.93</v>
          </cell>
        </row>
        <row r="840">
          <cell r="A840" t="str">
            <v>Composição 0078</v>
          </cell>
          <cell r="B840" t="str">
            <v>Comp. Criada a partir do elemento</v>
          </cell>
          <cell r="C840" t="str">
            <v>Guarda-corpo de cobertura h= 1,00m em aço galvanizado composto de tubo horizontal Ø 2", tubos intermediários horizontais de Ø 1" (4un)  e montantes em tubos verticais Ø 2 " acab. Pintura eletrostática branca</v>
          </cell>
          <cell r="D840" t="str">
            <v>m</v>
          </cell>
          <cell r="E840">
            <v>1</v>
          </cell>
          <cell r="G840">
            <v>750.43000000000018</v>
          </cell>
        </row>
        <row r="841">
          <cell r="A841" t="str">
            <v>.1</v>
          </cell>
          <cell r="B841" t="str">
            <v>Ins Sinapi 21013</v>
          </cell>
          <cell r="C841" t="str">
            <v>Tubo em aço galvanizado Ø 50mm (2")  (par.3mm - 4,40 kg/m) - 2,10m</v>
          </cell>
          <cell r="D841" t="str">
            <v>kg</v>
          </cell>
          <cell r="E841">
            <v>10.164</v>
          </cell>
          <cell r="F841">
            <v>39.200000000000003</v>
          </cell>
          <cell r="G841">
            <v>398.43</v>
          </cell>
        </row>
        <row r="842">
          <cell r="A842" t="str">
            <v>.2</v>
          </cell>
          <cell r="B842" t="str">
            <v>Ins Sinapi 21010</v>
          </cell>
          <cell r="C842" t="str">
            <v>Tubo em aço galvanizado Ø 25mm (1")  (par.2.65mm - 2,11 kg/m) - 4,00m</v>
          </cell>
          <cell r="D842" t="str">
            <v>kg</v>
          </cell>
          <cell r="E842">
            <v>9.2840000000000007</v>
          </cell>
          <cell r="F842">
            <v>18.649999999999999</v>
          </cell>
          <cell r="G842">
            <v>173.15</v>
          </cell>
        </row>
        <row r="843">
          <cell r="A843" t="str">
            <v>.2</v>
          </cell>
          <cell r="B843" t="str">
            <v>Ins Sinapi 11975</v>
          </cell>
          <cell r="C843" t="str">
            <v>Chumbador de aco, diametro 5/8", comprimento 6", com porca</v>
          </cell>
          <cell r="D843" t="str">
            <v>un</v>
          </cell>
          <cell r="E843">
            <v>1</v>
          </cell>
          <cell r="F843">
            <v>14.11</v>
          </cell>
          <cell r="G843">
            <v>14.11</v>
          </cell>
        </row>
        <row r="844">
          <cell r="A844" t="str">
            <v>.3</v>
          </cell>
          <cell r="B844" t="str">
            <v>Estimado</v>
          </cell>
          <cell r="C844" t="str">
            <v>Pintura eletrostática na cor branca (10% do valor da esquadria)</v>
          </cell>
          <cell r="D844" t="str">
            <v>un</v>
          </cell>
          <cell r="E844">
            <v>0.1</v>
          </cell>
          <cell r="F844">
            <v>585.69000000000005</v>
          </cell>
          <cell r="G844">
            <v>58.57</v>
          </cell>
        </row>
        <row r="845">
          <cell r="A845" t="str">
            <v>.3</v>
          </cell>
          <cell r="B845" t="str">
            <v>Ins Sinapi 1</v>
          </cell>
          <cell r="C845" t="str">
            <v>Acetileno, em garrafas de 9Kg</v>
          </cell>
          <cell r="D845" t="str">
            <v>Kg</v>
          </cell>
          <cell r="E845">
            <v>0.19448000000000001</v>
          </cell>
          <cell r="F845">
            <v>37.5</v>
          </cell>
          <cell r="G845">
            <v>7.29</v>
          </cell>
        </row>
        <row r="846">
          <cell r="A846" t="str">
            <v>.4</v>
          </cell>
          <cell r="B846" t="str">
            <v>Ins Sinapi 10997</v>
          </cell>
          <cell r="C846" t="str">
            <v>Eletrodo com diâmetro de 5mm (3/16"), E-7418-6 G</v>
          </cell>
          <cell r="D846" t="str">
            <v>Kg</v>
          </cell>
          <cell r="E846">
            <v>0.48620000000000002</v>
          </cell>
          <cell r="F846">
            <v>19.190000000000001</v>
          </cell>
          <cell r="G846">
            <v>9.33</v>
          </cell>
        </row>
        <row r="847">
          <cell r="A847" t="str">
            <v>.5</v>
          </cell>
          <cell r="B847" t="str">
            <v>Ins Sinapi 2</v>
          </cell>
          <cell r="C847" t="str">
            <v>Oxigênio, em garrafas de 9,3m3</v>
          </cell>
          <cell r="D847" t="str">
            <v>m3</v>
          </cell>
          <cell r="E847">
            <v>0.97240000000000004</v>
          </cell>
          <cell r="F847">
            <v>8.2100000000000009</v>
          </cell>
          <cell r="G847">
            <v>7.98</v>
          </cell>
        </row>
        <row r="848">
          <cell r="A848" t="str">
            <v>.6</v>
          </cell>
          <cell r="B848" t="str">
            <v>Sinapi 88278</v>
          </cell>
          <cell r="C848" t="str">
            <v>Montador de estruturas metálicas com encargos complementares</v>
          </cell>
          <cell r="D848" t="str">
            <v>h</v>
          </cell>
          <cell r="E848">
            <v>1.9448000000000001</v>
          </cell>
          <cell r="F848">
            <v>12.89</v>
          </cell>
          <cell r="G848">
            <v>25.07</v>
          </cell>
        </row>
        <row r="849">
          <cell r="A849" t="str">
            <v>.7</v>
          </cell>
          <cell r="B849" t="str">
            <v>Sinapi 88316</v>
          </cell>
          <cell r="C849" t="str">
            <v>Servente com encargos complementares</v>
          </cell>
          <cell r="D849" t="str">
            <v>h</v>
          </cell>
          <cell r="E849">
            <v>3.8896000000000002</v>
          </cell>
          <cell r="F849">
            <v>12.45</v>
          </cell>
          <cell r="G849">
            <v>48.43</v>
          </cell>
        </row>
        <row r="850">
          <cell r="A850" t="str">
            <v>.8</v>
          </cell>
          <cell r="B850" t="str">
            <v>Ins FGV REQ006200</v>
          </cell>
          <cell r="C850" t="str">
            <v>Retificador de solda elétrica de 430A</v>
          </cell>
          <cell r="D850" t="str">
            <v>h</v>
          </cell>
          <cell r="E850">
            <v>0.48620000000000002</v>
          </cell>
          <cell r="F850">
            <v>16.600000000000001</v>
          </cell>
          <cell r="G850">
            <v>8.07</v>
          </cell>
        </row>
        <row r="853">
          <cell r="A853" t="str">
            <v>Composição 0079</v>
          </cell>
          <cell r="B853" t="str">
            <v>Conforme Proposta</v>
          </cell>
          <cell r="C853" t="str">
            <v>Pele de vidro 1 - 640x360cm - Tipo Structural Glazing - vidros colados com silicone nos perfis dos quadros de alumínio</v>
          </cell>
          <cell r="D853" t="str">
            <v>un</v>
          </cell>
          <cell r="E853">
            <v>1</v>
          </cell>
          <cell r="G853">
            <v>22397.64</v>
          </cell>
        </row>
        <row r="854">
          <cell r="A854" t="str">
            <v>.1</v>
          </cell>
          <cell r="B854" t="str">
            <v>Proposta</v>
          </cell>
          <cell r="C854" t="str">
            <v>Pele de vidro 1 - 640x360cm - Tipo Structural Glazing - vidros colados com silicone nos perfis dos quadros de alumínio</v>
          </cell>
          <cell r="D854" t="str">
            <v>un</v>
          </cell>
          <cell r="E854">
            <v>1</v>
          </cell>
          <cell r="F854">
            <v>22397.644800000002</v>
          </cell>
          <cell r="G854">
            <v>22397.64</v>
          </cell>
        </row>
        <row r="857">
          <cell r="A857" t="str">
            <v>Composição 0080</v>
          </cell>
          <cell r="B857" t="str">
            <v>Conforme Proposta</v>
          </cell>
          <cell r="C857" t="str">
            <v>Pele de vidro 6 - 460x350cm - Tipo Structural Glazing - vidros colados com silicone nos perfis dos quadros de alumínio</v>
          </cell>
          <cell r="D857" t="str">
            <v>un</v>
          </cell>
          <cell r="E857">
            <v>1</v>
          </cell>
          <cell r="G857">
            <v>15651.13</v>
          </cell>
        </row>
        <row r="858">
          <cell r="A858" t="str">
            <v>.1</v>
          </cell>
          <cell r="B858" t="str">
            <v>Proposta</v>
          </cell>
          <cell r="C858" t="str">
            <v>Pele de vidro 6 - 460x350cm - Tipo Structural Glazing - vidros colados com silicone nos perfis dos quadros de alumínio</v>
          </cell>
          <cell r="D858" t="str">
            <v>un</v>
          </cell>
          <cell r="E858">
            <v>1</v>
          </cell>
          <cell r="F858">
            <v>15651.131999999998</v>
          </cell>
          <cell r="G858">
            <v>15651.13</v>
          </cell>
        </row>
        <row r="861">
          <cell r="A861" t="str">
            <v>Composição 0081</v>
          </cell>
          <cell r="B861" t="str">
            <v>Conforme Proposta</v>
          </cell>
          <cell r="C861" t="str">
            <v>Pele de vidro 3 - 808x360cm - Tipo Structural Glazing - vidros colados com silicone nos perfis dos quadros de alumínio</v>
          </cell>
          <cell r="D861" t="str">
            <v>un</v>
          </cell>
          <cell r="E861">
            <v>1</v>
          </cell>
          <cell r="G861">
            <v>28277.03</v>
          </cell>
        </row>
        <row r="862">
          <cell r="A862" t="str">
            <v>.1</v>
          </cell>
          <cell r="B862" t="str">
            <v>Proposta</v>
          </cell>
          <cell r="C862" t="str">
            <v>Pele de vidro 3 - 808x360cm - Tipo Structural Glazing - vidros colados com silicone nos perfis dos quadros de alumínio</v>
          </cell>
          <cell r="D862" t="str">
            <v>un</v>
          </cell>
          <cell r="E862">
            <v>1</v>
          </cell>
          <cell r="F862">
            <v>28277.026560000002</v>
          </cell>
          <cell r="G862">
            <v>28277.03</v>
          </cell>
        </row>
        <row r="865">
          <cell r="A865" t="str">
            <v>Composição 0082</v>
          </cell>
          <cell r="B865" t="str">
            <v>Conforme Proposta</v>
          </cell>
          <cell r="C865" t="str">
            <v>Pele de vidro 2 - 2103x360cm - Tipo Structural Glazing - vidros colados com silicone nos perfis dos quadros de alumínio</v>
          </cell>
          <cell r="D865" t="str">
            <v>un</v>
          </cell>
          <cell r="E865">
            <v>1</v>
          </cell>
          <cell r="G865">
            <v>73597.259999999995</v>
          </cell>
        </row>
        <row r="866">
          <cell r="A866" t="str">
            <v>.1</v>
          </cell>
          <cell r="B866" t="str">
            <v>Proposta</v>
          </cell>
          <cell r="C866" t="str">
            <v>Pele de vidro 2 - 2103x360cm - Tipo Structural Glazing - vidros colados com silicone nos perfis dos quadros de alumínio</v>
          </cell>
          <cell r="D866" t="str">
            <v>un</v>
          </cell>
          <cell r="E866">
            <v>1</v>
          </cell>
          <cell r="F866">
            <v>73597.260960000014</v>
          </cell>
          <cell r="G866">
            <v>73597.259999999995</v>
          </cell>
        </row>
        <row r="869">
          <cell r="A869" t="str">
            <v>Composição 0083</v>
          </cell>
          <cell r="B869" t="str">
            <v>Conforme Proposta</v>
          </cell>
          <cell r="C869" t="str">
            <v>Pele de vidro 6 - 460x360cm - Tipo Structural Glazing - vidros colados com silicone nos perfis dos quadros de alumínio</v>
          </cell>
          <cell r="D869" t="str">
            <v>un</v>
          </cell>
          <cell r="E869">
            <v>1</v>
          </cell>
          <cell r="G869">
            <v>16098.31</v>
          </cell>
        </row>
        <row r="870">
          <cell r="A870" t="str">
            <v>.1</v>
          </cell>
          <cell r="B870" t="str">
            <v>Proposta</v>
          </cell>
          <cell r="C870" t="str">
            <v>Pele de vidro 6 - 460x360cm - Tipo Structural Glazing - vidros colados com silicone nos perfis dos quadros de alumínio</v>
          </cell>
          <cell r="D870" t="str">
            <v>un</v>
          </cell>
          <cell r="E870">
            <v>1</v>
          </cell>
          <cell r="F870">
            <v>16098.307199999999</v>
          </cell>
          <cell r="G870">
            <v>16098.31</v>
          </cell>
        </row>
        <row r="873">
          <cell r="A873" t="str">
            <v>Composição 0084</v>
          </cell>
          <cell r="B873" t="str">
            <v>Conforme Proposta</v>
          </cell>
          <cell r="C873" t="str">
            <v>Pele de vidro 1a - 640x345cm - Tipo Structural Glazing - vidros colados com silicone nos perfis dos quadros de alumínio</v>
          </cell>
          <cell r="D873" t="str">
            <v>un</v>
          </cell>
          <cell r="E873">
            <v>1</v>
          </cell>
          <cell r="G873">
            <v>21464.41</v>
          </cell>
        </row>
        <row r="874">
          <cell r="A874" t="str">
            <v>.1</v>
          </cell>
          <cell r="B874" t="str">
            <v>Proposta</v>
          </cell>
          <cell r="C874" t="str">
            <v>Pele de vidro 1a - 640x345cm - Tipo Structural Glazing - vidros colados com silicone nos perfis dos quadros de alumínio</v>
          </cell>
          <cell r="D874" t="str">
            <v>un</v>
          </cell>
          <cell r="E874">
            <v>1</v>
          </cell>
          <cell r="F874">
            <v>21464.409600000003</v>
          </cell>
          <cell r="G874">
            <v>21464.41</v>
          </cell>
        </row>
        <row r="877">
          <cell r="A877" t="str">
            <v>Composição 0085</v>
          </cell>
          <cell r="B877" t="str">
            <v>Conforme Proposta</v>
          </cell>
          <cell r="C877" t="str">
            <v>Pele de vidro - 2085x345cm - Tipo Structural Glazing - vidros colados com silicone nos perfis dos quadros de alumínio</v>
          </cell>
          <cell r="D877" t="str">
            <v>un</v>
          </cell>
          <cell r="E877">
            <v>1</v>
          </cell>
          <cell r="G877">
            <v>69927.02</v>
          </cell>
        </row>
        <row r="878">
          <cell r="A878" t="str">
            <v>.1</v>
          </cell>
          <cell r="B878" t="str">
            <v>Proposta</v>
          </cell>
          <cell r="C878" t="str">
            <v>Pele de vidro - 2085x345cm - Tipo Structural Glazing - vidros colados com silicone nos perfis dos quadros de alumínio</v>
          </cell>
          <cell r="D878" t="str">
            <v>un</v>
          </cell>
          <cell r="E878">
            <v>1</v>
          </cell>
          <cell r="F878">
            <v>69927.021900000007</v>
          </cell>
          <cell r="G878">
            <v>69927.02</v>
          </cell>
        </row>
        <row r="881">
          <cell r="A881" t="str">
            <v>Composição 0086</v>
          </cell>
          <cell r="B881" t="str">
            <v>Conforme Proposta</v>
          </cell>
          <cell r="C881" t="str">
            <v>Pele de vidro - 3a 808x345cm - Tipo Structural Glazing - vidros colados com silicone nos perfis dos quadros de alumínio</v>
          </cell>
          <cell r="D881" t="str">
            <v>un</v>
          </cell>
          <cell r="E881">
            <v>1</v>
          </cell>
          <cell r="G881">
            <v>27098.82</v>
          </cell>
        </row>
        <row r="882">
          <cell r="A882" t="str">
            <v>.1</v>
          </cell>
          <cell r="B882" t="str">
            <v>Proposta</v>
          </cell>
          <cell r="C882" t="str">
            <v>Pele de vidro - 3a 808x345cm - Tipo Structural Glazing - vidros colados com silicone nos perfis dos quadros de alumínio</v>
          </cell>
          <cell r="D882" t="str">
            <v>un</v>
          </cell>
          <cell r="E882">
            <v>1</v>
          </cell>
          <cell r="F882">
            <v>27098.81712</v>
          </cell>
          <cell r="G882">
            <v>27098.82</v>
          </cell>
        </row>
        <row r="885">
          <cell r="A885" t="str">
            <v>Composição 0087</v>
          </cell>
          <cell r="B885" t="str">
            <v>Conforme Proposta</v>
          </cell>
          <cell r="C885" t="str">
            <v>Pele de vidro - 2a 2103x345cm - Tipo Structural Glazing - vidros colados com silicone nos perfis dos quadros de alumínio</v>
          </cell>
          <cell r="D885" t="str">
            <v>un</v>
          </cell>
          <cell r="E885">
            <v>1</v>
          </cell>
          <cell r="G885">
            <v>70530.710000000006</v>
          </cell>
        </row>
        <row r="886">
          <cell r="A886" t="str">
            <v>.1</v>
          </cell>
          <cell r="B886" t="str">
            <v>Proposta</v>
          </cell>
          <cell r="C886" t="str">
            <v>Pele de vidro - 2a 2103x345cm - Tipo Structural Glazing - vidros colados com silicone nos perfis dos quadros de alumínio</v>
          </cell>
          <cell r="D886" t="str">
            <v>un</v>
          </cell>
          <cell r="E886">
            <v>1</v>
          </cell>
          <cell r="F886">
            <v>70530.70842000001</v>
          </cell>
          <cell r="G886">
            <v>70530.710000000006</v>
          </cell>
        </row>
        <row r="889">
          <cell r="A889" t="str">
            <v>Composição 0088</v>
          </cell>
          <cell r="B889" t="str">
            <v>Conforme Proposta</v>
          </cell>
          <cell r="C889" t="str">
            <v>Pele de vidro 5 - 1570x350cm - Tipo Structural Glazing - vidros colados com silicone nos perfis dos quadros de alumínio</v>
          </cell>
          <cell r="D889" t="str">
            <v>un</v>
          </cell>
          <cell r="E889">
            <v>1</v>
          </cell>
          <cell r="G889">
            <v>53417.99</v>
          </cell>
        </row>
        <row r="890">
          <cell r="A890" t="str">
            <v>.1</v>
          </cell>
          <cell r="B890" t="str">
            <v>Proposta</v>
          </cell>
          <cell r="C890" t="str">
            <v>Pele de vidro 5 - 1570x350cm - Tipo Structural Glazing - vidros colados com silicone nos perfis dos quadros de alumínio</v>
          </cell>
          <cell r="D890" t="str">
            <v>un</v>
          </cell>
          <cell r="E890">
            <v>1</v>
          </cell>
          <cell r="F890">
            <v>53417.993999999999</v>
          </cell>
          <cell r="G890">
            <v>53417.99</v>
          </cell>
        </row>
        <row r="893">
          <cell r="A893" t="str">
            <v>Composição 0089</v>
          </cell>
          <cell r="B893" t="str">
            <v>Comp. Sinapi 88649 com cerâmica especificada</v>
          </cell>
          <cell r="C893" t="str">
            <v>Rodapé em Porcelanato Portobello 60x60cm cortado para 30x60cm - Linha Essencial - Cimento Cinza Bold. Fornecimento e colocação</v>
          </cell>
          <cell r="D893" t="str">
            <v>m</v>
          </cell>
          <cell r="E893">
            <v>1</v>
          </cell>
          <cell r="G893">
            <v>31.560000000000002</v>
          </cell>
        </row>
        <row r="894">
          <cell r="A894" t="str">
            <v>.1</v>
          </cell>
          <cell r="B894" t="str">
            <v>Ins Sinapi 37398</v>
          </cell>
          <cell r="C894" t="str">
            <v>Rejunte epóxi colorido</v>
          </cell>
          <cell r="D894" t="str">
            <v>kg</v>
          </cell>
          <cell r="E894">
            <v>0.02</v>
          </cell>
          <cell r="F894">
            <v>56.7</v>
          </cell>
          <cell r="G894">
            <v>1.1299999999999999</v>
          </cell>
        </row>
        <row r="895">
          <cell r="A895" t="str">
            <v>.2</v>
          </cell>
          <cell r="B895" t="str">
            <v>Ins Sinapi 37596</v>
          </cell>
          <cell r="C895" t="str">
            <v>Argamassa colante tipo ACIII - E</v>
          </cell>
          <cell r="D895" t="str">
            <v>kg</v>
          </cell>
          <cell r="E895">
            <v>0.35</v>
          </cell>
          <cell r="F895">
            <v>2.2599999999999998</v>
          </cell>
          <cell r="G895">
            <v>0.79</v>
          </cell>
        </row>
        <row r="896">
          <cell r="A896" t="str">
            <v>.3</v>
          </cell>
          <cell r="B896" t="str">
            <v>Proposta</v>
          </cell>
          <cell r="C896" t="str">
            <v>Rodapé em Porcelanato Portobello 60x60cm cortado para 10x60cm - Linha Essencial - Cimento Cinza Bold</v>
          </cell>
          <cell r="D896" t="str">
            <v>m2</v>
          </cell>
          <cell r="E896">
            <v>0.3</v>
          </cell>
          <cell r="F896">
            <v>64.290000000000006</v>
          </cell>
          <cell r="G896">
            <v>19.29</v>
          </cell>
        </row>
        <row r="897">
          <cell r="A897" t="str">
            <v>.4</v>
          </cell>
          <cell r="B897" t="str">
            <v>Sinapi 88256</v>
          </cell>
          <cell r="C897" t="str">
            <v>Azulejista ou Ladrilhista com encargos complementares</v>
          </cell>
          <cell r="D897" t="str">
            <v>h</v>
          </cell>
          <cell r="E897">
            <v>0.35</v>
          </cell>
          <cell r="F897">
            <v>17.11</v>
          </cell>
          <cell r="G897">
            <v>5.99</v>
          </cell>
        </row>
        <row r="898">
          <cell r="A898" t="str">
            <v>.5</v>
          </cell>
          <cell r="B898" t="str">
            <v>Sinapi 88316</v>
          </cell>
          <cell r="C898" t="str">
            <v>Servente com encargos complementares</v>
          </cell>
          <cell r="D898" t="str">
            <v>h</v>
          </cell>
          <cell r="E898">
            <v>0.35</v>
          </cell>
          <cell r="F898">
            <v>12.45</v>
          </cell>
          <cell r="G898">
            <v>4.3600000000000003</v>
          </cell>
        </row>
        <row r="901">
          <cell r="A901" t="str">
            <v>Composição 0090</v>
          </cell>
          <cell r="B901" t="str">
            <v>Comp. Sinapi 88649 com cerâmica especificada</v>
          </cell>
          <cell r="C901" t="str">
            <v xml:space="preserve">Rodapé em Porcelanato Portobello Linha Travertino Navona - Cor Crema – Cód.21824E 60x120cm cortado para 30x120cm. Fornecimento e colocação  </v>
          </cell>
          <cell r="D901" t="str">
            <v>m</v>
          </cell>
          <cell r="E901">
            <v>1</v>
          </cell>
          <cell r="G901">
            <v>63.24</v>
          </cell>
        </row>
        <row r="902">
          <cell r="A902" t="str">
            <v>.1</v>
          </cell>
          <cell r="B902" t="str">
            <v>Ins Sinapi 37398</v>
          </cell>
          <cell r="C902" t="str">
            <v>Rejunte epóxi colorido</v>
          </cell>
          <cell r="D902" t="str">
            <v>kg</v>
          </cell>
          <cell r="E902">
            <v>0.02</v>
          </cell>
          <cell r="F902">
            <v>56.7</v>
          </cell>
          <cell r="G902">
            <v>1.1299999999999999</v>
          </cell>
        </row>
        <row r="903">
          <cell r="A903" t="str">
            <v>.2</v>
          </cell>
          <cell r="B903" t="str">
            <v>Ins Sinapi 37596</v>
          </cell>
          <cell r="C903" t="str">
            <v>Argamassa colante tipo ACIII - E</v>
          </cell>
          <cell r="D903" t="str">
            <v>kg</v>
          </cell>
          <cell r="E903">
            <v>0.35</v>
          </cell>
          <cell r="F903">
            <v>2.2599999999999998</v>
          </cell>
          <cell r="G903">
            <v>0.79</v>
          </cell>
        </row>
        <row r="904">
          <cell r="A904" t="str">
            <v>.3</v>
          </cell>
          <cell r="B904" t="str">
            <v>Proposta</v>
          </cell>
          <cell r="C904" t="str">
            <v>Rodapé em Porcelanato Portobello Linha Travertino Navona - Cor Crema – Cód.21824E 60x120cm cortado para 10x120cm</v>
          </cell>
          <cell r="D904" t="str">
            <v>m2</v>
          </cell>
          <cell r="E904">
            <v>0.3</v>
          </cell>
          <cell r="F904">
            <v>169.9</v>
          </cell>
          <cell r="G904">
            <v>50.97</v>
          </cell>
        </row>
        <row r="905">
          <cell r="A905" t="str">
            <v>.4</v>
          </cell>
          <cell r="B905" t="str">
            <v>Sinapi 88256</v>
          </cell>
          <cell r="C905" t="str">
            <v>Azulejista ou Ladrilhista com encargos complementares</v>
          </cell>
          <cell r="D905" t="str">
            <v>h</v>
          </cell>
          <cell r="E905">
            <v>0.35</v>
          </cell>
          <cell r="F905">
            <v>17.11</v>
          </cell>
          <cell r="G905">
            <v>5.99</v>
          </cell>
        </row>
        <row r="906">
          <cell r="A906" t="str">
            <v>.5</v>
          </cell>
          <cell r="B906" t="str">
            <v>Sinapi 88316</v>
          </cell>
          <cell r="C906" t="str">
            <v>Servente com encargos complementares</v>
          </cell>
          <cell r="D906" t="str">
            <v>h</v>
          </cell>
          <cell r="E906">
            <v>0.35</v>
          </cell>
          <cell r="F906">
            <v>12.45</v>
          </cell>
          <cell r="G906">
            <v>4.3600000000000003</v>
          </cell>
        </row>
        <row r="909">
          <cell r="A909" t="str">
            <v>Composição 0091</v>
          </cell>
          <cell r="B909" t="str">
            <v>Comp. Sinapi 84161 para o Granito especificado</v>
          </cell>
          <cell r="C909" t="str">
            <v>Soleira em Granito Cinza Andorinha, seção 15x2cm assente com argamassa de cimento e areia traço 1:4. Fornecimento e colocação</v>
          </cell>
          <cell r="D909" t="str">
            <v>m</v>
          </cell>
          <cell r="E909">
            <v>1</v>
          </cell>
          <cell r="G909">
            <v>70.17</v>
          </cell>
        </row>
        <row r="910">
          <cell r="A910" t="str">
            <v>.1</v>
          </cell>
          <cell r="B910" t="str">
            <v>Sinapi 88631</v>
          </cell>
          <cell r="C910" t="str">
            <v>Argamassa traço 1:4 (cimento e areia média), preparo manual (0,008 m3/m2)</v>
          </cell>
          <cell r="D910" t="str">
            <v>m3</v>
          </cell>
          <cell r="E910">
            <v>3.0000000000000001E-3</v>
          </cell>
          <cell r="F910">
            <v>407.6</v>
          </cell>
          <cell r="G910">
            <v>1.22</v>
          </cell>
        </row>
        <row r="911">
          <cell r="A911" t="str">
            <v>.2</v>
          </cell>
          <cell r="B911" t="str">
            <v>Sinapi 88274</v>
          </cell>
          <cell r="C911" t="str">
            <v>Marmorista com encargos complementares</v>
          </cell>
          <cell r="D911" t="str">
            <v>h</v>
          </cell>
          <cell r="E911">
            <v>0.4</v>
          </cell>
          <cell r="F911">
            <v>18.670000000000002</v>
          </cell>
          <cell r="G911">
            <v>7.47</v>
          </cell>
        </row>
        <row r="912">
          <cell r="A912" t="str">
            <v>.3</v>
          </cell>
          <cell r="B912" t="str">
            <v>Ins Sinapi 20232</v>
          </cell>
          <cell r="C912" t="str">
            <v>Soleira em granito, polido, tipo andorinha/ quartz/ castelo/ corumba ou outros equivalentes da regiao, l= *15* cm, e= *2,0* cm</v>
          </cell>
          <cell r="D912" t="str">
            <v>m</v>
          </cell>
          <cell r="E912">
            <v>1</v>
          </cell>
          <cell r="F912">
            <v>58.99</v>
          </cell>
          <cell r="G912">
            <v>58.99</v>
          </cell>
        </row>
        <row r="913">
          <cell r="A913" t="str">
            <v>.4</v>
          </cell>
          <cell r="B913" t="str">
            <v>Sinapi 88316</v>
          </cell>
          <cell r="C913" t="str">
            <v>Servente com encargos complementares</v>
          </cell>
          <cell r="D913" t="str">
            <v>h</v>
          </cell>
          <cell r="E913">
            <v>0.2</v>
          </cell>
          <cell r="F913">
            <v>12.45</v>
          </cell>
          <cell r="G913">
            <v>2.4900000000000002</v>
          </cell>
        </row>
        <row r="916">
          <cell r="A916" t="str">
            <v>Composição 0092</v>
          </cell>
          <cell r="B916" t="str">
            <v>Comp. Sinapi 84088 para o Granito especificado</v>
          </cell>
          <cell r="C916" t="str">
            <v>Peitoril em Granito Cinza Andorinha, seção 18x2cm, dotado de pingadeira assente com argamassa de cimento e areia traço 1:4. Fornecimento e colocação</v>
          </cell>
          <cell r="D916" t="str">
            <v>m</v>
          </cell>
          <cell r="E916">
            <v>1</v>
          </cell>
          <cell r="G916">
            <v>84.460000000000008</v>
          </cell>
        </row>
        <row r="917">
          <cell r="A917" t="str">
            <v>.1</v>
          </cell>
          <cell r="B917" t="str">
            <v>Sinapi 88274</v>
          </cell>
          <cell r="C917" t="str">
            <v>Marmorista com encargos complementares</v>
          </cell>
          <cell r="D917" t="str">
            <v>h</v>
          </cell>
          <cell r="E917">
            <v>0.4</v>
          </cell>
          <cell r="F917">
            <v>18.670000000000002</v>
          </cell>
          <cell r="G917">
            <v>7.47</v>
          </cell>
        </row>
        <row r="918">
          <cell r="A918" t="str">
            <v>.2</v>
          </cell>
          <cell r="B918" t="str">
            <v>Sinapi 88316</v>
          </cell>
          <cell r="C918" t="str">
            <v>Servente com encargos complementares</v>
          </cell>
          <cell r="D918" t="str">
            <v>h</v>
          </cell>
          <cell r="E918">
            <v>0.4</v>
          </cell>
          <cell r="F918">
            <v>12.45</v>
          </cell>
          <cell r="G918">
            <v>4.9800000000000004</v>
          </cell>
        </row>
        <row r="919">
          <cell r="A919" t="str">
            <v>.3</v>
          </cell>
          <cell r="B919" t="str">
            <v>Sinapi 88631</v>
          </cell>
          <cell r="C919" t="str">
            <v>Argamassa traço 1:4 (cimento e areia média), preparo manual (0,008 m3/m2)</v>
          </cell>
          <cell r="D919" t="str">
            <v>m3</v>
          </cell>
          <cell r="E919">
            <v>3.0000000000000001E-3</v>
          </cell>
          <cell r="F919">
            <v>407.6</v>
          </cell>
          <cell r="G919">
            <v>1.22</v>
          </cell>
        </row>
        <row r="920">
          <cell r="A920" t="str">
            <v>.4</v>
          </cell>
          <cell r="B920" t="str">
            <v>Ins Sinapi 20232</v>
          </cell>
          <cell r="C920" t="str">
            <v>Soleira em granito, polido, tipo andorinha/ quartz/ castelo/ corumba ou outros equivalentes da regiao, l= *15* cm, e= *2,0* cm</v>
          </cell>
          <cell r="D920" t="str">
            <v>m</v>
          </cell>
          <cell r="E920">
            <v>1.2</v>
          </cell>
          <cell r="F920">
            <v>58.99</v>
          </cell>
          <cell r="G920">
            <v>70.790000000000006</v>
          </cell>
        </row>
        <row r="923">
          <cell r="A923" t="str">
            <v>Composição 0093</v>
          </cell>
          <cell r="B923" t="str">
            <v>Comp. Sinapi 86895 adaptada para a banca e o granito especificados</v>
          </cell>
          <cell r="C923" t="str">
            <v>Bancadas: Bancada, Saia (h=15cm) e Frontão (h=15cm) Granito Polido acab. Cinza Andorinha (Esp.2cm)</v>
          </cell>
          <cell r="D923" t="str">
            <v>m2</v>
          </cell>
          <cell r="E923">
            <v>1</v>
          </cell>
          <cell r="G923">
            <v>1239.5700000000002</v>
          </cell>
        </row>
        <row r="924">
          <cell r="A924" t="str">
            <v>.1</v>
          </cell>
          <cell r="B924" t="str">
            <v>Sinapi 88274</v>
          </cell>
          <cell r="C924" t="str">
            <v>Marmorista com encargos complementares</v>
          </cell>
          <cell r="D924" t="str">
            <v>h</v>
          </cell>
          <cell r="E924">
            <v>7.68</v>
          </cell>
          <cell r="F924">
            <v>18.670000000000002</v>
          </cell>
          <cell r="G924">
            <v>143.38999999999999</v>
          </cell>
        </row>
        <row r="925">
          <cell r="A925" t="str">
            <v>.2</v>
          </cell>
          <cell r="B925" t="str">
            <v>Sinapi 88316</v>
          </cell>
          <cell r="C925" t="str">
            <v xml:space="preserve">Servente com encargos complementares </v>
          </cell>
          <cell r="D925" t="str">
            <v>h</v>
          </cell>
          <cell r="E925">
            <v>1.96</v>
          </cell>
          <cell r="F925">
            <v>12.45</v>
          </cell>
          <cell r="G925">
            <v>24.4</v>
          </cell>
        </row>
        <row r="926">
          <cell r="A926" t="str">
            <v>.3</v>
          </cell>
          <cell r="B926" t="str">
            <v>Ins Sinapi 1380</v>
          </cell>
          <cell r="C926" t="str">
            <v>Cimento branco</v>
          </cell>
          <cell r="D926" t="str">
            <v>kg</v>
          </cell>
          <cell r="E926">
            <v>1.028</v>
          </cell>
          <cell r="F926">
            <v>3.28</v>
          </cell>
          <cell r="G926">
            <v>3.37</v>
          </cell>
        </row>
        <row r="927">
          <cell r="A927" t="str">
            <v>.4</v>
          </cell>
          <cell r="B927" t="str">
            <v>Ins Sinapi 4823</v>
          </cell>
          <cell r="C927" t="str">
            <v xml:space="preserve">Massa plastica adesiva para marmore/granito </v>
          </cell>
          <cell r="D927" t="str">
            <v>kg</v>
          </cell>
          <cell r="E927">
            <v>1.5376000000000001</v>
          </cell>
          <cell r="F927">
            <v>23.5</v>
          </cell>
          <cell r="G927">
            <v>36.130000000000003</v>
          </cell>
        </row>
        <row r="928">
          <cell r="A928" t="str">
            <v>.5</v>
          </cell>
          <cell r="B928" t="str">
            <v>Ins Sinapi 7568</v>
          </cell>
          <cell r="C928" t="str">
            <v>Bucha nylon s-10 c/ parafuso aco zinc rosca soberba cab chat</v>
          </cell>
          <cell r="D928" t="str">
            <v>un</v>
          </cell>
          <cell r="E928">
            <v>24</v>
          </cell>
          <cell r="F928">
            <v>0.61</v>
          </cell>
          <cell r="G928">
            <v>14.64</v>
          </cell>
        </row>
        <row r="929">
          <cell r="A929" t="str">
            <v>.6</v>
          </cell>
          <cell r="B929" t="str">
            <v>Ins Sinapi 38364</v>
          </cell>
          <cell r="C929" t="str">
            <v>Bancada em Granito Cinza Andorinha espessura 2cm</v>
          </cell>
          <cell r="D929" t="str">
            <v>m2</v>
          </cell>
          <cell r="E929">
            <v>1</v>
          </cell>
          <cell r="F929">
            <v>587</v>
          </cell>
          <cell r="G929">
            <v>587</v>
          </cell>
        </row>
        <row r="930">
          <cell r="A930" t="str">
            <v>.7</v>
          </cell>
          <cell r="B930" t="str">
            <v>Ins Sinapi 20231</v>
          </cell>
          <cell r="C930" t="str">
            <v>Saia e Frontão em Granito Cinza Andorinha espessura 2cm</v>
          </cell>
          <cell r="D930" t="str">
            <v>m</v>
          </cell>
          <cell r="E930">
            <v>2</v>
          </cell>
          <cell r="F930">
            <v>41.67</v>
          </cell>
          <cell r="G930">
            <v>83.34</v>
          </cell>
        </row>
        <row r="931">
          <cell r="A931" t="str">
            <v>.8</v>
          </cell>
          <cell r="B931" t="str">
            <v>Ins Sinapi 37590</v>
          </cell>
          <cell r="C931" t="str">
            <v>Mão francesa em barra de ferro chato retangular 2" x 1/4", reforçada, 30 x 25 cm -</v>
          </cell>
          <cell r="D931" t="str">
            <v>un</v>
          </cell>
          <cell r="E931">
            <v>4</v>
          </cell>
          <cell r="F931">
            <v>24.46</v>
          </cell>
          <cell r="G931">
            <v>97.84</v>
          </cell>
        </row>
        <row r="932">
          <cell r="A932" t="str">
            <v>.9</v>
          </cell>
          <cell r="B932" t="str">
            <v>Ins Sinapi 38633</v>
          </cell>
          <cell r="C932" t="str">
            <v>Furo para torneira ou outros acessorios em bancada de marmore/ granito ou outro tipo de pedra natural</v>
          </cell>
          <cell r="D932" t="str">
            <v>un</v>
          </cell>
          <cell r="E932">
            <v>4</v>
          </cell>
          <cell r="F932">
            <v>14.39</v>
          </cell>
          <cell r="G932">
            <v>57.56</v>
          </cell>
        </row>
        <row r="933">
          <cell r="A933" t="str">
            <v>.10</v>
          </cell>
          <cell r="B933" t="str">
            <v>Ins Sinapi 38605</v>
          </cell>
          <cell r="C933" t="str">
            <v>Abertura para encaixe de cuba ou lavatorio em bancada de marmore/ granito ou outro tipo de pedra natural</v>
          </cell>
          <cell r="D933" t="str">
            <v>un</v>
          </cell>
          <cell r="E933">
            <v>2</v>
          </cell>
          <cell r="F933">
            <v>95.95</v>
          </cell>
          <cell r="G933">
            <v>191.9</v>
          </cell>
        </row>
        <row r="936">
          <cell r="A936" t="str">
            <v>Composição 0094</v>
          </cell>
          <cell r="B936" t="str">
            <v>Comp. 09702/Orse com insumos de mercado e mão de obra Sinapi</v>
          </cell>
          <cell r="C936" t="str">
            <v>Torneira Com Fechamento Automático DECA DECAMATIC Eco 1173 De Bancada Cromada</v>
          </cell>
          <cell r="D936" t="str">
            <v>un</v>
          </cell>
          <cell r="E936">
            <v>1</v>
          </cell>
          <cell r="G936">
            <v>440.57</v>
          </cell>
        </row>
        <row r="937">
          <cell r="A937" t="str">
            <v>.1</v>
          </cell>
          <cell r="B937" t="str">
            <v>Ins Sinapi 3148</v>
          </cell>
          <cell r="C937" t="str">
            <v>Fita de vedação para tubos e conexões roscáveis (largura: 1/2 ")</v>
          </cell>
          <cell r="D937" t="str">
            <v>m</v>
          </cell>
          <cell r="E937">
            <v>0.54</v>
          </cell>
          <cell r="F937">
            <v>12.9</v>
          </cell>
          <cell r="G937">
            <v>6.97</v>
          </cell>
        </row>
        <row r="938">
          <cell r="A938" t="str">
            <v>.2</v>
          </cell>
          <cell r="B938" t="str">
            <v>Proposta</v>
          </cell>
          <cell r="C938" t="str">
            <v>Torneira Com Fechamento Automático DECA DECAMATIC Eco 1173 De Bancada Cromada</v>
          </cell>
          <cell r="D938" t="str">
            <v>un</v>
          </cell>
          <cell r="E938">
            <v>1</v>
          </cell>
          <cell r="F938">
            <v>417.28</v>
          </cell>
          <cell r="G938">
            <v>417.28</v>
          </cell>
        </row>
        <row r="939">
          <cell r="A939" t="str">
            <v>.4</v>
          </cell>
          <cell r="B939" t="str">
            <v>Sinapi 88248</v>
          </cell>
          <cell r="C939" t="str">
            <v>Auxiliar de encanador ou bombeiro hidráulico com encargos complementares</v>
          </cell>
          <cell r="D939" t="str">
            <v>h</v>
          </cell>
          <cell r="E939">
            <v>0.5</v>
          </cell>
          <cell r="F939">
            <v>14.13</v>
          </cell>
          <cell r="G939">
            <v>7.07</v>
          </cell>
        </row>
        <row r="940">
          <cell r="A940" t="str">
            <v>.5</v>
          </cell>
          <cell r="B940" t="str">
            <v>Sinapi 88267</v>
          </cell>
          <cell r="C940" t="str">
            <v>Encanador ou bombeiro hidráulico com encargos complementares</v>
          </cell>
          <cell r="D940" t="str">
            <v>h</v>
          </cell>
          <cell r="E940">
            <v>0.5</v>
          </cell>
          <cell r="F940">
            <v>18.5</v>
          </cell>
          <cell r="G940">
            <v>9.25</v>
          </cell>
        </row>
        <row r="943">
          <cell r="A943" t="str">
            <v>Composição 0095</v>
          </cell>
          <cell r="B943" t="str">
            <v>Comp. 09702/Orse com insumos de mercado e mão de obra Sinapi</v>
          </cell>
          <cell r="C943" t="str">
            <v>Torneira para lavatório de parede DECA DECAMATIC ECO 1172.C</v>
          </cell>
          <cell r="D943" t="str">
            <v>un</v>
          </cell>
          <cell r="E943">
            <v>1</v>
          </cell>
          <cell r="G943">
            <v>363.66</v>
          </cell>
        </row>
        <row r="944">
          <cell r="A944" t="str">
            <v>.1</v>
          </cell>
          <cell r="B944" t="str">
            <v>Ins Sinapi 3148</v>
          </cell>
          <cell r="C944" t="str">
            <v>Fita de vedação para tubos e conexões roscáveis (largura: 1/2 ")</v>
          </cell>
          <cell r="D944" t="str">
            <v>m</v>
          </cell>
          <cell r="E944">
            <v>0.54</v>
          </cell>
          <cell r="F944">
            <v>12.9</v>
          </cell>
          <cell r="G944">
            <v>6.97</v>
          </cell>
        </row>
        <row r="945">
          <cell r="A945" t="str">
            <v>.2</v>
          </cell>
          <cell r="B945" t="str">
            <v>Proposta</v>
          </cell>
          <cell r="C945" t="str">
            <v>Torneira para lavatório de parede DECA DECAMATIC ECO 1172.C</v>
          </cell>
          <cell r="D945" t="str">
            <v>un</v>
          </cell>
          <cell r="E945">
            <v>1</v>
          </cell>
          <cell r="F945">
            <v>340.37</v>
          </cell>
          <cell r="G945">
            <v>340.37</v>
          </cell>
        </row>
        <row r="946">
          <cell r="A946" t="str">
            <v>.4</v>
          </cell>
          <cell r="B946" t="str">
            <v>Sinapi 88248</v>
          </cell>
          <cell r="C946" t="str">
            <v>Auxiliar de encanador ou bombeiro hidráulico com encargos complementares</v>
          </cell>
          <cell r="D946" t="str">
            <v>h</v>
          </cell>
          <cell r="E946">
            <v>0.5</v>
          </cell>
          <cell r="F946">
            <v>14.13</v>
          </cell>
          <cell r="G946">
            <v>7.07</v>
          </cell>
        </row>
        <row r="947">
          <cell r="A947" t="str">
            <v>.5</v>
          </cell>
          <cell r="B947" t="str">
            <v>Sinapi 88267</v>
          </cell>
          <cell r="C947" t="str">
            <v>Encanador ou bombeiro hidráulico com encargos complementares</v>
          </cell>
          <cell r="D947" t="str">
            <v>h</v>
          </cell>
          <cell r="E947">
            <v>0.5</v>
          </cell>
          <cell r="F947">
            <v>18.5</v>
          </cell>
          <cell r="G947">
            <v>9.25</v>
          </cell>
        </row>
        <row r="950">
          <cell r="A950" t="str">
            <v>Composição 0096</v>
          </cell>
          <cell r="B950" t="str">
            <v>Comp. 03670/Orse com insumos de mercado e mão de obra Sinapi</v>
          </cell>
          <cell r="C950" t="str">
            <v>Cuba de Embutir Oval DECA cor Branco (Cód.L.59.17) inclusive sifão, válvula e rabichos cromados</v>
          </cell>
          <cell r="D950" t="str">
            <v>un</v>
          </cell>
          <cell r="E950">
            <v>1</v>
          </cell>
          <cell r="G950">
            <v>327.19</v>
          </cell>
        </row>
        <row r="951">
          <cell r="A951" t="str">
            <v>.1</v>
          </cell>
          <cell r="B951" t="str">
            <v>Proposta</v>
          </cell>
          <cell r="C951" t="str">
            <v>Cuba de Embutir Oval DECA cor Branco (Cód.L.59.17)</v>
          </cell>
          <cell r="D951" t="str">
            <v>un</v>
          </cell>
          <cell r="E951">
            <v>1</v>
          </cell>
          <cell r="F951">
            <v>76.02</v>
          </cell>
          <cell r="G951">
            <v>76.02</v>
          </cell>
        </row>
        <row r="952">
          <cell r="A952" t="str">
            <v>.2</v>
          </cell>
          <cell r="B952" t="str">
            <v>Ins Sinapi 6136</v>
          </cell>
          <cell r="C952" t="str">
            <v xml:space="preserve">Sifao em metal cromado para pia ou lavatorio, 1 x 1.1/2 " </v>
          </cell>
          <cell r="D952" t="str">
            <v>un</v>
          </cell>
          <cell r="E952">
            <v>1</v>
          </cell>
          <cell r="F952">
            <v>131.25</v>
          </cell>
          <cell r="G952">
            <v>131.25</v>
          </cell>
        </row>
        <row r="953">
          <cell r="A953" t="str">
            <v>.3</v>
          </cell>
          <cell r="B953" t="str">
            <v>Ins Sinapi 38643</v>
          </cell>
          <cell r="C953" t="str">
            <v xml:space="preserve">Valvula em metal cromado para lavatorio, 1 " sem ladrao </v>
          </cell>
          <cell r="D953" t="str">
            <v>un</v>
          </cell>
          <cell r="E953">
            <v>1</v>
          </cell>
          <cell r="F953">
            <v>32.81</v>
          </cell>
          <cell r="G953">
            <v>32.81</v>
          </cell>
        </row>
        <row r="954">
          <cell r="A954" t="str">
            <v>.4</v>
          </cell>
          <cell r="B954" t="str">
            <v>Ins Sinapi 11684</v>
          </cell>
          <cell r="C954" t="str">
            <v xml:space="preserve">Engate / rabicho flexivel inox 1/2 " x 40 cm </v>
          </cell>
          <cell r="D954" t="str">
            <v>un</v>
          </cell>
          <cell r="E954">
            <v>1</v>
          </cell>
          <cell r="F954">
            <v>32.94</v>
          </cell>
          <cell r="G954">
            <v>32.94</v>
          </cell>
        </row>
        <row r="955">
          <cell r="A955" t="str">
            <v>.5</v>
          </cell>
          <cell r="B955" t="str">
            <v>Sinapi 88267</v>
          </cell>
          <cell r="C955" t="str">
            <v>Encanador ou bombeiro hidráulico com encargos complementares</v>
          </cell>
          <cell r="D955" t="str">
            <v>h</v>
          </cell>
          <cell r="E955">
            <v>1.75</v>
          </cell>
          <cell r="F955">
            <v>18.5</v>
          </cell>
          <cell r="G955">
            <v>32.380000000000003</v>
          </cell>
        </row>
        <row r="956">
          <cell r="A956" t="str">
            <v>.6</v>
          </cell>
          <cell r="B956" t="str">
            <v>Sinapi 88316</v>
          </cell>
          <cell r="C956" t="str">
            <v>Servente com encargos complementares</v>
          </cell>
          <cell r="D956" t="str">
            <v>h</v>
          </cell>
          <cell r="E956">
            <v>1.75</v>
          </cell>
          <cell r="F956">
            <v>12.45</v>
          </cell>
          <cell r="G956">
            <v>21.79</v>
          </cell>
        </row>
        <row r="959">
          <cell r="A959" t="str">
            <v>Composição 0097</v>
          </cell>
          <cell r="B959" t="str">
            <v>Comp. 03670/Orse com insumos de mercado e mão de obra Sinapi</v>
          </cell>
          <cell r="C959" t="str">
            <v>Lavatório Master Canto L76 DECA cor branco gelo 17  inclusive sifão, válvula e rabichos cromados</v>
          </cell>
          <cell r="D959" t="str">
            <v>un</v>
          </cell>
          <cell r="E959">
            <v>1</v>
          </cell>
          <cell r="G959">
            <v>1174.81</v>
          </cell>
        </row>
        <row r="960">
          <cell r="A960" t="str">
            <v>.1</v>
          </cell>
          <cell r="B960" t="str">
            <v>Proposta</v>
          </cell>
          <cell r="C960" t="str">
            <v>Lavatório Master Canto L76 DECA cor branco gelo 17</v>
          </cell>
          <cell r="D960" t="str">
            <v>un</v>
          </cell>
          <cell r="E960">
            <v>1</v>
          </cell>
          <cell r="F960">
            <v>923.64</v>
          </cell>
          <cell r="G960">
            <v>923.64</v>
          </cell>
        </row>
        <row r="961">
          <cell r="A961" t="str">
            <v>.2</v>
          </cell>
          <cell r="B961" t="str">
            <v>Ins Sinapi 6136</v>
          </cell>
          <cell r="C961" t="str">
            <v xml:space="preserve">Sifao em metal cromado para pia ou lavatorio, 1 x 1.1/2 " </v>
          </cell>
          <cell r="D961" t="str">
            <v>un</v>
          </cell>
          <cell r="E961">
            <v>1</v>
          </cell>
          <cell r="F961">
            <v>131.25</v>
          </cell>
          <cell r="G961">
            <v>131.25</v>
          </cell>
        </row>
        <row r="962">
          <cell r="A962" t="str">
            <v>.3</v>
          </cell>
          <cell r="B962" t="str">
            <v>Ins Sinapi 38643</v>
          </cell>
          <cell r="C962" t="str">
            <v xml:space="preserve">Valvula em metal cromado para lavatorio, 1 " sem ladrao </v>
          </cell>
          <cell r="D962" t="str">
            <v>un</v>
          </cell>
          <cell r="E962">
            <v>1</v>
          </cell>
          <cell r="F962">
            <v>32.81</v>
          </cell>
          <cell r="G962">
            <v>32.81</v>
          </cell>
        </row>
        <row r="963">
          <cell r="A963" t="str">
            <v>.4</v>
          </cell>
          <cell r="B963" t="str">
            <v>Ins Sinapi 11684</v>
          </cell>
          <cell r="C963" t="str">
            <v xml:space="preserve">Engate / rabicho flexivel inox 1/2 " x 40 cm </v>
          </cell>
          <cell r="D963" t="str">
            <v>un</v>
          </cell>
          <cell r="E963">
            <v>1</v>
          </cell>
          <cell r="F963">
            <v>32.94</v>
          </cell>
          <cell r="G963">
            <v>32.94</v>
          </cell>
        </row>
        <row r="964">
          <cell r="A964" t="str">
            <v>.5</v>
          </cell>
          <cell r="B964" t="str">
            <v>Sinapi 88267</v>
          </cell>
          <cell r="C964" t="str">
            <v>Encanador ou bombeiro hidráulico com encargos complementares</v>
          </cell>
          <cell r="D964" t="str">
            <v>h</v>
          </cell>
          <cell r="E964">
            <v>1.75</v>
          </cell>
          <cell r="F964">
            <v>18.5</v>
          </cell>
          <cell r="G964">
            <v>32.380000000000003</v>
          </cell>
        </row>
        <row r="965">
          <cell r="A965" t="str">
            <v>.6</v>
          </cell>
          <cell r="B965" t="str">
            <v>Sinapi 88316</v>
          </cell>
          <cell r="C965" t="str">
            <v>Servente com encargos complementares</v>
          </cell>
          <cell r="D965" t="str">
            <v>h</v>
          </cell>
          <cell r="E965">
            <v>1.75</v>
          </cell>
          <cell r="F965">
            <v>12.45</v>
          </cell>
          <cell r="G965">
            <v>21.79</v>
          </cell>
        </row>
        <row r="968">
          <cell r="A968" t="str">
            <v>Composição 0098</v>
          </cell>
          <cell r="B968" t="str">
            <v>Comp 08775/ORSE com insumos de mercado e mão de obra Sinapi</v>
          </cell>
          <cell r="C968" t="str">
            <v>Cuba Retangular com Válvula 40x34cm Polido Tramontina 94081507, inclusive sifão cromado</v>
          </cell>
          <cell r="D968" t="str">
            <v>un</v>
          </cell>
          <cell r="E968">
            <v>1</v>
          </cell>
          <cell r="G968">
            <v>445.84</v>
          </cell>
        </row>
        <row r="969">
          <cell r="A969" t="str">
            <v>.1</v>
          </cell>
          <cell r="B969" t="str">
            <v>Sinapi 88316</v>
          </cell>
          <cell r="C969" t="str">
            <v>Servente com encargos complementares</v>
          </cell>
          <cell r="D969" t="str">
            <v>h</v>
          </cell>
          <cell r="E969">
            <v>1</v>
          </cell>
          <cell r="F969">
            <v>12.45</v>
          </cell>
          <cell r="G969">
            <v>12.45</v>
          </cell>
        </row>
        <row r="970">
          <cell r="A970" t="str">
            <v>.2</v>
          </cell>
          <cell r="B970" t="str">
            <v>Ins Sinapi 6157</v>
          </cell>
          <cell r="C970" t="str">
            <v xml:space="preserve">Valvula em metal cromado para pia americana 3.1/2 x 1.1/2 " </v>
          </cell>
          <cell r="D970" t="str">
            <v>un</v>
          </cell>
          <cell r="E970">
            <v>1</v>
          </cell>
          <cell r="F970">
            <v>44.82</v>
          </cell>
          <cell r="G970">
            <v>44.82</v>
          </cell>
        </row>
        <row r="971">
          <cell r="A971" t="str">
            <v>.3</v>
          </cell>
          <cell r="B971" t="str">
            <v>Ins Sinapi 38637</v>
          </cell>
          <cell r="C971" t="str">
            <v>Sifao em metal cromado para pia americana, 1.1/2 x 1.1/2 "</v>
          </cell>
          <cell r="D971" t="str">
            <v>un</v>
          </cell>
          <cell r="E971">
            <v>1</v>
          </cell>
          <cell r="F971">
            <v>164.95</v>
          </cell>
          <cell r="G971">
            <v>164.95</v>
          </cell>
        </row>
        <row r="972">
          <cell r="A972" t="str">
            <v>.4</v>
          </cell>
          <cell r="B972" t="str">
            <v>Sinapi 88267</v>
          </cell>
          <cell r="C972" t="str">
            <v>Encanador ou bombeiro hidráulico com encargos complementares</v>
          </cell>
          <cell r="D972" t="str">
            <v>h</v>
          </cell>
          <cell r="E972">
            <v>1</v>
          </cell>
          <cell r="F972">
            <v>18.5</v>
          </cell>
          <cell r="G972">
            <v>18.5</v>
          </cell>
        </row>
        <row r="973">
          <cell r="A973" t="str">
            <v>.5</v>
          </cell>
          <cell r="B973" t="str">
            <v>Proposta</v>
          </cell>
          <cell r="C973" t="str">
            <v>Cuba Retangular com Válvula 40x34cm Polido Tramontina 94081507</v>
          </cell>
          <cell r="D973" t="str">
            <v>un</v>
          </cell>
          <cell r="E973">
            <v>1</v>
          </cell>
          <cell r="F973">
            <v>205.12</v>
          </cell>
          <cell r="G973">
            <v>205.12</v>
          </cell>
        </row>
        <row r="976">
          <cell r="A976" t="str">
            <v>Composição 0099</v>
          </cell>
          <cell r="B976" t="str">
            <v>Comp. 08235/Orse com insumos de mercado e mão de obra Sinapi</v>
          </cell>
          <cell r="C976" t="str">
            <v>Válvula de Descarga Hydra Max para Hydra Duo DECA Cromado- DECA; Base DECA;</v>
          </cell>
          <cell r="D976" t="str">
            <v>un</v>
          </cell>
          <cell r="E976">
            <v>1</v>
          </cell>
          <cell r="G976">
            <v>361.21</v>
          </cell>
        </row>
        <row r="977">
          <cell r="A977" t="str">
            <v>.1</v>
          </cell>
          <cell r="B977" t="str">
            <v>Ins Sinapi 3148</v>
          </cell>
          <cell r="C977" t="str">
            <v>Fita de vedação para tubos e conexões roscáveis (largura: 1/2 ")</v>
          </cell>
          <cell r="D977" t="str">
            <v>m</v>
          </cell>
          <cell r="E977">
            <v>1.88</v>
          </cell>
          <cell r="F977">
            <v>12.9</v>
          </cell>
          <cell r="G977">
            <v>24.25</v>
          </cell>
        </row>
        <row r="978">
          <cell r="A978" t="str">
            <v>.2</v>
          </cell>
          <cell r="B978" t="str">
            <v>Proposta</v>
          </cell>
          <cell r="C978" t="str">
            <v>Válvula de Descarga Hydra Max para Hydra Duo DECA Cromado- DECA; Base DECA;</v>
          </cell>
          <cell r="D978" t="str">
            <v>un</v>
          </cell>
          <cell r="E978">
            <v>1</v>
          </cell>
          <cell r="F978">
            <v>258.75</v>
          </cell>
          <cell r="G978">
            <v>258.75</v>
          </cell>
        </row>
        <row r="979">
          <cell r="A979" t="str">
            <v>.3</v>
          </cell>
          <cell r="B979" t="str">
            <v>Sinapi 88267</v>
          </cell>
          <cell r="C979" t="str">
            <v>Encanador ou bombeiro hidráulico com encargos complementares</v>
          </cell>
          <cell r="D979" t="str">
            <v>h</v>
          </cell>
          <cell r="E979">
            <v>2</v>
          </cell>
          <cell r="F979">
            <v>18.5</v>
          </cell>
          <cell r="G979">
            <v>37</v>
          </cell>
        </row>
        <row r="980">
          <cell r="A980" t="str">
            <v>.4</v>
          </cell>
          <cell r="B980" t="str">
            <v>Sinapi 88316</v>
          </cell>
          <cell r="C980" t="str">
            <v>Servente com encargos complementares</v>
          </cell>
          <cell r="D980" t="str">
            <v>h</v>
          </cell>
          <cell r="E980">
            <v>2</v>
          </cell>
          <cell r="F980">
            <v>12.45</v>
          </cell>
          <cell r="G980">
            <v>24.9</v>
          </cell>
        </row>
        <row r="981">
          <cell r="A981" t="str">
            <v>.5</v>
          </cell>
          <cell r="B981" t="str">
            <v>Ins Sinapi 21011</v>
          </cell>
          <cell r="C981" t="str">
            <v xml:space="preserve">Tubo aco galvanizado com costura, classe leve, dn 32 mm ( 11/4"), e = 2,65 mm, *2,71* kg/m (nbr 5580) </v>
          </cell>
          <cell r="D981" t="str">
            <v>m</v>
          </cell>
          <cell r="E981">
            <v>0.6</v>
          </cell>
          <cell r="F981">
            <v>27.18</v>
          </cell>
          <cell r="G981">
            <v>16.309999999999999</v>
          </cell>
        </row>
        <row r="984">
          <cell r="A984" t="str">
            <v>Composição 0100</v>
          </cell>
          <cell r="B984" t="str">
            <v>Comp. 03663/Orse com insumos de mercado e mão de obra Sinapi</v>
          </cell>
          <cell r="C984" t="str">
            <v>Vaso Linha Convencional DECA Vogue Plus código P132 cor Branco 17; completo com assento Slow Close, tubo de ligação, aneis, fixações</v>
          </cell>
          <cell r="D984" t="str">
            <v>un</v>
          </cell>
          <cell r="E984">
            <v>1</v>
          </cell>
          <cell r="G984">
            <v>1054.7200000000003</v>
          </cell>
        </row>
        <row r="985">
          <cell r="A985" t="str">
            <v>.1</v>
          </cell>
          <cell r="B985" t="str">
            <v>Proposta</v>
          </cell>
          <cell r="C985" t="str">
            <v>Anel de vedação (decane AV 90l) ou equivalente</v>
          </cell>
          <cell r="D985" t="str">
            <v>un</v>
          </cell>
          <cell r="E985">
            <v>1</v>
          </cell>
          <cell r="F985">
            <v>31.6</v>
          </cell>
          <cell r="G985">
            <v>31.6</v>
          </cell>
        </row>
        <row r="986">
          <cell r="A986" t="str">
            <v>.2</v>
          </cell>
          <cell r="B986" t="str">
            <v>Ins Sinapi 11955</v>
          </cell>
          <cell r="C986" t="str">
            <v>Parafuso de latao com acabamento cromado para fixar peca sanitaria, inclui porca cega, arruela e bucha de nylon tamanho s-10</v>
          </cell>
          <cell r="D986" t="str">
            <v>cj</v>
          </cell>
          <cell r="E986">
            <v>4</v>
          </cell>
          <cell r="F986">
            <v>2.66</v>
          </cell>
          <cell r="G986">
            <v>10.64</v>
          </cell>
        </row>
        <row r="987">
          <cell r="A987" t="str">
            <v>.3</v>
          </cell>
          <cell r="B987" t="str">
            <v>Proposta</v>
          </cell>
          <cell r="C987" t="str">
            <v>Tubo de ligação cromado</v>
          </cell>
          <cell r="D987" t="str">
            <v>un</v>
          </cell>
          <cell r="E987">
            <v>1</v>
          </cell>
          <cell r="F987">
            <v>119.93</v>
          </cell>
          <cell r="G987">
            <v>119.93</v>
          </cell>
        </row>
        <row r="988">
          <cell r="A988" t="str">
            <v>.4</v>
          </cell>
          <cell r="B988" t="str">
            <v>Proposta</v>
          </cell>
          <cell r="C988" t="str">
            <v>Vaso Linha Convencional DECA Vogue Plus código P132 cor Branco 17</v>
          </cell>
          <cell r="D988" t="str">
            <v>un</v>
          </cell>
          <cell r="E988">
            <v>1</v>
          </cell>
          <cell r="F988">
            <v>479.76</v>
          </cell>
          <cell r="G988">
            <v>479.76</v>
          </cell>
        </row>
        <row r="989">
          <cell r="A989" t="str">
            <v>.6</v>
          </cell>
          <cell r="B989" t="str">
            <v>Proposta</v>
          </cell>
          <cell r="C989" t="str">
            <v>Assento Plastico SlowClose Vogue Plus</v>
          </cell>
          <cell r="D989" t="str">
            <v>un</v>
          </cell>
          <cell r="E989">
            <v>1</v>
          </cell>
          <cell r="F989">
            <v>335.41</v>
          </cell>
          <cell r="G989">
            <v>335.41</v>
          </cell>
        </row>
        <row r="990">
          <cell r="A990" t="str">
            <v>.8</v>
          </cell>
          <cell r="B990" t="str">
            <v>Sinapi 88267</v>
          </cell>
          <cell r="C990" t="str">
            <v>Encanador ou bombeiro hidráulico com encargos complementares</v>
          </cell>
          <cell r="D990" t="str">
            <v>h</v>
          </cell>
          <cell r="E990">
            <v>2.5</v>
          </cell>
          <cell r="F990">
            <v>18.5</v>
          </cell>
          <cell r="G990">
            <v>46.25</v>
          </cell>
        </row>
        <row r="991">
          <cell r="A991" t="str">
            <v>.9</v>
          </cell>
          <cell r="B991" t="str">
            <v>Sinapi 88316</v>
          </cell>
          <cell r="C991" t="str">
            <v>Servente com encargos complementares</v>
          </cell>
          <cell r="D991" t="str">
            <v>h</v>
          </cell>
          <cell r="E991">
            <v>2.5</v>
          </cell>
          <cell r="F991">
            <v>12.45</v>
          </cell>
          <cell r="G991">
            <v>31.13</v>
          </cell>
        </row>
        <row r="994">
          <cell r="A994" t="str">
            <v>Composição 0101</v>
          </cell>
          <cell r="B994" t="str">
            <v>Comp 03461/ORSE com insumos de mercado e mão de obra Sinapi</v>
          </cell>
          <cell r="C994" t="str">
            <v>Mictório com Sifão Integrado. Ref. DECA Cód. M-713, Cor Branco 17 inclusive Válvula para Mictório: Pressmatic Compact Ciclo Fixo Ref. Docol;</v>
          </cell>
          <cell r="D994" t="str">
            <v>un</v>
          </cell>
          <cell r="E994">
            <v>1</v>
          </cell>
          <cell r="G994">
            <v>1381.5</v>
          </cell>
        </row>
        <row r="995">
          <cell r="A995" t="str">
            <v>.1</v>
          </cell>
          <cell r="B995" t="str">
            <v>Proposta</v>
          </cell>
          <cell r="C995" t="str">
            <v>Mictório com Sifão Integrado. Ref. DECA Cód. M-713</v>
          </cell>
          <cell r="D995" t="str">
            <v>un</v>
          </cell>
          <cell r="E995">
            <v>1</v>
          </cell>
          <cell r="F995">
            <v>680.54</v>
          </cell>
          <cell r="G995">
            <v>680.54</v>
          </cell>
        </row>
        <row r="996">
          <cell r="A996" t="str">
            <v>.2</v>
          </cell>
          <cell r="B996" t="str">
            <v>Proposta</v>
          </cell>
          <cell r="C996" t="str">
            <v>Válvula para Mictório: Pressmatic Compact Ciclo Fixo Ref. Docol;</v>
          </cell>
          <cell r="D996" t="str">
            <v>un</v>
          </cell>
          <cell r="E996">
            <v>1</v>
          </cell>
          <cell r="F996">
            <v>446.25</v>
          </cell>
          <cell r="G996">
            <v>446.25</v>
          </cell>
        </row>
        <row r="997">
          <cell r="A997" t="str">
            <v>.3</v>
          </cell>
          <cell r="B997" t="str">
            <v>Ins Sinapi 38637</v>
          </cell>
          <cell r="C997" t="str">
            <v>Sifao em metal cromado para pia americana, 1.1/2 x 1.1/2 " un cr 149,56</v>
          </cell>
          <cell r="D997" t="str">
            <v>un</v>
          </cell>
          <cell r="E997">
            <v>1</v>
          </cell>
          <cell r="F997">
            <v>164.95</v>
          </cell>
          <cell r="G997">
            <v>164.95</v>
          </cell>
        </row>
        <row r="998">
          <cell r="A998" t="str">
            <v>.4</v>
          </cell>
          <cell r="B998" t="str">
            <v>Sinapi 88267</v>
          </cell>
          <cell r="C998" t="str">
            <v>Encanador ou bombeiro hidráulico com encargos complementares</v>
          </cell>
          <cell r="D998" t="str">
            <v>h</v>
          </cell>
          <cell r="E998">
            <v>2.9</v>
          </cell>
          <cell r="F998">
            <v>18.5</v>
          </cell>
          <cell r="G998">
            <v>53.65</v>
          </cell>
        </row>
        <row r="999">
          <cell r="A999" t="str">
            <v>.5</v>
          </cell>
          <cell r="B999" t="str">
            <v>Sinapi 88316</v>
          </cell>
          <cell r="C999" t="str">
            <v>Servente com encargos complementares</v>
          </cell>
          <cell r="D999" t="str">
            <v>h</v>
          </cell>
          <cell r="E999">
            <v>2.9</v>
          </cell>
          <cell r="F999">
            <v>12.45</v>
          </cell>
          <cell r="G999">
            <v>36.11</v>
          </cell>
        </row>
        <row r="1002">
          <cell r="A1002" t="str">
            <v>Composição 0102</v>
          </cell>
          <cell r="B1002" t="str">
            <v>Comp. 05019/ORSE com insumos de mercado e mão de obra Sinapi</v>
          </cell>
          <cell r="C1002" t="str">
            <v>Barra de apoio cromada DECA ref. 2310 com 80cm de extensão</v>
          </cell>
          <cell r="D1002" t="str">
            <v>un</v>
          </cell>
          <cell r="E1002">
            <v>1</v>
          </cell>
          <cell r="G1002">
            <v>381.01</v>
          </cell>
        </row>
        <row r="1003">
          <cell r="A1003" t="str">
            <v>.1</v>
          </cell>
          <cell r="B1003" t="str">
            <v>Proposta</v>
          </cell>
          <cell r="C1003" t="str">
            <v>Barra de apoio cromada DECA ref. 2310 com 80cm de extensão</v>
          </cell>
          <cell r="D1003" t="str">
            <v>un</v>
          </cell>
          <cell r="E1003">
            <v>1</v>
          </cell>
          <cell r="F1003">
            <v>369.03</v>
          </cell>
          <cell r="G1003">
            <v>369.03</v>
          </cell>
        </row>
        <row r="1004">
          <cell r="A1004" t="str">
            <v>.2</v>
          </cell>
          <cell r="B1004" t="str">
            <v>Sinapi 88256</v>
          </cell>
          <cell r="C1004" t="str">
            <v>Azulejista ou ladrilhista com encargos complementares</v>
          </cell>
          <cell r="D1004" t="str">
            <v>h</v>
          </cell>
          <cell r="E1004">
            <v>0.7</v>
          </cell>
          <cell r="F1004">
            <v>17.11</v>
          </cell>
          <cell r="G1004">
            <v>11.98</v>
          </cell>
        </row>
        <row r="1007">
          <cell r="A1007" t="str">
            <v>Composição 0103</v>
          </cell>
          <cell r="B1007" t="str">
            <v>Comp. Sinapi 89354 para o misturador especificado</v>
          </cell>
          <cell r="C1007" t="str">
            <v>Misturador Monocomando de Chuveiro para Baixa e Alta Pressão Link Cromado 2993.C.LNK.034 DECA</v>
          </cell>
          <cell r="D1007" t="str">
            <v>un</v>
          </cell>
          <cell r="E1007">
            <v>1</v>
          </cell>
          <cell r="G1007">
            <v>511.62999999999994</v>
          </cell>
        </row>
        <row r="1008">
          <cell r="A1008" t="str">
            <v>.1</v>
          </cell>
          <cell r="B1008" t="str">
            <v>Ins Sinapi 3148</v>
          </cell>
          <cell r="C1008" t="str">
            <v>Fita veda rosca em rolos de 18 mm x 50 m (l x c)</v>
          </cell>
          <cell r="D1008" t="str">
            <v>un</v>
          </cell>
          <cell r="E1008">
            <v>0.02</v>
          </cell>
          <cell r="F1008">
            <v>12.9</v>
          </cell>
          <cell r="G1008">
            <v>0.26</v>
          </cell>
        </row>
        <row r="1009">
          <cell r="A1009" t="str">
            <v>.2</v>
          </cell>
          <cell r="B1009" t="str">
            <v>Proposta</v>
          </cell>
          <cell r="C1009" t="str">
            <v>Misturador Monocomando de Chuveiro para Baixa e Alta Pressão Link Cromado 2993.C.LNK.034 DECA</v>
          </cell>
          <cell r="D1009" t="str">
            <v>un</v>
          </cell>
          <cell r="E1009">
            <v>1</v>
          </cell>
          <cell r="F1009">
            <v>498.32</v>
          </cell>
          <cell r="G1009">
            <v>498.32</v>
          </cell>
        </row>
        <row r="1010">
          <cell r="A1010" t="str">
            <v>.3</v>
          </cell>
          <cell r="B1010" t="str">
            <v>Sinapi 88248</v>
          </cell>
          <cell r="C1010" t="str">
            <v>Auxiliar de encanador ou bombeiro hidráulico com encargos complementares</v>
          </cell>
          <cell r="D1010" t="str">
            <v>h</v>
          </cell>
          <cell r="E1010">
            <v>0.4</v>
          </cell>
          <cell r="F1010">
            <v>14.13</v>
          </cell>
          <cell r="G1010">
            <v>5.65</v>
          </cell>
        </row>
        <row r="1011">
          <cell r="A1011" t="str">
            <v>.4</v>
          </cell>
          <cell r="B1011" t="str">
            <v>Sinapi 88267</v>
          </cell>
          <cell r="C1011" t="str">
            <v>Encanador ou bombeiro hidráulico com encargos complementares</v>
          </cell>
          <cell r="D1011" t="str">
            <v>h</v>
          </cell>
          <cell r="E1011">
            <v>0.4</v>
          </cell>
          <cell r="F1011">
            <v>18.5</v>
          </cell>
          <cell r="G1011">
            <v>7.4</v>
          </cell>
        </row>
        <row r="1014">
          <cell r="A1014" t="str">
            <v>Composição 0104</v>
          </cell>
          <cell r="B1014" t="str">
            <v>Comp. 02023/ORSE com insumos de mercado e mão de obra Sinapi</v>
          </cell>
          <cell r="C1014" t="str">
            <v>Chuveiro de Parede Redondo com Tubo Acqua Plus Cromada DECA</v>
          </cell>
          <cell r="D1014" t="str">
            <v>un</v>
          </cell>
          <cell r="E1014">
            <v>1</v>
          </cell>
          <cell r="G1014">
            <v>525.75</v>
          </cell>
        </row>
        <row r="1015">
          <cell r="A1015" t="str">
            <v>.1</v>
          </cell>
          <cell r="B1015" t="str">
            <v>Proposta</v>
          </cell>
          <cell r="C1015" t="str">
            <v>Chuveiro de Parede Redondo com Tubo Acqua Plus Cromada DECA</v>
          </cell>
          <cell r="D1015" t="str">
            <v>un</v>
          </cell>
          <cell r="E1015">
            <v>1</v>
          </cell>
          <cell r="F1015">
            <v>506.99</v>
          </cell>
          <cell r="G1015">
            <v>506.99</v>
          </cell>
        </row>
        <row r="1016">
          <cell r="A1016" t="str">
            <v>.2</v>
          </cell>
          <cell r="B1016" t="str">
            <v>Ins Sinapi 3148</v>
          </cell>
          <cell r="C1016" t="str">
            <v>Fita veda rosca em rolos de 18 mm x 50 m (l x c)</v>
          </cell>
          <cell r="D1016" t="str">
            <v>un</v>
          </cell>
          <cell r="E1016">
            <v>0.02</v>
          </cell>
          <cell r="F1016">
            <v>12.9</v>
          </cell>
          <cell r="G1016">
            <v>0.26</v>
          </cell>
        </row>
        <row r="1017">
          <cell r="A1017" t="str">
            <v>.3</v>
          </cell>
          <cell r="B1017" t="str">
            <v>Sinapi 88267</v>
          </cell>
          <cell r="C1017" t="str">
            <v>Encanador ou bombeiro hidráulico com encargos complementares</v>
          </cell>
          <cell r="D1017" t="str">
            <v>h</v>
          </cell>
          <cell r="E1017">
            <v>1</v>
          </cell>
          <cell r="F1017">
            <v>18.5</v>
          </cell>
          <cell r="G1017">
            <v>18.5</v>
          </cell>
        </row>
        <row r="1020">
          <cell r="A1020" t="str">
            <v>Composição 0105</v>
          </cell>
          <cell r="B1020" t="str">
            <v>Comp 07976/ORSE + Sifão e válvula</v>
          </cell>
          <cell r="C1020" t="str">
            <v>Tanque Grande De 40 Litros 600X500mm DECA TQ.03.17, inclusive sifão e válvula cromados</v>
          </cell>
          <cell r="D1020" t="str">
            <v>un</v>
          </cell>
          <cell r="E1020">
            <v>1</v>
          </cell>
          <cell r="G1020">
            <v>427.35</v>
          </cell>
        </row>
        <row r="1021">
          <cell r="A1021" t="str">
            <v>.1</v>
          </cell>
          <cell r="B1021" t="str">
            <v>Proposta</v>
          </cell>
          <cell r="C1021" t="str">
            <v>Tanque Grande De 40 Litros 600X500mm DECA TQ.03.17</v>
          </cell>
          <cell r="D1021" t="str">
            <v>un</v>
          </cell>
          <cell r="E1021">
            <v>1</v>
          </cell>
          <cell r="F1021">
            <v>250.25</v>
          </cell>
          <cell r="G1021">
            <v>250.25</v>
          </cell>
        </row>
        <row r="1022">
          <cell r="A1022" t="str">
            <v>.2</v>
          </cell>
          <cell r="B1022" t="str">
            <v>Ins Sinapi 38638</v>
          </cell>
          <cell r="C1022" t="str">
            <v>Sifao em metal cromado para tanque, 1.1/4 x 1.1/2 "</v>
          </cell>
          <cell r="D1022" t="str">
            <v>un</v>
          </cell>
          <cell r="E1022">
            <v>1</v>
          </cell>
          <cell r="F1022">
            <v>139</v>
          </cell>
          <cell r="G1022">
            <v>139</v>
          </cell>
        </row>
        <row r="1023">
          <cell r="A1023" t="str">
            <v>.3</v>
          </cell>
          <cell r="B1023" t="str">
            <v>Ins Sinapi 37588</v>
          </cell>
          <cell r="C1023" t="str">
            <v>Valvula em metal cromado para tanque, 1.1/2 " sem ladrao</v>
          </cell>
          <cell r="D1023" t="str">
            <v>un</v>
          </cell>
          <cell r="E1023">
            <v>1</v>
          </cell>
          <cell r="F1023">
            <v>19.600000000000001</v>
          </cell>
          <cell r="G1023">
            <v>19.600000000000001</v>
          </cell>
        </row>
        <row r="1024">
          <cell r="A1024" t="str">
            <v>.4</v>
          </cell>
          <cell r="B1024" t="str">
            <v>Sinapi 88267</v>
          </cell>
          <cell r="C1024" t="str">
            <v>Encanador ou bombeiro hidráulico com encargos complementares</v>
          </cell>
          <cell r="D1024" t="str">
            <v>h</v>
          </cell>
          <cell r="E1024">
            <v>1</v>
          </cell>
          <cell r="F1024">
            <v>18.5</v>
          </cell>
          <cell r="G1024">
            <v>18.5</v>
          </cell>
        </row>
        <row r="1027">
          <cell r="A1027" t="str">
            <v>Composição 0106</v>
          </cell>
          <cell r="B1027" t="str">
            <v>Comp. 09702/Orse com insumos de mercado e mão de obra Sinapi</v>
          </cell>
          <cell r="C1027" t="str">
            <v>Torneira para Tanque Com Derivação FLex DECA 1155.C20</v>
          </cell>
          <cell r="D1027" t="str">
            <v>un</v>
          </cell>
          <cell r="E1027">
            <v>1</v>
          </cell>
          <cell r="G1027">
            <v>217.62</v>
          </cell>
        </row>
        <row r="1028">
          <cell r="A1028" t="str">
            <v>.1</v>
          </cell>
          <cell r="B1028" t="str">
            <v>Ins Sinapi 3148</v>
          </cell>
          <cell r="C1028" t="str">
            <v>Fita de vedação para tubos e conexões roscáveis (largura: 1/2 ")</v>
          </cell>
          <cell r="D1028" t="str">
            <v>m</v>
          </cell>
          <cell r="E1028">
            <v>0.54</v>
          </cell>
          <cell r="F1028">
            <v>12.9</v>
          </cell>
          <cell r="G1028">
            <v>6.97</v>
          </cell>
        </row>
        <row r="1029">
          <cell r="A1029" t="str">
            <v>.2</v>
          </cell>
          <cell r="B1029" t="str">
            <v>Proposta</v>
          </cell>
          <cell r="C1029" t="str">
            <v>Torneira para Tanque Com Derivação FLex DECA 1155.C20</v>
          </cell>
          <cell r="D1029" t="str">
            <v>un</v>
          </cell>
          <cell r="E1029">
            <v>1</v>
          </cell>
          <cell r="F1029">
            <v>194.33</v>
          </cell>
          <cell r="G1029">
            <v>194.33</v>
          </cell>
        </row>
        <row r="1030">
          <cell r="A1030" t="str">
            <v>.4</v>
          </cell>
          <cell r="B1030" t="str">
            <v>Sinapi 88248</v>
          </cell>
          <cell r="C1030" t="str">
            <v>Auxiliar de encanador ou bombeiro hidráulico com encargos complementares</v>
          </cell>
          <cell r="D1030" t="str">
            <v>h</v>
          </cell>
          <cell r="E1030">
            <v>0.5</v>
          </cell>
          <cell r="F1030">
            <v>14.13</v>
          </cell>
          <cell r="G1030">
            <v>7.07</v>
          </cell>
        </row>
        <row r="1031">
          <cell r="A1031" t="str">
            <v>.5</v>
          </cell>
          <cell r="B1031" t="str">
            <v>Sinapi 88267</v>
          </cell>
          <cell r="C1031" t="str">
            <v>Encanador ou bombeiro hidráulico com encargos complementares</v>
          </cell>
          <cell r="D1031" t="str">
            <v>h</v>
          </cell>
          <cell r="E1031">
            <v>0.5</v>
          </cell>
          <cell r="F1031">
            <v>18.5</v>
          </cell>
          <cell r="G1031">
            <v>9.25</v>
          </cell>
        </row>
        <row r="1034">
          <cell r="A1034" t="str">
            <v>Composição 0107</v>
          </cell>
          <cell r="B1034" t="str">
            <v>Comp. SEINFRA C1628 com insumos Sinapi</v>
          </cell>
          <cell r="C1034" t="str">
            <v>Limpeza geral de todos os elementos que compõem a obra, em todos os compartimentos envolvidos pela mesma, procedendo-se ainda a verificação de funcionamento dos equipamentos instalados</v>
          </cell>
          <cell r="D1034" t="str">
            <v>m2</v>
          </cell>
          <cell r="E1034">
            <v>1</v>
          </cell>
          <cell r="G1034">
            <v>8.7200000000000006</v>
          </cell>
        </row>
        <row r="1035">
          <cell r="A1035" t="str">
            <v>.1</v>
          </cell>
          <cell r="B1035" t="str">
            <v>Sinapi 88316</v>
          </cell>
          <cell r="C1035" t="str">
            <v>Servente com encargos complementares</v>
          </cell>
          <cell r="D1035" t="str">
            <v>h</v>
          </cell>
          <cell r="E1035">
            <v>0.7</v>
          </cell>
          <cell r="F1035">
            <v>12.45</v>
          </cell>
          <cell r="G1035">
            <v>8.7200000000000006</v>
          </cell>
        </row>
        <row r="1038">
          <cell r="A1038" t="str">
            <v>Composição 0108</v>
          </cell>
          <cell r="B1038" t="str">
            <v>Comp. Sinapi 87260 para a cerâmica indicada</v>
          </cell>
          <cell r="C1038" t="str">
            <v>Pavimentação em Cerâmica Gail 1009 / 3510 placa extrudada na cor azul ou equivalente, argamassa pré-fabricada, com rejunte epóxi. Fornecimento e colocação - Fundos de piscinas</v>
          </cell>
          <cell r="D1038" t="str">
            <v>m2</v>
          </cell>
          <cell r="E1038">
            <v>1</v>
          </cell>
          <cell r="G1038">
            <v>146.51</v>
          </cell>
        </row>
        <row r="1039">
          <cell r="A1039" t="str">
            <v>.1</v>
          </cell>
          <cell r="B1039" t="str">
            <v>Sinapi 88256</v>
          </cell>
          <cell r="C1039" t="str">
            <v xml:space="preserve">Azulejista ou ladrilhista com encargos complementares </v>
          </cell>
          <cell r="D1039" t="str">
            <v>h</v>
          </cell>
          <cell r="E1039">
            <v>0.39</v>
          </cell>
          <cell r="F1039">
            <v>17.11</v>
          </cell>
          <cell r="G1039">
            <v>6.67</v>
          </cell>
        </row>
        <row r="1040">
          <cell r="A1040" t="str">
            <v>.2</v>
          </cell>
          <cell r="B1040" t="str">
            <v>Sinapi 88316</v>
          </cell>
          <cell r="C1040" t="str">
            <v>Servente com encargos complementares</v>
          </cell>
          <cell r="D1040" t="str">
            <v>h</v>
          </cell>
          <cell r="E1040">
            <v>0.19</v>
          </cell>
          <cell r="F1040">
            <v>12.45</v>
          </cell>
          <cell r="G1040">
            <v>2.37</v>
          </cell>
        </row>
        <row r="1041">
          <cell r="A1041" t="str">
            <v>.3</v>
          </cell>
          <cell r="B1041" t="str">
            <v>Proposta</v>
          </cell>
          <cell r="C1041" t="str">
            <v>Cerâmica Gail 1009 / 3510 placa extrudada na cor azul</v>
          </cell>
          <cell r="D1041" t="str">
            <v>m2</v>
          </cell>
          <cell r="E1041">
            <v>1.06</v>
          </cell>
          <cell r="F1041">
            <v>98.47</v>
          </cell>
          <cell r="G1041">
            <v>104.38</v>
          </cell>
        </row>
        <row r="1042">
          <cell r="A1042" t="str">
            <v>.4</v>
          </cell>
          <cell r="B1042" t="str">
            <v>Ins Sinapi 37398</v>
          </cell>
          <cell r="C1042" t="str">
            <v>Rejunte epóxi colorido</v>
          </cell>
          <cell r="D1042" t="str">
            <v>kg</v>
          </cell>
          <cell r="E1042">
            <v>0.24</v>
          </cell>
          <cell r="F1042">
            <v>56.7</v>
          </cell>
          <cell r="G1042">
            <v>13.61</v>
          </cell>
        </row>
        <row r="1043">
          <cell r="A1043" t="str">
            <v>.5</v>
          </cell>
          <cell r="B1043" t="str">
            <v>Ins Sinapi 37596</v>
          </cell>
          <cell r="C1043" t="str">
            <v>Argamassa colante tipo ACIII - E</v>
          </cell>
          <cell r="D1043" t="str">
            <v>kg</v>
          </cell>
          <cell r="E1043">
            <v>8.6199999999999992</v>
          </cell>
          <cell r="F1043">
            <v>2.2599999999999998</v>
          </cell>
          <cell r="G1043">
            <v>19.48</v>
          </cell>
        </row>
        <row r="1046">
          <cell r="A1046" t="str">
            <v>Composição 0109</v>
          </cell>
          <cell r="B1046" t="str">
            <v>Comp. Sinapi 87260 para a cerâmica indicada</v>
          </cell>
          <cell r="C1046" t="str">
            <v>Pavimentação em Cerâmica Gail 1009 / 3510 placa extrudada na cor azul escuro ou equivalente, argamassa pré-fabricada, com rejunte epóxi. Fornecimento e colocação - Faixas de fundo de piscina semi-olímpica</v>
          </cell>
          <cell r="D1046" t="str">
            <v>m2</v>
          </cell>
          <cell r="E1046">
            <v>1</v>
          </cell>
          <cell r="G1046">
            <v>146.51</v>
          </cell>
        </row>
        <row r="1047">
          <cell r="A1047" t="str">
            <v>.1</v>
          </cell>
          <cell r="B1047" t="str">
            <v>Sinapi 88256</v>
          </cell>
          <cell r="C1047" t="str">
            <v xml:space="preserve">Azulejista ou ladrilhista com encargos complementares </v>
          </cell>
          <cell r="D1047" t="str">
            <v>h</v>
          </cell>
          <cell r="E1047">
            <v>0.39</v>
          </cell>
          <cell r="F1047">
            <v>17.11</v>
          </cell>
          <cell r="G1047">
            <v>6.67</v>
          </cell>
        </row>
        <row r="1048">
          <cell r="A1048" t="str">
            <v>.2</v>
          </cell>
          <cell r="B1048" t="str">
            <v>Sinapi 88316</v>
          </cell>
          <cell r="C1048" t="str">
            <v>Servente com encargos complementares</v>
          </cell>
          <cell r="D1048" t="str">
            <v>h</v>
          </cell>
          <cell r="E1048">
            <v>0.19</v>
          </cell>
          <cell r="F1048">
            <v>12.45</v>
          </cell>
          <cell r="G1048">
            <v>2.37</v>
          </cell>
        </row>
        <row r="1049">
          <cell r="A1049" t="str">
            <v>.3</v>
          </cell>
          <cell r="B1049" t="str">
            <v>Proposta</v>
          </cell>
          <cell r="C1049" t="str">
            <v>Cerâmica Gail 1009 / 3510 placa extrudada na cor azul escuro</v>
          </cell>
          <cell r="D1049" t="str">
            <v>m2</v>
          </cell>
          <cell r="E1049">
            <v>1.06</v>
          </cell>
          <cell r="F1049">
            <v>98.47</v>
          </cell>
          <cell r="G1049">
            <v>104.38</v>
          </cell>
        </row>
        <row r="1050">
          <cell r="A1050" t="str">
            <v>.4</v>
          </cell>
          <cell r="B1050" t="str">
            <v>Ins Sinapi 37398</v>
          </cell>
          <cell r="C1050" t="str">
            <v>Rejunte epóxi colorido</v>
          </cell>
          <cell r="D1050" t="str">
            <v>kg</v>
          </cell>
          <cell r="E1050">
            <v>0.24</v>
          </cell>
          <cell r="F1050">
            <v>56.7</v>
          </cell>
          <cell r="G1050">
            <v>13.61</v>
          </cell>
        </row>
        <row r="1051">
          <cell r="A1051" t="str">
            <v>.5</v>
          </cell>
          <cell r="B1051" t="str">
            <v>Ins Sinapi 37596</v>
          </cell>
          <cell r="C1051" t="str">
            <v>Argamassa colante tipo ACIII - E</v>
          </cell>
          <cell r="D1051" t="str">
            <v>kg</v>
          </cell>
          <cell r="E1051">
            <v>8.6199999999999992</v>
          </cell>
          <cell r="F1051">
            <v>2.2599999999999998</v>
          </cell>
          <cell r="G1051">
            <v>19.48</v>
          </cell>
        </row>
        <row r="1054">
          <cell r="A1054" t="str">
            <v>Composição 0110</v>
          </cell>
          <cell r="B1054" t="str">
            <v>Comp. Sinapi 73743/1 para a Pedra Pirenópilis</v>
          </cell>
          <cell r="C1054" t="str">
            <v>Pavimentação em Pedra tipo Pirenópolis 60x60cm, assentamento com argamassa de cimento e areia, traço 1:3, rejunte comum. Fornecimento e colocação</v>
          </cell>
          <cell r="D1054" t="str">
            <v>m2</v>
          </cell>
          <cell r="E1054">
            <v>1</v>
          </cell>
          <cell r="G1054">
            <v>187.73999999999998</v>
          </cell>
        </row>
        <row r="1055">
          <cell r="A1055" t="str">
            <v>.1</v>
          </cell>
          <cell r="B1055" t="str">
            <v>Ins Sinapi 1380</v>
          </cell>
          <cell r="C1055" t="str">
            <v>Cimento branco</v>
          </cell>
          <cell r="D1055" t="str">
            <v>kg</v>
          </cell>
          <cell r="E1055">
            <v>1.468</v>
          </cell>
          <cell r="F1055">
            <v>3.28</v>
          </cell>
          <cell r="G1055">
            <v>4.82</v>
          </cell>
        </row>
        <row r="1056">
          <cell r="A1056" t="str">
            <v>.2</v>
          </cell>
          <cell r="B1056" t="str">
            <v>Ins Sinapi 4710</v>
          </cell>
          <cell r="C1056" t="str">
            <v>Pedra quartzito ou calcario laminado, serrada, tipo cariri, itacolomi, lagoa santa, luminaria, pirenopolis, sao tome ou outras similares da regiao, *20 x *40 cm, e= *1,5 a *2,5 cm</v>
          </cell>
          <cell r="D1056" t="str">
            <v>m2</v>
          </cell>
          <cell r="E1056">
            <v>1.05</v>
          </cell>
          <cell r="F1056">
            <v>143.31</v>
          </cell>
          <cell r="G1056">
            <v>150.47999999999999</v>
          </cell>
        </row>
        <row r="1057">
          <cell r="A1057" t="str">
            <v>.3</v>
          </cell>
          <cell r="B1057" t="str">
            <v>Sinapi 88309</v>
          </cell>
          <cell r="C1057" t="str">
            <v>Pedreiro com encargos complementares</v>
          </cell>
          <cell r="D1057" t="str">
            <v>h</v>
          </cell>
          <cell r="E1057">
            <v>0.8</v>
          </cell>
          <cell r="F1057">
            <v>17.170000000000002</v>
          </cell>
          <cell r="G1057">
            <v>13.74</v>
          </cell>
        </row>
        <row r="1058">
          <cell r="A1058" t="str">
            <v>.4</v>
          </cell>
          <cell r="B1058" t="str">
            <v>Sinapi 88316</v>
          </cell>
          <cell r="C1058" t="str">
            <v>Servente com encargos complementares</v>
          </cell>
          <cell r="D1058" t="str">
            <v>h</v>
          </cell>
          <cell r="E1058">
            <v>0.4</v>
          </cell>
          <cell r="F1058">
            <v>12.45</v>
          </cell>
          <cell r="G1058">
            <v>4.9800000000000004</v>
          </cell>
        </row>
        <row r="1059">
          <cell r="A1059" t="str">
            <v>.5</v>
          </cell>
          <cell r="B1059" t="str">
            <v>Sinapi 88629</v>
          </cell>
          <cell r="C1059" t="str">
            <v>Argamassa traço 1:3 (em volume de cimento e areia média úmida), preparo manual</v>
          </cell>
          <cell r="D1059" t="str">
            <v>m3</v>
          </cell>
          <cell r="E1059">
            <v>0.03</v>
          </cell>
          <cell r="F1059">
            <v>457.39</v>
          </cell>
          <cell r="G1059">
            <v>13.72</v>
          </cell>
        </row>
        <row r="1062">
          <cell r="A1062" t="str">
            <v>Composição 0111</v>
          </cell>
          <cell r="B1062" t="str">
            <v>Comp. Sinapi 87273 para a cerâmica especificada</v>
          </cell>
          <cell r="C1062" t="str">
            <v>Revestimento em Cerâmica Gail 1009 / 3510 placa extrudada na cor azul ou equivalente, argamassa pré-fabricada, com rejunte epóxi. Fornecimento e colocação - Paredes de piscinas</v>
          </cell>
          <cell r="D1062" t="str">
            <v>m2</v>
          </cell>
          <cell r="E1062">
            <v>1</v>
          </cell>
          <cell r="G1062">
            <v>137.65999999999997</v>
          </cell>
        </row>
        <row r="1063">
          <cell r="A1063" t="str">
            <v>.1</v>
          </cell>
          <cell r="B1063" t="str">
            <v>Proposta</v>
          </cell>
          <cell r="C1063" t="str">
            <v>Cerâmica Gail 1009 / 3510 placa extrudada na cor azul</v>
          </cell>
          <cell r="D1063" t="str">
            <v>m2</v>
          </cell>
          <cell r="E1063">
            <v>1.08</v>
          </cell>
          <cell r="F1063">
            <v>98.47</v>
          </cell>
          <cell r="G1063">
            <v>106.35</v>
          </cell>
        </row>
        <row r="1064">
          <cell r="A1064" t="str">
            <v>.2</v>
          </cell>
          <cell r="B1064" t="str">
            <v>Ins Sinapi 1381</v>
          </cell>
          <cell r="C1064" t="str">
            <v>Argamassa colante AC I para cerâmicas</v>
          </cell>
          <cell r="D1064" t="str">
            <v>kg</v>
          </cell>
          <cell r="E1064">
            <v>6.14</v>
          </cell>
          <cell r="F1064">
            <v>0.5</v>
          </cell>
          <cell r="G1064">
            <v>3.07</v>
          </cell>
        </row>
        <row r="1065">
          <cell r="A1065" t="str">
            <v>.3</v>
          </cell>
          <cell r="B1065" t="str">
            <v>Ins Sinapi 37398</v>
          </cell>
          <cell r="C1065" t="str">
            <v>Rejunte epóxi colorido</v>
          </cell>
          <cell r="D1065" t="str">
            <v>kg</v>
          </cell>
          <cell r="E1065">
            <v>0.22</v>
          </cell>
          <cell r="F1065">
            <v>56.7</v>
          </cell>
          <cell r="G1065">
            <v>12.47</v>
          </cell>
        </row>
        <row r="1066">
          <cell r="A1066" t="str">
            <v>.4</v>
          </cell>
          <cell r="B1066" t="str">
            <v>Sinapi 88256</v>
          </cell>
          <cell r="C1066" t="str">
            <v xml:space="preserve">Azulejista ou ladrilhista com encargos complementares </v>
          </cell>
          <cell r="D1066" t="str">
            <v>h</v>
          </cell>
          <cell r="E1066">
            <v>0.66</v>
          </cell>
          <cell r="F1066">
            <v>17.11</v>
          </cell>
          <cell r="G1066">
            <v>11.29</v>
          </cell>
        </row>
        <row r="1067">
          <cell r="A1067" t="str">
            <v>.5</v>
          </cell>
          <cell r="B1067" t="str">
            <v>Sinapi 88316</v>
          </cell>
          <cell r="C1067" t="str">
            <v>Servente com encargos complementares</v>
          </cell>
          <cell r="D1067" t="str">
            <v>h</v>
          </cell>
          <cell r="E1067">
            <v>0.36</v>
          </cell>
          <cell r="F1067">
            <v>12.45</v>
          </cell>
          <cell r="G1067">
            <v>4.4800000000000004</v>
          </cell>
        </row>
        <row r="1070">
          <cell r="A1070" t="str">
            <v>Composição 0112</v>
          </cell>
          <cell r="B1070" t="str">
            <v>Comp. Sinapi 88649 com cerâmica especificada</v>
          </cell>
          <cell r="C1070" t="str">
            <v>Revestimento em Cerâmica Gail 5710 / 1000 com borda agarradeira ou equivalente, argamassa pré-fabricada, com rejunte epóxi. Fornecimento e colocação - Bordas de piscinas</v>
          </cell>
          <cell r="D1070" t="str">
            <v>m2</v>
          </cell>
          <cell r="E1070">
            <v>1</v>
          </cell>
          <cell r="G1070">
            <v>141.61000000000001</v>
          </cell>
        </row>
        <row r="1071">
          <cell r="A1071" t="str">
            <v>.1</v>
          </cell>
          <cell r="B1071" t="str">
            <v>Ins Sinapi 37398</v>
          </cell>
          <cell r="C1071" t="str">
            <v>Rejunte epóxi colorido</v>
          </cell>
          <cell r="D1071" t="str">
            <v>kg</v>
          </cell>
          <cell r="E1071">
            <v>0.02</v>
          </cell>
          <cell r="F1071">
            <v>56.7</v>
          </cell>
          <cell r="G1071">
            <v>1.1299999999999999</v>
          </cell>
        </row>
        <row r="1072">
          <cell r="A1072" t="str">
            <v>.2</v>
          </cell>
          <cell r="B1072" t="str">
            <v>Ins Sinapi 37596</v>
          </cell>
          <cell r="C1072" t="str">
            <v>Argamassa colante tipo ACIII - E</v>
          </cell>
          <cell r="D1072" t="str">
            <v>kg</v>
          </cell>
          <cell r="E1072">
            <v>0.35</v>
          </cell>
          <cell r="F1072">
            <v>2.2599999999999998</v>
          </cell>
          <cell r="G1072">
            <v>0.79</v>
          </cell>
        </row>
        <row r="1073">
          <cell r="A1073" t="str">
            <v>.3</v>
          </cell>
          <cell r="B1073" t="str">
            <v>Proposta</v>
          </cell>
          <cell r="C1073" t="str">
            <v>Cerâmica Gail 5710 / 1000 com borda agarradeira</v>
          </cell>
          <cell r="D1073" t="str">
            <v>m2</v>
          </cell>
          <cell r="E1073">
            <v>1.1000000000000001</v>
          </cell>
          <cell r="F1073">
            <v>117.58</v>
          </cell>
          <cell r="G1073">
            <v>129.34</v>
          </cell>
        </row>
        <row r="1074">
          <cell r="A1074" t="str">
            <v>.4</v>
          </cell>
          <cell r="B1074" t="str">
            <v>Sinapi 88256</v>
          </cell>
          <cell r="C1074" t="str">
            <v>Azulejista ou Ladrilhista com encargos complementares</v>
          </cell>
          <cell r="D1074" t="str">
            <v>h</v>
          </cell>
          <cell r="E1074">
            <v>0.35</v>
          </cell>
          <cell r="F1074">
            <v>17.11</v>
          </cell>
          <cell r="G1074">
            <v>5.99</v>
          </cell>
        </row>
        <row r="1075">
          <cell r="A1075" t="str">
            <v>.5</v>
          </cell>
          <cell r="B1075" t="str">
            <v>Sinapi 88316</v>
          </cell>
          <cell r="C1075" t="str">
            <v>Servente com encargos complementares</v>
          </cell>
          <cell r="D1075" t="str">
            <v>h</v>
          </cell>
          <cell r="E1075">
            <v>0.35</v>
          </cell>
          <cell r="F1075">
            <v>12.45</v>
          </cell>
          <cell r="G1075">
            <v>4.3600000000000003</v>
          </cell>
        </row>
        <row r="1078">
          <cell r="A1078" t="str">
            <v>Composição 0113</v>
          </cell>
          <cell r="B1078" t="str">
            <v>Comp. criada a partir do serviço</v>
          </cell>
          <cell r="C1078" t="str">
            <v>Porta P15 - 80x210cm - de abrir em giro veneziana de alumínio inclusive ferragens</v>
          </cell>
          <cell r="D1078" t="str">
            <v>un</v>
          </cell>
          <cell r="E1078">
            <v>1</v>
          </cell>
          <cell r="G1078">
            <v>1067.6499999999999</v>
          </cell>
        </row>
        <row r="1079">
          <cell r="A1079" t="str">
            <v>.1</v>
          </cell>
          <cell r="B1079" t="str">
            <v>Sinapi 91341</v>
          </cell>
          <cell r="C1079" t="str">
            <v>Porta em alumínio de abrir tipo veneziana com guarnição, fixação com parafusos - fornecimento e instalação</v>
          </cell>
          <cell r="D1079" t="str">
            <v>m2</v>
          </cell>
          <cell r="E1079">
            <v>1.68</v>
          </cell>
          <cell r="F1079">
            <v>422.12</v>
          </cell>
          <cell r="G1079">
            <v>709.16</v>
          </cell>
        </row>
        <row r="1080">
          <cell r="A1080" t="str">
            <v>.2</v>
          </cell>
          <cell r="B1080" t="str">
            <v>Ins Sinapi 36888</v>
          </cell>
          <cell r="C1080" t="str">
            <v>Guarnição/moldura de acabamento para esquadria de alumínio anodizado natural, para 1 face</v>
          </cell>
          <cell r="D1080" t="str">
            <v>m</v>
          </cell>
          <cell r="E1080">
            <v>5.2</v>
          </cell>
          <cell r="F1080">
            <v>8.11</v>
          </cell>
          <cell r="G1080">
            <v>42.17</v>
          </cell>
        </row>
        <row r="1081">
          <cell r="A1081" t="str">
            <v>.3</v>
          </cell>
          <cell r="B1081" t="str">
            <v>Estimado</v>
          </cell>
          <cell r="C1081" t="str">
            <v>Pintura eletrostática na cor branca (10% do valor da esquadria)</v>
          </cell>
          <cell r="D1081" t="str">
            <v>un</v>
          </cell>
          <cell r="E1081">
            <v>0.1</v>
          </cell>
          <cell r="F1081">
            <v>751.32999999999993</v>
          </cell>
          <cell r="G1081">
            <v>75.13</v>
          </cell>
        </row>
        <row r="1082">
          <cell r="A1082" t="str">
            <v>.4</v>
          </cell>
          <cell r="B1082" t="str">
            <v>Sinapi 88251</v>
          </cell>
          <cell r="C1082" t="str">
            <v>Auxiliar de serralheiro com encargos complementares</v>
          </cell>
          <cell r="D1082" t="str">
            <v>h</v>
          </cell>
          <cell r="E1082">
            <v>2.6</v>
          </cell>
          <cell r="F1082">
            <v>13.74</v>
          </cell>
          <cell r="G1082">
            <v>35.72</v>
          </cell>
        </row>
        <row r="1083">
          <cell r="A1083" t="str">
            <v>.5</v>
          </cell>
          <cell r="B1083" t="str">
            <v>Sinapi 88315</v>
          </cell>
          <cell r="C1083" t="str">
            <v>Serralheiro com encargos complementares</v>
          </cell>
          <cell r="D1083" t="str">
            <v>h</v>
          </cell>
          <cell r="E1083">
            <v>2.6</v>
          </cell>
          <cell r="F1083">
            <v>17.079999999999998</v>
          </cell>
          <cell r="G1083">
            <v>44.41</v>
          </cell>
        </row>
        <row r="1084">
          <cell r="A1084" t="str">
            <v>.6</v>
          </cell>
          <cell r="B1084" t="str">
            <v>Sinapi 74047/2</v>
          </cell>
          <cell r="C1084" t="str">
            <v>Dobradica em aco/ferro, 3" x 21/2", e=1,9 a 2 mm, sem anel, cromado ou zincado, tampa bola, com parafusos</v>
          </cell>
          <cell r="D1084" t="str">
            <v>un</v>
          </cell>
          <cell r="E1084">
            <v>3</v>
          </cell>
          <cell r="F1084">
            <v>22.71</v>
          </cell>
          <cell r="G1084">
            <v>68.13</v>
          </cell>
        </row>
        <row r="1085">
          <cell r="A1085" t="str">
            <v>.7</v>
          </cell>
          <cell r="B1085" t="str">
            <v>Sinapi 90830</v>
          </cell>
          <cell r="C1085" t="str">
            <v>Fechadura de embutir com cilindro, externa, completa, acabamento padrão médio, incluso execução de furo - fornecimento e instalação</v>
          </cell>
          <cell r="D1085" t="str">
            <v>un</v>
          </cell>
          <cell r="E1085">
            <v>1</v>
          </cell>
          <cell r="F1085">
            <v>92.93</v>
          </cell>
          <cell r="G1085">
            <v>92.93</v>
          </cell>
        </row>
        <row r="1088">
          <cell r="A1088" t="str">
            <v>Composição 0114</v>
          </cell>
          <cell r="B1088" t="str">
            <v>Comp. Criada a partir do elemento</v>
          </cell>
          <cell r="C1088" t="str">
            <v>Guarda-corpo em aço galvanizado h = 1,11 m composto de tubos horizontais paralelos sendo 1 de Ø 1" e dois com Ø 3/4" ; tubos verticais paralelos Ø 3/4" espaçados de 10cm e montantes em tubos verticais Ø 1" acab. Pintura eletrostática branca</v>
          </cell>
          <cell r="D1088" t="str">
            <v>m</v>
          </cell>
          <cell r="E1088">
            <v>1</v>
          </cell>
          <cell r="G1088">
            <v>439.95999999999992</v>
          </cell>
        </row>
        <row r="1089">
          <cell r="A1089" t="str">
            <v>.1</v>
          </cell>
          <cell r="B1089" t="str">
            <v>Ins Sinapi 21010</v>
          </cell>
          <cell r="C1089" t="str">
            <v>Tubo em aço galvanizado Ø 20mm (3/4")  (par.2.25mm - 1,30 kg/m) - 8,00m</v>
          </cell>
          <cell r="D1089" t="str">
            <v>kg</v>
          </cell>
          <cell r="E1089">
            <v>11.44</v>
          </cell>
          <cell r="F1089">
            <v>18.649999999999999</v>
          </cell>
          <cell r="G1089">
            <v>213.36</v>
          </cell>
        </row>
        <row r="1090">
          <cell r="A1090" t="str">
            <v>.2</v>
          </cell>
          <cell r="B1090" t="str">
            <v>Ins Sinapi 21010</v>
          </cell>
          <cell r="C1090" t="str">
            <v>Tubo em aço galvanizado Ø 25mm (1")  (par.2.65mm - 2,11 kg/m) - 2,11m</v>
          </cell>
          <cell r="D1090" t="str">
            <v>kg</v>
          </cell>
          <cell r="E1090">
            <v>4.9000000000000004</v>
          </cell>
          <cell r="F1090">
            <v>18.649999999999999</v>
          </cell>
          <cell r="G1090">
            <v>91.39</v>
          </cell>
        </row>
        <row r="1091">
          <cell r="A1091" t="str">
            <v>.2</v>
          </cell>
          <cell r="B1091" t="str">
            <v>Ins Sinapi 11975</v>
          </cell>
          <cell r="C1091" t="str">
            <v>Chumbador de aco, diametro 5/8", comprimento 6", com porca</v>
          </cell>
          <cell r="D1091" t="str">
            <v>un</v>
          </cell>
          <cell r="E1091">
            <v>1</v>
          </cell>
          <cell r="F1091">
            <v>14.11</v>
          </cell>
          <cell r="G1091">
            <v>14.11</v>
          </cell>
        </row>
        <row r="1092">
          <cell r="A1092" t="str">
            <v>.3</v>
          </cell>
          <cell r="B1092" t="str">
            <v>Estimado</v>
          </cell>
          <cell r="C1092" t="str">
            <v>Pintura eletrostática na cor branca (10% do valor da esquadria)</v>
          </cell>
          <cell r="D1092" t="str">
            <v>un</v>
          </cell>
          <cell r="E1092">
            <v>0.1</v>
          </cell>
          <cell r="F1092">
            <v>318.86</v>
          </cell>
          <cell r="G1092">
            <v>31.89</v>
          </cell>
        </row>
        <row r="1093">
          <cell r="A1093" t="str">
            <v>.3</v>
          </cell>
          <cell r="B1093" t="str">
            <v>Ins Sinapi 1</v>
          </cell>
          <cell r="C1093" t="str">
            <v>Acetileno, em garrafas de 9Kg</v>
          </cell>
          <cell r="D1093" t="str">
            <v>Kg</v>
          </cell>
          <cell r="E1093">
            <v>0.16339999999999999</v>
          </cell>
          <cell r="F1093">
            <v>37.5</v>
          </cell>
          <cell r="G1093">
            <v>6.13</v>
          </cell>
        </row>
        <row r="1094">
          <cell r="A1094" t="str">
            <v>.4</v>
          </cell>
          <cell r="B1094" t="str">
            <v>Ins Sinapi 10997</v>
          </cell>
          <cell r="C1094" t="str">
            <v>Eletrodo com diâmetro de 5mm (3/16"), E-7418-6 G</v>
          </cell>
          <cell r="D1094" t="str">
            <v>Kg</v>
          </cell>
          <cell r="E1094">
            <v>0.40850000000000003</v>
          </cell>
          <cell r="F1094">
            <v>19.190000000000001</v>
          </cell>
          <cell r="G1094">
            <v>7.84</v>
          </cell>
        </row>
        <row r="1095">
          <cell r="A1095" t="str">
            <v>.5</v>
          </cell>
          <cell r="B1095" t="str">
            <v>Ins Sinapi 2</v>
          </cell>
          <cell r="C1095" t="str">
            <v>Oxigênio, em garrafas de 9,3m3</v>
          </cell>
          <cell r="D1095" t="str">
            <v>m3</v>
          </cell>
          <cell r="E1095">
            <v>0.81700000000000006</v>
          </cell>
          <cell r="F1095">
            <v>8.2100000000000009</v>
          </cell>
          <cell r="G1095">
            <v>6.71</v>
          </cell>
        </row>
        <row r="1096">
          <cell r="A1096" t="str">
            <v>.6</v>
          </cell>
          <cell r="B1096" t="str">
            <v>Sinapi 88278</v>
          </cell>
          <cell r="C1096" t="str">
            <v>Montador de estruturas metálicas com encargos complementares</v>
          </cell>
          <cell r="D1096" t="str">
            <v>h</v>
          </cell>
          <cell r="E1096">
            <v>1.6340000000000001</v>
          </cell>
          <cell r="F1096">
            <v>12.89</v>
          </cell>
          <cell r="G1096">
            <v>21.06</v>
          </cell>
        </row>
        <row r="1097">
          <cell r="A1097" t="str">
            <v>.7</v>
          </cell>
          <cell r="B1097" t="str">
            <v>Sinapi 88316</v>
          </cell>
          <cell r="C1097" t="str">
            <v>Servente com encargos complementares</v>
          </cell>
          <cell r="D1097" t="str">
            <v>h</v>
          </cell>
          <cell r="E1097">
            <v>3.2680000000000002</v>
          </cell>
          <cell r="F1097">
            <v>12.45</v>
          </cell>
          <cell r="G1097">
            <v>40.69</v>
          </cell>
        </row>
        <row r="1098">
          <cell r="A1098" t="str">
            <v>.8</v>
          </cell>
          <cell r="B1098" t="str">
            <v>Ins FGV REQ006200</v>
          </cell>
          <cell r="C1098" t="str">
            <v>Retificador de solda elétrica de 430A</v>
          </cell>
          <cell r="D1098" t="str">
            <v>h</v>
          </cell>
          <cell r="E1098">
            <v>0.40850000000000003</v>
          </cell>
          <cell r="F1098">
            <v>16.600000000000001</v>
          </cell>
          <cell r="G1098">
            <v>6.78</v>
          </cell>
        </row>
        <row r="1101">
          <cell r="A1101" t="str">
            <v>Composição 0115</v>
          </cell>
          <cell r="B1101" t="str">
            <v>Comp. Criada a partir do elemento</v>
          </cell>
          <cell r="C1101" t="str">
            <v>Porta 80x220cm confeccionada com o mesmo material utilizado para o alambrado</v>
          </cell>
          <cell r="D1101" t="str">
            <v>un</v>
          </cell>
          <cell r="E1101">
            <v>1</v>
          </cell>
          <cell r="G1101">
            <v>748.9</v>
          </cell>
        </row>
        <row r="1102">
          <cell r="A1102" t="str">
            <v>.1</v>
          </cell>
          <cell r="B1102" t="str">
            <v>Ins Sinapi 7696</v>
          </cell>
          <cell r="C1102" t="str">
            <v>Tubo aco galvanizado com costura, classe media, dn 2", e = *3,65* mm, peso *5,10* kg/m (nbr 5580)</v>
          </cell>
          <cell r="D1102" t="str">
            <v>m</v>
          </cell>
          <cell r="E1102">
            <v>6.8</v>
          </cell>
          <cell r="F1102">
            <v>43.36</v>
          </cell>
          <cell r="G1102">
            <v>294.85000000000002</v>
          </cell>
        </row>
        <row r="1103">
          <cell r="A1103" t="str">
            <v>.2</v>
          </cell>
          <cell r="B1103" t="str">
            <v>Ins Sinapi 10935</v>
          </cell>
          <cell r="C1103" t="str">
            <v>Tela de arame galv revestido em pvc, quadrangular / losangular,  fio 2,77 mm (12 bwg), bitola final = *3,8* mm, malha  7,5 x 7,5 cm, h = 2 m</v>
          </cell>
          <cell r="D1103" t="str">
            <v>m2</v>
          </cell>
          <cell r="E1103">
            <v>1.76</v>
          </cell>
          <cell r="F1103">
            <v>34.450000000000003</v>
          </cell>
          <cell r="G1103">
            <v>60.63</v>
          </cell>
        </row>
        <row r="1104">
          <cell r="A1104" t="str">
            <v>.3</v>
          </cell>
          <cell r="B1104" t="str">
            <v>Ins Sinapi 1</v>
          </cell>
          <cell r="C1104" t="str">
            <v>Acetileno, em garrafas de 9Kg</v>
          </cell>
          <cell r="D1104" t="str">
            <v>kg</v>
          </cell>
          <cell r="E1104">
            <v>0.35</v>
          </cell>
          <cell r="F1104">
            <v>37.5</v>
          </cell>
          <cell r="G1104">
            <v>13.13</v>
          </cell>
        </row>
        <row r="1105">
          <cell r="A1105" t="str">
            <v>.4</v>
          </cell>
          <cell r="B1105" t="str">
            <v>Ins Sinapi 10997</v>
          </cell>
          <cell r="C1105" t="str">
            <v>Eletrodo com diâmetro de 5mm (3/16"), E-7418-6 G</v>
          </cell>
          <cell r="D1105" t="str">
            <v>kg</v>
          </cell>
          <cell r="E1105">
            <v>0.875</v>
          </cell>
          <cell r="F1105">
            <v>19.190000000000001</v>
          </cell>
          <cell r="G1105">
            <v>16.79</v>
          </cell>
        </row>
        <row r="1106">
          <cell r="A1106" t="str">
            <v>.5</v>
          </cell>
          <cell r="B1106" t="str">
            <v>Ins Sinapi 2</v>
          </cell>
          <cell r="C1106" t="str">
            <v>Oxigênio, em garrafas de 9,3m3</v>
          </cell>
          <cell r="D1106" t="str">
            <v>m3</v>
          </cell>
          <cell r="E1106">
            <v>1.75</v>
          </cell>
          <cell r="F1106">
            <v>8.2100000000000009</v>
          </cell>
          <cell r="G1106">
            <v>14.37</v>
          </cell>
        </row>
        <row r="1107">
          <cell r="A1107" t="str">
            <v>.6</v>
          </cell>
          <cell r="B1107" t="str">
            <v>Sinapi 88278</v>
          </cell>
          <cell r="C1107" t="str">
            <v>Montador de estruturas metálicas com encargos complementares</v>
          </cell>
          <cell r="D1107" t="str">
            <v>h</v>
          </cell>
          <cell r="E1107">
            <v>3.5</v>
          </cell>
          <cell r="F1107">
            <v>12.89</v>
          </cell>
          <cell r="G1107">
            <v>45.12</v>
          </cell>
        </row>
        <row r="1108">
          <cell r="A1108" t="str">
            <v>.7</v>
          </cell>
          <cell r="B1108" t="str">
            <v>Sinapi 88316</v>
          </cell>
          <cell r="C1108" t="str">
            <v>Servente com encargos complementares</v>
          </cell>
          <cell r="D1108" t="str">
            <v>h</v>
          </cell>
          <cell r="E1108">
            <v>7</v>
          </cell>
          <cell r="F1108">
            <v>12.45</v>
          </cell>
          <cell r="G1108">
            <v>87.15</v>
          </cell>
        </row>
        <row r="1109">
          <cell r="A1109" t="str">
            <v>.8</v>
          </cell>
          <cell r="B1109" t="str">
            <v>Ins FGV REQ006200</v>
          </cell>
          <cell r="C1109" t="str">
            <v>Retificador de solda elétrica de 430A</v>
          </cell>
          <cell r="D1109" t="str">
            <v>h</v>
          </cell>
          <cell r="E1109">
            <v>0.875</v>
          </cell>
          <cell r="F1109">
            <v>16.600000000000001</v>
          </cell>
          <cell r="G1109">
            <v>14.53</v>
          </cell>
        </row>
        <row r="1110">
          <cell r="A1110" t="str">
            <v>.9</v>
          </cell>
          <cell r="B1110" t="str">
            <v>Sinapi 73924/3</v>
          </cell>
          <cell r="C1110" t="str">
            <v>Pintura esmalte fosco, duas demãos, sobre superfície metálica. Fornecimento e aplicação</v>
          </cell>
          <cell r="D1110" t="str">
            <v>m2</v>
          </cell>
          <cell r="E1110">
            <v>5.28</v>
          </cell>
          <cell r="F1110">
            <v>21.88</v>
          </cell>
          <cell r="G1110">
            <v>115.53</v>
          </cell>
        </row>
        <row r="1111">
          <cell r="A1111" t="str">
            <v>.10</v>
          </cell>
          <cell r="B1111" t="str">
            <v>Sinapi 74064/1</v>
          </cell>
          <cell r="C1111" t="str">
            <v>Fundo anticorrosivo a base de oxido de ferro (zarcão), duas demãos. Fornecimento e aplicação</v>
          </cell>
          <cell r="D1111" t="str">
            <v>m2</v>
          </cell>
          <cell r="E1111">
            <v>5.28</v>
          </cell>
          <cell r="F1111">
            <v>16.440000000000001</v>
          </cell>
          <cell r="G1111">
            <v>86.8</v>
          </cell>
        </row>
        <row r="1114">
          <cell r="A1114" t="str">
            <v>Composição 0116</v>
          </cell>
          <cell r="B1114" t="str">
            <v>Comp. Criada a partir do elemento</v>
          </cell>
          <cell r="C1114" t="str">
            <v>Tela Gradil Morlan Revestida com PVC, 4,30 mm h= 2,00m assente sobre mureta de 50cm de altura - Acabamento branco</v>
          </cell>
          <cell r="D1114" t="str">
            <v>m2</v>
          </cell>
          <cell r="E1114">
            <v>1</v>
          </cell>
          <cell r="G1114">
            <v>196.7</v>
          </cell>
        </row>
        <row r="1115">
          <cell r="A1115" t="str">
            <v>.1.1</v>
          </cell>
          <cell r="B1115" t="str">
            <v>Proposta</v>
          </cell>
          <cell r="C1115" t="str">
            <v>Tela Gradil Morlan Revestida com PVC, 4,30 mm h= 2,00m</v>
          </cell>
          <cell r="D1115" t="str">
            <v>m2</v>
          </cell>
          <cell r="E1115">
            <v>1.2</v>
          </cell>
          <cell r="F1115">
            <v>67.89</v>
          </cell>
          <cell r="G1115">
            <v>81.47</v>
          </cell>
        </row>
        <row r="1116">
          <cell r="A1116" t="str">
            <v>.1.2</v>
          </cell>
          <cell r="B1116" t="str">
            <v>Proposta</v>
          </cell>
          <cell r="C1116" t="str">
            <v>Poste Morlan 40x60x1,25mm com base aparafusada 15x15 pintura eletrostática mínimo 120 micras</v>
          </cell>
          <cell r="D1116" t="str">
            <v>pç</v>
          </cell>
          <cell r="E1116">
            <v>0.41110999999999998</v>
          </cell>
          <cell r="F1116">
            <v>105.96</v>
          </cell>
          <cell r="G1116">
            <v>43.56</v>
          </cell>
        </row>
        <row r="1117">
          <cell r="A1117" t="str">
            <v>.1.3</v>
          </cell>
          <cell r="B1117" t="str">
            <v>Proposta</v>
          </cell>
          <cell r="C1117" t="str">
            <v>Fixadores belgo =6 p/poste</v>
          </cell>
          <cell r="D1117" t="str">
            <v>pç</v>
          </cell>
          <cell r="E1117">
            <v>2.4700000000000002</v>
          </cell>
          <cell r="F1117">
            <v>4.0599999999999996</v>
          </cell>
          <cell r="G1117">
            <v>10.029999999999999</v>
          </cell>
        </row>
        <row r="1118">
          <cell r="A1118" t="str">
            <v>.2</v>
          </cell>
          <cell r="B1118" t="str">
            <v>Sinapi 88251</v>
          </cell>
          <cell r="C1118" t="str">
            <v>Auxiliar de serralheiro com encargos complementares</v>
          </cell>
          <cell r="D1118" t="str">
            <v>h</v>
          </cell>
          <cell r="E1118">
            <v>2</v>
          </cell>
          <cell r="F1118">
            <v>13.74</v>
          </cell>
          <cell r="G1118">
            <v>27.48</v>
          </cell>
        </row>
        <row r="1119">
          <cell r="A1119" t="str">
            <v>.3</v>
          </cell>
          <cell r="B1119" t="str">
            <v>Sinapi 88315</v>
          </cell>
          <cell r="C1119" t="str">
            <v xml:space="preserve">Serralheiro com encargos complementares </v>
          </cell>
          <cell r="D1119" t="str">
            <v>h</v>
          </cell>
          <cell r="E1119">
            <v>2</v>
          </cell>
          <cell r="F1119">
            <v>17.079999999999998</v>
          </cell>
          <cell r="G1119">
            <v>34.159999999999997</v>
          </cell>
        </row>
        <row r="1122">
          <cell r="A1122" t="str">
            <v>Composição 0117</v>
          </cell>
          <cell r="B1122" t="str">
            <v>Comp. Criada a partir do elemento</v>
          </cell>
          <cell r="C1122" t="str">
            <v>Portão de Correr 500x250cm - Estrutura em Perfil Tubular Metálico 3x6cm, com Fechamento em Tela Gradil Morlan Revestida com PVC, 4,30 mm incluisve ferragens - Acabamento branco</v>
          </cell>
          <cell r="D1122" t="str">
            <v>un</v>
          </cell>
          <cell r="E1122">
            <v>1</v>
          </cell>
          <cell r="G1122">
            <v>3610.33</v>
          </cell>
        </row>
        <row r="1123">
          <cell r="A1123" t="str">
            <v>.1</v>
          </cell>
          <cell r="B1123" t="str">
            <v>Ins Sinapi 1322</v>
          </cell>
          <cell r="C1123" t="str">
            <v>Tubo de aço retangular espessura 3.0mm seção 30x60mm (4,10 kg/m)</v>
          </cell>
          <cell r="D1123" t="str">
            <v>kg</v>
          </cell>
          <cell r="E1123">
            <v>102.5</v>
          </cell>
          <cell r="F1123">
            <v>6.46</v>
          </cell>
          <cell r="G1123">
            <v>662.15</v>
          </cell>
        </row>
        <row r="1124">
          <cell r="A1124" t="str">
            <v>.2</v>
          </cell>
          <cell r="B1124" t="str">
            <v>Proposta</v>
          </cell>
          <cell r="C1124" t="str">
            <v>Tela Gradil Morlan Revestida com PVC, 4,30 mm h= 2,00m</v>
          </cell>
          <cell r="D1124" t="str">
            <v>m2</v>
          </cell>
          <cell r="E1124">
            <v>12.5</v>
          </cell>
          <cell r="F1124">
            <v>67.89</v>
          </cell>
          <cell r="G1124">
            <v>848.63</v>
          </cell>
        </row>
        <row r="1125">
          <cell r="A1125" t="str">
            <v>.3</v>
          </cell>
          <cell r="B1125" t="str">
            <v>Proposta</v>
          </cell>
          <cell r="C1125" t="str">
            <v>Fixadores belgo =6 p/poste</v>
          </cell>
          <cell r="D1125" t="str">
            <v>pç</v>
          </cell>
          <cell r="E1125">
            <v>48</v>
          </cell>
          <cell r="F1125">
            <v>4.0599999999999996</v>
          </cell>
          <cell r="G1125">
            <v>194.88</v>
          </cell>
        </row>
        <row r="1126">
          <cell r="A1126" t="str">
            <v>.5</v>
          </cell>
          <cell r="B1126" t="str">
            <v>Ins Sinapi 1</v>
          </cell>
          <cell r="C1126" t="str">
            <v>Acetileno, em garrafas de 9Kg</v>
          </cell>
          <cell r="D1126" t="str">
            <v>kg</v>
          </cell>
          <cell r="E1126">
            <v>1.6</v>
          </cell>
          <cell r="F1126">
            <v>37.5</v>
          </cell>
          <cell r="G1126">
            <v>60</v>
          </cell>
        </row>
        <row r="1127">
          <cell r="A1127" t="str">
            <v>.6</v>
          </cell>
          <cell r="B1127" t="str">
            <v>Ins Sinapi 10997</v>
          </cell>
          <cell r="C1127" t="str">
            <v>Eletrodo com diâmetro de 5mm (3/16"), E-7418-6 G</v>
          </cell>
          <cell r="D1127" t="str">
            <v>kg</v>
          </cell>
          <cell r="E1127">
            <v>4</v>
          </cell>
          <cell r="F1127">
            <v>19.190000000000001</v>
          </cell>
          <cell r="G1127">
            <v>76.760000000000005</v>
          </cell>
        </row>
        <row r="1128">
          <cell r="A1128" t="str">
            <v>.7</v>
          </cell>
          <cell r="B1128" t="str">
            <v>Ins Sinapi 2</v>
          </cell>
          <cell r="C1128" t="str">
            <v>Oxigênio, em garrafas de 9,3m3</v>
          </cell>
          <cell r="D1128" t="str">
            <v>m3</v>
          </cell>
          <cell r="E1128">
            <v>8</v>
          </cell>
          <cell r="F1128">
            <v>8.2100000000000009</v>
          </cell>
          <cell r="G1128">
            <v>65.680000000000007</v>
          </cell>
        </row>
        <row r="1129">
          <cell r="A1129" t="str">
            <v>.8</v>
          </cell>
          <cell r="B1129" t="str">
            <v>Sinapi 88278</v>
          </cell>
          <cell r="C1129" t="str">
            <v>Montador de estruturas metálicas com encargos complementares</v>
          </cell>
          <cell r="D1129" t="str">
            <v>h</v>
          </cell>
          <cell r="E1129">
            <v>16</v>
          </cell>
          <cell r="F1129">
            <v>12.89</v>
          </cell>
          <cell r="G1129">
            <v>206.24</v>
          </cell>
        </row>
        <row r="1130">
          <cell r="A1130" t="str">
            <v>.9</v>
          </cell>
          <cell r="B1130" t="str">
            <v>Sinapi 88316</v>
          </cell>
          <cell r="C1130" t="str">
            <v>Servente com encargos complementares</v>
          </cell>
          <cell r="D1130" t="str">
            <v>h</v>
          </cell>
          <cell r="E1130">
            <v>32</v>
          </cell>
          <cell r="F1130">
            <v>12.45</v>
          </cell>
          <cell r="G1130">
            <v>398.4</v>
          </cell>
        </row>
        <row r="1131">
          <cell r="A1131" t="str">
            <v>.10</v>
          </cell>
          <cell r="B1131" t="str">
            <v>Ins FGV REQ006200</v>
          </cell>
          <cell r="C1131" t="str">
            <v>Retificador de solda elétrica de 430A</v>
          </cell>
          <cell r="D1131" t="str">
            <v>h</v>
          </cell>
          <cell r="E1131">
            <v>4</v>
          </cell>
          <cell r="F1131">
            <v>16.600000000000001</v>
          </cell>
          <cell r="G1131">
            <v>66.400000000000006</v>
          </cell>
        </row>
        <row r="1132">
          <cell r="A1132" t="str">
            <v>.11</v>
          </cell>
          <cell r="B1132" t="str">
            <v>Ins Sinapi 3096</v>
          </cell>
          <cell r="C1132" t="str">
            <v>Fecho / fechadura concha com alavanca / trava, de embutir, para porta ou janela de correr em latao ou aco inox - completo</v>
          </cell>
          <cell r="D1132" t="str">
            <v>cj</v>
          </cell>
          <cell r="E1132">
            <v>2</v>
          </cell>
          <cell r="F1132">
            <v>28.3</v>
          </cell>
          <cell r="G1132">
            <v>56.6</v>
          </cell>
        </row>
        <row r="1133">
          <cell r="A1133" t="str">
            <v>.12</v>
          </cell>
          <cell r="B1133" t="str">
            <v>Ins Sinapi 3084</v>
          </cell>
          <cell r="C1133" t="str">
            <v>Fechadura bico de papagaio, maquina *45* mm, cromada, com cilindro, para porta de correr externa - completa</v>
          </cell>
          <cell r="D1133" t="str">
            <v>cj</v>
          </cell>
          <cell r="E1133">
            <v>1</v>
          </cell>
          <cell r="F1133">
            <v>62.13</v>
          </cell>
          <cell r="G1133">
            <v>62.13</v>
          </cell>
        </row>
        <row r="1134">
          <cell r="A1134" t="str">
            <v>.13</v>
          </cell>
          <cell r="B1134" t="str">
            <v>Ins Sinapi 585</v>
          </cell>
          <cell r="C1134" t="str">
            <v xml:space="preserve">Cantoneira "u" aluminio abas iguais 1 ", e = 3/32 " </v>
          </cell>
          <cell r="D1134" t="str">
            <v>kg</v>
          </cell>
          <cell r="E1134">
            <v>12</v>
          </cell>
          <cell r="F1134">
            <v>21.93</v>
          </cell>
          <cell r="G1134">
            <v>263.16000000000003</v>
          </cell>
        </row>
        <row r="1135">
          <cell r="A1135" t="str">
            <v>.14</v>
          </cell>
          <cell r="B1135" t="str">
            <v>Ins Sinapi 11575</v>
          </cell>
          <cell r="C1135" t="str">
            <v>Roldana dupla, em zamac com chapa de latao, rolamentos em aco, para porta e janela de correr</v>
          </cell>
          <cell r="D1135" t="str">
            <v>un</v>
          </cell>
          <cell r="E1135">
            <v>8</v>
          </cell>
          <cell r="F1135">
            <v>28.71</v>
          </cell>
          <cell r="G1135">
            <v>229.68</v>
          </cell>
        </row>
        <row r="1136">
          <cell r="A1136" t="str">
            <v>.15</v>
          </cell>
          <cell r="B1136" t="str">
            <v>Ins Sinapi 11581</v>
          </cell>
          <cell r="C1136" t="str">
            <v>Trilho em aluminio "u", com abaulado para roldana de porta de correr, *40 x 40* mm</v>
          </cell>
          <cell r="D1136" t="str">
            <v>m</v>
          </cell>
          <cell r="E1136">
            <v>10</v>
          </cell>
          <cell r="F1136">
            <v>23.47</v>
          </cell>
          <cell r="G1136">
            <v>234.7</v>
          </cell>
        </row>
        <row r="1137">
          <cell r="A1137" t="str">
            <v>.16</v>
          </cell>
          <cell r="B1137" t="str">
            <v>Sinapi 88251</v>
          </cell>
          <cell r="C1137" t="str">
            <v>Auxiliar de serralheiro com encargos complementares</v>
          </cell>
          <cell r="D1137" t="str">
            <v>h</v>
          </cell>
          <cell r="E1137">
            <v>6</v>
          </cell>
          <cell r="F1137">
            <v>13.74</v>
          </cell>
          <cell r="G1137">
            <v>82.44</v>
          </cell>
        </row>
        <row r="1138">
          <cell r="A1138" t="str">
            <v>.17</v>
          </cell>
          <cell r="B1138" t="str">
            <v>Sinapi 88315</v>
          </cell>
          <cell r="C1138" t="str">
            <v xml:space="preserve">Serralheiro com encargos complementares </v>
          </cell>
          <cell r="D1138" t="str">
            <v>h</v>
          </cell>
          <cell r="E1138">
            <v>6</v>
          </cell>
          <cell r="F1138">
            <v>17.079999999999998</v>
          </cell>
          <cell r="G1138">
            <v>102.48</v>
          </cell>
        </row>
        <row r="1141">
          <cell r="A1141" t="str">
            <v>Composição 0118</v>
          </cell>
          <cell r="B1141" t="str">
            <v>Comp. Criada a partir do elemento</v>
          </cell>
          <cell r="C1141" t="str">
            <v>Portão de Abrir em giro 240x250cm duas folhas - Estrutura em Perfil Tubular Metálico 3x6cm, com Fechamento em Tela Gradil Morlan Revestida com PVC, 4,30 mm incluisve ferragens - Acabamento branco</v>
          </cell>
          <cell r="D1141" t="str">
            <v>un</v>
          </cell>
          <cell r="E1141">
            <v>1</v>
          </cell>
          <cell r="G1141">
            <v>1764.1</v>
          </cell>
        </row>
        <row r="1142">
          <cell r="A1142" t="str">
            <v>.1</v>
          </cell>
          <cell r="B1142" t="str">
            <v>Ins Sinapi 1322</v>
          </cell>
          <cell r="C1142" t="str">
            <v>Tubo de aço retangular espessura 3.0mm seção 30x60mm (4,10 kg/m)</v>
          </cell>
          <cell r="D1142" t="str">
            <v>kg</v>
          </cell>
          <cell r="E1142">
            <v>70.52</v>
          </cell>
          <cell r="F1142">
            <v>6.46</v>
          </cell>
          <cell r="G1142">
            <v>455.56</v>
          </cell>
        </row>
        <row r="1143">
          <cell r="A1143" t="str">
            <v>.2</v>
          </cell>
          <cell r="B1143" t="str">
            <v>Proposta</v>
          </cell>
          <cell r="C1143" t="str">
            <v>Tela Gradil Morlan Revestida com PVC, 4,30 mm h= 2,00m</v>
          </cell>
          <cell r="D1143" t="str">
            <v>m2</v>
          </cell>
          <cell r="E1143">
            <v>6</v>
          </cell>
          <cell r="F1143">
            <v>67.89</v>
          </cell>
          <cell r="G1143">
            <v>407.34</v>
          </cell>
        </row>
        <row r="1144">
          <cell r="A1144" t="str">
            <v>.3</v>
          </cell>
          <cell r="B1144" t="str">
            <v>Proposta</v>
          </cell>
          <cell r="C1144" t="str">
            <v>Fixadores belgo =6 p/poste</v>
          </cell>
          <cell r="D1144" t="str">
            <v>pç</v>
          </cell>
          <cell r="E1144">
            <v>24</v>
          </cell>
          <cell r="F1144">
            <v>4.0599999999999996</v>
          </cell>
          <cell r="G1144">
            <v>97.44</v>
          </cell>
        </row>
        <row r="1145">
          <cell r="A1145" t="str">
            <v>.5</v>
          </cell>
          <cell r="B1145" t="str">
            <v>Ins Sinapi 1</v>
          </cell>
          <cell r="C1145" t="str">
            <v>Acetileno, em garrafas de 9Kg</v>
          </cell>
          <cell r="D1145" t="str">
            <v>kg</v>
          </cell>
          <cell r="E1145">
            <v>0.8</v>
          </cell>
          <cell r="F1145">
            <v>37.5</v>
          </cell>
          <cell r="G1145">
            <v>30</v>
          </cell>
        </row>
        <row r="1146">
          <cell r="A1146" t="str">
            <v>.6</v>
          </cell>
          <cell r="B1146" t="str">
            <v>Ins Sinapi 10997</v>
          </cell>
          <cell r="C1146" t="str">
            <v>Eletrodo com diâmetro de 5mm (3/16"), E-7418-6 G</v>
          </cell>
          <cell r="D1146" t="str">
            <v>kg</v>
          </cell>
          <cell r="E1146">
            <v>2</v>
          </cell>
          <cell r="F1146">
            <v>19.190000000000001</v>
          </cell>
          <cell r="G1146">
            <v>38.380000000000003</v>
          </cell>
        </row>
        <row r="1147">
          <cell r="A1147" t="str">
            <v>.7</v>
          </cell>
          <cell r="B1147" t="str">
            <v>Ins Sinapi 2</v>
          </cell>
          <cell r="C1147" t="str">
            <v>Oxigênio, em garrafas de 9,3m3</v>
          </cell>
          <cell r="D1147" t="str">
            <v>m3</v>
          </cell>
          <cell r="E1147">
            <v>4</v>
          </cell>
          <cell r="F1147">
            <v>8.2100000000000009</v>
          </cell>
          <cell r="G1147">
            <v>32.840000000000003</v>
          </cell>
        </row>
        <row r="1148">
          <cell r="A1148" t="str">
            <v>.8</v>
          </cell>
          <cell r="B1148" t="str">
            <v>Sinapi 88278</v>
          </cell>
          <cell r="C1148" t="str">
            <v>Montador de estruturas metálicas com encargos complementares</v>
          </cell>
          <cell r="D1148" t="str">
            <v>h</v>
          </cell>
          <cell r="E1148">
            <v>8</v>
          </cell>
          <cell r="F1148">
            <v>12.89</v>
          </cell>
          <cell r="G1148">
            <v>103.12</v>
          </cell>
        </row>
        <row r="1149">
          <cell r="A1149" t="str">
            <v>.9</v>
          </cell>
          <cell r="B1149" t="str">
            <v>Sinapi 88316</v>
          </cell>
          <cell r="C1149" t="str">
            <v>Servente com encargos complementares</v>
          </cell>
          <cell r="D1149" t="str">
            <v>h</v>
          </cell>
          <cell r="E1149">
            <v>16</v>
          </cell>
          <cell r="F1149">
            <v>12.45</v>
          </cell>
          <cell r="G1149">
            <v>199.2</v>
          </cell>
        </row>
        <row r="1150">
          <cell r="A1150" t="str">
            <v>.10</v>
          </cell>
          <cell r="B1150" t="str">
            <v>Ins FGV REQ006200</v>
          </cell>
          <cell r="C1150" t="str">
            <v>Retificador de solda elétrica de 430A</v>
          </cell>
          <cell r="D1150" t="str">
            <v>h</v>
          </cell>
          <cell r="E1150">
            <v>2</v>
          </cell>
          <cell r="F1150">
            <v>16.600000000000001</v>
          </cell>
          <cell r="G1150">
            <v>33.200000000000003</v>
          </cell>
        </row>
        <row r="1151">
          <cell r="A1151" t="str">
            <v>.11</v>
          </cell>
          <cell r="B1151" t="str">
            <v>Sinapi 74047/2</v>
          </cell>
          <cell r="C1151" t="str">
            <v>Dobradica em aco/ferro, 3" x 21/2", e=1,9 a 2 mm, sem anel, cromado ou zincado, tampa bola, com parafusos</v>
          </cell>
          <cell r="D1151" t="str">
            <v>un</v>
          </cell>
          <cell r="E1151">
            <v>6</v>
          </cell>
          <cell r="F1151">
            <v>22.71</v>
          </cell>
          <cell r="G1151">
            <v>136.26</v>
          </cell>
        </row>
        <row r="1152">
          <cell r="A1152" t="str">
            <v>.12</v>
          </cell>
          <cell r="B1152" t="str">
            <v>Sinapi 84950</v>
          </cell>
          <cell r="C1152" t="str">
            <v>Fecho embutir tipo unha 40cm c/colocacao</v>
          </cell>
          <cell r="D1152" t="str">
            <v>un</v>
          </cell>
          <cell r="E1152">
            <v>1</v>
          </cell>
          <cell r="F1152">
            <v>45.37</v>
          </cell>
          <cell r="G1152">
            <v>45.37</v>
          </cell>
        </row>
        <row r="1153">
          <cell r="A1153" t="str">
            <v>.13</v>
          </cell>
          <cell r="B1153" t="str">
            <v>Sinapi 90830</v>
          </cell>
          <cell r="C1153" t="str">
            <v>Fechadura de embutir com cilindro, externa, completa, acabamento padrão médio, incluso execução de furo - fornecimento e instalação</v>
          </cell>
          <cell r="D1153" t="str">
            <v>un</v>
          </cell>
          <cell r="E1153">
            <v>1</v>
          </cell>
          <cell r="F1153">
            <v>92.93</v>
          </cell>
          <cell r="G1153">
            <v>92.93</v>
          </cell>
        </row>
        <row r="1154">
          <cell r="A1154" t="str">
            <v>.14</v>
          </cell>
          <cell r="B1154" t="str">
            <v>Sinapi 88251</v>
          </cell>
          <cell r="C1154" t="str">
            <v>Auxiliar de serralheiro com encargos complementares</v>
          </cell>
          <cell r="D1154" t="str">
            <v>h</v>
          </cell>
          <cell r="E1154">
            <v>3</v>
          </cell>
          <cell r="F1154">
            <v>13.74</v>
          </cell>
          <cell r="G1154">
            <v>41.22</v>
          </cell>
        </row>
        <row r="1155">
          <cell r="A1155" t="str">
            <v>.15</v>
          </cell>
          <cell r="B1155" t="str">
            <v>Sinapi 88315</v>
          </cell>
          <cell r="C1155" t="str">
            <v xml:space="preserve">Serralheiro com encargos complementares </v>
          </cell>
          <cell r="D1155" t="str">
            <v>h</v>
          </cell>
          <cell r="E1155">
            <v>3</v>
          </cell>
          <cell r="F1155">
            <v>17.079999999999998</v>
          </cell>
          <cell r="G1155">
            <v>51.24</v>
          </cell>
        </row>
        <row r="1158">
          <cell r="A1158" t="str">
            <v>Composição 0119</v>
          </cell>
          <cell r="B1158" t="str">
            <v>Comp. Sinapi 73921/2 para o piso indicado</v>
          </cell>
          <cell r="C1158" t="str">
            <v>Pisos tátil de alerta / direcional em placas de concreto pré-moldado, assentamento com argamassa, para aplicação em áreas externas ref. Casa Francesa ou equivalente</v>
          </cell>
          <cell r="D1158" t="str">
            <v>m2</v>
          </cell>
          <cell r="E1158">
            <v>1</v>
          </cell>
          <cell r="G1158">
            <v>87.47</v>
          </cell>
        </row>
        <row r="1159">
          <cell r="A1159" t="str">
            <v>.1</v>
          </cell>
          <cell r="B1159" t="str">
            <v>Ins Sinapi 1379</v>
          </cell>
          <cell r="C1159" t="str">
            <v>Cimento portland composto CP II-32</v>
          </cell>
          <cell r="D1159" t="str">
            <v>kg</v>
          </cell>
          <cell r="E1159">
            <v>0.75</v>
          </cell>
          <cell r="F1159">
            <v>0.56000000000000005</v>
          </cell>
          <cell r="G1159">
            <v>0.42</v>
          </cell>
        </row>
        <row r="1160">
          <cell r="A1160" t="str">
            <v>.2</v>
          </cell>
          <cell r="B1160" t="str">
            <v>Ins Sinapi 1381</v>
          </cell>
          <cell r="C1160" t="str">
            <v>Argamassa colante AC I para ceramicas</v>
          </cell>
          <cell r="D1160" t="str">
            <v>kg</v>
          </cell>
          <cell r="E1160">
            <v>5.36</v>
          </cell>
          <cell r="F1160">
            <v>0.5</v>
          </cell>
          <cell r="G1160">
            <v>2.68</v>
          </cell>
        </row>
        <row r="1161">
          <cell r="A1161" t="str">
            <v>.3</v>
          </cell>
          <cell r="B1161" t="str">
            <v>Proposta</v>
          </cell>
          <cell r="C1161" t="str">
            <v>Pisos tátil de alerta / direcional em placas de concreto pré-moldado</v>
          </cell>
          <cell r="D1161" t="str">
            <v>m2</v>
          </cell>
          <cell r="E1161">
            <v>1.1000000000000001</v>
          </cell>
          <cell r="F1161">
            <v>69.75</v>
          </cell>
          <cell r="G1161">
            <v>76.73</v>
          </cell>
        </row>
        <row r="1162">
          <cell r="A1162" t="str">
            <v>.4</v>
          </cell>
          <cell r="B1162" t="str">
            <v>Sinapi 88309</v>
          </cell>
          <cell r="C1162" t="str">
            <v>Pedreiro com encargos complementares</v>
          </cell>
          <cell r="D1162" t="str">
            <v>h</v>
          </cell>
          <cell r="E1162">
            <v>0.3</v>
          </cell>
          <cell r="F1162">
            <v>17.170000000000002</v>
          </cell>
          <cell r="G1162">
            <v>5.15</v>
          </cell>
        </row>
        <row r="1163">
          <cell r="A1163" t="str">
            <v>.5</v>
          </cell>
          <cell r="B1163" t="str">
            <v>Sinapi 88316</v>
          </cell>
          <cell r="C1163" t="str">
            <v>Servente com encargos complementares</v>
          </cell>
          <cell r="D1163" t="str">
            <v>h</v>
          </cell>
          <cell r="E1163">
            <v>0.2</v>
          </cell>
          <cell r="F1163">
            <v>12.45</v>
          </cell>
          <cell r="G1163">
            <v>2.4900000000000002</v>
          </cell>
        </row>
        <row r="1166">
          <cell r="A1166" t="str">
            <v>Composição 0120</v>
          </cell>
          <cell r="B1166" t="str">
            <v>Composições Sinapi</v>
          </cell>
          <cell r="C1166" t="str">
            <v>Rebaixo de calçadas para acesssibilidade, executado em concreto e cimentado</v>
          </cell>
          <cell r="D1166" t="str">
            <v>cj</v>
          </cell>
          <cell r="E1166">
            <v>1</v>
          </cell>
          <cell r="G1166">
            <v>228.82999999999998</v>
          </cell>
        </row>
        <row r="1167">
          <cell r="A1167" t="str">
            <v>.1</v>
          </cell>
          <cell r="B1167" t="str">
            <v>Sinapi 72183</v>
          </cell>
          <cell r="C1167" t="str">
            <v>Piso em concreto 20mpa preparo mecanico, espessura 7 cm, com armacao em tela soldada</v>
          </cell>
          <cell r="D1167" t="str">
            <v>m2</v>
          </cell>
          <cell r="E1167">
            <v>2.25</v>
          </cell>
          <cell r="F1167">
            <v>70.2</v>
          </cell>
          <cell r="G1167">
            <v>157.94999999999999</v>
          </cell>
        </row>
        <row r="1168">
          <cell r="A1168" t="str">
            <v>.2</v>
          </cell>
          <cell r="B1168" t="str">
            <v>Sinapi 98680</v>
          </cell>
          <cell r="C1168" t="str">
            <v>Piso cimentado, traço 1:3 (cimento e areia), acabamento liso, espessura 3,0 cm, preparo mecânico da argamassa</v>
          </cell>
          <cell r="D1168" t="str">
            <v>m2</v>
          </cell>
          <cell r="E1168">
            <v>2.25</v>
          </cell>
          <cell r="F1168">
            <v>31.5</v>
          </cell>
          <cell r="G1168">
            <v>70.88</v>
          </cell>
        </row>
        <row r="1171">
          <cell r="A1171" t="str">
            <v>Composição 0121</v>
          </cell>
          <cell r="B1171" t="str">
            <v>Comp. Criada a partir do elemento</v>
          </cell>
          <cell r="C1171" t="str">
            <v xml:space="preserve">Grama Sintética para o Playground, deve ser no mínimo de 12mm de altura com proteção anti chama, tratamento antibacteriano e aplicação de uma camada especial contra raios UV </v>
          </cell>
          <cell r="D1171" t="str">
            <v>m2</v>
          </cell>
          <cell r="E1171">
            <v>1</v>
          </cell>
          <cell r="G1171">
            <v>68.84</v>
          </cell>
        </row>
        <row r="1172">
          <cell r="A1172" t="str">
            <v>.1</v>
          </cell>
          <cell r="B1172" t="str">
            <v>Proposta</v>
          </cell>
          <cell r="C1172" t="str">
            <v>Grama sintética decorativa 12mm</v>
          </cell>
          <cell r="D1172" t="str">
            <v>m2</v>
          </cell>
          <cell r="E1172">
            <v>1</v>
          </cell>
          <cell r="F1172">
            <v>32.53</v>
          </cell>
          <cell r="G1172">
            <v>32.53</v>
          </cell>
        </row>
        <row r="1173">
          <cell r="A1173" t="str">
            <v>.2</v>
          </cell>
          <cell r="B1173" t="str">
            <v>Proposta</v>
          </cell>
          <cell r="C1173" t="str">
            <v>Frete para grama sintetica (10,51%)</v>
          </cell>
          <cell r="D1173" t="str">
            <v>un</v>
          </cell>
          <cell r="E1173">
            <v>0.1051</v>
          </cell>
          <cell r="F1173">
            <v>32.53</v>
          </cell>
          <cell r="G1173">
            <v>3.42</v>
          </cell>
        </row>
        <row r="1174">
          <cell r="A1174" t="str">
            <v>.3</v>
          </cell>
          <cell r="B1174" t="str">
            <v>Ins Sinapi 366</v>
          </cell>
          <cell r="C1174" t="str">
            <v>Areia fina Peneirada</v>
          </cell>
          <cell r="D1174" t="str">
            <v>m3</v>
          </cell>
          <cell r="E1174">
            <v>0.01</v>
          </cell>
          <cell r="F1174">
            <v>73</v>
          </cell>
          <cell r="G1174">
            <v>0.73</v>
          </cell>
        </row>
        <row r="1175">
          <cell r="A1175" t="str">
            <v>.4</v>
          </cell>
          <cell r="B1175" t="str">
            <v>Proposta</v>
          </cell>
          <cell r="C1175" t="str">
            <v>Granulos de borracha para amortecimento</v>
          </cell>
          <cell r="D1175" t="str">
            <v>kg</v>
          </cell>
          <cell r="E1175">
            <v>2</v>
          </cell>
          <cell r="F1175">
            <v>1.23</v>
          </cell>
          <cell r="G1175">
            <v>2.46</v>
          </cell>
        </row>
        <row r="1176">
          <cell r="A1176" t="str">
            <v>.5</v>
          </cell>
          <cell r="B1176" t="str">
            <v>Sinapi 88260</v>
          </cell>
          <cell r="C1176" t="str">
            <v>Calceteiro com encargos complementares</v>
          </cell>
          <cell r="D1176" t="str">
            <v>h</v>
          </cell>
          <cell r="E1176">
            <v>1</v>
          </cell>
          <cell r="F1176">
            <v>17.25</v>
          </cell>
          <cell r="G1176">
            <v>17.25</v>
          </cell>
        </row>
        <row r="1177">
          <cell r="A1177" t="str">
            <v>.6</v>
          </cell>
          <cell r="B1177" t="str">
            <v>Sinapi 88316</v>
          </cell>
          <cell r="C1177" t="str">
            <v>Servente com encargos complementares</v>
          </cell>
          <cell r="D1177" t="str">
            <v>h</v>
          </cell>
          <cell r="E1177">
            <v>1</v>
          </cell>
          <cell r="F1177">
            <v>12.45</v>
          </cell>
          <cell r="G1177">
            <v>12.45</v>
          </cell>
        </row>
        <row r="1180">
          <cell r="A1180" t="str">
            <v>Composição 0122</v>
          </cell>
          <cell r="B1180" t="str">
            <v>Comp. Criada a partir do elemento</v>
          </cell>
          <cell r="C1180" t="str">
            <v>Portão de Abrir em giro 100x250cm uma folha - Estrutura em Perfil Tubular Metálico 3x6cm, com Fechamento em Tela Gradil Morlan Revestida com PVC, 4,30 mm incluisve ferragens - Acabamento branco. Fornecimento, fabricação e montagem</v>
          </cell>
          <cell r="D1180" t="str">
            <v>un</v>
          </cell>
          <cell r="E1180">
            <v>1</v>
          </cell>
          <cell r="G1180">
            <v>834.47</v>
          </cell>
        </row>
        <row r="1181">
          <cell r="A1181" t="str">
            <v>.1</v>
          </cell>
          <cell r="B1181" t="str">
            <v>Ins Sinapi 1322</v>
          </cell>
          <cell r="C1181" t="str">
            <v>Tubo de aço retangular espessura 3.0mm seção 30x60mm (4,10 kg/m)</v>
          </cell>
          <cell r="D1181" t="str">
            <v>kg</v>
          </cell>
          <cell r="E1181">
            <v>29.4</v>
          </cell>
          <cell r="F1181">
            <v>6.46</v>
          </cell>
          <cell r="G1181">
            <v>189.92</v>
          </cell>
        </row>
        <row r="1182">
          <cell r="A1182" t="str">
            <v>.2</v>
          </cell>
          <cell r="B1182" t="str">
            <v>Proposta</v>
          </cell>
          <cell r="C1182" t="str">
            <v>Tela Gradil Morlan Revestida com PVC, 4,30 mm h= 2,00m</v>
          </cell>
          <cell r="D1182" t="str">
            <v>m2</v>
          </cell>
          <cell r="E1182">
            <v>2.5</v>
          </cell>
          <cell r="F1182">
            <v>67.89</v>
          </cell>
          <cell r="G1182">
            <v>169.73</v>
          </cell>
        </row>
        <row r="1183">
          <cell r="A1183" t="str">
            <v>.3</v>
          </cell>
          <cell r="B1183" t="str">
            <v>Proposta</v>
          </cell>
          <cell r="C1183" t="str">
            <v>Fixadores belgo =6 p/poste</v>
          </cell>
          <cell r="D1183" t="str">
            <v>pç</v>
          </cell>
          <cell r="E1183">
            <v>10</v>
          </cell>
          <cell r="F1183">
            <v>4.0599999999999996</v>
          </cell>
          <cell r="G1183">
            <v>40.6</v>
          </cell>
        </row>
        <row r="1184">
          <cell r="A1184" t="str">
            <v>.5</v>
          </cell>
          <cell r="B1184" t="str">
            <v>Ins Sinapi 1</v>
          </cell>
          <cell r="C1184" t="str">
            <v>Acetileno, em garrafas de 9Kg</v>
          </cell>
          <cell r="D1184" t="str">
            <v>kg</v>
          </cell>
          <cell r="E1184">
            <v>0.33</v>
          </cell>
          <cell r="F1184">
            <v>37.5</v>
          </cell>
          <cell r="G1184">
            <v>12.38</v>
          </cell>
        </row>
        <row r="1185">
          <cell r="A1185" t="str">
            <v>.6</v>
          </cell>
          <cell r="B1185" t="str">
            <v>Ins Sinapi 10997</v>
          </cell>
          <cell r="C1185" t="str">
            <v>Eletrodo com diâmetro de 5mm (3/16"), E-7418-6 G</v>
          </cell>
          <cell r="D1185" t="str">
            <v>kg</v>
          </cell>
          <cell r="E1185">
            <v>0.83</v>
          </cell>
          <cell r="F1185">
            <v>19.190000000000001</v>
          </cell>
          <cell r="G1185">
            <v>15.93</v>
          </cell>
        </row>
        <row r="1186">
          <cell r="A1186" t="str">
            <v>.7</v>
          </cell>
          <cell r="B1186" t="str">
            <v>Ins Sinapi 2</v>
          </cell>
          <cell r="C1186" t="str">
            <v>Oxigênio, em garrafas de 9,3m3</v>
          </cell>
          <cell r="D1186" t="str">
            <v>m3</v>
          </cell>
          <cell r="E1186">
            <v>1.66</v>
          </cell>
          <cell r="F1186">
            <v>8.2100000000000009</v>
          </cell>
          <cell r="G1186">
            <v>13.63</v>
          </cell>
        </row>
        <row r="1187">
          <cell r="A1187" t="str">
            <v>.8</v>
          </cell>
          <cell r="B1187" t="str">
            <v>Sinapi 88278</v>
          </cell>
          <cell r="C1187" t="str">
            <v>Montador de estruturas metálicas com encargos complementares</v>
          </cell>
          <cell r="D1187" t="str">
            <v>h</v>
          </cell>
          <cell r="E1187">
            <v>3.33</v>
          </cell>
          <cell r="F1187">
            <v>12.89</v>
          </cell>
          <cell r="G1187">
            <v>42.92</v>
          </cell>
        </row>
        <row r="1188">
          <cell r="A1188" t="str">
            <v>.9</v>
          </cell>
          <cell r="B1188" t="str">
            <v>Sinapi 88316</v>
          </cell>
          <cell r="C1188" t="str">
            <v>Servente com encargos complementares</v>
          </cell>
          <cell r="D1188" t="str">
            <v>h</v>
          </cell>
          <cell r="E1188">
            <v>6.66</v>
          </cell>
          <cell r="F1188">
            <v>12.45</v>
          </cell>
          <cell r="G1188">
            <v>82.92</v>
          </cell>
        </row>
        <row r="1189">
          <cell r="A1189" t="str">
            <v>.10</v>
          </cell>
          <cell r="B1189" t="str">
            <v>Ins FGV REQ006200</v>
          </cell>
          <cell r="C1189" t="str">
            <v>Retificador de solda elétrica de 430A</v>
          </cell>
          <cell r="D1189" t="str">
            <v>h</v>
          </cell>
          <cell r="E1189">
            <v>0.83</v>
          </cell>
          <cell r="F1189">
            <v>16.600000000000001</v>
          </cell>
          <cell r="G1189">
            <v>13.78</v>
          </cell>
        </row>
        <row r="1190">
          <cell r="A1190" t="str">
            <v>.11</v>
          </cell>
          <cell r="B1190" t="str">
            <v>Sinapi 74047/2</v>
          </cell>
          <cell r="C1190" t="str">
            <v>Dobradica em aco/ferro, 3" x 21/2", e=1,9 a 2 mm, sem anel, cromado ou zincado, tampa bola, com parafusos</v>
          </cell>
          <cell r="D1190" t="str">
            <v>un</v>
          </cell>
          <cell r="E1190">
            <v>3</v>
          </cell>
          <cell r="F1190">
            <v>22.71</v>
          </cell>
          <cell r="G1190">
            <v>68.13</v>
          </cell>
        </row>
        <row r="1191">
          <cell r="A1191" t="str">
            <v>.12</v>
          </cell>
          <cell r="B1191" t="str">
            <v>Sinapi 84950</v>
          </cell>
          <cell r="C1191" t="str">
            <v>Fecho embutir tipo unha 40cm c/colocacao</v>
          </cell>
          <cell r="D1191" t="str">
            <v>un</v>
          </cell>
          <cell r="E1191">
            <v>1</v>
          </cell>
          <cell r="F1191">
            <v>45.37</v>
          </cell>
          <cell r="G1191">
            <v>45.37</v>
          </cell>
        </row>
        <row r="1192">
          <cell r="A1192" t="str">
            <v>.13</v>
          </cell>
          <cell r="B1192" t="str">
            <v>Sinapi 90830</v>
          </cell>
          <cell r="C1192" t="str">
            <v>Fechadura de embutir com cilindro, externa, completa, acabamento padrão médio, incluso execução de furo - fornecimento e instalação</v>
          </cell>
          <cell r="D1192" t="str">
            <v>un</v>
          </cell>
          <cell r="E1192">
            <v>1</v>
          </cell>
          <cell r="F1192">
            <v>92.93</v>
          </cell>
          <cell r="G1192">
            <v>92.93</v>
          </cell>
        </row>
        <row r="1193">
          <cell r="A1193" t="str">
            <v>.14</v>
          </cell>
          <cell r="B1193" t="str">
            <v>Sinapi 88251</v>
          </cell>
          <cell r="C1193" t="str">
            <v>Auxiliar de serralheiro com encargos complementares</v>
          </cell>
          <cell r="D1193" t="str">
            <v>h</v>
          </cell>
          <cell r="E1193">
            <v>1.5</v>
          </cell>
          <cell r="F1193">
            <v>13.74</v>
          </cell>
          <cell r="G1193">
            <v>20.61</v>
          </cell>
        </row>
        <row r="1194">
          <cell r="A1194" t="str">
            <v>.15</v>
          </cell>
          <cell r="B1194" t="str">
            <v>Sinapi 88315</v>
          </cell>
          <cell r="C1194" t="str">
            <v xml:space="preserve">Serralheiro com encargos complementares </v>
          </cell>
          <cell r="D1194" t="str">
            <v>h</v>
          </cell>
          <cell r="E1194">
            <v>1.5</v>
          </cell>
          <cell r="F1194">
            <v>17.079999999999998</v>
          </cell>
          <cell r="G1194">
            <v>25.62</v>
          </cell>
        </row>
        <row r="1197">
          <cell r="A1197" t="str">
            <v>Composição 0123</v>
          </cell>
          <cell r="B1197" t="str">
            <v>Comp. Criada a partir do elemento</v>
          </cell>
          <cell r="C1197" t="str">
            <v xml:space="preserve">Emboço ou massa única em argamassa traço 1:3, preparo mecânico com betoneira 400 l, aplicada manualmente em panos cegos de fachada (sem presença de vãos), espessura de 35 mm, com adição de fibras longas. conforme projeto. </v>
          </cell>
          <cell r="D1197" t="str">
            <v>m2</v>
          </cell>
          <cell r="E1197">
            <v>1</v>
          </cell>
          <cell r="G1197">
            <v>39.299999999999997</v>
          </cell>
        </row>
        <row r="1198">
          <cell r="A1198" t="str">
            <v>.1</v>
          </cell>
          <cell r="B1198" t="str">
            <v>Sinapi 88628</v>
          </cell>
          <cell r="C1198" t="str">
            <v>Argamassa traço 1:3 (cimento e areia média), preparo mecânico com betoneira 400 l</v>
          </cell>
          <cell r="D1198" t="str">
            <v>m3</v>
          </cell>
          <cell r="E1198">
            <v>2.93E-2</v>
          </cell>
          <cell r="F1198">
            <v>399.96</v>
          </cell>
          <cell r="G1198">
            <v>11.72</v>
          </cell>
        </row>
        <row r="1199">
          <cell r="A1199" t="str">
            <v>.2</v>
          </cell>
          <cell r="B1199" t="str">
            <v>Ins Sinapi 36887</v>
          </cell>
          <cell r="C1199" t="str">
            <v>Tela de fibra de vidro, acabamento anti-alcalino, malha 10 x 10 mm</v>
          </cell>
          <cell r="D1199" t="str">
            <v>m2</v>
          </cell>
          <cell r="E1199">
            <v>1</v>
          </cell>
          <cell r="F1199">
            <v>13.36</v>
          </cell>
          <cell r="G1199">
            <v>13.36</v>
          </cell>
        </row>
        <row r="1200">
          <cell r="A1200" t="str">
            <v>.3</v>
          </cell>
          <cell r="B1200" t="str">
            <v>Sinapi 88309</v>
          </cell>
          <cell r="C1200" t="str">
            <v>Pedreiro com encargos complementares</v>
          </cell>
          <cell r="D1200" t="str">
            <v>h</v>
          </cell>
          <cell r="E1200">
            <v>0.48</v>
          </cell>
          <cell r="F1200">
            <v>17.170000000000002</v>
          </cell>
          <cell r="G1200">
            <v>8.24</v>
          </cell>
        </row>
        <row r="1201">
          <cell r="A1201" t="str">
            <v>.4</v>
          </cell>
          <cell r="B1201" t="str">
            <v>Sinapi 88316</v>
          </cell>
          <cell r="C1201" t="str">
            <v>Servente com encargos complementares</v>
          </cell>
          <cell r="D1201" t="str">
            <v>h</v>
          </cell>
          <cell r="E1201">
            <v>0.48</v>
          </cell>
          <cell r="F1201">
            <v>12.45</v>
          </cell>
          <cell r="G1201">
            <v>5.98</v>
          </cell>
        </row>
        <row r="1204">
          <cell r="A1204" t="str">
            <v>Composição 0124</v>
          </cell>
          <cell r="B1204" t="str">
            <v>Comp. Criada a partir do elemento</v>
          </cell>
          <cell r="C1204" t="str">
            <v xml:space="preserve">Contrapiso em argamassa traço 1:3 (cimento e areia), preparo mecânico com betoneira 400 l, aplicado em áreas secas sobre laje, não aderido, espessura 6cm. com adição de fibras longas.  conforme projeto. </v>
          </cell>
          <cell r="D1204" t="str">
            <v>m2</v>
          </cell>
          <cell r="E1204">
            <v>1</v>
          </cell>
          <cell r="G1204">
            <v>51.649999999999991</v>
          </cell>
        </row>
        <row r="1205">
          <cell r="A1205" t="str">
            <v>.1</v>
          </cell>
          <cell r="B1205" t="str">
            <v>Sinapi 88628</v>
          </cell>
          <cell r="C1205" t="str">
            <v>Argamassa traço 1:3 (cimento e areia média), preparo mecânico com betoneira 400 l</v>
          </cell>
          <cell r="D1205" t="str">
            <v>m3</v>
          </cell>
          <cell r="E1205">
            <v>6.6100000000000006E-2</v>
          </cell>
          <cell r="F1205">
            <v>399.96</v>
          </cell>
          <cell r="G1205">
            <v>26.44</v>
          </cell>
        </row>
        <row r="1206">
          <cell r="A1206" t="str">
            <v>.2</v>
          </cell>
          <cell r="B1206" t="str">
            <v>Ins Sinapi 36887</v>
          </cell>
          <cell r="C1206" t="str">
            <v>Tela de fibra de vidro, acabamento anti-alcalino, malha 10 x 10 mm</v>
          </cell>
          <cell r="D1206" t="str">
            <v>m2</v>
          </cell>
          <cell r="E1206">
            <v>1</v>
          </cell>
          <cell r="F1206">
            <v>13.36</v>
          </cell>
          <cell r="G1206">
            <v>13.36</v>
          </cell>
        </row>
        <row r="1207">
          <cell r="A1207" t="str">
            <v>.3</v>
          </cell>
          <cell r="B1207" t="str">
            <v>Sinapi 88309</v>
          </cell>
          <cell r="C1207" t="str">
            <v>Pedreiro com encargos complementares</v>
          </cell>
          <cell r="D1207" t="str">
            <v>h</v>
          </cell>
          <cell r="E1207">
            <v>0.4</v>
          </cell>
          <cell r="F1207">
            <v>17.170000000000002</v>
          </cell>
          <cell r="G1207">
            <v>6.87</v>
          </cell>
        </row>
        <row r="1208">
          <cell r="A1208" t="str">
            <v>.4</v>
          </cell>
          <cell r="B1208" t="str">
            <v>Sinapi 88316</v>
          </cell>
          <cell r="C1208" t="str">
            <v>Servente com encargos complementares</v>
          </cell>
          <cell r="D1208" t="str">
            <v>h</v>
          </cell>
          <cell r="E1208">
            <v>0.4</v>
          </cell>
          <cell r="F1208">
            <v>12.45</v>
          </cell>
          <cell r="G1208">
            <v>4.9800000000000004</v>
          </cell>
        </row>
        <row r="1211">
          <cell r="A1211" t="str">
            <v>Composição 0125</v>
          </cell>
          <cell r="B1211" t="str">
            <v>Comp. Criada a partir do elemento</v>
          </cell>
          <cell r="C1211" t="str">
            <v xml:space="preserve">Impermeabilização de superfície com manta asfáltica SBS Topo 3, duas camadas, inclusive aplicação de primer asfáltico, e=4mm. conforme projeto. </v>
          </cell>
          <cell r="D1211" t="str">
            <v>m2</v>
          </cell>
          <cell r="E1211">
            <v>1</v>
          </cell>
          <cell r="G1211">
            <v>160.69999999999999</v>
          </cell>
        </row>
        <row r="1212">
          <cell r="A1212" t="str">
            <v>.1</v>
          </cell>
          <cell r="B1212" t="str">
            <v>Ins Sinapi 511</v>
          </cell>
          <cell r="C1212" t="str">
            <v>Primer para manta asfaltica a base de asfalto modificado diluido em solven</v>
          </cell>
          <cell r="D1212" t="str">
            <v>lt</v>
          </cell>
          <cell r="E1212">
            <v>0.61499999999999999</v>
          </cell>
          <cell r="F1212">
            <v>15.81</v>
          </cell>
          <cell r="G1212">
            <v>9.7200000000000006</v>
          </cell>
        </row>
        <row r="1213">
          <cell r="A1213" t="str">
            <v>.2</v>
          </cell>
          <cell r="B1213" t="str">
            <v>Ins Sinapi 4226</v>
          </cell>
          <cell r="C1213" t="str">
            <v>Gas de cozinha - GLP</v>
          </cell>
          <cell r="D1213" t="str">
            <v>kg</v>
          </cell>
          <cell r="E1213">
            <v>0.52</v>
          </cell>
          <cell r="F1213">
            <v>6.07</v>
          </cell>
          <cell r="G1213">
            <v>3.16</v>
          </cell>
        </row>
        <row r="1214">
          <cell r="A1214" t="str">
            <v>.3</v>
          </cell>
          <cell r="B1214" t="str">
            <v>Sinapi 88243</v>
          </cell>
          <cell r="C1214" t="str">
            <v>Ajudante especializado com encargos complementares</v>
          </cell>
          <cell r="D1214" t="str">
            <v>h</v>
          </cell>
          <cell r="E1214">
            <v>0.38400000000000001</v>
          </cell>
          <cell r="F1214">
            <v>14.95</v>
          </cell>
          <cell r="G1214">
            <v>5.74</v>
          </cell>
        </row>
        <row r="1215">
          <cell r="A1215" t="str">
            <v>.4</v>
          </cell>
          <cell r="B1215" t="str">
            <v>Sinapi 88270</v>
          </cell>
          <cell r="C1215" t="str">
            <v>Impermeabilizador com encargos complementares</v>
          </cell>
          <cell r="D1215" t="str">
            <v>h</v>
          </cell>
          <cell r="E1215">
            <v>1.8959999999999999</v>
          </cell>
          <cell r="F1215">
            <v>17.12</v>
          </cell>
          <cell r="G1215">
            <v>32.46</v>
          </cell>
        </row>
        <row r="1216">
          <cell r="A1216" t="str">
            <v>.5</v>
          </cell>
          <cell r="B1216" t="str">
            <v>Ins Sinapi 4015</v>
          </cell>
          <cell r="C1216" t="str">
            <v>Manta asfaltica elastomerica em poliester 4 mm, tipo III, classe B, acabamento PP (NBR 9952)</v>
          </cell>
          <cell r="D1216" t="str">
            <v>m2</v>
          </cell>
          <cell r="E1216">
            <v>2.25</v>
          </cell>
          <cell r="F1216">
            <v>48.72</v>
          </cell>
          <cell r="G1216">
            <v>109.62</v>
          </cell>
        </row>
        <row r="1219">
          <cell r="A1219" t="str">
            <v>Composição 0126</v>
          </cell>
          <cell r="B1219" t="str">
            <v>Comp. 07291/ORSE com insumos Sinapi</v>
          </cell>
          <cell r="C1219" t="str">
            <v>Armadura sobre laje nervurada em tela soldada Q-138 (fio 4.2mm - malha 10x10cm - peso 2,20 kg/m2). Fornecimento e colocação</v>
          </cell>
          <cell r="D1219" t="str">
            <v>kg</v>
          </cell>
          <cell r="E1219">
            <v>1</v>
          </cell>
          <cell r="G1219">
            <v>9.84</v>
          </cell>
        </row>
        <row r="1220">
          <cell r="A1220" t="str">
            <v>.1</v>
          </cell>
          <cell r="B1220" t="str">
            <v>Sinapi 88245</v>
          </cell>
          <cell r="C1220" t="str">
            <v>Armador com encargos complementares</v>
          </cell>
          <cell r="D1220" t="str">
            <v>h</v>
          </cell>
          <cell r="E1220">
            <v>0.2273</v>
          </cell>
          <cell r="F1220">
            <v>17.079999999999998</v>
          </cell>
          <cell r="G1220">
            <v>3.88</v>
          </cell>
        </row>
        <row r="1221">
          <cell r="A1221" t="str">
            <v>.2</v>
          </cell>
          <cell r="B1221" t="str">
            <v>Ins Sinapi 7155</v>
          </cell>
          <cell r="C1221" t="str">
            <v>Tela de aco soldada nervurada CA-60, Q-138, (2,20 kg/m2), diametro do fio = 4,2 mm, largura = 2,45 x 120 m de comprimento, espacamento da malha = 10 x 10 cm</v>
          </cell>
          <cell r="D1221" t="str">
            <v>m2</v>
          </cell>
          <cell r="E1221">
            <v>0.46</v>
          </cell>
          <cell r="F1221">
            <v>12.96</v>
          </cell>
          <cell r="G1221">
            <v>5.96</v>
          </cell>
        </row>
        <row r="1224">
          <cell r="A1224" t="str">
            <v>Composição 0127</v>
          </cell>
          <cell r="B1224" t="str">
            <v>Comp. Sinapi 92490 adaptada para a cubeta e acessórios ATEX + Frete</v>
          </cell>
          <cell r="C1224" t="str">
            <v>Montagem e desmontagem de forma de laje nervurada com cubeta especificada em projeto e assoalho com área média maior que 20 m², pé-direito simples, em chapa de madeira compensada resinada, 8 utilizações, inclusive escoramento</v>
          </cell>
          <cell r="D1224" t="str">
            <v>m2</v>
          </cell>
          <cell r="E1224">
            <v>1</v>
          </cell>
          <cell r="G1224">
            <v>73.5</v>
          </cell>
        </row>
        <row r="1225">
          <cell r="A1225" t="str">
            <v>.1</v>
          </cell>
          <cell r="B1225" t="str">
            <v>Ins Sinapi 2692</v>
          </cell>
          <cell r="C1225" t="str">
            <v>Desmoldante protetor para formas de madeira, de base oleosa emulsionada em agua</v>
          </cell>
          <cell r="D1225" t="str">
            <v>lt</v>
          </cell>
          <cell r="E1225">
            <v>8.0000000000000002E-3</v>
          </cell>
          <cell r="F1225">
            <v>9.2200000000000006</v>
          </cell>
          <cell r="G1225">
            <v>7.0000000000000007E-2</v>
          </cell>
        </row>
        <row r="1226">
          <cell r="A1226" t="str">
            <v>.2</v>
          </cell>
          <cell r="B1226" t="str">
            <v>Ins Sinapi 10749</v>
          </cell>
          <cell r="C1226" t="str">
            <v>Locacao de escora metalica telescopica, com altura regulavel de *1,80* a *3,20* m, com capacidade de carga de no minimo 1000 kgf (10 kn), incluso tripe e forcado</v>
          </cell>
          <cell r="D1226" t="str">
            <v>mês</v>
          </cell>
          <cell r="E1226">
            <v>0.39700000000000002</v>
          </cell>
          <cell r="F1226">
            <v>5.49</v>
          </cell>
          <cell r="G1226">
            <v>2.1800000000000002</v>
          </cell>
        </row>
        <row r="1227">
          <cell r="A1227" t="str">
            <v>.3</v>
          </cell>
          <cell r="B1227" t="str">
            <v>Ins Sinapi 40270</v>
          </cell>
          <cell r="C1227" t="str">
            <v>Viga de escoramaento h20, de madeira, peso de 5,00 a 5,20 kg/m, com extremidades plasticas</v>
          </cell>
          <cell r="D1227" t="str">
            <v>m</v>
          </cell>
          <cell r="E1227">
            <v>0.03</v>
          </cell>
          <cell r="F1227">
            <v>44.75</v>
          </cell>
          <cell r="G1227">
            <v>1.34</v>
          </cell>
        </row>
        <row r="1228">
          <cell r="A1228" t="str">
            <v>.4</v>
          </cell>
          <cell r="B1228" t="str">
            <v>Proposta ATEX  por telefone Sr. Magno Magalhães 61 98565-9773</v>
          </cell>
          <cell r="C1228" t="str">
            <v>Forma ATEX 900 82,5 x 82,5 x 22,5 cm 2 unidades / m2 x 30 dias (considerando-se 15 dias por laje)</v>
          </cell>
          <cell r="D1228" t="str">
            <v>mês</v>
          </cell>
          <cell r="E1228">
            <v>30</v>
          </cell>
          <cell r="F1228">
            <v>0.64</v>
          </cell>
          <cell r="G1228">
            <v>19.2</v>
          </cell>
        </row>
        <row r="1229">
          <cell r="A1229" t="str">
            <v>.5</v>
          </cell>
          <cell r="B1229" t="str">
            <v>Proposta ATEX  por telefone Sr. Magno Magalhães 61 98565-9774</v>
          </cell>
          <cell r="C1229" t="str">
            <v>REGUA LINEAR 75mm x 1m ATEX - 8 metros por m2 x 30 dias (considerando-se 15 dias por laje)</v>
          </cell>
          <cell r="D1229" t="str">
            <v>mês</v>
          </cell>
          <cell r="E1229">
            <v>120</v>
          </cell>
          <cell r="F1229">
            <v>0.15</v>
          </cell>
          <cell r="G1229">
            <v>18</v>
          </cell>
        </row>
        <row r="1230">
          <cell r="A1230" t="str">
            <v>.6</v>
          </cell>
          <cell r="B1230" t="str">
            <v>Proposta ATEX  por telefone Sr. Magno Magalhães 61 98565-9775</v>
          </cell>
          <cell r="C1230" t="str">
            <v>CABETEX 75mm ATEX - 0,80 unidades / m2 x 30 dias  (considerando-se 15 dias por laje)</v>
          </cell>
          <cell r="D1230" t="str">
            <v>mês</v>
          </cell>
          <cell r="E1230">
            <v>12</v>
          </cell>
          <cell r="F1230">
            <v>0.1</v>
          </cell>
          <cell r="G1230">
            <v>1.2</v>
          </cell>
        </row>
        <row r="1231">
          <cell r="A1231" t="str">
            <v>.7</v>
          </cell>
          <cell r="B1231" t="str">
            <v>Proposta</v>
          </cell>
          <cell r="C1231" t="str">
            <v xml:space="preserve">Frete Jad Log para formas ATEX de Brasília para Gurupi - R$ 46.976,88 / 5.817 m2 = </v>
          </cell>
          <cell r="D1231" t="str">
            <v>m2</v>
          </cell>
          <cell r="E1231">
            <v>1</v>
          </cell>
          <cell r="F1231">
            <v>8.08</v>
          </cell>
          <cell r="G1231">
            <v>8.08</v>
          </cell>
        </row>
        <row r="1232">
          <cell r="A1232" t="str">
            <v>.8</v>
          </cell>
          <cell r="B1232" t="str">
            <v>Sinapi 88239</v>
          </cell>
          <cell r="C1232" t="str">
            <v>Ajudante de carpinteiro com encargos complementares</v>
          </cell>
          <cell r="D1232" t="str">
            <v>h</v>
          </cell>
          <cell r="E1232">
            <v>0.158</v>
          </cell>
          <cell r="F1232">
            <v>14.24</v>
          </cell>
          <cell r="G1232">
            <v>2.25</v>
          </cell>
        </row>
        <row r="1233">
          <cell r="A1233" t="str">
            <v>.9</v>
          </cell>
          <cell r="B1233" t="str">
            <v>Sinapi 88262</v>
          </cell>
          <cell r="C1233" t="str">
            <v>Carpinteiro de formas com encargos complementares</v>
          </cell>
          <cell r="D1233" t="str">
            <v>h</v>
          </cell>
          <cell r="E1233">
            <v>0.86099999999999999</v>
          </cell>
          <cell r="F1233">
            <v>17.04</v>
          </cell>
          <cell r="G1233">
            <v>14.67</v>
          </cell>
        </row>
        <row r="1234">
          <cell r="A1234" t="str">
            <v>.10</v>
          </cell>
          <cell r="B1234" t="str">
            <v>Sinapi 92267</v>
          </cell>
          <cell r="C1234" t="str">
            <v>Fabricação de fôrma para lajes, em chapa de madeira compensada resinada, e = 17 mm</v>
          </cell>
          <cell r="D1234" t="str">
            <v>m2</v>
          </cell>
          <cell r="E1234">
            <v>0.183</v>
          </cell>
          <cell r="F1234">
            <v>35.57</v>
          </cell>
          <cell r="G1234">
            <v>6.51</v>
          </cell>
        </row>
        <row r="1237">
          <cell r="A1237" t="str">
            <v>Composição 0128</v>
          </cell>
          <cell r="B1237" t="str">
            <v>Composição Sinapi 87457 para blocos indicados em projeto</v>
          </cell>
          <cell r="C1237" t="str">
            <v>Alvenaria de vedação de canaletas estruturais vazadas de concreto 19x19x39cm (espessura 19cm) de paredes com área líquida maior ou igual a 6m² sem vãos e argamassa de assentamento com preparo em betoneira</v>
          </cell>
          <cell r="D1237" t="str">
            <v>m2</v>
          </cell>
          <cell r="E1237">
            <v>1</v>
          </cell>
          <cell r="G1237">
            <v>81.339999999999989</v>
          </cell>
        </row>
        <row r="1238">
          <cell r="A1238" t="str">
            <v>.1</v>
          </cell>
          <cell r="B1238" t="str">
            <v>Proposta</v>
          </cell>
          <cell r="C1238" t="str">
            <v>Canaleta de concreto estrutural 4,5 Mpa 19x19x39cm para preenchimento com armação e concreto</v>
          </cell>
          <cell r="D1238" t="str">
            <v>un</v>
          </cell>
          <cell r="E1238">
            <v>13.35</v>
          </cell>
          <cell r="F1238">
            <v>3.93</v>
          </cell>
          <cell r="G1238">
            <v>52.47</v>
          </cell>
        </row>
        <row r="1239">
          <cell r="A1239" t="str">
            <v>.2</v>
          </cell>
          <cell r="B1239" t="str">
            <v>Sinapi 87292</v>
          </cell>
          <cell r="C1239" t="str">
            <v>Argamassa traço 1:2:8 (em volume de cimento, cal e areia média úmida) para emboço/massa única/assentamento de alvenaria de vedação, preparo mecânico com betoneira 400 l</v>
          </cell>
          <cell r="D1239" t="str">
            <v>m3</v>
          </cell>
          <cell r="E1239">
            <v>1.29E-2</v>
          </cell>
          <cell r="F1239">
            <v>388.04</v>
          </cell>
          <cell r="G1239">
            <v>5.01</v>
          </cell>
        </row>
        <row r="1240">
          <cell r="A1240" t="str">
            <v>.3</v>
          </cell>
          <cell r="B1240" t="str">
            <v>Sinapi 88309</v>
          </cell>
          <cell r="C1240" t="str">
            <v>Pedreiro com encargos complementares</v>
          </cell>
          <cell r="D1240" t="str">
            <v>h</v>
          </cell>
          <cell r="E1240">
            <v>1.02</v>
          </cell>
          <cell r="F1240">
            <v>17.170000000000002</v>
          </cell>
          <cell r="G1240">
            <v>17.510000000000002</v>
          </cell>
        </row>
        <row r="1241">
          <cell r="A1241" t="str">
            <v>.4</v>
          </cell>
          <cell r="B1241" t="str">
            <v>Sinapi 88316</v>
          </cell>
          <cell r="C1241" t="str">
            <v>Servente com encargos complementares</v>
          </cell>
          <cell r="D1241" t="str">
            <v>h</v>
          </cell>
          <cell r="E1241">
            <v>0.51</v>
          </cell>
          <cell r="F1241">
            <v>12.45</v>
          </cell>
          <cell r="G1241">
            <v>6.35</v>
          </cell>
        </row>
        <row r="1244">
          <cell r="A1244" t="str">
            <v>Composição 0129</v>
          </cell>
          <cell r="B1244" t="str">
            <v>Composição Sinapi 93371 com acréscimo de solo cimento a 8%</v>
          </cell>
          <cell r="C1244" t="str">
            <v>Reaterro mecanizado de vala com escavadeira hidráulica (capacidade da m3 caçamba: 0,8 m³ / potência: 111 hp), largura de 1,5 a 2,5 m, profundidade de 3,0 a 4,5 m, com solo cimento a 8% em locais com baixo nível de interferência</v>
          </cell>
          <cell r="D1244" t="str">
            <v>m3</v>
          </cell>
          <cell r="E1244">
            <v>1</v>
          </cell>
          <cell r="G1244">
            <v>111.16</v>
          </cell>
        </row>
        <row r="1245">
          <cell r="A1245" t="str">
            <v>.1</v>
          </cell>
          <cell r="B1245" t="str">
            <v>Sinapi 5631</v>
          </cell>
          <cell r="C1245" t="str">
            <v>Escavadeira hidráulica sobre esteiras, caçamba 0,80 m3, peso operacional 17 t, potencia bruta 111 hp - chp diurno</v>
          </cell>
          <cell r="D1245" t="str">
            <v>chp</v>
          </cell>
          <cell r="E1245">
            <v>2.1999999999999999E-2</v>
          </cell>
          <cell r="F1245">
            <v>115.51</v>
          </cell>
          <cell r="G1245">
            <v>2.54</v>
          </cell>
        </row>
        <row r="1246">
          <cell r="A1246" t="str">
            <v>.2</v>
          </cell>
          <cell r="B1246" t="str">
            <v>Sinapi 5632</v>
          </cell>
          <cell r="C1246" t="str">
            <v>Escavadeira hidráulica sobre esteiras, caçamba 0,80 m3, peso operacional 17 t, potencia bruta 111 hp - chi diurno</v>
          </cell>
          <cell r="D1246" t="str">
            <v>chi</v>
          </cell>
          <cell r="E1246">
            <v>2.9000000000000001E-2</v>
          </cell>
          <cell r="F1246">
            <v>46.66</v>
          </cell>
          <cell r="G1246">
            <v>1.35</v>
          </cell>
        </row>
        <row r="1247">
          <cell r="A1247" t="str">
            <v>.3</v>
          </cell>
          <cell r="B1247" t="str">
            <v>Sinapi 88316</v>
          </cell>
          <cell r="C1247" t="str">
            <v>Servente com encargos complementares</v>
          </cell>
          <cell r="D1247" t="str">
            <v>h</v>
          </cell>
          <cell r="E1247">
            <v>1.9E-2</v>
          </cell>
          <cell r="F1247">
            <v>12.45</v>
          </cell>
          <cell r="G1247">
            <v>0.24</v>
          </cell>
        </row>
        <row r="1248">
          <cell r="A1248" t="str">
            <v>.4</v>
          </cell>
          <cell r="B1248" t="str">
            <v>Sinapi 91533</v>
          </cell>
          <cell r="C1248" t="str">
            <v>Compactador de solos de percussão (soquete) com motor a gasolina 4 tempos, potência 4 cv - chp diurno</v>
          </cell>
          <cell r="D1248" t="str">
            <v>chp</v>
          </cell>
          <cell r="E1248">
            <v>0.01</v>
          </cell>
          <cell r="F1248">
            <v>19.37</v>
          </cell>
          <cell r="G1248">
            <v>0.19</v>
          </cell>
        </row>
        <row r="1249">
          <cell r="A1249" t="str">
            <v>.5</v>
          </cell>
          <cell r="B1249" t="str">
            <v>Sinapi 91534</v>
          </cell>
          <cell r="C1249" t="str">
            <v>Compactador de solos de percussão (soquete) com motor a gasolina 4 tempos, potência 4 cv - chi diurno</v>
          </cell>
          <cell r="D1249" t="str">
            <v>chi</v>
          </cell>
          <cell r="E1249">
            <v>8.9999999999999993E-3</v>
          </cell>
          <cell r="F1249">
            <v>13.78</v>
          </cell>
          <cell r="G1249">
            <v>0.12</v>
          </cell>
        </row>
        <row r="1250">
          <cell r="A1250" t="str">
            <v>.6</v>
          </cell>
          <cell r="B1250" t="str">
            <v>Sinapi 95606</v>
          </cell>
          <cell r="C1250" t="str">
            <v>Umidificação de material para valas com caminhão pipa 10000l</v>
          </cell>
          <cell r="D1250" t="str">
            <v>m3</v>
          </cell>
          <cell r="E1250">
            <v>1</v>
          </cell>
          <cell r="F1250">
            <v>1.28</v>
          </cell>
          <cell r="G1250">
            <v>1.28</v>
          </cell>
        </row>
        <row r="1251">
          <cell r="A1251" t="str">
            <v>.7</v>
          </cell>
          <cell r="B1251" t="str">
            <v>Ins Sinapi 1379</v>
          </cell>
          <cell r="C1251" t="str">
            <v>Cimento portland composto CPII - 32</v>
          </cell>
          <cell r="D1251" t="str">
            <v>kg</v>
          </cell>
          <cell r="E1251">
            <v>188.2884</v>
          </cell>
          <cell r="F1251">
            <v>0.56000000000000005</v>
          </cell>
          <cell r="G1251">
            <v>105.44</v>
          </cell>
        </row>
        <row r="1254">
          <cell r="C1254" t="str">
            <v>Instalações Prediais e Mecânicas</v>
          </cell>
        </row>
        <row r="1255">
          <cell r="A1255" t="str">
            <v>Composição 0201</v>
          </cell>
          <cell r="B1255" t="str">
            <v>Composições Sinapi</v>
          </cell>
          <cell r="C1255" t="str">
            <v>Tubos em PVC rígido, soldável (marrom), 6m, incluindo conexões - Ø25 mm, apoios, suportes e fixações</v>
          </cell>
          <cell r="D1255" t="str">
            <v>m</v>
          </cell>
          <cell r="E1255">
            <v>1</v>
          </cell>
          <cell r="G1255">
            <v>9.5299999999999994</v>
          </cell>
        </row>
        <row r="1256">
          <cell r="A1256" t="str">
            <v>.1</v>
          </cell>
          <cell r="B1256" t="str">
            <v>Sinapi 89402</v>
          </cell>
          <cell r="C1256" t="str">
            <v xml:space="preserve">Tubo, PVC, soldável, dn 25mm, instalado em ramal de distribuição de água - fornecimento e instalação. </v>
          </cell>
          <cell r="D1256" t="str">
            <v>m</v>
          </cell>
          <cell r="E1256">
            <v>1</v>
          </cell>
          <cell r="F1256">
            <v>6.32</v>
          </cell>
          <cell r="G1256">
            <v>6.32</v>
          </cell>
        </row>
        <row r="1257">
          <cell r="A1257" t="str">
            <v>.2</v>
          </cell>
          <cell r="B1257" t="str">
            <v>Sinapi 94673</v>
          </cell>
          <cell r="C1257" t="str">
            <v>Curva 90 graus, PVC, soldável, dn 25 mm, instalado em reservação de água de edificação que possua reservatório de fibra/fibrocimento fornecimento e instalação.</v>
          </cell>
          <cell r="D1257" t="str">
            <v>un</v>
          </cell>
          <cell r="E1257">
            <v>0.33333000000000002</v>
          </cell>
          <cell r="F1257">
            <v>7.02</v>
          </cell>
          <cell r="G1257">
            <v>2.34</v>
          </cell>
        </row>
        <row r="1258">
          <cell r="A1258" t="str">
            <v>.3</v>
          </cell>
          <cell r="B1258" t="str">
            <v>Estimado</v>
          </cell>
          <cell r="C1258" t="str">
            <v>Apoios, suportes e fixações - 10% do conjunto</v>
          </cell>
          <cell r="D1258" t="str">
            <v>un</v>
          </cell>
          <cell r="E1258">
            <v>0.1</v>
          </cell>
          <cell r="F1258">
            <v>8.66</v>
          </cell>
          <cell r="G1258">
            <v>0.87</v>
          </cell>
        </row>
        <row r="1261">
          <cell r="A1261" t="str">
            <v>Composição 0202</v>
          </cell>
          <cell r="B1261" t="str">
            <v>Composições Sinapi</v>
          </cell>
          <cell r="C1261" t="str">
            <v>Tubos em PVC rígido, soldável (marrom), 6m, incluindo conexões - Ø32 mm, apoios, suportes e fixações</v>
          </cell>
          <cell r="D1261" t="str">
            <v>m</v>
          </cell>
          <cell r="E1261">
            <v>1</v>
          </cell>
          <cell r="G1261">
            <v>14.780000000000001</v>
          </cell>
        </row>
        <row r="1262">
          <cell r="A1262" t="str">
            <v>.1</v>
          </cell>
          <cell r="B1262" t="str">
            <v>Sinapi 89403</v>
          </cell>
          <cell r="C1262" t="str">
            <v>Tubo, PVC, soldável, dn 32mm, instalado em ramal de distribuição de água - fornecimento e instalação</v>
          </cell>
          <cell r="D1262" t="str">
            <v>m</v>
          </cell>
          <cell r="E1262">
            <v>1</v>
          </cell>
          <cell r="F1262">
            <v>10.24</v>
          </cell>
          <cell r="G1262">
            <v>10.24</v>
          </cell>
        </row>
        <row r="1263">
          <cell r="A1263" t="str">
            <v>.2</v>
          </cell>
          <cell r="B1263" t="str">
            <v>Sinapi 94675</v>
          </cell>
          <cell r="C1263" t="str">
            <v>Curva 90 graus, PVC, soldável, dn 32 mm, instalado em reservação de água de edificação que possua reservatório de fibra/fibrocimento fornecimento e instalação</v>
          </cell>
          <cell r="D1263" t="str">
            <v>un</v>
          </cell>
          <cell r="E1263">
            <v>0.33333000000000002</v>
          </cell>
          <cell r="F1263">
            <v>9.59</v>
          </cell>
          <cell r="G1263">
            <v>3.2</v>
          </cell>
        </row>
        <row r="1264">
          <cell r="A1264" t="str">
            <v>.3</v>
          </cell>
          <cell r="B1264" t="str">
            <v>Estimado</v>
          </cell>
          <cell r="C1264" t="str">
            <v>Apoios, suportes e fixações - 10% do conjunto</v>
          </cell>
          <cell r="D1264" t="str">
            <v>un</v>
          </cell>
          <cell r="E1264">
            <v>0.1</v>
          </cell>
          <cell r="F1264">
            <v>13.440000000000001</v>
          </cell>
          <cell r="G1264">
            <v>1.34</v>
          </cell>
        </row>
        <row r="1267">
          <cell r="A1267" t="str">
            <v>Composição 0203</v>
          </cell>
          <cell r="B1267" t="str">
            <v>Composições Sinapi</v>
          </cell>
          <cell r="C1267" t="str">
            <v>Tubos em PVC rígido, soldável (marrom), 6m, incluindo conexões - Ø40mm, apoios, suportes e fixações</v>
          </cell>
          <cell r="D1267" t="str">
            <v>m</v>
          </cell>
          <cell r="E1267">
            <v>1</v>
          </cell>
          <cell r="G1267">
            <v>15.88</v>
          </cell>
        </row>
        <row r="1268">
          <cell r="A1268" t="str">
            <v>.1</v>
          </cell>
          <cell r="B1268" t="str">
            <v>Sinapi 89448</v>
          </cell>
          <cell r="C1268" t="str">
            <v>Tubo, PVC, soldável, dn 40mm, instalado em prumada de água - fornecimento e instalação.</v>
          </cell>
          <cell r="D1268" t="str">
            <v>m</v>
          </cell>
          <cell r="E1268">
            <v>1</v>
          </cell>
          <cell r="F1268">
            <v>9.23</v>
          </cell>
          <cell r="G1268">
            <v>9.23</v>
          </cell>
        </row>
        <row r="1269">
          <cell r="A1269" t="str">
            <v>.2</v>
          </cell>
          <cell r="B1269" t="str">
            <v>Sinapi 94677</v>
          </cell>
          <cell r="C1269" t="str">
            <v>Curva 90 graus, PVC, soldável, dn 40 mm, instalado em reservação de água de edificação que possua reservatório de fibra/fibrocimento fornecimento e instalação</v>
          </cell>
          <cell r="D1269" t="str">
            <v>un</v>
          </cell>
          <cell r="E1269">
            <v>0.33300000000000002</v>
          </cell>
          <cell r="F1269">
            <v>15.66</v>
          </cell>
          <cell r="G1269">
            <v>5.21</v>
          </cell>
        </row>
        <row r="1270">
          <cell r="A1270" t="str">
            <v>.3</v>
          </cell>
          <cell r="B1270" t="str">
            <v>Estimado</v>
          </cell>
          <cell r="C1270" t="str">
            <v>Apoios, suportes e fixações - 10% do conjunto</v>
          </cell>
          <cell r="D1270" t="str">
            <v>un</v>
          </cell>
          <cell r="E1270">
            <v>0.1</v>
          </cell>
          <cell r="F1270">
            <v>14.440000000000001</v>
          </cell>
          <cell r="G1270">
            <v>1.44</v>
          </cell>
        </row>
        <row r="1273">
          <cell r="A1273" t="str">
            <v>Composição 0204</v>
          </cell>
          <cell r="B1273" t="str">
            <v>Composições Sinapi</v>
          </cell>
          <cell r="C1273" t="str">
            <v>Tubos em PVC rígido, soldável (marrom), 6m, incluindo conexões - Ø50 mm, apoios, suportes e fixações</v>
          </cell>
          <cell r="D1273" t="str">
            <v>m</v>
          </cell>
          <cell r="E1273">
            <v>1</v>
          </cell>
          <cell r="G1273">
            <v>18.079999999999998</v>
          </cell>
        </row>
        <row r="1274">
          <cell r="A1274" t="str">
            <v>.1</v>
          </cell>
          <cell r="B1274" t="str">
            <v>Sinapi 89449</v>
          </cell>
          <cell r="C1274" t="str">
            <v>Tubo, PVC, soldável, dn 50mm, instalado em prumada de água - fornecimento e instalação.</v>
          </cell>
          <cell r="D1274" t="str">
            <v>m</v>
          </cell>
          <cell r="E1274">
            <v>1</v>
          </cell>
          <cell r="F1274">
            <v>10.62</v>
          </cell>
          <cell r="G1274">
            <v>10.62</v>
          </cell>
        </row>
        <row r="1275">
          <cell r="A1275" t="str">
            <v>.2</v>
          </cell>
          <cell r="B1275" t="str">
            <v>Sinapi 94679</v>
          </cell>
          <cell r="C1275" t="str">
            <v>Curva 90 graus, PVC, soldável, dn 50 mm, instalado em reservação de água de edificação que possua reservatório de fibra/fibrocimento fornecimento e instalação</v>
          </cell>
          <cell r="D1275" t="str">
            <v>un</v>
          </cell>
          <cell r="E1275">
            <v>0.33333000000000002</v>
          </cell>
          <cell r="F1275">
            <v>17.45</v>
          </cell>
          <cell r="G1275">
            <v>5.82</v>
          </cell>
        </row>
        <row r="1276">
          <cell r="A1276" t="str">
            <v>.3</v>
          </cell>
          <cell r="B1276" t="str">
            <v>Estimado</v>
          </cell>
          <cell r="C1276" t="str">
            <v>Apoios, suportes e fixações - 10% do conjunto</v>
          </cell>
          <cell r="D1276" t="str">
            <v>un</v>
          </cell>
          <cell r="E1276">
            <v>0.1</v>
          </cell>
          <cell r="F1276">
            <v>16.439999999999998</v>
          </cell>
          <cell r="G1276">
            <v>1.64</v>
          </cell>
        </row>
        <row r="1279">
          <cell r="A1279" t="str">
            <v>Composição 0205</v>
          </cell>
          <cell r="B1279" t="str">
            <v>Composições Sinapi</v>
          </cell>
          <cell r="C1279" t="str">
            <v>Tubos em PVC rígido, soldável (marrom), 6m, incluindo conexões - Ø60 mm, apoios, suportes e fixações</v>
          </cell>
          <cell r="D1279" t="str">
            <v>m</v>
          </cell>
          <cell r="E1279">
            <v>1</v>
          </cell>
          <cell r="G1279">
            <v>33.089999999999996</v>
          </cell>
        </row>
        <row r="1280">
          <cell r="A1280" t="str">
            <v>.1</v>
          </cell>
          <cell r="B1280" t="str">
            <v>Sinapi 89450</v>
          </cell>
          <cell r="C1280" t="str">
            <v>Tubo, PVC, soldável, dn 60mm, instalado em prumada de água - fornecimento e instalação</v>
          </cell>
          <cell r="D1280" t="str">
            <v>m</v>
          </cell>
          <cell r="E1280">
            <v>1</v>
          </cell>
          <cell r="F1280">
            <v>17.46</v>
          </cell>
          <cell r="G1280">
            <v>17.46</v>
          </cell>
        </row>
        <row r="1281">
          <cell r="A1281" t="str">
            <v>.2</v>
          </cell>
          <cell r="B1281" t="str">
            <v>Sinapi 94681</v>
          </cell>
          <cell r="C1281" t="str">
            <v>Curva 90 graus, PVC, soldável, dn 60 mm, instalado em reservação de água de edificação que possua reservatório de fibra/fibrocimento fornecimento e instalação</v>
          </cell>
          <cell r="D1281" t="str">
            <v>un</v>
          </cell>
          <cell r="E1281">
            <v>0.33333000000000002</v>
          </cell>
          <cell r="F1281">
            <v>37.86</v>
          </cell>
          <cell r="G1281">
            <v>12.62</v>
          </cell>
        </row>
        <row r="1282">
          <cell r="A1282" t="str">
            <v>.3</v>
          </cell>
          <cell r="B1282" t="str">
            <v>Estimado</v>
          </cell>
          <cell r="C1282" t="str">
            <v>Apoios, suportes e fixações - 10% do conjunto</v>
          </cell>
          <cell r="D1282" t="str">
            <v>un</v>
          </cell>
          <cell r="E1282">
            <v>0.1</v>
          </cell>
          <cell r="F1282">
            <v>30.08</v>
          </cell>
          <cell r="G1282">
            <v>3.01</v>
          </cell>
        </row>
        <row r="1285">
          <cell r="A1285" t="str">
            <v>Composição 0206</v>
          </cell>
          <cell r="B1285" t="str">
            <v>Comp. FGV SCO RIO IT 05.10.0168 com insumos Sinapi</v>
          </cell>
          <cell r="C1285" t="str">
            <v>Tubos em PVC rígido, soldável (marrom), 6m, incluindo conexões - Ø110 mm, apoios, suportes e fixações</v>
          </cell>
          <cell r="D1285" t="str">
            <v>m</v>
          </cell>
          <cell r="E1285">
            <v>1</v>
          </cell>
          <cell r="G1285">
            <v>123.96</v>
          </cell>
        </row>
        <row r="1286">
          <cell r="A1286" t="str">
            <v>.1</v>
          </cell>
          <cell r="B1286" t="str">
            <v>Ins Sinapi 119</v>
          </cell>
          <cell r="C1286" t="str">
            <v>Adesivo plastico para PVC rigido, com 75gr</v>
          </cell>
          <cell r="D1286" t="str">
            <v>un</v>
          </cell>
          <cell r="E1286">
            <v>0.3</v>
          </cell>
          <cell r="F1286">
            <v>5.6</v>
          </cell>
          <cell r="G1286">
            <v>1.68</v>
          </cell>
        </row>
        <row r="1287">
          <cell r="A1287" t="str">
            <v>.2</v>
          </cell>
          <cell r="B1287" t="str">
            <v>Ins Sinapi 3530</v>
          </cell>
          <cell r="C1287" t="str">
            <v>Joelho de PVC rigido marrom, 90o, soldavel, de 110mm</v>
          </cell>
          <cell r="D1287" t="str">
            <v>un</v>
          </cell>
          <cell r="E1287">
            <v>0.33300000000000002</v>
          </cell>
          <cell r="F1287">
            <v>150.03</v>
          </cell>
          <cell r="G1287">
            <v>49.96</v>
          </cell>
        </row>
        <row r="1288">
          <cell r="A1288" t="str">
            <v>.3</v>
          </cell>
          <cell r="B1288" t="str">
            <v>Ins Sinapi 9870</v>
          </cell>
          <cell r="C1288" t="str">
            <v>Tubo de PVC rigido, soldavel, vara com 6m, diametro nominal de 110mm</v>
          </cell>
          <cell r="D1288" t="str">
            <v>m</v>
          </cell>
          <cell r="E1288">
            <v>1</v>
          </cell>
          <cell r="F1288">
            <v>51.76</v>
          </cell>
          <cell r="G1288">
            <v>51.76</v>
          </cell>
        </row>
        <row r="1289">
          <cell r="A1289" t="str">
            <v>.4</v>
          </cell>
          <cell r="B1289" t="str">
            <v>Sinapi 88267</v>
          </cell>
          <cell r="C1289" t="str">
            <v>Encanador ou bombeiro hidraulico com Encargos Complementares</v>
          </cell>
          <cell r="D1289" t="str">
            <v>h</v>
          </cell>
          <cell r="E1289">
            <v>0.3</v>
          </cell>
          <cell r="F1289">
            <v>18.5</v>
          </cell>
          <cell r="G1289">
            <v>5.55</v>
          </cell>
        </row>
        <row r="1290">
          <cell r="A1290" t="str">
            <v>.5</v>
          </cell>
          <cell r="B1290" t="str">
            <v>Sinapi 88316</v>
          </cell>
          <cell r="C1290" t="str">
            <v>Servente com Encargos Complementares</v>
          </cell>
          <cell r="D1290" t="str">
            <v>h</v>
          </cell>
          <cell r="E1290">
            <v>0.3</v>
          </cell>
          <cell r="F1290">
            <v>12.45</v>
          </cell>
          <cell r="G1290">
            <v>3.74</v>
          </cell>
        </row>
        <row r="1291">
          <cell r="A1291" t="str">
            <v>.6</v>
          </cell>
          <cell r="B1291" t="str">
            <v>Estimado</v>
          </cell>
          <cell r="C1291" t="str">
            <v>Apoios, suportes e fixações - 10% do conjunto</v>
          </cell>
          <cell r="D1291" t="str">
            <v>un</v>
          </cell>
          <cell r="E1291">
            <v>0.1</v>
          </cell>
          <cell r="F1291">
            <v>112.69</v>
          </cell>
          <cell r="G1291">
            <v>11.27</v>
          </cell>
        </row>
        <row r="1294">
          <cell r="A1294" t="str">
            <v>Composição 0207</v>
          </cell>
          <cell r="B1294" t="str">
            <v>Composições Sinapi</v>
          </cell>
          <cell r="C1294" t="str">
            <v>Tubo de aço carbono com costura, classe média, galvanizado, conexões em aço forjado, rosca BSP, classe 150 libras. Ø 1.1/2", apoios, suportes e fixações</v>
          </cell>
          <cell r="D1294" t="str">
            <v>m</v>
          </cell>
          <cell r="E1294">
            <v>1</v>
          </cell>
          <cell r="G1294">
            <v>81.460000000000008</v>
          </cell>
        </row>
        <row r="1295">
          <cell r="A1295" t="str">
            <v>.1</v>
          </cell>
          <cell r="C1295" t="str">
            <v>Tubo de aço carbono 1 1/2"</v>
          </cell>
        </row>
        <row r="1296">
          <cell r="A1296" t="str">
            <v>.1</v>
          </cell>
          <cell r="B1296" t="str">
            <v>Ins Sinapi 40624</v>
          </cell>
          <cell r="C1296" t="str">
            <v>Tubo aco preto sem costura 1 1/2", e = 3,68 mm, schedule 40 (4,05 kg/m)</v>
          </cell>
          <cell r="D1296" t="str">
            <v>m</v>
          </cell>
          <cell r="E1296">
            <v>1.04</v>
          </cell>
          <cell r="F1296">
            <v>42.97</v>
          </cell>
          <cell r="G1296">
            <v>44.69</v>
          </cell>
        </row>
        <row r="1297">
          <cell r="A1297" t="str">
            <v>.2</v>
          </cell>
          <cell r="B1297" t="str">
            <v>Sinapi 88248</v>
          </cell>
          <cell r="C1297" t="str">
            <v>Auxiliar de encanador ou bombeiro hidráulico com encargos complementares</v>
          </cell>
          <cell r="D1297" t="str">
            <v>h</v>
          </cell>
          <cell r="E1297">
            <v>0.22600000000000001</v>
          </cell>
          <cell r="F1297">
            <v>14.13</v>
          </cell>
          <cell r="G1297">
            <v>3.19</v>
          </cell>
        </row>
        <row r="1298">
          <cell r="A1298" t="str">
            <v>.3</v>
          </cell>
          <cell r="B1298" t="str">
            <v>Sinapi 88267</v>
          </cell>
          <cell r="C1298" t="str">
            <v>Encanador ou bombeiro hidráulico com encargos complementares</v>
          </cell>
          <cell r="D1298" t="str">
            <v>h</v>
          </cell>
          <cell r="E1298">
            <v>0.22600000000000001</v>
          </cell>
          <cell r="F1298">
            <v>18.5</v>
          </cell>
          <cell r="G1298">
            <v>4.18</v>
          </cell>
        </row>
        <row r="1299">
          <cell r="A1299" t="str">
            <v>.4</v>
          </cell>
          <cell r="B1299" t="str">
            <v>Sinapi 88317</v>
          </cell>
          <cell r="C1299" t="str">
            <v>Soldador com encargos complementares</v>
          </cell>
          <cell r="D1299" t="str">
            <v>h</v>
          </cell>
          <cell r="E1299">
            <v>0.22600000000000001</v>
          </cell>
          <cell r="F1299">
            <v>19.559999999999999</v>
          </cell>
          <cell r="G1299">
            <v>4.42</v>
          </cell>
        </row>
        <row r="1300">
          <cell r="A1300" t="str">
            <v>.2</v>
          </cell>
          <cell r="C1300" t="str">
            <v>Curva de aço carbono 1 1/2"</v>
          </cell>
        </row>
        <row r="1301">
          <cell r="A1301" t="str">
            <v>.2.1</v>
          </cell>
          <cell r="B1301" t="str">
            <v>Ins Sinapi 3148</v>
          </cell>
          <cell r="C1301" t="str">
            <v>Fita veda rosca em rolos de 18 mm x 50 m (l x c)</v>
          </cell>
          <cell r="D1301" t="str">
            <v>un</v>
          </cell>
          <cell r="E1301">
            <v>0.01</v>
          </cell>
          <cell r="F1301">
            <v>12.9</v>
          </cell>
          <cell r="G1301">
            <v>0.13</v>
          </cell>
        </row>
        <row r="1302">
          <cell r="A1302" t="str">
            <v>.2.2</v>
          </cell>
          <cell r="B1302" t="str">
            <v>Ins Sinapi 40386</v>
          </cell>
          <cell r="C1302" t="str">
            <v>Curva 45 graus em aco carbono, soldavel, pressao 3.000 lbs, dn 1 1/2"</v>
          </cell>
          <cell r="D1302" t="str">
            <v>un</v>
          </cell>
          <cell r="E1302">
            <v>0.33333000000000002</v>
          </cell>
          <cell r="F1302">
            <v>41.43</v>
          </cell>
          <cell r="G1302">
            <v>13.81</v>
          </cell>
        </row>
        <row r="1303">
          <cell r="A1303" t="str">
            <v>.2.3</v>
          </cell>
          <cell r="B1303" t="str">
            <v>Ins Sinapi 7307</v>
          </cell>
          <cell r="C1303" t="str">
            <v>Fundo anticorrosivo para metais ferrosos (zarcao)</v>
          </cell>
          <cell r="D1303" t="str">
            <v>lt</v>
          </cell>
          <cell r="E1303">
            <v>2E-3</v>
          </cell>
          <cell r="F1303">
            <v>19.62</v>
          </cell>
          <cell r="G1303">
            <v>0.04</v>
          </cell>
        </row>
        <row r="1304">
          <cell r="A1304" t="str">
            <v>.2.4</v>
          </cell>
          <cell r="B1304" t="str">
            <v>Sinapi 88248</v>
          </cell>
          <cell r="C1304" t="str">
            <v>Auxiliar de encanador ou bombeiro hidráulico com encargos complementares</v>
          </cell>
          <cell r="D1304" t="str">
            <v>h</v>
          </cell>
          <cell r="E1304">
            <v>0.11</v>
          </cell>
          <cell r="F1304">
            <v>14.13</v>
          </cell>
          <cell r="G1304">
            <v>1.55</v>
          </cell>
        </row>
        <row r="1305">
          <cell r="A1305" t="str">
            <v>.2.5</v>
          </cell>
          <cell r="B1305" t="str">
            <v>Sinapi 88267</v>
          </cell>
          <cell r="C1305" t="str">
            <v>Encanador ou bombeiro hidráulico com encargos complementares</v>
          </cell>
          <cell r="D1305" t="str">
            <v>h</v>
          </cell>
          <cell r="E1305">
            <v>0.11</v>
          </cell>
          <cell r="F1305">
            <v>18.5</v>
          </cell>
          <cell r="G1305">
            <v>2.04</v>
          </cell>
        </row>
        <row r="1306">
          <cell r="A1306" t="str">
            <v>.3</v>
          </cell>
          <cell r="B1306" t="str">
            <v>Estimado</v>
          </cell>
          <cell r="C1306" t="str">
            <v>Apoios, suportes e fixações para o conjunto - 10% do total</v>
          </cell>
          <cell r="D1306" t="str">
            <v>un</v>
          </cell>
          <cell r="E1306">
            <v>0.1</v>
          </cell>
          <cell r="F1306">
            <v>74.050000000000011</v>
          </cell>
          <cell r="G1306">
            <v>7.41</v>
          </cell>
        </row>
        <row r="1309">
          <cell r="A1309" t="str">
            <v>Composição 0208</v>
          </cell>
          <cell r="B1309" t="str">
            <v>Composições Sinapi</v>
          </cell>
          <cell r="C1309" t="str">
            <v>Tubo de aço carbono com costura, classe média, galvanizado, conexões em aço forjado, rosca BSP, classe 150 libras Ø 2", apoios, suportes e fixações</v>
          </cell>
          <cell r="D1309" t="str">
            <v>m</v>
          </cell>
          <cell r="E1309">
            <v>1</v>
          </cell>
          <cell r="G1309">
            <v>110.28</v>
          </cell>
        </row>
        <row r="1310">
          <cell r="A1310" t="str">
            <v>.1</v>
          </cell>
          <cell r="B1310" t="str">
            <v>Comp. Sinapi 92338 para o tubo especificado</v>
          </cell>
          <cell r="C1310" t="str">
            <v>Tubo de aço carbono 2"</v>
          </cell>
        </row>
        <row r="1311">
          <cell r="A1311" t="str">
            <v>.1</v>
          </cell>
          <cell r="B1311" t="str">
            <v>Ins Sinapi 21148</v>
          </cell>
          <cell r="C1311" t="str">
            <v>Tubo aco preto sem costura 2", e = 3,91 mm, schedule 40 (5,04 kg/m)</v>
          </cell>
          <cell r="D1311" t="str">
            <v>m</v>
          </cell>
          <cell r="E1311">
            <v>1.04</v>
          </cell>
          <cell r="F1311">
            <v>52.73</v>
          </cell>
          <cell r="G1311">
            <v>54.84</v>
          </cell>
        </row>
        <row r="1312">
          <cell r="A1312" t="str">
            <v>.2</v>
          </cell>
          <cell r="B1312" t="str">
            <v>Sinapi 88248</v>
          </cell>
          <cell r="C1312" t="str">
            <v>Auxiliar de encanador ou bombeiro hidráulico com encargos complementares</v>
          </cell>
          <cell r="D1312" t="str">
            <v>h</v>
          </cell>
          <cell r="E1312">
            <v>0.378</v>
          </cell>
          <cell r="F1312">
            <v>14.13</v>
          </cell>
          <cell r="G1312">
            <v>5.34</v>
          </cell>
        </row>
        <row r="1313">
          <cell r="A1313" t="str">
            <v>.3</v>
          </cell>
          <cell r="B1313" t="str">
            <v>Sinapi 88267</v>
          </cell>
          <cell r="C1313" t="str">
            <v>Encanador ou bombeiro hidráulico com encargos complementares</v>
          </cell>
          <cell r="D1313" t="str">
            <v>h</v>
          </cell>
          <cell r="E1313">
            <v>0.378</v>
          </cell>
          <cell r="F1313">
            <v>18.5</v>
          </cell>
          <cell r="G1313">
            <v>6.99</v>
          </cell>
        </row>
        <row r="1314">
          <cell r="A1314" t="str">
            <v>.4</v>
          </cell>
          <cell r="B1314" t="str">
            <v>Sinapi 88317</v>
          </cell>
          <cell r="C1314" t="str">
            <v>Soldador com encargos complementares</v>
          </cell>
          <cell r="D1314" t="str">
            <v>h</v>
          </cell>
          <cell r="E1314">
            <v>0.378</v>
          </cell>
          <cell r="F1314">
            <v>19.559999999999999</v>
          </cell>
          <cell r="G1314">
            <v>7.39</v>
          </cell>
        </row>
        <row r="1315">
          <cell r="A1315" t="str">
            <v>.2</v>
          </cell>
          <cell r="B1315" t="str">
            <v>Comp. Sinapi 92676 para a curva especificada</v>
          </cell>
          <cell r="C1315" t="str">
            <v>Curva de aço carbono 2"</v>
          </cell>
        </row>
        <row r="1316">
          <cell r="A1316" t="str">
            <v>.2.1</v>
          </cell>
          <cell r="B1316" t="str">
            <v>Ins Sinapi 3148</v>
          </cell>
          <cell r="C1316" t="str">
            <v>Fita veda rosca em rolos de 18 mm x 50 m (l x c)</v>
          </cell>
          <cell r="D1316" t="str">
            <v>un</v>
          </cell>
          <cell r="E1316">
            <v>8.0000000000000002E-3</v>
          </cell>
          <cell r="F1316">
            <v>12.9</v>
          </cell>
          <cell r="G1316">
            <v>0.1</v>
          </cell>
        </row>
        <row r="1317">
          <cell r="A1317" t="str">
            <v>.2.2</v>
          </cell>
          <cell r="B1317" t="str">
            <v>Ins Sinapi 40388</v>
          </cell>
          <cell r="C1317" t="str">
            <v>Curva 45 graus em aco carbono, soldavel, pressao 3.000 lbs, dn 2"</v>
          </cell>
          <cell r="D1317" t="str">
            <v>un</v>
          </cell>
          <cell r="E1317">
            <v>0.33333000000000002</v>
          </cell>
          <cell r="F1317">
            <v>58.91</v>
          </cell>
          <cell r="G1317">
            <v>19.64</v>
          </cell>
        </row>
        <row r="1318">
          <cell r="A1318" t="str">
            <v>.2.3</v>
          </cell>
          <cell r="B1318" t="str">
            <v>Ins Sinapi 7307</v>
          </cell>
          <cell r="C1318" t="str">
            <v>Fundo anticorrosivo para metais ferrosos (zarcao)</v>
          </cell>
          <cell r="D1318" t="str">
            <v>lt</v>
          </cell>
          <cell r="E1318">
            <v>2E-3</v>
          </cell>
          <cell r="F1318">
            <v>19.62</v>
          </cell>
          <cell r="G1318">
            <v>0.04</v>
          </cell>
        </row>
        <row r="1319">
          <cell r="A1319" t="str">
            <v>.2.4</v>
          </cell>
          <cell r="B1319" t="str">
            <v>Sinapi 88248</v>
          </cell>
          <cell r="C1319" t="str">
            <v>Auxiliar de encanador ou bombeiro hidráulico com encargos complementares</v>
          </cell>
          <cell r="D1319" t="str">
            <v>h</v>
          </cell>
          <cell r="E1319">
            <v>0.18100000000000002</v>
          </cell>
          <cell r="F1319">
            <v>14.13</v>
          </cell>
          <cell r="G1319">
            <v>2.56</v>
          </cell>
        </row>
        <row r="1320">
          <cell r="A1320" t="str">
            <v>.2.5</v>
          </cell>
          <cell r="B1320" t="str">
            <v>Sinapi 88267</v>
          </cell>
          <cell r="C1320" t="str">
            <v>Encanador ou bombeiro hidráulico com encargos complementares</v>
          </cell>
          <cell r="D1320" t="str">
            <v>h</v>
          </cell>
          <cell r="E1320">
            <v>0.18100000000000002</v>
          </cell>
          <cell r="F1320">
            <v>18.5</v>
          </cell>
          <cell r="G1320">
            <v>3.35</v>
          </cell>
        </row>
        <row r="1321">
          <cell r="A1321" t="str">
            <v>.3</v>
          </cell>
          <cell r="B1321" t="str">
            <v>Estimado</v>
          </cell>
          <cell r="C1321" t="str">
            <v>Apoios, suportes e fixações para o conjunto - 10% do total</v>
          </cell>
          <cell r="D1321" t="str">
            <v>un</v>
          </cell>
          <cell r="E1321">
            <v>0.1</v>
          </cell>
          <cell r="F1321">
            <v>100.25</v>
          </cell>
          <cell r="G1321">
            <v>10.029999999999999</v>
          </cell>
        </row>
        <row r="1324">
          <cell r="A1324" t="str">
            <v>Composição 0209</v>
          </cell>
          <cell r="B1324" t="str">
            <v>Composições Sinapi</v>
          </cell>
          <cell r="C1324" t="str">
            <v>Tubos em CPVC rígido, soldável, 6m, incluindo conexões Ø22, apoios, suportes e fixações</v>
          </cell>
          <cell r="D1324" t="str">
            <v>m</v>
          </cell>
          <cell r="E1324">
            <v>1</v>
          </cell>
          <cell r="G1324">
            <v>30.130000000000003</v>
          </cell>
        </row>
        <row r="1325">
          <cell r="A1325" t="str">
            <v>.1</v>
          </cell>
          <cell r="B1325" t="str">
            <v>Sinapi 89634</v>
          </cell>
          <cell r="C1325" t="str">
            <v>Tubo, cpvc, soldável, dn 22mm, instalado em ramal ou sub-ramal de água - fornecimento e instalação</v>
          </cell>
          <cell r="D1325" t="str">
            <v>m</v>
          </cell>
          <cell r="E1325">
            <v>1</v>
          </cell>
          <cell r="F1325">
            <v>24.54</v>
          </cell>
          <cell r="G1325">
            <v>24.54</v>
          </cell>
        </row>
        <row r="1326">
          <cell r="A1326" t="str">
            <v>.2</v>
          </cell>
          <cell r="B1326" t="str">
            <v>Sinapi 89641</v>
          </cell>
          <cell r="C1326" t="str">
            <v>Joelho 90 graus, cpvc, soldável, dn 22mm, instalado em ramal ou sub-ramal de água - fornecimento e instalação</v>
          </cell>
          <cell r="D1326" t="str">
            <v>un</v>
          </cell>
          <cell r="E1326">
            <v>0.33333000000000002</v>
          </cell>
          <cell r="F1326">
            <v>8.5500000000000007</v>
          </cell>
          <cell r="G1326">
            <v>2.85</v>
          </cell>
        </row>
        <row r="1327">
          <cell r="A1327" t="str">
            <v>.3</v>
          </cell>
          <cell r="B1327" t="str">
            <v>Estimado</v>
          </cell>
          <cell r="C1327" t="str">
            <v>Apoios, suportes e fixações - 10% do conjunto</v>
          </cell>
          <cell r="D1327" t="str">
            <v>un</v>
          </cell>
          <cell r="E1327">
            <v>0.1</v>
          </cell>
          <cell r="F1327">
            <v>27.39</v>
          </cell>
          <cell r="G1327">
            <v>2.74</v>
          </cell>
        </row>
        <row r="1330">
          <cell r="A1330" t="str">
            <v>Composição 0210</v>
          </cell>
          <cell r="B1330" t="str">
            <v>Composições Sinapi</v>
          </cell>
          <cell r="C1330" t="str">
            <v>Tubos em CPVC rígido, soldável, 6m, incluindo conexões Ø28, apoios, suportes e fixações</v>
          </cell>
          <cell r="D1330" t="str">
            <v>m</v>
          </cell>
          <cell r="E1330">
            <v>1</v>
          </cell>
          <cell r="G1330">
            <v>42.91</v>
          </cell>
        </row>
        <row r="1331">
          <cell r="A1331" t="str">
            <v>.1</v>
          </cell>
          <cell r="B1331" t="str">
            <v>Sinapi 89635</v>
          </cell>
          <cell r="C1331" t="str">
            <v>Tubo, cpvc, soldável, dn 28mm, instalado em ramal ou sub-ramal de água - fornecimento e instalação</v>
          </cell>
          <cell r="D1331" t="str">
            <v>m</v>
          </cell>
          <cell r="E1331">
            <v>1</v>
          </cell>
          <cell r="F1331">
            <v>34.69</v>
          </cell>
          <cell r="G1331">
            <v>34.69</v>
          </cell>
        </row>
        <row r="1332">
          <cell r="A1332" t="str">
            <v>.2</v>
          </cell>
          <cell r="B1332" t="str">
            <v>Sinapi 89646</v>
          </cell>
          <cell r="C1332" t="str">
            <v>Joelho 90 graus, cpvc, soldável, dn 28mm, instalado em ramal ou sub-ramal de água - fornecimento e instalação</v>
          </cell>
          <cell r="D1332" t="str">
            <v>un</v>
          </cell>
          <cell r="E1332">
            <v>0.33333000000000002</v>
          </cell>
          <cell r="F1332">
            <v>12.96</v>
          </cell>
          <cell r="G1332">
            <v>4.32</v>
          </cell>
        </row>
        <row r="1333">
          <cell r="A1333" t="str">
            <v>.3</v>
          </cell>
          <cell r="B1333" t="str">
            <v>Estimado</v>
          </cell>
          <cell r="C1333" t="str">
            <v>Apoios, suportes e fixações - 10% do conjunto</v>
          </cell>
          <cell r="D1333" t="str">
            <v>un</v>
          </cell>
          <cell r="E1333">
            <v>0.1</v>
          </cell>
          <cell r="F1333">
            <v>39.01</v>
          </cell>
          <cell r="G1333">
            <v>3.9</v>
          </cell>
        </row>
        <row r="1336">
          <cell r="A1336" t="str">
            <v>Composição 0211</v>
          </cell>
          <cell r="B1336" t="str">
            <v>Composições Sinapi</v>
          </cell>
          <cell r="C1336" t="str">
            <v>Tubos em Cobre classe "E", soldável, 6m, incluindo isolamento térmico em polietileno expandido, proteção mecânica e conexões. Ø22, apoios, suportes e fixações</v>
          </cell>
          <cell r="D1336" t="str">
            <v>m</v>
          </cell>
          <cell r="E1336">
            <v>1</v>
          </cell>
          <cell r="G1336">
            <v>116.55</v>
          </cell>
        </row>
        <row r="1337">
          <cell r="A1337" t="str">
            <v>.1</v>
          </cell>
          <cell r="B1337" t="str">
            <v>Sinapi 92324</v>
          </cell>
          <cell r="C1337" t="str">
            <v>Tubo em cobre rígido, dn 22 mm, classe e, com isolamento, instalado em ramal e sub-ramal fornecimento e instalação</v>
          </cell>
          <cell r="D1337" t="str">
            <v>m</v>
          </cell>
          <cell r="E1337">
            <v>1</v>
          </cell>
          <cell r="F1337">
            <v>101.67</v>
          </cell>
          <cell r="G1337">
            <v>101.67</v>
          </cell>
        </row>
        <row r="1338">
          <cell r="A1338" t="str">
            <v>.2</v>
          </cell>
          <cell r="B1338" t="str">
            <v>Sinapi 92312</v>
          </cell>
          <cell r="C1338" t="str">
            <v>Cotovelo em cobre, dn 22 mm, 90 graus, sem anel de solda, instalado em ramal de distribuição fornecimento e instalação</v>
          </cell>
          <cell r="D1338" t="str">
            <v>un</v>
          </cell>
          <cell r="E1338">
            <v>0.33333000000000002</v>
          </cell>
          <cell r="F1338">
            <v>12.85</v>
          </cell>
          <cell r="G1338">
            <v>4.28</v>
          </cell>
        </row>
        <row r="1339">
          <cell r="A1339" t="str">
            <v>.3</v>
          </cell>
          <cell r="B1339" t="str">
            <v>Estimado</v>
          </cell>
          <cell r="C1339" t="str">
            <v>Apoios, suportes e fixações - 10% do conjunto</v>
          </cell>
          <cell r="D1339" t="str">
            <v>un</v>
          </cell>
          <cell r="E1339">
            <v>0.1</v>
          </cell>
          <cell r="F1339">
            <v>105.95</v>
          </cell>
          <cell r="G1339">
            <v>10.6</v>
          </cell>
        </row>
        <row r="1342">
          <cell r="A1342" t="str">
            <v>Composição 0212</v>
          </cell>
          <cell r="B1342" t="str">
            <v>Composições Sinapi</v>
          </cell>
          <cell r="C1342" t="str">
            <v>Tubos em Cobre classe "E", soldável, 6m, incluindo isolamento térmico em polietileno expandido, proteção mecânica e conexões. Ø28, apoios, suportes e fixações</v>
          </cell>
          <cell r="D1342" t="str">
            <v>m</v>
          </cell>
          <cell r="E1342">
            <v>1</v>
          </cell>
          <cell r="G1342">
            <v>135.49</v>
          </cell>
        </row>
        <row r="1343">
          <cell r="A1343" t="str">
            <v>.1</v>
          </cell>
          <cell r="B1343" t="str">
            <v>Sinapi 92325</v>
          </cell>
          <cell r="C1343" t="str">
            <v>Tubo em cobre rígido, dn 28 mm, classe e, com isolamento, instalado em ramal e sub-ramal fornecimento e instalação</v>
          </cell>
          <cell r="D1343" t="str">
            <v>m</v>
          </cell>
          <cell r="E1343">
            <v>1</v>
          </cell>
          <cell r="F1343">
            <v>117</v>
          </cell>
          <cell r="G1343">
            <v>117</v>
          </cell>
        </row>
        <row r="1344">
          <cell r="A1344" t="str">
            <v>.2</v>
          </cell>
          <cell r="B1344" t="str">
            <v>Sinapi 92313</v>
          </cell>
          <cell r="C1344" t="str">
            <v>Cotovelo em cobre, dn 28 mm, 90 graus, sem anel de solda, instalado em ramal de distribuição fornecimento e instalação</v>
          </cell>
          <cell r="D1344" t="str">
            <v>un</v>
          </cell>
          <cell r="E1344">
            <v>0.33333000000000002</v>
          </cell>
          <cell r="F1344">
            <v>18.52</v>
          </cell>
          <cell r="G1344">
            <v>6.17</v>
          </cell>
        </row>
        <row r="1345">
          <cell r="A1345" t="str">
            <v>.3</v>
          </cell>
          <cell r="B1345" t="str">
            <v>Estimado</v>
          </cell>
          <cell r="C1345" t="str">
            <v>Apoios, suportes e fixações - 10% do conjunto</v>
          </cell>
          <cell r="D1345" t="str">
            <v>un</v>
          </cell>
          <cell r="E1345">
            <v>0.1</v>
          </cell>
          <cell r="F1345">
            <v>123.17</v>
          </cell>
          <cell r="G1345">
            <v>12.32</v>
          </cell>
        </row>
        <row r="1348">
          <cell r="A1348" t="str">
            <v>Composição 0213</v>
          </cell>
          <cell r="B1348" t="str">
            <v>Composições Sinapi</v>
          </cell>
          <cell r="C1348" t="str">
            <v>Tubos em Cobre classe "E", soldável, 6m, incluindo isolamento térmico em polietileno expandido, proteção mecânica e conexões. Ø35, apoios, suportes e fixações</v>
          </cell>
          <cell r="D1348" t="str">
            <v>m</v>
          </cell>
          <cell r="E1348">
            <v>1</v>
          </cell>
          <cell r="G1348">
            <v>153.78</v>
          </cell>
        </row>
        <row r="1349">
          <cell r="A1349" t="str">
            <v>.1</v>
          </cell>
          <cell r="B1349" t="str">
            <v>Sinapi 92283</v>
          </cell>
          <cell r="C1349" t="str">
            <v>Tubo em cobre rígido, dn 35 mm, classe e, com isolamento, instalado em prumada fornecimento e instalação</v>
          </cell>
          <cell r="D1349" t="str">
            <v>m</v>
          </cell>
          <cell r="E1349">
            <v>1</v>
          </cell>
          <cell r="F1349">
            <v>130.28</v>
          </cell>
          <cell r="G1349">
            <v>130.28</v>
          </cell>
        </row>
        <row r="1350">
          <cell r="A1350" t="str">
            <v>.2</v>
          </cell>
          <cell r="B1350" t="str">
            <v>Sinapi 92289</v>
          </cell>
          <cell r="C1350" t="str">
            <v>Cotovelo em cobre, dn 35 mm, 90 graus, sem anel de solda, instalado em prumada fornecimento e instalação</v>
          </cell>
          <cell r="D1350" t="str">
            <v>un</v>
          </cell>
          <cell r="E1350">
            <v>0.33333000000000002</v>
          </cell>
          <cell r="F1350">
            <v>28.56</v>
          </cell>
          <cell r="G1350">
            <v>9.52</v>
          </cell>
        </row>
        <row r="1351">
          <cell r="A1351" t="str">
            <v>.3</v>
          </cell>
          <cell r="B1351" t="str">
            <v>Estimado</v>
          </cell>
          <cell r="C1351" t="str">
            <v>Apoios, suportes e fixações - 10% do conjunto</v>
          </cell>
          <cell r="D1351" t="str">
            <v>un</v>
          </cell>
          <cell r="E1351">
            <v>0.1</v>
          </cell>
          <cell r="F1351">
            <v>139.80000000000001</v>
          </cell>
          <cell r="G1351">
            <v>13.98</v>
          </cell>
        </row>
        <row r="1354">
          <cell r="A1354" t="str">
            <v>Composição 0214</v>
          </cell>
          <cell r="B1354" t="str">
            <v>Composições Sinapi</v>
          </cell>
          <cell r="C1354" t="str">
            <v>Tubos em Cobre classe "E", soldável, 6m, incluindo isolamento térmico em polietileno expandido, proteção mecânica e conexões. Ø42, apoios, suportes e fixações</v>
          </cell>
          <cell r="D1354" t="str">
            <v>m</v>
          </cell>
          <cell r="E1354">
            <v>1</v>
          </cell>
          <cell r="G1354">
            <v>192.38</v>
          </cell>
        </row>
        <row r="1355">
          <cell r="A1355" t="str">
            <v>.1</v>
          </cell>
          <cell r="B1355" t="str">
            <v>Sinapi 92284</v>
          </cell>
          <cell r="C1355" t="str">
            <v>Tubo em cobre rígido, dn 42 mm, classe e, com isolamento, instalado em prumada fornecimento e instalação</v>
          </cell>
          <cell r="D1355" t="str">
            <v>m</v>
          </cell>
          <cell r="E1355">
            <v>1</v>
          </cell>
          <cell r="F1355">
            <v>160.51</v>
          </cell>
          <cell r="G1355">
            <v>160.51</v>
          </cell>
        </row>
        <row r="1356">
          <cell r="A1356" t="str">
            <v>.2</v>
          </cell>
          <cell r="B1356" t="str">
            <v>Sinapi 92290</v>
          </cell>
          <cell r="C1356" t="str">
            <v>Cotovelo em cobre, dn 42 mm, 90 graus, sem anel de solda, instalado em prumada fornecimento e instalação</v>
          </cell>
          <cell r="D1356" t="str">
            <v>un</v>
          </cell>
          <cell r="E1356">
            <v>0.33333000000000002</v>
          </cell>
          <cell r="F1356">
            <v>43.13</v>
          </cell>
          <cell r="G1356">
            <v>14.38</v>
          </cell>
        </row>
        <row r="1357">
          <cell r="A1357" t="str">
            <v>.3</v>
          </cell>
          <cell r="B1357" t="str">
            <v>Estimado</v>
          </cell>
          <cell r="C1357" t="str">
            <v>Apoios, suportes e fixações - 10% do conjunto</v>
          </cell>
          <cell r="D1357" t="str">
            <v>un</v>
          </cell>
          <cell r="E1357">
            <v>0.1</v>
          </cell>
          <cell r="F1357">
            <v>174.89</v>
          </cell>
          <cell r="G1357">
            <v>17.489999999999998</v>
          </cell>
        </row>
        <row r="1360">
          <cell r="A1360" t="str">
            <v>Composição 0215</v>
          </cell>
          <cell r="B1360" t="str">
            <v>Comp. Sinapi 89985 - Comp. Sinapi 89393 (para mão de obra)</v>
          </cell>
          <cell r="C1360" t="str">
            <v xml:space="preserve">Acabamento cromado para válvulas tipo "Gaveta", Ref. FABRIMAR ou similar: Para registro de Ø1" </v>
          </cell>
          <cell r="D1360" t="str">
            <v>un</v>
          </cell>
          <cell r="E1360">
            <v>1</v>
          </cell>
          <cell r="G1360">
            <v>45.06</v>
          </cell>
        </row>
        <row r="1361">
          <cell r="A1361" t="str">
            <v>.1</v>
          </cell>
          <cell r="B1361" t="str">
            <v>Proposta</v>
          </cell>
          <cell r="C1361" t="str">
            <v xml:space="preserve">Acabamento cromado para válvulas tipo "Gaveta", Ref. FABRIMAR Digital Line ou similar para registro de Ø3/4" </v>
          </cell>
          <cell r="D1361" t="str">
            <v>un</v>
          </cell>
          <cell r="E1361">
            <v>1</v>
          </cell>
          <cell r="F1361">
            <v>42.79</v>
          </cell>
          <cell r="G1361">
            <v>42.79</v>
          </cell>
        </row>
        <row r="1362">
          <cell r="A1362" t="str">
            <v>.2</v>
          </cell>
          <cell r="B1362" t="str">
            <v>Sinapi 88248</v>
          </cell>
          <cell r="C1362" t="str">
            <v>Auxiliar de encanador ou bombeiro hidráulico com encargos complementares</v>
          </cell>
          <cell r="D1362" t="str">
            <v>h</v>
          </cell>
          <cell r="E1362">
            <v>0.03</v>
          </cell>
          <cell r="F1362">
            <v>14.13</v>
          </cell>
          <cell r="G1362">
            <v>0.42</v>
          </cell>
        </row>
        <row r="1363">
          <cell r="A1363" t="str">
            <v>.3</v>
          </cell>
          <cell r="B1363" t="str">
            <v>Sinapi 88267</v>
          </cell>
          <cell r="C1363" t="str">
            <v>Encanador ou bombeiro hidráulico com encargos complementares</v>
          </cell>
          <cell r="D1363" t="str">
            <v>h</v>
          </cell>
          <cell r="E1363">
            <v>0.1</v>
          </cell>
          <cell r="F1363">
            <v>18.5</v>
          </cell>
          <cell r="G1363">
            <v>1.85</v>
          </cell>
        </row>
        <row r="1366">
          <cell r="A1366" t="str">
            <v>Composição 0216</v>
          </cell>
          <cell r="B1366" t="str">
            <v>Comp. 09702/Orse com insumos de mercado e mão de obra Sinapi</v>
          </cell>
          <cell r="C1366" t="str">
            <v>Torneira de serviço, em latão cromado, 1/4 de volta, Ø1/2”. Ref.: DOCOL - LÓGGICA ou similar.</v>
          </cell>
          <cell r="D1366" t="str">
            <v>un</v>
          </cell>
          <cell r="E1366">
            <v>1</v>
          </cell>
          <cell r="G1366">
            <v>189.82</v>
          </cell>
        </row>
        <row r="1367">
          <cell r="A1367" t="str">
            <v>.1</v>
          </cell>
          <cell r="B1367" t="str">
            <v>Ins Sinapi 3148</v>
          </cell>
          <cell r="C1367" t="str">
            <v>Fita de vedação para tubos e conexões roscáveis (largura: 1/2 ")</v>
          </cell>
          <cell r="D1367" t="str">
            <v>m</v>
          </cell>
          <cell r="E1367">
            <v>0.54</v>
          </cell>
          <cell r="F1367">
            <v>12.9</v>
          </cell>
          <cell r="G1367">
            <v>6.97</v>
          </cell>
        </row>
        <row r="1368">
          <cell r="A1368" t="str">
            <v>.2</v>
          </cell>
          <cell r="B1368" t="str">
            <v>Proposta</v>
          </cell>
          <cell r="C1368" t="str">
            <v>Torneira de serviço, em latão cromado, 1/4 de volta, Ø1/2”. Ref.: DOCOL - LÓGGICA ou similar.</v>
          </cell>
          <cell r="D1368" t="str">
            <v>un</v>
          </cell>
          <cell r="E1368">
            <v>1</v>
          </cell>
          <cell r="F1368">
            <v>166.53</v>
          </cell>
          <cell r="G1368">
            <v>166.53</v>
          </cell>
        </row>
        <row r="1369">
          <cell r="A1369" t="str">
            <v>.3</v>
          </cell>
          <cell r="B1369" t="str">
            <v>Sinapi 88248</v>
          </cell>
          <cell r="C1369" t="str">
            <v>Auxiliar de encanador ou bombeiro hidráulico com encargos complementares</v>
          </cell>
          <cell r="D1369" t="str">
            <v>h</v>
          </cell>
          <cell r="E1369">
            <v>0.5</v>
          </cell>
          <cell r="F1369">
            <v>14.13</v>
          </cell>
          <cell r="G1369">
            <v>7.07</v>
          </cell>
        </row>
        <row r="1370">
          <cell r="A1370" t="str">
            <v>.4</v>
          </cell>
          <cell r="B1370" t="str">
            <v>Sinapi 88267</v>
          </cell>
          <cell r="C1370" t="str">
            <v>Encanador ou bombeiro hidráulico com encargos complementares</v>
          </cell>
          <cell r="D1370" t="str">
            <v>h</v>
          </cell>
          <cell r="E1370">
            <v>0.5</v>
          </cell>
          <cell r="F1370">
            <v>18.5</v>
          </cell>
          <cell r="G1370">
            <v>9.25</v>
          </cell>
        </row>
        <row r="1373">
          <cell r="A1373" t="str">
            <v>Composição 0217</v>
          </cell>
          <cell r="B1373" t="str">
            <v>Comp. Criada a partir do elemento</v>
          </cell>
          <cell r="C1373" t="str">
            <v xml:space="preserve">Mangueira de irrigação, Ø3/4", com 30m de comprimento, fabricada em polietileno, alta resistência aos raios UV, antitorção, equipada com esguicho de jato regulável e adaptador, ambos tipos "engates rápidos". Ref. TRAMONTINA NTS Anti-torção ou superior. </v>
          </cell>
          <cell r="D1373" t="str">
            <v>un</v>
          </cell>
          <cell r="E1373">
            <v>1</v>
          </cell>
          <cell r="G1373">
            <v>150.12</v>
          </cell>
        </row>
        <row r="1374">
          <cell r="A1374" t="str">
            <v>.1</v>
          </cell>
          <cell r="B1374" t="str">
            <v>Proposta</v>
          </cell>
          <cell r="C1374" t="str">
            <v xml:space="preserve">Mangueira de irrigação, Ø3/4", com 30m de comprimento Ref. TRAMONTINA NTS Anti-torção ou superior. </v>
          </cell>
          <cell r="D1374" t="str">
            <v>un</v>
          </cell>
          <cell r="E1374">
            <v>1</v>
          </cell>
          <cell r="F1374">
            <v>133.16</v>
          </cell>
          <cell r="G1374">
            <v>133.16</v>
          </cell>
        </row>
        <row r="1375">
          <cell r="A1375" t="str">
            <v>.2</v>
          </cell>
          <cell r="B1375" t="str">
            <v>Sinapi 88248</v>
          </cell>
          <cell r="C1375" t="str">
            <v>Auxiliar de encanador ou bombeiro hidráulico com encargos complementares</v>
          </cell>
          <cell r="D1375" t="str">
            <v>h</v>
          </cell>
          <cell r="E1375">
            <v>1.2</v>
          </cell>
          <cell r="F1375">
            <v>14.13</v>
          </cell>
          <cell r="G1375">
            <v>16.96</v>
          </cell>
        </row>
        <row r="1378">
          <cell r="A1378" t="str">
            <v>Composição 0218</v>
          </cell>
          <cell r="B1378" t="str">
            <v>Comp. Criada a partir do elemento</v>
          </cell>
          <cell r="C1378" t="str">
            <v>Caixa para irrigação de jardim em alvenaria de blocos ou concreto armado, 30x30x40cm com tampa articulada e caixilho, em ferro fundido classe A-15, com válvula de gaveta Ø3/4", adaptador para mangueira Ø3/4", conexões e fixação. Conforme detalhe típico.</v>
          </cell>
          <cell r="D1378" t="str">
            <v>un</v>
          </cell>
          <cell r="E1378">
            <v>1</v>
          </cell>
          <cell r="G1378">
            <v>329.05999999999995</v>
          </cell>
        </row>
        <row r="1379">
          <cell r="A1379" t="str">
            <v>.1</v>
          </cell>
          <cell r="B1379" t="str">
            <v>Sinapi 96522</v>
          </cell>
          <cell r="C1379" t="str">
            <v>Escavação manual de valas a qualquer profundidade, sem previsão de formas</v>
          </cell>
          <cell r="D1379" t="str">
            <v>m3</v>
          </cell>
          <cell r="E1379">
            <v>1.1759999999999999</v>
          </cell>
          <cell r="F1379">
            <v>92.16</v>
          </cell>
          <cell r="G1379">
            <v>108.38</v>
          </cell>
        </row>
        <row r="1380">
          <cell r="A1380" t="str">
            <v>.2</v>
          </cell>
          <cell r="B1380" t="str">
            <v>Sinapi 96995</v>
          </cell>
          <cell r="C1380" t="str">
            <v>Reaterro compactado manualmente em camada de 20cm, com material proveniente das escavações para serviços de infraestrutura</v>
          </cell>
          <cell r="D1380" t="str">
            <v>m3</v>
          </cell>
          <cell r="E1380">
            <v>1.1120000000000001</v>
          </cell>
          <cell r="F1380">
            <v>29.86</v>
          </cell>
          <cell r="G1380">
            <v>33.200000000000003</v>
          </cell>
        </row>
        <row r="1381">
          <cell r="A1381" t="str">
            <v>.3</v>
          </cell>
          <cell r="B1381" t="str">
            <v>Sinapi 87448</v>
          </cell>
          <cell r="C1381" t="str">
            <v>Alvenaria de vedação de blocos vazados de concreto de 9x19x39cm (espessura 9cm) de paredes com área líquida menor que 6m² sem vãos e argamassa de assentamento com preparo manual</v>
          </cell>
          <cell r="D1381" t="str">
            <v>m2</v>
          </cell>
          <cell r="E1381">
            <v>0.48</v>
          </cell>
          <cell r="F1381">
            <v>44.78</v>
          </cell>
          <cell r="G1381">
            <v>21.49</v>
          </cell>
        </row>
        <row r="1382">
          <cell r="A1382" t="str">
            <v>.4</v>
          </cell>
          <cell r="B1382" t="str">
            <v>Sinapi 87878</v>
          </cell>
          <cell r="C1382" t="str">
            <v>Chapisco aplicado tanto em pilares e vigas de concreto como em alvenarias de paredes internas, com colher de pedreiro. argamassa traço 1:3 com preparo manual</v>
          </cell>
          <cell r="D1382" t="str">
            <v>m2</v>
          </cell>
          <cell r="E1382">
            <v>0.48</v>
          </cell>
          <cell r="F1382">
            <v>3.14</v>
          </cell>
          <cell r="G1382">
            <v>1.51</v>
          </cell>
        </row>
        <row r="1383">
          <cell r="A1383" t="str">
            <v>.5</v>
          </cell>
          <cell r="B1383" t="str">
            <v>Sinapi 98560</v>
          </cell>
          <cell r="C1383" t="str">
            <v>Impermeabilizacao de superficie com argamassa de cimento e areia, traco 1:3, com aditivo impermeabilizante, e=2 cm</v>
          </cell>
          <cell r="D1383" t="str">
            <v>m2</v>
          </cell>
          <cell r="E1383">
            <v>0.48</v>
          </cell>
          <cell r="F1383">
            <v>33.33</v>
          </cell>
          <cell r="G1383">
            <v>16</v>
          </cell>
        </row>
        <row r="1384">
          <cell r="A1384" t="str">
            <v>.6</v>
          </cell>
          <cell r="B1384" t="str">
            <v>Sinapi 83681</v>
          </cell>
          <cell r="C1384" t="str">
            <v>Tubo pvc Ø 4" com material drenante para dreno/barbaca - fornecimento e instalacao</v>
          </cell>
          <cell r="D1384" t="str">
            <v>m</v>
          </cell>
          <cell r="E1384">
            <v>0.4</v>
          </cell>
          <cell r="F1384">
            <v>15.07</v>
          </cell>
          <cell r="G1384">
            <v>6.03</v>
          </cell>
        </row>
        <row r="1385">
          <cell r="A1385" t="str">
            <v>.7</v>
          </cell>
          <cell r="B1385" t="str">
            <v>Sinapi 83534</v>
          </cell>
          <cell r="C1385" t="str">
            <v>Lastro de concreto, preparo mecanico, incluso aditivo impermeabilizante - fundo da caixa</v>
          </cell>
          <cell r="D1385" t="str">
            <v>m3</v>
          </cell>
          <cell r="E1385">
            <v>1.4E-2</v>
          </cell>
          <cell r="F1385">
            <v>535.41999999999996</v>
          </cell>
          <cell r="G1385">
            <v>7.5</v>
          </cell>
        </row>
        <row r="1386">
          <cell r="A1386" t="str">
            <v>.8</v>
          </cell>
          <cell r="B1386" t="str">
            <v>Sinapi 94107</v>
          </cell>
          <cell r="C1386" t="str">
            <v>Lastro com preparo de fundo, largura maior ou igual a 1,5 m, com camada de brita, lançamento manual, em local com nível baixo de interferência</v>
          </cell>
          <cell r="D1386" t="str">
            <v>m3</v>
          </cell>
          <cell r="E1386">
            <v>6.8000000000000005E-2</v>
          </cell>
          <cell r="F1386">
            <v>176.52</v>
          </cell>
          <cell r="G1386">
            <v>12</v>
          </cell>
        </row>
        <row r="1387">
          <cell r="A1387" t="str">
            <v>.9</v>
          </cell>
          <cell r="B1387" t="str">
            <v>Ins Sinapi 4777</v>
          </cell>
          <cell r="C1387" t="str">
            <v>Cantoneira de aco, com abas iguais,  qualquer bitola</v>
          </cell>
          <cell r="D1387" t="str">
            <v>kg</v>
          </cell>
          <cell r="E1387">
            <v>3.12</v>
          </cell>
          <cell r="F1387">
            <v>4.2699999999999996</v>
          </cell>
          <cell r="G1387">
            <v>13.32</v>
          </cell>
        </row>
        <row r="1388">
          <cell r="A1388" t="str">
            <v>.10</v>
          </cell>
          <cell r="B1388" t="str">
            <v>Ins Sinapi 11289</v>
          </cell>
          <cell r="C1388" t="str">
            <v>Tampao fofo articulado p/ registro, classe A15 carga maxima 1,5 t, *200 x 200* mm</v>
          </cell>
          <cell r="D1388" t="str">
            <v>un</v>
          </cell>
          <cell r="E1388">
            <v>1</v>
          </cell>
          <cell r="F1388">
            <v>50.35</v>
          </cell>
          <cell r="G1388">
            <v>50.35</v>
          </cell>
        </row>
        <row r="1389">
          <cell r="A1389" t="str">
            <v>.11</v>
          </cell>
          <cell r="B1389" t="str">
            <v>Sinapi 94494</v>
          </cell>
          <cell r="C1389" t="str">
            <v>Registro de gaveta bruto, latão, roscável, 3/4, instalado em reservação de água de edificação que possua reservatório de fibra/fibrocimento
fornecimento e instalação</v>
          </cell>
          <cell r="D1389" t="str">
            <v>un</v>
          </cell>
          <cell r="E1389">
            <v>1</v>
          </cell>
          <cell r="F1389">
            <v>43.82</v>
          </cell>
          <cell r="G1389">
            <v>43.82</v>
          </cell>
        </row>
        <row r="1390">
          <cell r="A1390" t="str">
            <v>.12</v>
          </cell>
          <cell r="B1390" t="str">
            <v>Proposta</v>
          </cell>
          <cell r="C1390" t="str">
            <v>Adaptador para mangueira de 3/4"</v>
          </cell>
          <cell r="D1390" t="str">
            <v>un</v>
          </cell>
          <cell r="E1390">
            <v>1</v>
          </cell>
          <cell r="F1390">
            <v>15.46</v>
          </cell>
          <cell r="G1390">
            <v>15.46</v>
          </cell>
        </row>
        <row r="1393">
          <cell r="A1393" t="str">
            <v>Composição 0219</v>
          </cell>
          <cell r="B1393" t="str">
            <v>Comp. Antiga Sinapi 73796/4</v>
          </cell>
          <cell r="C1393" t="str">
            <v>Crivo para tubulação de sucção do reservatório de água, Ø2", em ferro maleável, rosca BSP.</v>
          </cell>
          <cell r="D1393" t="str">
            <v>un</v>
          </cell>
          <cell r="E1393">
            <v>1</v>
          </cell>
          <cell r="G1393">
            <v>109.12</v>
          </cell>
        </row>
        <row r="1394">
          <cell r="A1394" t="str">
            <v>.1</v>
          </cell>
          <cell r="B1394" t="str">
            <v>Ins Sinapi 13</v>
          </cell>
          <cell r="C1394" t="str">
            <v>Estopa</v>
          </cell>
          <cell r="D1394" t="str">
            <v>kg</v>
          </cell>
          <cell r="E1394">
            <v>0.64</v>
          </cell>
          <cell r="F1394">
            <v>7.69</v>
          </cell>
          <cell r="G1394">
            <v>4.92</v>
          </cell>
        </row>
        <row r="1395">
          <cell r="A1395" t="str">
            <v>.2</v>
          </cell>
          <cell r="B1395" t="str">
            <v>Ins Sinapi 10232</v>
          </cell>
          <cell r="C1395" t="str">
            <v>Valvula de retencao de bronze, pe com crivos, extremidade com rosca, de 2", para fundo de poco</v>
          </cell>
          <cell r="D1395" t="str">
            <v>un</v>
          </cell>
          <cell r="E1395">
            <v>1</v>
          </cell>
          <cell r="F1395">
            <v>79.44</v>
          </cell>
          <cell r="G1395">
            <v>79.44</v>
          </cell>
        </row>
        <row r="1396">
          <cell r="A1396" t="str">
            <v>.3</v>
          </cell>
          <cell r="B1396" t="str">
            <v>Sinapi 88267</v>
          </cell>
          <cell r="C1396" t="str">
            <v>Encanador ou bombeiro hidráulico com encargos complementares</v>
          </cell>
          <cell r="D1396" t="str">
            <v>h</v>
          </cell>
          <cell r="E1396">
            <v>0.8</v>
          </cell>
          <cell r="F1396">
            <v>18.5</v>
          </cell>
          <cell r="G1396">
            <v>14.8</v>
          </cell>
        </row>
        <row r="1397">
          <cell r="A1397" t="str">
            <v>.4</v>
          </cell>
          <cell r="B1397" t="str">
            <v>Sinapi 88316</v>
          </cell>
          <cell r="C1397" t="str">
            <v>Servente com encargos complementares</v>
          </cell>
          <cell r="D1397" t="str">
            <v>h</v>
          </cell>
          <cell r="E1397">
            <v>0.8</v>
          </cell>
          <cell r="F1397">
            <v>12.45</v>
          </cell>
          <cell r="G1397">
            <v>9.9600000000000009</v>
          </cell>
        </row>
        <row r="1400">
          <cell r="A1400" t="str">
            <v>Composição 0220</v>
          </cell>
          <cell r="B1400" t="str">
            <v>Comp. Criada a partir do elemento</v>
          </cell>
          <cell r="C1400" t="str">
            <v>Junta de expansão metálica flangeada, Ø2",em aço inox e ligas especiais com flanges em aço carbono. Ref.: Indfol</v>
          </cell>
          <cell r="D1400" t="str">
            <v>un</v>
          </cell>
          <cell r="E1400">
            <v>1</v>
          </cell>
          <cell r="G1400">
            <v>320.33999999999997</v>
          </cell>
        </row>
        <row r="1401">
          <cell r="A1401" t="str">
            <v>.1</v>
          </cell>
          <cell r="B1401" t="str">
            <v>Sinapi 88278</v>
          </cell>
          <cell r="C1401" t="str">
            <v>Montador de estruturas metálicas com encargos complementares</v>
          </cell>
          <cell r="D1401" t="str">
            <v>h</v>
          </cell>
          <cell r="E1401">
            <v>1</v>
          </cell>
          <cell r="F1401">
            <v>12.89</v>
          </cell>
          <cell r="G1401">
            <v>12.89</v>
          </cell>
        </row>
        <row r="1402">
          <cell r="A1402" t="str">
            <v>.2</v>
          </cell>
          <cell r="B1402" t="str">
            <v>Sinapi 88316</v>
          </cell>
          <cell r="C1402" t="str">
            <v>Servente com encargos complementares</v>
          </cell>
          <cell r="D1402" t="str">
            <v>h</v>
          </cell>
          <cell r="E1402">
            <v>1</v>
          </cell>
          <cell r="F1402">
            <v>12.45</v>
          </cell>
          <cell r="G1402">
            <v>12.45</v>
          </cell>
        </row>
        <row r="1403">
          <cell r="A1403" t="str">
            <v>.3</v>
          </cell>
          <cell r="B1403" t="str">
            <v>Proposta</v>
          </cell>
          <cell r="C1403" t="str">
            <v>Junta de expansão metálica flangeada, Ø2",em aço inox</v>
          </cell>
          <cell r="D1403" t="str">
            <v>un</v>
          </cell>
          <cell r="E1403">
            <v>1</v>
          </cell>
          <cell r="F1403">
            <v>295</v>
          </cell>
          <cell r="G1403">
            <v>295</v>
          </cell>
        </row>
        <row r="1406">
          <cell r="A1406" t="str">
            <v>Composição 0221</v>
          </cell>
          <cell r="B1406" t="str">
            <v>Comp. Criada a partir do elemento</v>
          </cell>
          <cell r="C1406" t="str">
            <v>Sistema de medição de consumo de água potável, composto por caixa de proteção em alvenaria ou pré-fabricada, Hidrômetro Ø1" LAO, 2 registros de gaveta Ø1", conexões e acabamentos. Padrão da Concessionária local.</v>
          </cell>
          <cell r="D1406" t="str">
            <v>cj</v>
          </cell>
          <cell r="E1406">
            <v>1</v>
          </cell>
          <cell r="G1406">
            <v>1890.4999999999998</v>
          </cell>
        </row>
        <row r="1407">
          <cell r="A1407" t="str">
            <v>.1</v>
          </cell>
          <cell r="C1407" t="str">
            <v>Caixa de proteção do hidrômetro em alvenaria ou pré moldada, com porta e ferragens</v>
          </cell>
        </row>
        <row r="1408">
          <cell r="A1408" t="str">
            <v>.1.1</v>
          </cell>
          <cell r="B1408" t="str">
            <v>Sinapi 96523</v>
          </cell>
          <cell r="C1408" t="str">
            <v>Escavação manual de valas a qualquer profundidade, segundo Sinapi</v>
          </cell>
          <cell r="D1408" t="str">
            <v>m3</v>
          </cell>
          <cell r="E1408">
            <v>0.54</v>
          </cell>
          <cell r="F1408">
            <v>58.41</v>
          </cell>
          <cell r="G1408">
            <v>31.54</v>
          </cell>
        </row>
        <row r="1409">
          <cell r="A1409" t="str">
            <v>.1.2</v>
          </cell>
          <cell r="B1409" t="str">
            <v>Sinapi 96995</v>
          </cell>
          <cell r="C1409" t="str">
            <v>Reaterro de vala com compactação manual</v>
          </cell>
          <cell r="D1409" t="str">
            <v>m3</v>
          </cell>
          <cell r="E1409">
            <v>0.19</v>
          </cell>
          <cell r="F1409">
            <v>29.86</v>
          </cell>
          <cell r="G1409">
            <v>5.67</v>
          </cell>
        </row>
        <row r="1410">
          <cell r="A1410" t="str">
            <v>.1.3</v>
          </cell>
          <cell r="B1410" t="str">
            <v>Sinapi 96616</v>
          </cell>
          <cell r="C1410" t="str">
            <v>Lastro de concreto magro, aplicado em blocos de coroamento</v>
          </cell>
          <cell r="D1410" t="str">
            <v>m3</v>
          </cell>
          <cell r="E1410">
            <v>3.7999999999999999E-2</v>
          </cell>
          <cell r="F1410">
            <v>433.52</v>
          </cell>
          <cell r="G1410">
            <v>16.47</v>
          </cell>
        </row>
        <row r="1411">
          <cell r="A1411" t="str">
            <v>.1.4</v>
          </cell>
          <cell r="B1411" t="str">
            <v>Sinapi 95955</v>
          </cell>
          <cell r="C1411" t="str">
            <v>(Composição representativa) execução de estruturas de concreto armado, fck = 25 Mpa</v>
          </cell>
          <cell r="D1411" t="str">
            <v>m3</v>
          </cell>
          <cell r="E1411">
            <v>7.0000000000000007E-2</v>
          </cell>
          <cell r="F1411">
            <v>1992.96</v>
          </cell>
          <cell r="G1411">
            <v>139.51</v>
          </cell>
        </row>
        <row r="1412">
          <cell r="A1412" t="str">
            <v>.1.5</v>
          </cell>
          <cell r="B1412" t="str">
            <v>Sinapi 72131</v>
          </cell>
          <cell r="C1412" t="str">
            <v>Alvenaria em tijolo ceramico macico 5x10x20cm 1 vez (espessura 20cm), assentado com argamassa traco 1:2:8 (cimento, cal e areia)</v>
          </cell>
          <cell r="D1412" t="str">
            <v>m2</v>
          </cell>
          <cell r="E1412">
            <v>1.36</v>
          </cell>
          <cell r="F1412">
            <v>106.53</v>
          </cell>
          <cell r="G1412">
            <v>144.88</v>
          </cell>
        </row>
        <row r="1413">
          <cell r="A1413" t="str">
            <v>.1.6</v>
          </cell>
          <cell r="B1413" t="str">
            <v>Sinapi 87899</v>
          </cell>
          <cell r="C1413" t="str">
            <v>Chapisco aplicado em alvenaria (com presença de vãos) e estruturas de concreto de fachada, com rolo para textura acrílica. argamassa traço 1:4 e emulsão polimérica (adesivo) com preparo manual</v>
          </cell>
          <cell r="D1413" t="str">
            <v>m2</v>
          </cell>
          <cell r="E1413">
            <v>2.72</v>
          </cell>
          <cell r="F1413">
            <v>5.63</v>
          </cell>
          <cell r="G1413">
            <v>15.31</v>
          </cell>
        </row>
        <row r="1414">
          <cell r="A1414" t="str">
            <v>.1.7</v>
          </cell>
          <cell r="B1414" t="str">
            <v>Sinapi 87777</v>
          </cell>
          <cell r="C1414" t="str">
            <v>Emboço ou massa única em argamassa traço 1:2:8, preparo manual, aplicada manualmente em panos de fachada com presença de vãos, espessura de 25 mm. Fornecimento e aplicação</v>
          </cell>
          <cell r="D1414" t="str">
            <v>m2</v>
          </cell>
          <cell r="E1414">
            <v>2.72</v>
          </cell>
          <cell r="F1414">
            <v>38.99</v>
          </cell>
          <cell r="G1414">
            <v>106.05</v>
          </cell>
        </row>
        <row r="1415">
          <cell r="A1415" t="str">
            <v>.1.8</v>
          </cell>
          <cell r="B1415" t="str">
            <v>Sinapi 88411</v>
          </cell>
          <cell r="C1415" t="str">
            <v>Fornecimento e aplicação manual de fundo selador acrílico em panos de fachada uma demão</v>
          </cell>
          <cell r="D1415" t="str">
            <v>m2</v>
          </cell>
          <cell r="E1415">
            <v>2.72</v>
          </cell>
          <cell r="F1415">
            <v>1.8</v>
          </cell>
          <cell r="G1415">
            <v>4.9000000000000004</v>
          </cell>
        </row>
        <row r="1416">
          <cell r="A1416" t="str">
            <v>.1.9</v>
          </cell>
          <cell r="B1416" t="str">
            <v>Sinapi 96131</v>
          </cell>
          <cell r="C1416" t="str">
            <v>Fornecimento e aplicação manual de massa acrílica em panos de fachada, duas demãos</v>
          </cell>
          <cell r="D1416" t="str">
            <v>m2</v>
          </cell>
          <cell r="E1416">
            <v>2.72</v>
          </cell>
          <cell r="F1416">
            <v>18.55</v>
          </cell>
          <cell r="G1416">
            <v>50.46</v>
          </cell>
        </row>
        <row r="1417">
          <cell r="A1417" t="str">
            <v>.1.10</v>
          </cell>
          <cell r="B1417" t="str">
            <v>Sinapi 88416</v>
          </cell>
          <cell r="C1417" t="str">
            <v>Fornecimento e aplicação de manual de pintura com tinta texturizada acrílica em panos de fachada duas demãos nas cores de projeto</v>
          </cell>
          <cell r="D1417" t="str">
            <v>m2</v>
          </cell>
          <cell r="E1417">
            <v>2.72</v>
          </cell>
          <cell r="F1417">
            <v>17.52</v>
          </cell>
          <cell r="G1417">
            <v>47.65</v>
          </cell>
        </row>
        <row r="1418">
          <cell r="A1418" t="str">
            <v>.1.11</v>
          </cell>
          <cell r="B1418" t="str">
            <v>Sinapi 74238/2</v>
          </cell>
          <cell r="C1418" t="str">
            <v>Portao em tela arame galvanizado n.12 malha 2" e moldura em tubos de aco com duas folhas de abrir, incluso ferragens</v>
          </cell>
          <cell r="D1418" t="str">
            <v>m2</v>
          </cell>
          <cell r="E1418">
            <v>0.5</v>
          </cell>
          <cell r="F1418">
            <v>617.49</v>
          </cell>
          <cell r="G1418">
            <v>308.75</v>
          </cell>
        </row>
        <row r="1419">
          <cell r="A1419" t="str">
            <v>.1.12</v>
          </cell>
          <cell r="B1419" t="str">
            <v>Sinapi 73924/3</v>
          </cell>
          <cell r="C1419" t="str">
            <v>Fornecimento e aplicação de pintura esmalte fosco, duas demaos, sobre superficie metalica</v>
          </cell>
          <cell r="D1419" t="str">
            <v>m2</v>
          </cell>
          <cell r="E1419">
            <v>1.5</v>
          </cell>
          <cell r="F1419">
            <v>21.88</v>
          </cell>
          <cell r="G1419">
            <v>32.82</v>
          </cell>
        </row>
        <row r="1420">
          <cell r="A1420" t="str">
            <v>.1.13</v>
          </cell>
          <cell r="B1420" t="str">
            <v>Sinapi 74064/1</v>
          </cell>
          <cell r="C1420" t="str">
            <v>Fornecimento e aplicação de fundo anticorrosivo a base de oxido de ferro (zarcao), duas demaos</v>
          </cell>
          <cell r="D1420" t="str">
            <v>m2</v>
          </cell>
          <cell r="E1420">
            <v>1.5</v>
          </cell>
          <cell r="F1420">
            <v>16.440000000000001</v>
          </cell>
          <cell r="G1420">
            <v>24.66</v>
          </cell>
        </row>
        <row r="1422">
          <cell r="A1422" t="str">
            <v>.2</v>
          </cell>
          <cell r="B1422" t="str">
            <v>Ins Sinapi 12770</v>
          </cell>
          <cell r="C1422" t="str">
            <v>Hidrometro multijato, vazao maxima de 10,0 m3/h, de 1"</v>
          </cell>
          <cell r="D1422" t="str">
            <v>un</v>
          </cell>
          <cell r="E1422">
            <v>1</v>
          </cell>
          <cell r="F1422">
            <v>450.69</v>
          </cell>
          <cell r="G1422">
            <v>450.69</v>
          </cell>
        </row>
        <row r="1423">
          <cell r="A1423" t="str">
            <v>.3</v>
          </cell>
          <cell r="B1423" t="str">
            <v>Sinapi 88267</v>
          </cell>
          <cell r="C1423" t="str">
            <v>Encanador ou bombeiro hidraulico com Encargos Complementares</v>
          </cell>
          <cell r="D1423" t="str">
            <v>h</v>
          </cell>
          <cell r="E1423">
            <v>6</v>
          </cell>
          <cell r="F1423">
            <v>18.5</v>
          </cell>
          <cell r="G1423">
            <v>111</v>
          </cell>
        </row>
        <row r="1424">
          <cell r="A1424" t="str">
            <v>.4</v>
          </cell>
          <cell r="B1424" t="str">
            <v>Sinapi 88316</v>
          </cell>
          <cell r="C1424" t="str">
            <v>Servente com Encargos Complementares</v>
          </cell>
          <cell r="D1424" t="str">
            <v>h</v>
          </cell>
          <cell r="E1424">
            <v>6</v>
          </cell>
          <cell r="F1424">
            <v>12.45</v>
          </cell>
          <cell r="G1424">
            <v>74.7</v>
          </cell>
        </row>
        <row r="1425">
          <cell r="A1425" t="str">
            <v>.5</v>
          </cell>
          <cell r="B1425" t="str">
            <v>Sinapi 94495</v>
          </cell>
          <cell r="C1425" t="str">
            <v>Registro de gaveta bruto, latão, roscável, 1, instalado em reservação de água de edificação que possua reservatório de fibra/fibrocimento fornecimento e instalação</v>
          </cell>
          <cell r="D1425" t="str">
            <v>un</v>
          </cell>
          <cell r="E1425">
            <v>2</v>
          </cell>
          <cell r="F1425">
            <v>54.49</v>
          </cell>
          <cell r="G1425">
            <v>108.98</v>
          </cell>
        </row>
        <row r="1426">
          <cell r="A1426" t="str">
            <v>.6</v>
          </cell>
          <cell r="B1426" t="str">
            <v>Sinapi 97535</v>
          </cell>
          <cell r="C1426" t="str">
            <v>Tubo de aço galvanizado com costura, classe média, conexão rosqueada, dn 25 (1"), instalado em rede de alimentação para sprinkler - fornecimento e instalação</v>
          </cell>
          <cell r="D1426" t="str">
            <v>m</v>
          </cell>
          <cell r="E1426">
            <v>2</v>
          </cell>
          <cell r="F1426">
            <v>29.8</v>
          </cell>
          <cell r="G1426">
            <v>59.6</v>
          </cell>
        </row>
        <row r="1427">
          <cell r="A1427" t="str">
            <v>.7</v>
          </cell>
          <cell r="B1427" t="str">
            <v>Sinapi 92657</v>
          </cell>
          <cell r="C1427" t="str">
            <v>Niple, em ferro galvanizado, conexão rosqueada, dn 25 (1"), instalado em rede de alimentação para sprinkler - fornecimento e instalação</v>
          </cell>
          <cell r="D1427" t="str">
            <v>un</v>
          </cell>
          <cell r="E1427">
            <v>2</v>
          </cell>
          <cell r="F1427">
            <v>16.27</v>
          </cell>
          <cell r="G1427">
            <v>32.54</v>
          </cell>
        </row>
        <row r="1428">
          <cell r="A1428" t="str">
            <v>.8</v>
          </cell>
          <cell r="B1428" t="str">
            <v>Sinapi 92658</v>
          </cell>
          <cell r="C1428" t="str">
            <v>Luva, em ferro galvanizado, conexão rosqueada, dn 25 (1"), instalado em rede de alimentação para sprinkler - fornecimento e instalação</v>
          </cell>
          <cell r="D1428" t="str">
            <v>un</v>
          </cell>
          <cell r="E1428">
            <v>2</v>
          </cell>
          <cell r="F1428">
            <v>17.27</v>
          </cell>
          <cell r="G1428">
            <v>34.54</v>
          </cell>
        </row>
        <row r="1429">
          <cell r="A1429" t="str">
            <v>.9</v>
          </cell>
          <cell r="B1429" t="str">
            <v>Sinapi 92670</v>
          </cell>
          <cell r="C1429" t="str">
            <v>Joelho 90 graus, em ferro galvanizado, conexão rosqueada, dn 25 (1"), instalado em rede de alimentação para sprinkler - fornecimento e instalação</v>
          </cell>
          <cell r="D1429" t="str">
            <v>un</v>
          </cell>
          <cell r="E1429">
            <v>2</v>
          </cell>
          <cell r="F1429">
            <v>23.34</v>
          </cell>
          <cell r="G1429">
            <v>46.68</v>
          </cell>
        </row>
        <row r="1430">
          <cell r="A1430" t="str">
            <v>.10</v>
          </cell>
          <cell r="B1430" t="str">
            <v>Sinapi 97529</v>
          </cell>
          <cell r="C1430" t="str">
            <v>Tê, em aço, conexão soldada, dn 25 (1"), instalado em rede de alimentação para sprinkler - fornecimento e instalação</v>
          </cell>
          <cell r="D1430" t="str">
            <v>un</v>
          </cell>
          <cell r="E1430">
            <v>1</v>
          </cell>
          <cell r="F1430">
            <v>43.1</v>
          </cell>
          <cell r="G1430">
            <v>43.1</v>
          </cell>
        </row>
        <row r="1433">
          <cell r="A1433" t="str">
            <v>Composição 0222</v>
          </cell>
          <cell r="B1433" t="str">
            <v>Comp. Criada a partir do elemento</v>
          </cell>
          <cell r="C1433" t="str">
            <v>Sistema de bombeamento de agua de potável, composto por duas bombas centrifugas, conexões, fixações, quadro de comando, etc. Conforme Especificações no Memorial Descritivo.</v>
          </cell>
          <cell r="D1433" t="str">
            <v>cj</v>
          </cell>
          <cell r="E1433">
            <v>1</v>
          </cell>
          <cell r="G1433">
            <v>8456.25</v>
          </cell>
        </row>
        <row r="1434">
          <cell r="A1434" t="str">
            <v>.1</v>
          </cell>
          <cell r="B1434" t="str">
            <v>Proposta</v>
          </cell>
          <cell r="C1434" t="str">
            <v>Bomba centrífuga MONOBLOCO - Vazão: 15,4 m³/h - Alt. Manom.: 24mca - Potência: 3CV - 380V - 3Ø - 60Hz - Descarga=1" - Sucção= 1.1/2". Ref.: SCHNEIDER modelo BC-92 S/T 1C ou superior</v>
          </cell>
          <cell r="D1434" t="str">
            <v>un</v>
          </cell>
          <cell r="E1434">
            <v>2</v>
          </cell>
          <cell r="F1434">
            <v>1831.66</v>
          </cell>
          <cell r="G1434">
            <v>3663.32</v>
          </cell>
        </row>
        <row r="1435">
          <cell r="A1435" t="str">
            <v>.2</v>
          </cell>
          <cell r="B1435" t="str">
            <v>Sinapi 84153</v>
          </cell>
          <cell r="C1435" t="str">
            <v>Aparelho de apoio neoprene nao fretado (1,4kg/dm3)</v>
          </cell>
          <cell r="D1435" t="str">
            <v>kg</v>
          </cell>
          <cell r="E1435">
            <v>12</v>
          </cell>
          <cell r="F1435">
            <v>67.819999999999993</v>
          </cell>
          <cell r="G1435">
            <v>813.84</v>
          </cell>
        </row>
        <row r="1436">
          <cell r="A1436" t="str">
            <v>.3</v>
          </cell>
          <cell r="B1436" t="str">
            <v>Sinapi 73836/1</v>
          </cell>
          <cell r="C1436" t="str">
            <v>Instalacao de conj.moto bomba horizontal ate 10 cv</v>
          </cell>
          <cell r="D1436" t="str">
            <v>un</v>
          </cell>
          <cell r="E1436">
            <v>2</v>
          </cell>
          <cell r="F1436">
            <v>505</v>
          </cell>
          <cell r="G1436">
            <v>1010</v>
          </cell>
        </row>
        <row r="1437">
          <cell r="A1437" t="str">
            <v>.4</v>
          </cell>
          <cell r="B1437" t="str">
            <v>Sinapi 94497</v>
          </cell>
          <cell r="C1437" t="str">
            <v>Registro de gaveta bruto, latão, roscável, 1 1/2, instalado em reservação de água de edificação que possua reservatório de fibra/fibrocimento fornecimento e instalação</v>
          </cell>
          <cell r="D1437" t="str">
            <v>un</v>
          </cell>
          <cell r="E1437">
            <v>2</v>
          </cell>
          <cell r="F1437">
            <v>76.06</v>
          </cell>
          <cell r="G1437">
            <v>152.12</v>
          </cell>
        </row>
        <row r="1438">
          <cell r="A1438" t="str">
            <v>.5</v>
          </cell>
          <cell r="B1438" t="str">
            <v>Sinapi 99631</v>
          </cell>
          <cell r="C1438" t="str">
            <v>Válvula de retenção vertical, de bronze, roscável, 1 1/2" - fornecimento e instalação</v>
          </cell>
          <cell r="D1438" t="str">
            <v>un</v>
          </cell>
          <cell r="E1438">
            <v>2</v>
          </cell>
          <cell r="F1438">
            <v>80.14</v>
          </cell>
          <cell r="G1438">
            <v>160.28</v>
          </cell>
        </row>
        <row r="1439">
          <cell r="A1439" t="str">
            <v>.6</v>
          </cell>
          <cell r="B1439" t="str">
            <v>Sinapi 92653</v>
          </cell>
          <cell r="C1439" t="str">
            <v>Tubo de aço galvanizado com costura, classe média, conexão rosqueada, dn 40 (1 1/2"), instalado em rede de alimentação para sprinkler - fornecimento e instalação</v>
          </cell>
          <cell r="D1439" t="str">
            <v>m</v>
          </cell>
          <cell r="E1439">
            <v>6</v>
          </cell>
          <cell r="F1439">
            <v>40.75</v>
          </cell>
          <cell r="G1439">
            <v>244.5</v>
          </cell>
        </row>
        <row r="1440">
          <cell r="A1440" t="str">
            <v>.7</v>
          </cell>
          <cell r="B1440" t="str">
            <v>Sinapi 92661</v>
          </cell>
          <cell r="C1440" t="str">
            <v>Niple, em ferro galvanizado, conexão rosqueada, dn 40 (1 1/2"), instalado em rede de alimentação para sprinkler - fornecimento e instalação</v>
          </cell>
          <cell r="D1440" t="str">
            <v>un</v>
          </cell>
          <cell r="E1440">
            <v>2</v>
          </cell>
          <cell r="F1440">
            <v>23.54</v>
          </cell>
          <cell r="G1440">
            <v>47.08</v>
          </cell>
        </row>
        <row r="1441">
          <cell r="A1441" t="str">
            <v>.8</v>
          </cell>
          <cell r="B1441" t="str">
            <v>Sinapi 92662</v>
          </cell>
          <cell r="C1441" t="str">
            <v>Luva, em ferro galvanizado, conexão rosqueada, dn 40 (1 1/2"), instalado em rede de alimentação para sprinkler - fornecimento e instalação</v>
          </cell>
          <cell r="D1441" t="str">
            <v>un</v>
          </cell>
          <cell r="E1441">
            <v>6</v>
          </cell>
          <cell r="F1441">
            <v>23.72</v>
          </cell>
          <cell r="G1441">
            <v>142.32</v>
          </cell>
        </row>
        <row r="1442">
          <cell r="A1442" t="str">
            <v>.9</v>
          </cell>
          <cell r="B1442" t="str">
            <v>Sinapi 92674</v>
          </cell>
          <cell r="C1442" t="str">
            <v>Joelho 90 graus, em ferro galvanizado, conexão rosqueada, dn 40 (1 1/2 "), instalado em rede de alimentação para sprinkler - fornecimento e instalação</v>
          </cell>
          <cell r="D1442" t="str">
            <v>un</v>
          </cell>
          <cell r="E1442">
            <v>2</v>
          </cell>
          <cell r="F1442">
            <v>34.36</v>
          </cell>
          <cell r="G1442">
            <v>68.72</v>
          </cell>
        </row>
        <row r="1443">
          <cell r="A1443" t="str">
            <v>.10</v>
          </cell>
          <cell r="B1443" t="str">
            <v>Sinapi 92683</v>
          </cell>
          <cell r="C1443" t="str">
            <v>Tê, em ferro galvanizado, conexão rosqueada, dn 40 (1 1/2"), instalado em rede de alimentação para sprinkler - fornecimento e instalação.</v>
          </cell>
          <cell r="D1443" t="str">
            <v>un</v>
          </cell>
          <cell r="E1443">
            <v>1</v>
          </cell>
          <cell r="F1443">
            <v>45.15</v>
          </cell>
          <cell r="G1443">
            <v>45.15</v>
          </cell>
        </row>
        <row r="1444">
          <cell r="A1444" t="str">
            <v>.11</v>
          </cell>
          <cell r="B1444" t="str">
            <v>Sinapi 92900</v>
          </cell>
          <cell r="C1444" t="str">
            <v>União, em ferro galvanizado, conexão rosqueada, dn 40 (1 1/2"), instalado em rede de alimentação para sprinkler - fornecimento e instalação</v>
          </cell>
          <cell r="D1444" t="str">
            <v>un</v>
          </cell>
          <cell r="E1444">
            <v>2</v>
          </cell>
          <cell r="F1444">
            <v>48.77</v>
          </cell>
          <cell r="G1444">
            <v>97.54</v>
          </cell>
        </row>
        <row r="1445">
          <cell r="A1445" t="str">
            <v>.12</v>
          </cell>
          <cell r="B1445" t="str">
            <v>Proposta</v>
          </cell>
          <cell r="C1445" t="str">
            <v>Quadro de Comando 2 Bombas 220V 5A 6Cv Part. Direta Br Controll</v>
          </cell>
          <cell r="D1445" t="str">
            <v>un</v>
          </cell>
          <cell r="E1445">
            <v>1</v>
          </cell>
          <cell r="F1445">
            <v>1876.66</v>
          </cell>
          <cell r="G1445">
            <v>1876.66</v>
          </cell>
        </row>
        <row r="1446">
          <cell r="A1446" t="str">
            <v>.13</v>
          </cell>
          <cell r="B1446" t="str">
            <v>Sinapi 88247</v>
          </cell>
          <cell r="C1446" t="str">
            <v>Auxiliar de eletricista com encargos complementares</v>
          </cell>
          <cell r="D1446" t="str">
            <v>h</v>
          </cell>
          <cell r="E1446">
            <v>4</v>
          </cell>
          <cell r="F1446">
            <v>14.57</v>
          </cell>
          <cell r="G1446">
            <v>58.28</v>
          </cell>
        </row>
        <row r="1447">
          <cell r="A1447" t="str">
            <v>.14</v>
          </cell>
          <cell r="B1447" t="str">
            <v>Sinapi 88264</v>
          </cell>
          <cell r="C1447" t="str">
            <v>Eletricista com encargos complementares</v>
          </cell>
          <cell r="D1447" t="str">
            <v>h</v>
          </cell>
          <cell r="E1447">
            <v>4</v>
          </cell>
          <cell r="F1447">
            <v>19.11</v>
          </cell>
          <cell r="G1447">
            <v>76.44</v>
          </cell>
        </row>
        <row r="1450">
          <cell r="A1450" t="str">
            <v>Composição 0223</v>
          </cell>
          <cell r="B1450" t="str">
            <v>Comp. Criada a partir do elemento</v>
          </cell>
          <cell r="C1450" t="str">
            <v>Sistema de bombeamento de agua de poço, composto por duas bombas centrifugas, conexões, fixações, quadro de comando, etc. Conforme Especificações no Memorial Descritivo.</v>
          </cell>
          <cell r="D1450" t="str">
            <v>cj</v>
          </cell>
          <cell r="E1450">
            <v>1</v>
          </cell>
          <cell r="G1450">
            <v>6742.2699999999986</v>
          </cell>
        </row>
        <row r="1451">
          <cell r="A1451" t="str">
            <v>.1</v>
          </cell>
          <cell r="B1451" t="str">
            <v>Proposta</v>
          </cell>
          <cell r="C1451" t="str">
            <v>Bomba centrífuga MONOBLOCO - Vazão: 6,2 m³/h - Alt. Manom.: 24mca - Potência: 1,5CV - 380V - 3Ø - 60Hz - Descarga=1" - Sucção= 1.1/2". Ref.: SCHNEIDER modelo BC-92 S/T 1A ou superior</v>
          </cell>
          <cell r="D1451" t="str">
            <v>un</v>
          </cell>
          <cell r="E1451">
            <v>2</v>
          </cell>
          <cell r="F1451">
            <v>974.67</v>
          </cell>
          <cell r="G1451">
            <v>1949.34</v>
          </cell>
        </row>
        <row r="1452">
          <cell r="A1452" t="str">
            <v>.2</v>
          </cell>
          <cell r="B1452" t="str">
            <v>Sinapi 84153</v>
          </cell>
          <cell r="C1452" t="str">
            <v>Aparelho de apoio neoprene nao fretado (1,4kg/dm3)</v>
          </cell>
          <cell r="D1452" t="str">
            <v>kg</v>
          </cell>
          <cell r="E1452">
            <v>12</v>
          </cell>
          <cell r="F1452">
            <v>67.819999999999993</v>
          </cell>
          <cell r="G1452">
            <v>813.84</v>
          </cell>
        </row>
        <row r="1453">
          <cell r="A1453" t="str">
            <v>.3</v>
          </cell>
          <cell r="B1453" t="str">
            <v>Sinapi 73836/1</v>
          </cell>
          <cell r="C1453" t="str">
            <v>Instalacao de conj.moto bomba horizontal ate 10 cv</v>
          </cell>
          <cell r="D1453" t="str">
            <v>un</v>
          </cell>
          <cell r="E1453">
            <v>2</v>
          </cell>
          <cell r="F1453">
            <v>505</v>
          </cell>
          <cell r="G1453">
            <v>1010</v>
          </cell>
        </row>
        <row r="1454">
          <cell r="A1454" t="str">
            <v>.4</v>
          </cell>
          <cell r="B1454" t="str">
            <v>Sinapi 94497</v>
          </cell>
          <cell r="C1454" t="str">
            <v>Registro de gaveta bruto, latão, roscável, 1 1/2, instalado em reservação de água de edificação que possua reservatório de fibra/fibrocimento fornecimento e instalação</v>
          </cell>
          <cell r="D1454" t="str">
            <v>un</v>
          </cell>
          <cell r="E1454">
            <v>2</v>
          </cell>
          <cell r="F1454">
            <v>76.06</v>
          </cell>
          <cell r="G1454">
            <v>152.12</v>
          </cell>
        </row>
        <row r="1455">
          <cell r="A1455" t="str">
            <v>.5</v>
          </cell>
          <cell r="B1455" t="str">
            <v>Sinapi 99631</v>
          </cell>
          <cell r="C1455" t="str">
            <v>Válvula de retenção vertical, de bronze, roscável, 1 1/2" - fornecimento e instalação</v>
          </cell>
          <cell r="D1455" t="str">
            <v>un</v>
          </cell>
          <cell r="E1455">
            <v>2</v>
          </cell>
          <cell r="F1455">
            <v>80.14</v>
          </cell>
          <cell r="G1455">
            <v>160.28</v>
          </cell>
        </row>
        <row r="1456">
          <cell r="A1456" t="str">
            <v>.6</v>
          </cell>
          <cell r="B1456" t="str">
            <v>Sinapi 92653</v>
          </cell>
          <cell r="C1456" t="str">
            <v>Tubo de aço galvanizado com costura, classe média, conexão rosqueada, dn 40 (1 1/2"), instalado em rede de alimentação para sprinkler - fornecimento e instalação</v>
          </cell>
          <cell r="D1456" t="str">
            <v>m</v>
          </cell>
          <cell r="E1456">
            <v>6</v>
          </cell>
          <cell r="F1456">
            <v>40.75</v>
          </cell>
          <cell r="G1456">
            <v>244.5</v>
          </cell>
        </row>
        <row r="1457">
          <cell r="A1457" t="str">
            <v>.7</v>
          </cell>
          <cell r="B1457" t="str">
            <v>Sinapi 92661</v>
          </cell>
          <cell r="C1457" t="str">
            <v>Niple, em ferro galvanizado, conexão rosqueada, dn 40 (1 1/2"), instalado em rede de alimentação para sprinkler - fornecimento e instalação</v>
          </cell>
          <cell r="D1457" t="str">
            <v>un</v>
          </cell>
          <cell r="E1457">
            <v>2</v>
          </cell>
          <cell r="F1457">
            <v>23.54</v>
          </cell>
          <cell r="G1457">
            <v>47.08</v>
          </cell>
        </row>
        <row r="1458">
          <cell r="A1458" t="str">
            <v>.8</v>
          </cell>
          <cell r="B1458" t="str">
            <v>Sinapi 92662</v>
          </cell>
          <cell r="C1458" t="str">
            <v>Luva, em ferro galvanizado, conexão rosqueada, dn 40 (1 1/2"), instalado em rede de alimentação para sprinkler - fornecimento e instalação</v>
          </cell>
          <cell r="D1458" t="str">
            <v>un</v>
          </cell>
          <cell r="E1458">
            <v>6</v>
          </cell>
          <cell r="F1458">
            <v>23.72</v>
          </cell>
          <cell r="G1458">
            <v>142.32</v>
          </cell>
        </row>
        <row r="1459">
          <cell r="A1459" t="str">
            <v>.9</v>
          </cell>
          <cell r="B1459" t="str">
            <v>Sinapi 92674</v>
          </cell>
          <cell r="C1459" t="str">
            <v>Joelho 90 graus, em ferro galvanizado, conexão rosqueada, dn 40 (1 1/2 "), instalado em rede de alimentação para sprinkler - fornecimento e instalação</v>
          </cell>
          <cell r="D1459" t="str">
            <v>un</v>
          </cell>
          <cell r="E1459">
            <v>2</v>
          </cell>
          <cell r="F1459">
            <v>34.36</v>
          </cell>
          <cell r="G1459">
            <v>68.72</v>
          </cell>
        </row>
        <row r="1460">
          <cell r="A1460" t="str">
            <v>.10</v>
          </cell>
          <cell r="B1460" t="str">
            <v>Sinapi 92683</v>
          </cell>
          <cell r="C1460" t="str">
            <v>Tê, em ferro galvanizado, conexão rosqueada, dn 40 (1 1/2"), instalado em rede de alimentação para sprinkler - fornecimento e instalação.</v>
          </cell>
          <cell r="D1460" t="str">
            <v>un</v>
          </cell>
          <cell r="E1460">
            <v>1</v>
          </cell>
          <cell r="F1460">
            <v>45.15</v>
          </cell>
          <cell r="G1460">
            <v>45.15</v>
          </cell>
        </row>
        <row r="1461">
          <cell r="A1461" t="str">
            <v>.11</v>
          </cell>
          <cell r="B1461" t="str">
            <v>Sinapi 92900</v>
          </cell>
          <cell r="C1461" t="str">
            <v>União, em ferro galvanizado, conexão rosqueada, dn 40 (1 1/2"), instalado em rede de alimentação para sprinkler - fornecimento e instalação</v>
          </cell>
          <cell r="D1461" t="str">
            <v>un</v>
          </cell>
          <cell r="E1461">
            <v>2</v>
          </cell>
          <cell r="F1461">
            <v>48.77</v>
          </cell>
          <cell r="G1461">
            <v>97.54</v>
          </cell>
        </row>
        <row r="1462">
          <cell r="A1462" t="str">
            <v>.12</v>
          </cell>
          <cell r="B1462" t="str">
            <v>Proposta</v>
          </cell>
          <cell r="C1462" t="str">
            <v>Quadro de Comando 2 Bombas 220V 5A 6Cv Part. Direta Br Controll</v>
          </cell>
          <cell r="D1462" t="str">
            <v>un</v>
          </cell>
          <cell r="E1462">
            <v>1</v>
          </cell>
          <cell r="F1462">
            <v>1876.66</v>
          </cell>
          <cell r="G1462">
            <v>1876.66</v>
          </cell>
        </row>
        <row r="1463">
          <cell r="A1463" t="str">
            <v>.13</v>
          </cell>
          <cell r="B1463" t="str">
            <v>Sinapi 88247</v>
          </cell>
          <cell r="C1463" t="str">
            <v>Auxiliar de eletricista com encargos complementares</v>
          </cell>
          <cell r="D1463" t="str">
            <v>h</v>
          </cell>
          <cell r="E1463">
            <v>4</v>
          </cell>
          <cell r="F1463">
            <v>14.57</v>
          </cell>
          <cell r="G1463">
            <v>58.28</v>
          </cell>
        </row>
        <row r="1464">
          <cell r="A1464" t="str">
            <v>.14</v>
          </cell>
          <cell r="B1464" t="str">
            <v>Sinapi 88264</v>
          </cell>
          <cell r="C1464" t="str">
            <v>Eletricista com encargos complementares</v>
          </cell>
          <cell r="D1464" t="str">
            <v>h</v>
          </cell>
          <cell r="E1464">
            <v>4</v>
          </cell>
          <cell r="F1464">
            <v>19.11</v>
          </cell>
          <cell r="G1464">
            <v>76.44</v>
          </cell>
        </row>
        <row r="1467">
          <cell r="A1467" t="str">
            <v>Composição 0224</v>
          </cell>
          <cell r="B1467" t="str">
            <v>Comp. Criada a partir do elemento</v>
          </cell>
          <cell r="C1467" t="str">
            <v>Mao de obra para instalação de Reservatório térmico (boiler), solar e elétrico, com capacidade de 5.000 litros, Ref. Soletrol ou superior</v>
          </cell>
          <cell r="D1467" t="str">
            <v>cj</v>
          </cell>
          <cell r="E1467">
            <v>1</v>
          </cell>
          <cell r="G1467">
            <v>6893.36</v>
          </cell>
        </row>
        <row r="1468">
          <cell r="A1468" t="str">
            <v>.1</v>
          </cell>
          <cell r="B1468" t="str">
            <v>Sinapi 88247</v>
          </cell>
          <cell r="C1468" t="str">
            <v>Auxiliar de eletricista com encargos complementares</v>
          </cell>
          <cell r="D1468" t="str">
            <v>h</v>
          </cell>
          <cell r="E1468">
            <v>44</v>
          </cell>
          <cell r="F1468">
            <v>14.57</v>
          </cell>
          <cell r="G1468">
            <v>641.08000000000004</v>
          </cell>
        </row>
        <row r="1469">
          <cell r="A1469" t="str">
            <v>.2</v>
          </cell>
          <cell r="B1469" t="str">
            <v>Sinapi 88264</v>
          </cell>
          <cell r="C1469" t="str">
            <v>Eletricista com encargos complementares</v>
          </cell>
          <cell r="D1469" t="str">
            <v>h</v>
          </cell>
          <cell r="E1469">
            <v>33.75</v>
          </cell>
          <cell r="F1469">
            <v>19.11</v>
          </cell>
          <cell r="G1469">
            <v>644.96</v>
          </cell>
        </row>
        <row r="1470">
          <cell r="A1470" t="str">
            <v>.3</v>
          </cell>
          <cell r="B1470" t="str">
            <v>Sinapi 88279</v>
          </cell>
          <cell r="C1470" t="str">
            <v>Montador eletromecânico com encargos complementares</v>
          </cell>
          <cell r="D1470" t="str">
            <v>h</v>
          </cell>
          <cell r="E1470">
            <v>33.75</v>
          </cell>
          <cell r="F1470">
            <v>38.67</v>
          </cell>
          <cell r="G1470">
            <v>1305.1099999999999</v>
          </cell>
        </row>
        <row r="1471">
          <cell r="A1471" t="str">
            <v>.4</v>
          </cell>
          <cell r="B1471" t="str">
            <v>Estimado</v>
          </cell>
          <cell r="C1471" t="str">
            <v>Frete JadLog para equipamentos solares (R$ 7.036,30 / R$ 30.117,00) = 23,36%</v>
          </cell>
          <cell r="D1471" t="str">
            <v>un</v>
          </cell>
          <cell r="E1471">
            <v>0.2336</v>
          </cell>
          <cell r="F1471">
            <v>18417</v>
          </cell>
          <cell r="G1471">
            <v>4302.21</v>
          </cell>
        </row>
        <row r="1474">
          <cell r="A1474" t="str">
            <v>Composição 0225</v>
          </cell>
          <cell r="B1474" t="str">
            <v>Comp. Criada a partir do elemento</v>
          </cell>
          <cell r="C1474" t="str">
            <v>Mão de obra para instalação de Placa Solar, com área de captação de 2,00m²  Ref. SOLETROL Max Alumínio ou superior.</v>
          </cell>
          <cell r="D1474" t="str">
            <v>un</v>
          </cell>
          <cell r="E1474">
            <v>1</v>
          </cell>
          <cell r="G1474">
            <v>324.19</v>
          </cell>
        </row>
        <row r="1475">
          <cell r="A1475" t="str">
            <v>.1</v>
          </cell>
          <cell r="B1475" t="str">
            <v>Sinapi 88279</v>
          </cell>
          <cell r="C1475" t="str">
            <v>Montador eletromecânico com encargos complementares</v>
          </cell>
          <cell r="D1475" t="str">
            <v>h</v>
          </cell>
          <cell r="E1475">
            <v>2.1</v>
          </cell>
          <cell r="F1475">
            <v>38.67</v>
          </cell>
          <cell r="G1475">
            <v>81.209999999999994</v>
          </cell>
        </row>
        <row r="1476">
          <cell r="A1476" t="str">
            <v>.2</v>
          </cell>
          <cell r="B1476" t="str">
            <v>Sinapi 88267</v>
          </cell>
          <cell r="C1476" t="str">
            <v>Encanador ou bombeiro hidráulico com encargos complementares</v>
          </cell>
          <cell r="D1476" t="str">
            <v>h</v>
          </cell>
          <cell r="E1476">
            <v>2.1</v>
          </cell>
          <cell r="F1476">
            <v>18.5</v>
          </cell>
          <cell r="G1476">
            <v>38.85</v>
          </cell>
        </row>
        <row r="1477">
          <cell r="A1477" t="str">
            <v>.3</v>
          </cell>
          <cell r="B1477" t="str">
            <v>Sinapi 88316</v>
          </cell>
          <cell r="C1477" t="str">
            <v>Servente com encargos complementares</v>
          </cell>
          <cell r="D1477" t="str">
            <v>h</v>
          </cell>
          <cell r="E1477">
            <v>4.2</v>
          </cell>
          <cell r="F1477">
            <v>12.45</v>
          </cell>
          <cell r="G1477">
            <v>52.29</v>
          </cell>
        </row>
        <row r="1478">
          <cell r="A1478" t="str">
            <v>.4</v>
          </cell>
          <cell r="B1478" t="str">
            <v>Estimado</v>
          </cell>
          <cell r="C1478" t="str">
            <v>Frete JadLog para equipamentos solares (R$ 7.036,30 / R$ 30.117,00) = 23,36%</v>
          </cell>
          <cell r="D1478" t="str">
            <v>un</v>
          </cell>
          <cell r="E1478">
            <v>0.2336</v>
          </cell>
          <cell r="F1478">
            <v>650</v>
          </cell>
          <cell r="G1478">
            <v>151.84</v>
          </cell>
        </row>
        <row r="1481">
          <cell r="A1481" t="str">
            <v>Composição 0226</v>
          </cell>
          <cell r="B1481" t="str">
            <v>Comp. Sinapi 83486 para a bomba indicada</v>
          </cell>
          <cell r="C1481"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81" t="str">
            <v>un</v>
          </cell>
          <cell r="E1481">
            <v>1</v>
          </cell>
          <cell r="G1481">
            <v>1124.77</v>
          </cell>
        </row>
        <row r="1482">
          <cell r="A1482" t="str">
            <v>.1</v>
          </cell>
          <cell r="B1482" t="str">
            <v>Proposta</v>
          </cell>
          <cell r="C1482"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82" t="str">
            <v>un</v>
          </cell>
          <cell r="E1482">
            <v>1</v>
          </cell>
          <cell r="F1482">
            <v>863.73</v>
          </cell>
          <cell r="G1482">
            <v>863.73</v>
          </cell>
        </row>
        <row r="1483">
          <cell r="A1483" t="str">
            <v>.2</v>
          </cell>
          <cell r="B1483" t="str">
            <v>Sinapi 88248</v>
          </cell>
          <cell r="C1483" t="str">
            <v>Auxiliar de encanador ou bombeiro hidráulico com encargos complementares</v>
          </cell>
          <cell r="D1483" t="str">
            <v>h</v>
          </cell>
          <cell r="E1483">
            <v>8</v>
          </cell>
          <cell r="F1483">
            <v>14.13</v>
          </cell>
          <cell r="G1483">
            <v>113.04</v>
          </cell>
        </row>
        <row r="1484">
          <cell r="A1484" t="str">
            <v>.3</v>
          </cell>
          <cell r="B1484" t="str">
            <v>Sinapi 88267</v>
          </cell>
          <cell r="C1484" t="str">
            <v>Encanador ou bombeiro hidráulico com encargos complementares</v>
          </cell>
          <cell r="D1484" t="str">
            <v>h</v>
          </cell>
          <cell r="E1484">
            <v>8</v>
          </cell>
          <cell r="F1484">
            <v>18.5</v>
          </cell>
          <cell r="G1484">
            <v>148</v>
          </cell>
        </row>
        <row r="1487">
          <cell r="A1487" t="str">
            <v>Composição 0228</v>
          </cell>
          <cell r="B1487" t="str">
            <v>Comp. Criada a partir do elemento</v>
          </cell>
          <cell r="C1487" t="str">
            <v>Poço artesiano com profundidade de até 30m, incluindo bomba especial para poços artesianos, tubulações, válvulas, perfuração, acessórios e todos os demais itens diretos, indiretos e correlatos, necessários a perfeita execução do serviço.</v>
          </cell>
          <cell r="D1487" t="str">
            <v>un</v>
          </cell>
          <cell r="E1487">
            <v>1</v>
          </cell>
          <cell r="G1487">
            <v>67237.91</v>
          </cell>
        </row>
        <row r="1488">
          <cell r="A1488" t="str">
            <v>.1</v>
          </cell>
          <cell r="B1488" t="str">
            <v>Ins Sinapi 4780</v>
          </cell>
          <cell r="C1488" t="str">
            <v>Locação de perfuratriz pneumática de peso médio, * 24 * kg, para rocha h as 2,73</v>
          </cell>
          <cell r="D1488" t="str">
            <v>h</v>
          </cell>
          <cell r="E1488">
            <v>1425</v>
          </cell>
          <cell r="F1488">
            <v>2.92</v>
          </cell>
          <cell r="G1488">
            <v>4161</v>
          </cell>
        </row>
        <row r="1489">
          <cell r="A1489" t="str">
            <v>.2</v>
          </cell>
          <cell r="B1489" t="str">
            <v>Sinapi 88241</v>
          </cell>
          <cell r="C1489" t="str">
            <v>Ajudante de operação em geral com encargos complementares</v>
          </cell>
          <cell r="D1489" t="str">
            <v>h</v>
          </cell>
          <cell r="E1489">
            <v>2820</v>
          </cell>
          <cell r="F1489">
            <v>13.38</v>
          </cell>
          <cell r="G1489">
            <v>37731.599999999999</v>
          </cell>
        </row>
        <row r="1490">
          <cell r="A1490" t="str">
            <v>.3</v>
          </cell>
          <cell r="B1490" t="str">
            <v>Sinapi 88297</v>
          </cell>
          <cell r="C1490" t="str">
            <v>Operador de máquinas e equipamentos com encargos complementares</v>
          </cell>
          <cell r="D1490" t="str">
            <v>h</v>
          </cell>
          <cell r="E1490">
            <v>1425</v>
          </cell>
          <cell r="F1490">
            <v>12.93</v>
          </cell>
          <cell r="G1490">
            <v>18425.25</v>
          </cell>
        </row>
        <row r="1491">
          <cell r="A1491" t="str">
            <v>.4</v>
          </cell>
          <cell r="B1491" t="str">
            <v>Sinapi 91787</v>
          </cell>
          <cell r="C1491" t="str">
            <v>(composição representativa) do serviço de instalação de tubos de PVC, soldável, água fria, DN 40 mm (instalado em prumada), inclusive conexões, cortes e fixações, para prédios</v>
          </cell>
          <cell r="D1491" t="str">
            <v>m</v>
          </cell>
          <cell r="E1491">
            <v>190</v>
          </cell>
          <cell r="F1491">
            <v>20.27</v>
          </cell>
          <cell r="G1491">
            <v>3851.3</v>
          </cell>
        </row>
        <row r="1492">
          <cell r="A1492" t="str">
            <v>.5</v>
          </cell>
          <cell r="B1492" t="str">
            <v>Sinapi 91786</v>
          </cell>
          <cell r="C1492" t="str">
            <v>(composição representativa) do serviço de instalação tubos de PVC, soldável, água fria, DN 32 mm (instalado em ramal, sub-ramal, ramal de distribuição ou prumada), inclusive conexões, cortes e fixações, para prédios</v>
          </cell>
          <cell r="D1492" t="str">
            <v>m</v>
          </cell>
          <cell r="E1492">
            <v>6</v>
          </cell>
          <cell r="F1492">
            <v>19.010000000000002</v>
          </cell>
          <cell r="G1492">
            <v>114.06</v>
          </cell>
        </row>
        <row r="1493">
          <cell r="A1493" t="str">
            <v>.6</v>
          </cell>
          <cell r="B1493" t="str">
            <v>Ins Sinapi 10236</v>
          </cell>
          <cell r="C1493" t="str">
            <v>Valvula de retencao de bronze, pe com crivos, extremidade com rosca, de 1 1/2", para fundo de poco</v>
          </cell>
          <cell r="D1493" t="str">
            <v>un</v>
          </cell>
          <cell r="E1493">
            <v>1</v>
          </cell>
          <cell r="F1493">
            <v>52.45</v>
          </cell>
          <cell r="G1493">
            <v>52.45</v>
          </cell>
        </row>
        <row r="1494">
          <cell r="A1494" t="str">
            <v>.7</v>
          </cell>
          <cell r="B1494" t="str">
            <v>Proposta</v>
          </cell>
          <cell r="C1494" t="str">
            <v>Bomba Schneider modelo me-al/br 1320n, potência 2 cv - sucção 1 1/4" e recalque 1"</v>
          </cell>
          <cell r="D1494" t="str">
            <v>un</v>
          </cell>
          <cell r="E1494">
            <v>1</v>
          </cell>
          <cell r="F1494">
            <v>1483.26</v>
          </cell>
          <cell r="G1494">
            <v>1483.26</v>
          </cell>
        </row>
        <row r="1495">
          <cell r="A1495" t="str">
            <v>.9</v>
          </cell>
          <cell r="B1495" t="str">
            <v>Sinapi 73835/1</v>
          </cell>
          <cell r="C1495" t="str">
            <v>Instalacao de conj. moto bomba vertical pot. &lt;= 100 cv</v>
          </cell>
          <cell r="D1495" t="str">
            <v>un</v>
          </cell>
          <cell r="E1495">
            <v>1</v>
          </cell>
          <cell r="F1495">
            <v>1262.5</v>
          </cell>
          <cell r="G1495">
            <v>1262.5</v>
          </cell>
        </row>
        <row r="1496">
          <cell r="A1496" t="str">
            <v>.10</v>
          </cell>
          <cell r="B1496" t="str">
            <v>Sinapi 94495</v>
          </cell>
          <cell r="C1496" t="str">
            <v>Registro de gaveta bruto, latão, roscável, 1, instalado em reservação de água de edificação que possua reservatório de fibra/fibrocimento. fornecimento e instalação</v>
          </cell>
          <cell r="D1496" t="str">
            <v>un</v>
          </cell>
          <cell r="E1496">
            <v>1</v>
          </cell>
          <cell r="F1496">
            <v>54.49</v>
          </cell>
          <cell r="G1496">
            <v>54.49</v>
          </cell>
        </row>
        <row r="1497">
          <cell r="A1497" t="str">
            <v>.11</v>
          </cell>
          <cell r="B1497" t="str">
            <v>Sinapi 99631</v>
          </cell>
          <cell r="C1497" t="str">
            <v>Válvula de retenção vertical ø 40mm (1.1/2") - fornecimento e instalação</v>
          </cell>
          <cell r="D1497" t="str">
            <v>un</v>
          </cell>
          <cell r="E1497">
            <v>1</v>
          </cell>
          <cell r="F1497">
            <v>80.14</v>
          </cell>
          <cell r="G1497">
            <v>80.14</v>
          </cell>
        </row>
        <row r="1498">
          <cell r="A1498" t="str">
            <v>.12</v>
          </cell>
          <cell r="B1498" t="str">
            <v>Sinapi 89568</v>
          </cell>
          <cell r="C1498" t="str">
            <v>União, PVC, soldável, DN 40mm, instalado em prumada de água - fornecimento e instalação</v>
          </cell>
          <cell r="D1498" t="str">
            <v>un</v>
          </cell>
          <cell r="E1498">
            <v>1</v>
          </cell>
          <cell r="F1498">
            <v>21.86</v>
          </cell>
          <cell r="G1498">
            <v>21.86</v>
          </cell>
        </row>
        <row r="1501">
          <cell r="A1501" t="str">
            <v>Composição 0229</v>
          </cell>
          <cell r="B1501" t="str">
            <v>Comp. FGV SCO RIO IT 05.10.0165 com insumos Sinapi</v>
          </cell>
          <cell r="C1501" t="str">
            <v>Tubos em PVC rígido, soldável (marrom), 6m, incluindo conexões - Ø85 mm, apoios, suportes e fixações</v>
          </cell>
          <cell r="D1501" t="str">
            <v>m</v>
          </cell>
          <cell r="E1501">
            <v>1</v>
          </cell>
          <cell r="G1501">
            <v>66.460000000000008</v>
          </cell>
        </row>
        <row r="1502">
          <cell r="A1502" t="str">
            <v>.1</v>
          </cell>
          <cell r="B1502" t="str">
            <v>Sinapi 89452</v>
          </cell>
          <cell r="C1502" t="str">
            <v>Tubo, pvc, soldável, dn 85mm, instalado em prumada de água - fornecimento e instalação</v>
          </cell>
          <cell r="D1502" t="str">
            <v>m</v>
          </cell>
          <cell r="E1502">
            <v>1</v>
          </cell>
          <cell r="F1502">
            <v>35.76</v>
          </cell>
          <cell r="G1502">
            <v>35.76</v>
          </cell>
        </row>
        <row r="1503">
          <cell r="A1503" t="str">
            <v>.2</v>
          </cell>
          <cell r="B1503" t="str">
            <v>Sinapi 94685</v>
          </cell>
          <cell r="C1503" t="str">
            <v>Curva 90 graus, pvc, soldável, dn 85 mm, instalado em reservação de água de edificação que possua reservatório de fibra/fibrocimento fornecimento e instalação</v>
          </cell>
          <cell r="D1503" t="str">
            <v>un</v>
          </cell>
          <cell r="E1503">
            <v>0.33300000000000002</v>
          </cell>
          <cell r="F1503">
            <v>74.05</v>
          </cell>
          <cell r="G1503">
            <v>24.66</v>
          </cell>
        </row>
        <row r="1504">
          <cell r="A1504" t="str">
            <v>.6</v>
          </cell>
          <cell r="B1504" t="str">
            <v>Estimado</v>
          </cell>
          <cell r="C1504" t="str">
            <v>Apoios, suportes e fixações - 10% do conjunto</v>
          </cell>
          <cell r="D1504" t="str">
            <v>un</v>
          </cell>
          <cell r="E1504">
            <v>0.1</v>
          </cell>
          <cell r="F1504">
            <v>60.42</v>
          </cell>
          <cell r="G1504">
            <v>6.04</v>
          </cell>
        </row>
        <row r="1507">
          <cell r="A1507" t="str">
            <v>Composição 0230</v>
          </cell>
          <cell r="B1507" t="str">
            <v>Comp. Sinapi 89557 para a redução especificada</v>
          </cell>
          <cell r="C1507" t="str">
            <v>Redução Concêntrica em PVC soldável. Ref.: TIGRE ou AMANCO Ø110 mm x Ø85 mm</v>
          </cell>
          <cell r="D1507" t="str">
            <v>un</v>
          </cell>
          <cell r="E1507">
            <v>1</v>
          </cell>
          <cell r="G1507">
            <v>36.14</v>
          </cell>
        </row>
        <row r="1508">
          <cell r="A1508" t="str">
            <v>.1</v>
          </cell>
          <cell r="B1508" t="str">
            <v>Ins Sinapi 301</v>
          </cell>
          <cell r="C1508" t="str">
            <v>Anel borracha para tubo esgoto predial, dn 100 mm (nbr 5688)</v>
          </cell>
          <cell r="D1508" t="str">
            <v>un</v>
          </cell>
          <cell r="E1508">
            <v>1</v>
          </cell>
          <cell r="F1508">
            <v>2.37</v>
          </cell>
          <cell r="G1508">
            <v>2.37</v>
          </cell>
        </row>
        <row r="1509">
          <cell r="A1509" t="str">
            <v>.2</v>
          </cell>
          <cell r="B1509" t="str">
            <v>Proposta</v>
          </cell>
          <cell r="C1509" t="str">
            <v>Redução Concêntrica em PVC soldável. Ref.: TIGRE ou AMANCO Ø110 mm x Ø85 mm</v>
          </cell>
          <cell r="D1509" t="str">
            <v>un</v>
          </cell>
          <cell r="E1509">
            <v>1</v>
          </cell>
          <cell r="F1509">
            <v>29.82</v>
          </cell>
          <cell r="G1509">
            <v>29.82</v>
          </cell>
        </row>
        <row r="1510">
          <cell r="A1510" t="str">
            <v>.3</v>
          </cell>
          <cell r="B1510" t="str">
            <v>Ins Sinapi 20078</v>
          </cell>
          <cell r="C1510" t="str">
            <v>Pasta lubrificante para tubos e conexoes com junta elastica (uso em pvc, aco, polietileno e outros) ( de *400* g)</v>
          </cell>
          <cell r="D1510" t="str">
            <v>un</v>
          </cell>
          <cell r="E1510">
            <v>4.5999999999999999E-2</v>
          </cell>
          <cell r="F1510">
            <v>18.52</v>
          </cell>
          <cell r="G1510">
            <v>0.85</v>
          </cell>
        </row>
        <row r="1511">
          <cell r="A1511" t="str">
            <v>.4</v>
          </cell>
          <cell r="B1511" t="str">
            <v>Sinapi 88248</v>
          </cell>
          <cell r="C1511" t="str">
            <v>Auxiliar de encanador ou bombeiro hidráulico com encargos complementares</v>
          </cell>
          <cell r="D1511" t="str">
            <v>h</v>
          </cell>
          <cell r="E1511">
            <v>9.5000000000000001E-2</v>
          </cell>
          <cell r="F1511">
            <v>14.13</v>
          </cell>
          <cell r="G1511">
            <v>1.34</v>
          </cell>
        </row>
        <row r="1512">
          <cell r="A1512" t="str">
            <v>.5</v>
          </cell>
          <cell r="B1512" t="str">
            <v>Sinapi 88267</v>
          </cell>
          <cell r="C1512" t="str">
            <v>Encanador ou bombeiro hidráulico com encargos complementares</v>
          </cell>
          <cell r="D1512" t="str">
            <v>h</v>
          </cell>
          <cell r="E1512">
            <v>9.5000000000000001E-2</v>
          </cell>
          <cell r="F1512">
            <v>18.5</v>
          </cell>
          <cell r="G1512">
            <v>1.76</v>
          </cell>
        </row>
        <row r="1515">
          <cell r="A1515" t="str">
            <v>Composição 0231</v>
          </cell>
          <cell r="B1515" t="str">
            <v>Comp. Sinapi 89557 para a redução especificada</v>
          </cell>
          <cell r="C1515" t="str">
            <v>Redução Concêntrica em PVC soldável. Ref.: TIGRE ou AMANCO Ø110 mm x Ø60 mm</v>
          </cell>
          <cell r="D1515" t="str">
            <v>un</v>
          </cell>
          <cell r="E1515">
            <v>1</v>
          </cell>
          <cell r="G1515">
            <v>35.760000000000005</v>
          </cell>
        </row>
        <row r="1516">
          <cell r="A1516" t="str">
            <v>.1</v>
          </cell>
          <cell r="B1516" t="str">
            <v>Ins Sinapi 301</v>
          </cell>
          <cell r="C1516" t="str">
            <v>Anel borracha para tubo esgoto predial, dn 100 mm (nbr 5688)</v>
          </cell>
          <cell r="D1516" t="str">
            <v>un</v>
          </cell>
          <cell r="E1516">
            <v>1</v>
          </cell>
          <cell r="F1516">
            <v>2.37</v>
          </cell>
          <cell r="G1516">
            <v>2.37</v>
          </cell>
        </row>
        <row r="1517">
          <cell r="A1517" t="str">
            <v>.2</v>
          </cell>
          <cell r="B1517" t="str">
            <v>Proposta</v>
          </cell>
          <cell r="C1517" t="str">
            <v>Redução Concêntrica em PVC soldável. Ref.: TIGRE ou AMANCO Ø110 mm x Ø60 mm</v>
          </cell>
          <cell r="D1517" t="str">
            <v>un</v>
          </cell>
          <cell r="E1517">
            <v>1</v>
          </cell>
          <cell r="F1517">
            <v>29.44</v>
          </cell>
          <cell r="G1517">
            <v>29.44</v>
          </cell>
        </row>
        <row r="1518">
          <cell r="A1518" t="str">
            <v>.3</v>
          </cell>
          <cell r="B1518" t="str">
            <v>Ins Sinapi 20078</v>
          </cell>
          <cell r="C1518" t="str">
            <v>Pasta lubrificante para tubos e conexoes com junta elastica (uso em pvc, aco, polietileno e outros) ( de *400* g)</v>
          </cell>
          <cell r="D1518" t="str">
            <v>un</v>
          </cell>
          <cell r="E1518">
            <v>4.5999999999999999E-2</v>
          </cell>
          <cell r="F1518">
            <v>18.52</v>
          </cell>
          <cell r="G1518">
            <v>0.85</v>
          </cell>
        </row>
        <row r="1519">
          <cell r="A1519" t="str">
            <v>.4</v>
          </cell>
          <cell r="B1519" t="str">
            <v>Sinapi 88248</v>
          </cell>
          <cell r="C1519" t="str">
            <v>Auxiliar de encanador ou bombeiro hidráulico com encargos complementares</v>
          </cell>
          <cell r="D1519" t="str">
            <v>h</v>
          </cell>
          <cell r="E1519">
            <v>9.5000000000000001E-2</v>
          </cell>
          <cell r="F1519">
            <v>14.13</v>
          </cell>
          <cell r="G1519">
            <v>1.34</v>
          </cell>
        </row>
        <row r="1520">
          <cell r="A1520" t="str">
            <v>.5</v>
          </cell>
          <cell r="B1520" t="str">
            <v>Sinapi 88267</v>
          </cell>
          <cell r="C1520" t="str">
            <v>Encanador ou bombeiro hidráulico com encargos complementares</v>
          </cell>
          <cell r="D1520" t="str">
            <v>h</v>
          </cell>
          <cell r="E1520">
            <v>9.5000000000000001E-2</v>
          </cell>
          <cell r="F1520">
            <v>18.5</v>
          </cell>
          <cell r="G1520">
            <v>1.76</v>
          </cell>
        </row>
        <row r="1523">
          <cell r="A1523" t="str">
            <v>Composição 0232</v>
          </cell>
          <cell r="B1523" t="str">
            <v>Comp. Sinapi 89665 para a redução especificada</v>
          </cell>
          <cell r="C1523" t="str">
            <v>Redução Concêntrica em PVC soldável. Ref.: TIGRE ou AMANCO Ø85 mm x Ø60 mm</v>
          </cell>
          <cell r="D1523" t="str">
            <v>un</v>
          </cell>
          <cell r="E1523">
            <v>1</v>
          </cell>
          <cell r="G1523">
            <v>18.79</v>
          </cell>
        </row>
        <row r="1524">
          <cell r="A1524" t="str">
            <v>.1</v>
          </cell>
          <cell r="B1524" t="str">
            <v>Ins Sinapi 298</v>
          </cell>
          <cell r="C1524" t="str">
            <v>Anel borracha para tubo esgoto predial, dn 85 mm (nbr 5688)</v>
          </cell>
          <cell r="D1524" t="str">
            <v>un</v>
          </cell>
          <cell r="E1524">
            <v>1</v>
          </cell>
          <cell r="F1524">
            <v>2.16</v>
          </cell>
          <cell r="G1524">
            <v>2.16</v>
          </cell>
        </row>
        <row r="1525">
          <cell r="A1525" t="str">
            <v>.2</v>
          </cell>
          <cell r="B1525" t="str">
            <v>Proposta</v>
          </cell>
          <cell r="C1525" t="str">
            <v>Redução Concêntrica em PVC soldável. Ref.: TIGRE ou AMANCO Ø85 mm x Ø60 mm</v>
          </cell>
          <cell r="D1525" t="str">
            <v>un</v>
          </cell>
          <cell r="E1525">
            <v>1</v>
          </cell>
          <cell r="F1525">
            <v>14.76</v>
          </cell>
          <cell r="G1525">
            <v>14.76</v>
          </cell>
        </row>
        <row r="1526">
          <cell r="A1526" t="str">
            <v>.3</v>
          </cell>
          <cell r="B1526" t="str">
            <v>Ins Sinapi 20078</v>
          </cell>
          <cell r="C1526" t="str">
            <v>Pasta lubrificante para tubos e conexoes com junta elastica (uso em pvc, aco, polietileno e outros) ( de *400* g)</v>
          </cell>
          <cell r="D1526" t="str">
            <v>un</v>
          </cell>
          <cell r="E1526">
            <v>0.03</v>
          </cell>
          <cell r="F1526">
            <v>18.52</v>
          </cell>
          <cell r="G1526">
            <v>0.56000000000000005</v>
          </cell>
        </row>
        <row r="1527">
          <cell r="A1527" t="str">
            <v>.4</v>
          </cell>
          <cell r="B1527" t="str">
            <v>Sinapi 88248</v>
          </cell>
          <cell r="C1527" t="str">
            <v>Auxiliar de encanador ou bombeiro hidráulico com encargos complementares</v>
          </cell>
          <cell r="D1527" t="str">
            <v>h</v>
          </cell>
          <cell r="E1527">
            <v>0.04</v>
          </cell>
          <cell r="F1527">
            <v>14.13</v>
          </cell>
          <cell r="G1527">
            <v>0.56999999999999995</v>
          </cell>
        </row>
        <row r="1528">
          <cell r="A1528" t="str">
            <v>.5</v>
          </cell>
          <cell r="B1528" t="str">
            <v>Sinapi 88267</v>
          </cell>
          <cell r="C1528" t="str">
            <v>Encanador ou bombeiro hidráulico com encargos complementares</v>
          </cell>
          <cell r="D1528" t="str">
            <v>h</v>
          </cell>
          <cell r="E1528">
            <v>0.04</v>
          </cell>
          <cell r="F1528">
            <v>18.5</v>
          </cell>
          <cell r="G1528">
            <v>0.74</v>
          </cell>
        </row>
        <row r="1531">
          <cell r="A1531" t="str">
            <v>Composição 0233</v>
          </cell>
          <cell r="B1531" t="str">
            <v>Comp. Criada a partir do elemento</v>
          </cell>
          <cell r="C1531" t="str">
            <v>Junta de expansão metálica flangeada, em aço inox e ligas especiais com flanges em aço carbono. Ref.: INDFOL ou similar.Ø4"</v>
          </cell>
          <cell r="D1531" t="str">
            <v>un</v>
          </cell>
          <cell r="E1531">
            <v>1</v>
          </cell>
          <cell r="G1531">
            <v>592.83999999999992</v>
          </cell>
        </row>
        <row r="1532">
          <cell r="A1532" t="str">
            <v>.1</v>
          </cell>
          <cell r="B1532" t="str">
            <v>Sinapi 88278</v>
          </cell>
          <cell r="C1532" t="str">
            <v>Montador de estruturas metálicas com encargos complementares</v>
          </cell>
          <cell r="D1532" t="str">
            <v>h</v>
          </cell>
          <cell r="E1532">
            <v>1.6</v>
          </cell>
          <cell r="F1532">
            <v>12.89</v>
          </cell>
          <cell r="G1532">
            <v>20.62</v>
          </cell>
        </row>
        <row r="1533">
          <cell r="A1533" t="str">
            <v>.2</v>
          </cell>
          <cell r="B1533" t="str">
            <v>Sinapi 88316</v>
          </cell>
          <cell r="C1533" t="str">
            <v>Servente com encargos complementares</v>
          </cell>
          <cell r="D1533" t="str">
            <v>h</v>
          </cell>
          <cell r="E1533">
            <v>1.6</v>
          </cell>
          <cell r="F1533">
            <v>12.45</v>
          </cell>
          <cell r="G1533">
            <v>19.920000000000002</v>
          </cell>
        </row>
        <row r="1534">
          <cell r="A1534" t="str">
            <v>.3</v>
          </cell>
          <cell r="B1534" t="str">
            <v>Proposta</v>
          </cell>
          <cell r="C1534" t="str">
            <v>Junta de expansão metálica flangeada, Ø4",em aço inox</v>
          </cell>
          <cell r="D1534" t="str">
            <v>un</v>
          </cell>
          <cell r="E1534">
            <v>1</v>
          </cell>
          <cell r="F1534">
            <v>552.29999999999995</v>
          </cell>
          <cell r="G1534">
            <v>552.29999999999995</v>
          </cell>
        </row>
        <row r="1537">
          <cell r="A1537" t="str">
            <v>Composição 0234</v>
          </cell>
          <cell r="B1537" t="str">
            <v>Comp. Sinapi 94493 adaptada para o registro</v>
          </cell>
          <cell r="C1537" t="str">
            <v>Registro de esfera em PVC soldável. Ref.: TIGRE ou AMANCO Ø85 mm</v>
          </cell>
          <cell r="D1537" t="str">
            <v>un</v>
          </cell>
          <cell r="E1537">
            <v>1</v>
          </cell>
          <cell r="G1537">
            <v>252.42999999999998</v>
          </cell>
        </row>
        <row r="1538">
          <cell r="A1538" t="str">
            <v>.1</v>
          </cell>
          <cell r="B1538" t="str">
            <v>Proposta</v>
          </cell>
          <cell r="C1538" t="str">
            <v>Registro de esfera em PVC soldável. Ref.: TIGRE ou AMANCO Ø85 mm</v>
          </cell>
          <cell r="D1538" t="str">
            <v>un</v>
          </cell>
          <cell r="E1538">
            <v>1</v>
          </cell>
          <cell r="F1538">
            <v>229.26</v>
          </cell>
          <cell r="G1538">
            <v>229.26</v>
          </cell>
        </row>
        <row r="1539">
          <cell r="A1539" t="str">
            <v>.2</v>
          </cell>
          <cell r="B1539" t="str">
            <v>Ins Sinapi 20080</v>
          </cell>
          <cell r="C1539" t="str">
            <v>Adesivo plastico para pvc, frasco com 175 gr</v>
          </cell>
          <cell r="D1539" t="str">
            <v>un</v>
          </cell>
          <cell r="E1539">
            <v>0.28899999999999998</v>
          </cell>
          <cell r="F1539">
            <v>16.05</v>
          </cell>
          <cell r="G1539">
            <v>4.6399999999999997</v>
          </cell>
        </row>
        <row r="1540">
          <cell r="A1540" t="str">
            <v>.3</v>
          </cell>
          <cell r="B1540" t="str">
            <v>Ins Sinapi 20083</v>
          </cell>
          <cell r="C1540" t="str">
            <v>Solucao limpadora para pvc, frasco com 1000 cm3</v>
          </cell>
          <cell r="D1540" t="str">
            <v>un</v>
          </cell>
          <cell r="E1540">
            <v>7.7499999999999999E-2</v>
          </cell>
          <cell r="F1540">
            <v>43.93</v>
          </cell>
          <cell r="G1540">
            <v>3.4</v>
          </cell>
        </row>
        <row r="1541">
          <cell r="A1541" t="str">
            <v>.4</v>
          </cell>
          <cell r="B1541" t="str">
            <v>Ins Sinapi 38383</v>
          </cell>
          <cell r="C1541" t="str">
            <v>Lixa d'agua em folha, grao 100</v>
          </cell>
          <cell r="D1541" t="str">
            <v>un</v>
          </cell>
          <cell r="E1541">
            <v>6.9000000000000006E-2</v>
          </cell>
          <cell r="F1541">
            <v>1.72</v>
          </cell>
          <cell r="G1541">
            <v>0.12</v>
          </cell>
        </row>
        <row r="1542">
          <cell r="A1542" t="str">
            <v>.5</v>
          </cell>
          <cell r="B1542" t="str">
            <v>Sinapi 88248</v>
          </cell>
          <cell r="C1542" t="str">
            <v>Auxiliar de encanador ou bombeiro hidráulico com encargos complementares</v>
          </cell>
          <cell r="D1542" t="str">
            <v>h</v>
          </cell>
          <cell r="E1542">
            <v>0.46</v>
          </cell>
          <cell r="F1542">
            <v>14.13</v>
          </cell>
          <cell r="G1542">
            <v>6.5</v>
          </cell>
        </row>
        <row r="1543">
          <cell r="A1543" t="str">
            <v>.6</v>
          </cell>
          <cell r="B1543" t="str">
            <v>Sinapi 88267</v>
          </cell>
          <cell r="C1543" t="str">
            <v>Encanador ou bombeiro hidráulico com encargos complementares</v>
          </cell>
          <cell r="D1543" t="str">
            <v>h</v>
          </cell>
          <cell r="E1543">
            <v>0.46</v>
          </cell>
          <cell r="F1543">
            <v>18.5</v>
          </cell>
          <cell r="G1543">
            <v>8.51</v>
          </cell>
        </row>
        <row r="1546">
          <cell r="A1546" t="str">
            <v>Composição 0235</v>
          </cell>
          <cell r="B1546" t="str">
            <v>Comp. Sinapi 94493 adaptada para o registro</v>
          </cell>
          <cell r="C1546" t="str">
            <v>Registro de esfera em PVC soldável. Ref.: TIGRE ou AMANCO Ø110 mm</v>
          </cell>
          <cell r="D1546" t="str">
            <v>un</v>
          </cell>
          <cell r="E1546">
            <v>1</v>
          </cell>
          <cell r="G1546">
            <v>543.9899999999999</v>
          </cell>
        </row>
        <row r="1547">
          <cell r="A1547" t="str">
            <v>.1</v>
          </cell>
          <cell r="B1547" t="str">
            <v>Proposta</v>
          </cell>
          <cell r="C1547" t="str">
            <v>Registro de esfera em PVC soldável. Ref.: TIGRE ou AMANCO Ø110 mm</v>
          </cell>
          <cell r="D1547" t="str">
            <v>un</v>
          </cell>
          <cell r="E1547">
            <v>1</v>
          </cell>
          <cell r="F1547">
            <v>509.2</v>
          </cell>
          <cell r="G1547">
            <v>509.2</v>
          </cell>
        </row>
        <row r="1548">
          <cell r="A1548" t="str">
            <v>.2</v>
          </cell>
          <cell r="B1548" t="str">
            <v>Ins Sinapi 20080</v>
          </cell>
          <cell r="C1548" t="str">
            <v>Adesivo plastico para pvc, frasco com 175 gr</v>
          </cell>
          <cell r="D1548" t="str">
            <v>un</v>
          </cell>
          <cell r="E1548">
            <v>0.434</v>
          </cell>
          <cell r="F1548">
            <v>16.05</v>
          </cell>
          <cell r="G1548">
            <v>6.97</v>
          </cell>
        </row>
        <row r="1549">
          <cell r="A1549" t="str">
            <v>.3</v>
          </cell>
          <cell r="B1549" t="str">
            <v>Ins Sinapi 20083</v>
          </cell>
          <cell r="C1549" t="str">
            <v>Solucao limpadora para pvc, frasco com 1000 cm3</v>
          </cell>
          <cell r="D1549" t="str">
            <v>un</v>
          </cell>
          <cell r="E1549">
            <v>0.11650000000000001</v>
          </cell>
          <cell r="F1549">
            <v>43.93</v>
          </cell>
          <cell r="G1549">
            <v>5.12</v>
          </cell>
        </row>
        <row r="1550">
          <cell r="A1550" t="str">
            <v>.4</v>
          </cell>
          <cell r="B1550" t="str">
            <v>Ins Sinapi 38383</v>
          </cell>
          <cell r="C1550" t="str">
            <v>Lixa d'agua em folha, grao 100</v>
          </cell>
          <cell r="D1550" t="str">
            <v>un</v>
          </cell>
          <cell r="E1550">
            <v>0.10349999999999999</v>
          </cell>
          <cell r="F1550">
            <v>1.72</v>
          </cell>
          <cell r="G1550">
            <v>0.18</v>
          </cell>
        </row>
        <row r="1551">
          <cell r="A1551" t="str">
            <v>.5</v>
          </cell>
          <cell r="B1551" t="str">
            <v>Sinapi 88248</v>
          </cell>
          <cell r="C1551" t="str">
            <v>Auxiliar de encanador ou bombeiro hidráulico com encargos complementares</v>
          </cell>
          <cell r="D1551" t="str">
            <v>h</v>
          </cell>
          <cell r="E1551">
            <v>0.69</v>
          </cell>
          <cell r="F1551">
            <v>14.13</v>
          </cell>
          <cell r="G1551">
            <v>9.75</v>
          </cell>
        </row>
        <row r="1552">
          <cell r="A1552" t="str">
            <v>.6</v>
          </cell>
          <cell r="B1552" t="str">
            <v>Sinapi 88267</v>
          </cell>
          <cell r="C1552" t="str">
            <v>Encanador ou bombeiro hidráulico com encargos complementares</v>
          </cell>
          <cell r="D1552" t="str">
            <v>h</v>
          </cell>
          <cell r="E1552">
            <v>0.69</v>
          </cell>
          <cell r="F1552">
            <v>18.5</v>
          </cell>
          <cell r="G1552">
            <v>12.77</v>
          </cell>
        </row>
        <row r="1555">
          <cell r="A1555" t="str">
            <v>Composição 0236</v>
          </cell>
          <cell r="B1555" t="str">
            <v>Comp. Sinapi para mão de obra</v>
          </cell>
          <cell r="C1555" t="str">
            <v>Bomba centrífuga de 7.1/2 CV, rotação de 3500 RPM, IP-55, 220/380V - 60Hz, trifásico, vazão de 57,10 m³/h, altura manométrica de 25,0 mca. Ref.: JACUZZI - Mod. 75GA3-T</v>
          </cell>
          <cell r="D1555" t="str">
            <v>un</v>
          </cell>
          <cell r="E1555">
            <v>1</v>
          </cell>
          <cell r="G1555">
            <v>9764.6099999999988</v>
          </cell>
        </row>
        <row r="1556">
          <cell r="A1556" t="str">
            <v>.1</v>
          </cell>
          <cell r="B1556" t="str">
            <v>Proposta</v>
          </cell>
          <cell r="C1556" t="str">
            <v>Bomba centrífuga de 7.1/2 CV, rotação de 3500 RPM, IP-55, 220/380V - 60Hz, trifásico, vazão de 57,10 m³/h, altura manométrica de 25,0 mca. Ref.: JACUZZI - Mod. 75GA3-T</v>
          </cell>
          <cell r="D1556" t="str">
            <v>un</v>
          </cell>
          <cell r="E1556">
            <v>1</v>
          </cell>
          <cell r="F1556">
            <v>8825.4</v>
          </cell>
          <cell r="G1556">
            <v>8825.4</v>
          </cell>
        </row>
        <row r="1557">
          <cell r="A1557" t="str">
            <v>.2</v>
          </cell>
          <cell r="B1557" t="str">
            <v>Proposta</v>
          </cell>
          <cell r="C1557" t="str">
            <v>Frete JadLog para Equipamentos de Piscina (R$ 24.956,73 / R$ 507.528,00) = 4,92%</v>
          </cell>
          <cell r="D1557" t="str">
            <v>un</v>
          </cell>
          <cell r="E1557">
            <v>4.9200000000000001E-2</v>
          </cell>
          <cell r="F1557">
            <v>8825.4</v>
          </cell>
          <cell r="G1557">
            <v>434.21</v>
          </cell>
        </row>
        <row r="1558">
          <cell r="A1558" t="str">
            <v>.3</v>
          </cell>
          <cell r="B1558" t="str">
            <v>Sinapi 73836/1</v>
          </cell>
          <cell r="C1558" t="str">
            <v>Instalacao de conj.moto bomba horizontal ate 10 cv</v>
          </cell>
          <cell r="D1558" t="str">
            <v>un</v>
          </cell>
          <cell r="E1558">
            <v>1</v>
          </cell>
          <cell r="F1558">
            <v>505</v>
          </cell>
          <cell r="G1558">
            <v>505</v>
          </cell>
        </row>
        <row r="1561">
          <cell r="A1561" t="str">
            <v>Composição 0237</v>
          </cell>
          <cell r="B1561" t="str">
            <v>Comp. Sinapi para mão de obra</v>
          </cell>
          <cell r="C1561" t="str">
            <v>Bomba centrífuga com pré-filtro incorporado, 2 CV, 380V - 60Hz, trifásico, vazão de 24,20 m³/h, altura manométrica de 14 mca. Ref.: JACUZZI - Mod. 2B-T</v>
          </cell>
          <cell r="D1561" t="str">
            <v>un</v>
          </cell>
          <cell r="E1561">
            <v>1</v>
          </cell>
          <cell r="G1561">
            <v>3135.76</v>
          </cell>
        </row>
        <row r="1562">
          <cell r="A1562" t="str">
            <v>.1</v>
          </cell>
          <cell r="B1562" t="str">
            <v>Proposta</v>
          </cell>
          <cell r="C1562" t="str">
            <v>Bomba centrífuga com pré-filtro incorporado, 2 CV, 380V - 60Hz, trifásico, vazão de 24,20 m³/h, altura manométrica de 14 mca. Ref.: JACUZZI - Mod. 2B-T</v>
          </cell>
          <cell r="D1562" t="str">
            <v>un</v>
          </cell>
          <cell r="E1562">
            <v>1</v>
          </cell>
          <cell r="F1562">
            <v>2507.4</v>
          </cell>
          <cell r="G1562">
            <v>2507.4</v>
          </cell>
        </row>
        <row r="1563">
          <cell r="A1563" t="str">
            <v>.2</v>
          </cell>
          <cell r="B1563" t="str">
            <v>Proposta</v>
          </cell>
          <cell r="C1563" t="str">
            <v>Frete JadLog para Equipamentos de Piscina (R$ 24.956,73 / R$ 507.528,00) = 4,92%</v>
          </cell>
          <cell r="D1563" t="str">
            <v>un</v>
          </cell>
          <cell r="E1563">
            <v>4.9200000000000001E-2</v>
          </cell>
          <cell r="F1563">
            <v>2507.4</v>
          </cell>
          <cell r="G1563">
            <v>123.36</v>
          </cell>
        </row>
        <row r="1564">
          <cell r="A1564" t="str">
            <v>.3</v>
          </cell>
          <cell r="B1564" t="str">
            <v>Sinapi 73836/1</v>
          </cell>
          <cell r="C1564" t="str">
            <v>Instalacao de conj.moto bomba horizontal ate 10 cv</v>
          </cell>
          <cell r="D1564" t="str">
            <v>un</v>
          </cell>
          <cell r="E1564">
            <v>1</v>
          </cell>
          <cell r="F1564">
            <v>505</v>
          </cell>
          <cell r="G1564">
            <v>505</v>
          </cell>
        </row>
        <row r="1567">
          <cell r="A1567" t="str">
            <v>Composição 0238</v>
          </cell>
          <cell r="B1567" t="str">
            <v>Comp. Sinapi para mão de obra</v>
          </cell>
          <cell r="C1567" t="str">
            <v>Bomba centrífuga com pré-filtro incorporado, 1 CV, 380V - 60Hz, trifásico, vazão de 11,70 m³/h, altura manométrica de 14 mca. Ref.: JACUZZI - Mod. 1A-T</v>
          </cell>
          <cell r="D1567" t="str">
            <v>un</v>
          </cell>
          <cell r="E1567">
            <v>1</v>
          </cell>
          <cell r="G1567">
            <v>2499.3199999999997</v>
          </cell>
        </row>
        <row r="1568">
          <cell r="A1568" t="str">
            <v>.1</v>
          </cell>
          <cell r="B1568" t="str">
            <v>Proposta</v>
          </cell>
          <cell r="C1568" t="str">
            <v>Bomba centrífuga com pré-filtro incorporado, 1 CV, 380V - 60Hz, trifásico, vazão de 11,70 m³/h, altura manométrica de 14 mca. Ref.: JACUZZI - Mod. 1A-T</v>
          </cell>
          <cell r="D1568" t="str">
            <v>un</v>
          </cell>
          <cell r="E1568">
            <v>1</v>
          </cell>
          <cell r="F1568">
            <v>1900.8</v>
          </cell>
          <cell r="G1568">
            <v>1900.8</v>
          </cell>
        </row>
        <row r="1569">
          <cell r="A1569" t="str">
            <v>.2</v>
          </cell>
          <cell r="B1569" t="str">
            <v>Proposta</v>
          </cell>
          <cell r="C1569" t="str">
            <v>Frete JadLog para Equipamentos de Piscina (R$ 24.956,73 / R$ 507.528,00) = 4,92%</v>
          </cell>
          <cell r="D1569" t="str">
            <v>un</v>
          </cell>
          <cell r="E1569">
            <v>4.9200000000000001E-2</v>
          </cell>
          <cell r="F1569">
            <v>1900.8</v>
          </cell>
          <cell r="G1569">
            <v>93.52</v>
          </cell>
        </row>
        <row r="1570">
          <cell r="A1570" t="str">
            <v>.3</v>
          </cell>
          <cell r="B1570" t="str">
            <v>Sinapi 73836/1</v>
          </cell>
          <cell r="C1570" t="str">
            <v>Instalacao de conj.moto bomba horizontal ate 10 cv</v>
          </cell>
          <cell r="D1570" t="str">
            <v>un</v>
          </cell>
          <cell r="E1570">
            <v>1</v>
          </cell>
          <cell r="F1570">
            <v>505</v>
          </cell>
          <cell r="G1570">
            <v>505</v>
          </cell>
        </row>
        <row r="1573">
          <cell r="A1573" t="str">
            <v>Composição 0239</v>
          </cell>
          <cell r="B1573" t="str">
            <v>Comp. Criada a partir do elemento</v>
          </cell>
          <cell r="C1573" t="str">
            <v>Filtro série "SC", alta vazão, com areia permanente, feito em aço carbono, pintura anticorrosiva, com vazão de 132 m³/h, área de filtração de 3,50 m²/h. Ref.: JACUZZI - Mod. 2-242SC9-T</v>
          </cell>
          <cell r="D1573" t="str">
            <v>un</v>
          </cell>
          <cell r="E1573">
            <v>1</v>
          </cell>
          <cell r="G1573">
            <v>121109.28</v>
          </cell>
        </row>
        <row r="1574">
          <cell r="A1574" t="str">
            <v>.1</v>
          </cell>
          <cell r="B1574" t="str">
            <v>Proposta</v>
          </cell>
          <cell r="C1574" t="str">
            <v>Filtro série "SC", alta vazão, com areia permanente, feito em aço carbono, pintura anticorrosiva, com vazão de 132 m³/h, área de filtração de 3,50 m²/h. Ref.: JACUZZI - Mod. 2-242SC9-T</v>
          </cell>
          <cell r="D1574" t="str">
            <v>un</v>
          </cell>
          <cell r="E1574">
            <v>1</v>
          </cell>
          <cell r="F1574">
            <v>99545.4</v>
          </cell>
          <cell r="G1574">
            <v>99545.4</v>
          </cell>
        </row>
        <row r="1575">
          <cell r="A1575" t="str">
            <v>.2</v>
          </cell>
          <cell r="B1575" t="str">
            <v>Proposta</v>
          </cell>
          <cell r="C1575" t="str">
            <v>Frete JadLog para Equipamentos de Piscina (R$ 24.956,73 / R$ 507.528,00) = 4,92%</v>
          </cell>
          <cell r="D1575" t="str">
            <v>un</v>
          </cell>
          <cell r="E1575">
            <v>4.9200000000000001E-2</v>
          </cell>
          <cell r="F1575">
            <v>99545.4</v>
          </cell>
          <cell r="G1575">
            <v>4897.63</v>
          </cell>
        </row>
        <row r="1576">
          <cell r="A1576" t="str">
            <v>.3</v>
          </cell>
          <cell r="B1576" t="str">
            <v>Sinapi 88279</v>
          </cell>
          <cell r="C1576" t="str">
            <v>Montador eletromecânico com encargos complementares</v>
          </cell>
          <cell r="D1576" t="str">
            <v>h</v>
          </cell>
          <cell r="E1576">
            <v>199</v>
          </cell>
          <cell r="F1576">
            <v>38.67</v>
          </cell>
          <cell r="G1576">
            <v>7695.33</v>
          </cell>
        </row>
        <row r="1577">
          <cell r="A1577" t="str">
            <v>.4</v>
          </cell>
          <cell r="B1577" t="str">
            <v>Sinapi 88248</v>
          </cell>
          <cell r="C1577" t="str">
            <v>Auxiliar de encanador ou bombeiro hidraulico com encargos compllementares</v>
          </cell>
          <cell r="D1577" t="str">
            <v>h</v>
          </cell>
          <cell r="E1577">
            <v>199</v>
          </cell>
          <cell r="F1577">
            <v>14.13</v>
          </cell>
          <cell r="G1577">
            <v>2811.87</v>
          </cell>
        </row>
        <row r="1578">
          <cell r="A1578" t="str">
            <v>.5</v>
          </cell>
          <cell r="B1578" t="str">
            <v>Sinapi 88267</v>
          </cell>
          <cell r="C1578" t="str">
            <v>Encanador ou bombeiro hidráulico com encargos complementares</v>
          </cell>
          <cell r="D1578" t="str">
            <v>h</v>
          </cell>
          <cell r="E1578">
            <v>199</v>
          </cell>
          <cell r="F1578">
            <v>18.5</v>
          </cell>
          <cell r="G1578">
            <v>3681.5</v>
          </cell>
        </row>
        <row r="1579">
          <cell r="A1579" t="str">
            <v>.6</v>
          </cell>
          <cell r="B1579" t="str">
            <v>Sinapi 88316</v>
          </cell>
          <cell r="C1579" t="str">
            <v>Servente com encargos complementares</v>
          </cell>
          <cell r="D1579" t="str">
            <v>h</v>
          </cell>
          <cell r="E1579">
            <v>199</v>
          </cell>
          <cell r="F1579">
            <v>12.45</v>
          </cell>
          <cell r="G1579">
            <v>2477.5500000000002</v>
          </cell>
        </row>
        <row r="1582">
          <cell r="A1582" t="str">
            <v>Composição 0240</v>
          </cell>
          <cell r="B1582" t="str">
            <v>Comp. Criada a partir do elemento</v>
          </cell>
          <cell r="C1582" t="str">
            <v>Filtro série "SC", alta vazão, com areia permanente, feito em aço carbono, pintura anticorrosiva, com vazão de 24 m³/h, área de filtração de 0,65 m²/h. Ref.: JACUZZI - Mod. 36SC6-T</v>
          </cell>
          <cell r="D1582" t="str">
            <v>un</v>
          </cell>
          <cell r="E1582">
            <v>1</v>
          </cell>
          <cell r="G1582">
            <v>22907.109999999997</v>
          </cell>
        </row>
        <row r="1583">
          <cell r="A1583" t="str">
            <v>.1</v>
          </cell>
          <cell r="B1583" t="str">
            <v>Proposta</v>
          </cell>
          <cell r="C1583" t="str">
            <v>Filtro série "SC", alta vazão, com areia permanente, feito em aço carbono, pintura anticorrosiva, com vazão de 24 m³/h, área de filtração de 0,65 m²/h. Ref.: JACUZZI - Mod. 36SC6-T</v>
          </cell>
          <cell r="D1583" t="str">
            <v>un</v>
          </cell>
          <cell r="E1583">
            <v>1</v>
          </cell>
          <cell r="F1583">
            <v>18831.599999999999</v>
          </cell>
          <cell r="G1583">
            <v>18831.599999999999</v>
          </cell>
        </row>
        <row r="1584">
          <cell r="A1584" t="str">
            <v>.2</v>
          </cell>
          <cell r="B1584" t="str">
            <v>Proposta</v>
          </cell>
          <cell r="C1584" t="str">
            <v>Frete JadLog para Equipamentos de Piscina (R$ 24.956,73 / R$ 507.528,00) = 4,92%</v>
          </cell>
          <cell r="D1584" t="str">
            <v>un</v>
          </cell>
          <cell r="E1584">
            <v>4.9200000000000001E-2</v>
          </cell>
          <cell r="F1584">
            <v>18831.599999999999</v>
          </cell>
          <cell r="G1584">
            <v>926.51</v>
          </cell>
        </row>
        <row r="1585">
          <cell r="A1585" t="str">
            <v>.3</v>
          </cell>
          <cell r="B1585" t="str">
            <v>Sinapi 88279</v>
          </cell>
          <cell r="C1585" t="str">
            <v>Montador eletromecânico com encargos complementares</v>
          </cell>
          <cell r="D1585" t="str">
            <v>h</v>
          </cell>
          <cell r="E1585">
            <v>37.6</v>
          </cell>
          <cell r="F1585">
            <v>38.67</v>
          </cell>
          <cell r="G1585">
            <v>1453.99</v>
          </cell>
        </row>
        <row r="1586">
          <cell r="A1586" t="str">
            <v>.4</v>
          </cell>
          <cell r="B1586" t="str">
            <v>Sinapi 88248</v>
          </cell>
          <cell r="C1586" t="str">
            <v>Auxiliar de encanador ou bombeiro hidraulico com encargos compllementares</v>
          </cell>
          <cell r="D1586" t="str">
            <v>h</v>
          </cell>
          <cell r="E1586">
            <v>37.6</v>
          </cell>
          <cell r="F1586">
            <v>14.13</v>
          </cell>
          <cell r="G1586">
            <v>531.29</v>
          </cell>
        </row>
        <row r="1587">
          <cell r="A1587" t="str">
            <v>.5</v>
          </cell>
          <cell r="B1587" t="str">
            <v>Sinapi 88267</v>
          </cell>
          <cell r="C1587" t="str">
            <v>Encanador ou bombeiro hidráulico com encargos complementares</v>
          </cell>
          <cell r="D1587" t="str">
            <v>h</v>
          </cell>
          <cell r="E1587">
            <v>37.6</v>
          </cell>
          <cell r="F1587">
            <v>18.5</v>
          </cell>
          <cell r="G1587">
            <v>695.6</v>
          </cell>
        </row>
        <row r="1588">
          <cell r="A1588" t="str">
            <v>.6</v>
          </cell>
          <cell r="B1588" t="str">
            <v>Sinapi 88316</v>
          </cell>
          <cell r="C1588" t="str">
            <v>Servente com encargos complementares</v>
          </cell>
          <cell r="D1588" t="str">
            <v>h</v>
          </cell>
          <cell r="E1588">
            <v>37.6</v>
          </cell>
          <cell r="F1588">
            <v>12.45</v>
          </cell>
          <cell r="G1588">
            <v>468.12</v>
          </cell>
        </row>
        <row r="1591">
          <cell r="A1591" t="str">
            <v>Composição 0241</v>
          </cell>
          <cell r="B1591" t="str">
            <v>Comp. Criada a partir do elemento</v>
          </cell>
          <cell r="C1591" t="str">
            <v>Filtro série "CFA", alta vazão, com areia permanente, com vazão de 11,50 m³/h, área de filtração de 0,19 m²/h. Ref.: JACUZZI - Mod. 19CFA4-T</v>
          </cell>
          <cell r="D1591" t="str">
            <v>un</v>
          </cell>
          <cell r="E1591">
            <v>1</v>
          </cell>
          <cell r="G1591">
            <v>4520.46</v>
          </cell>
        </row>
        <row r="1592">
          <cell r="A1592" t="str">
            <v>.1</v>
          </cell>
          <cell r="B1592" t="str">
            <v>Proposta</v>
          </cell>
          <cell r="C1592" t="str">
            <v>Filtro série "CFA", alta vazão, com areia permanente, com vazão de 11,50 m³/h, área de filtração de 0,19 m²/h. Ref.: JACUZZI - Mod. 19CFA4-T</v>
          </cell>
          <cell r="D1592" t="str">
            <v>un</v>
          </cell>
          <cell r="E1592">
            <v>1</v>
          </cell>
          <cell r="F1592">
            <v>3709.8</v>
          </cell>
          <cell r="G1592">
            <v>3709.8</v>
          </cell>
        </row>
        <row r="1593">
          <cell r="A1593" t="str">
            <v>.2</v>
          </cell>
          <cell r="B1593" t="str">
            <v>Proposta</v>
          </cell>
          <cell r="C1593" t="str">
            <v>Frete JadLog para Equipamentos de Piscina (R$ 24.956,73 / R$ 507.528,00) = 4,92%</v>
          </cell>
          <cell r="D1593" t="str">
            <v>un</v>
          </cell>
          <cell r="E1593">
            <v>4.9200000000000001E-2</v>
          </cell>
          <cell r="F1593">
            <v>3709.8</v>
          </cell>
          <cell r="G1593">
            <v>182.52</v>
          </cell>
        </row>
        <row r="1594">
          <cell r="A1594" t="str">
            <v>.3</v>
          </cell>
          <cell r="B1594" t="str">
            <v>Sinapi 88279</v>
          </cell>
          <cell r="C1594" t="str">
            <v>Montador eletromecânico com encargos complementares</v>
          </cell>
          <cell r="D1594" t="str">
            <v>h</v>
          </cell>
          <cell r="E1594">
            <v>7.5</v>
          </cell>
          <cell r="F1594">
            <v>38.67</v>
          </cell>
          <cell r="G1594">
            <v>290.02999999999997</v>
          </cell>
        </row>
        <row r="1595">
          <cell r="A1595" t="str">
            <v>.4</v>
          </cell>
          <cell r="B1595" t="str">
            <v>Sinapi 88248</v>
          </cell>
          <cell r="C1595" t="str">
            <v>Auxiliar de encanador ou bombeiro hidraulico com encargos compllementares</v>
          </cell>
          <cell r="D1595" t="str">
            <v>h</v>
          </cell>
          <cell r="E1595">
            <v>7.5</v>
          </cell>
          <cell r="F1595">
            <v>14.13</v>
          </cell>
          <cell r="G1595">
            <v>105.98</v>
          </cell>
        </row>
        <row r="1596">
          <cell r="A1596" t="str">
            <v>.5</v>
          </cell>
          <cell r="B1596" t="str">
            <v>Sinapi 88267</v>
          </cell>
          <cell r="C1596" t="str">
            <v>Encanador ou bombeiro hidráulico com encargos complementares</v>
          </cell>
          <cell r="D1596" t="str">
            <v>h</v>
          </cell>
          <cell r="E1596">
            <v>7.5</v>
          </cell>
          <cell r="F1596">
            <v>18.5</v>
          </cell>
          <cell r="G1596">
            <v>138.75</v>
          </cell>
        </row>
        <row r="1597">
          <cell r="A1597" t="str">
            <v>.6</v>
          </cell>
          <cell r="B1597" t="str">
            <v>Sinapi 88316</v>
          </cell>
          <cell r="C1597" t="str">
            <v>Servente com encargos complementares</v>
          </cell>
          <cell r="D1597" t="str">
            <v>h</v>
          </cell>
          <cell r="E1597">
            <v>7.5</v>
          </cell>
          <cell r="F1597">
            <v>12.45</v>
          </cell>
          <cell r="G1597">
            <v>93.38</v>
          </cell>
        </row>
        <row r="1600">
          <cell r="A1600" t="str">
            <v>Composição 0242</v>
          </cell>
          <cell r="B1600" t="str">
            <v>Comp. Criada a partir do elemento</v>
          </cell>
          <cell r="C1600" t="str">
            <v>Pré-filtro série "SO", em ferro fundido, bocais com flange Ø4"</v>
          </cell>
          <cell r="D1600" t="str">
            <v>un</v>
          </cell>
          <cell r="E1600">
            <v>1</v>
          </cell>
          <cell r="G1600">
            <v>10371.749999999998</v>
          </cell>
        </row>
        <row r="1601">
          <cell r="A1601" t="str">
            <v>.1</v>
          </cell>
          <cell r="B1601" t="str">
            <v>Proposta</v>
          </cell>
          <cell r="C1601" t="str">
            <v>Pré-filtro série "SO", em ferro fundido, bocais com flange Ø4"</v>
          </cell>
          <cell r="D1601" t="str">
            <v>un</v>
          </cell>
          <cell r="E1601">
            <v>1</v>
          </cell>
          <cell r="F1601">
            <v>8528.4</v>
          </cell>
          <cell r="G1601">
            <v>8528.4</v>
          </cell>
        </row>
        <row r="1602">
          <cell r="A1602" t="str">
            <v>.2</v>
          </cell>
          <cell r="B1602" t="str">
            <v>Proposta</v>
          </cell>
          <cell r="C1602" t="str">
            <v>Frete JadLog para Equipamentos de Piscina (R$ 24.956,73 / R$ 507.528,00) = 4,92%</v>
          </cell>
          <cell r="D1602" t="str">
            <v>un</v>
          </cell>
          <cell r="E1602">
            <v>4.9200000000000001E-2</v>
          </cell>
          <cell r="F1602">
            <v>8528.4</v>
          </cell>
          <cell r="G1602">
            <v>419.6</v>
          </cell>
        </row>
        <row r="1603">
          <cell r="A1603" t="str">
            <v>.3</v>
          </cell>
          <cell r="B1603" t="str">
            <v>Sinapi 88279</v>
          </cell>
          <cell r="C1603" t="str">
            <v>Montador eletromecânico com encargos complementares</v>
          </cell>
          <cell r="D1603" t="str">
            <v>h</v>
          </cell>
          <cell r="E1603">
            <v>17</v>
          </cell>
          <cell r="F1603">
            <v>38.67</v>
          </cell>
          <cell r="G1603">
            <v>657.39</v>
          </cell>
        </row>
        <row r="1604">
          <cell r="A1604" t="str">
            <v>.4</v>
          </cell>
          <cell r="B1604" t="str">
            <v>Sinapi 88248</v>
          </cell>
          <cell r="C1604" t="str">
            <v>Auxiliar de encanador ou bombeiro hidraulico com encargos compllementares</v>
          </cell>
          <cell r="D1604" t="str">
            <v>h</v>
          </cell>
          <cell r="E1604">
            <v>17</v>
          </cell>
          <cell r="F1604">
            <v>14.13</v>
          </cell>
          <cell r="G1604">
            <v>240.21</v>
          </cell>
        </row>
        <row r="1605">
          <cell r="A1605" t="str">
            <v>.5</v>
          </cell>
          <cell r="B1605" t="str">
            <v>Sinapi 88267</v>
          </cell>
          <cell r="C1605" t="str">
            <v>Encanador ou bombeiro hidráulico com encargos complementares</v>
          </cell>
          <cell r="D1605" t="str">
            <v>h</v>
          </cell>
          <cell r="E1605">
            <v>17</v>
          </cell>
          <cell r="F1605">
            <v>18.5</v>
          </cell>
          <cell r="G1605">
            <v>314.5</v>
          </cell>
        </row>
        <row r="1606">
          <cell r="A1606" t="str">
            <v>.6</v>
          </cell>
          <cell r="B1606" t="str">
            <v>Sinapi 88316</v>
          </cell>
          <cell r="C1606" t="str">
            <v>Servente com encargos complementares</v>
          </cell>
          <cell r="D1606" t="str">
            <v>h</v>
          </cell>
          <cell r="E1606">
            <v>17</v>
          </cell>
          <cell r="F1606">
            <v>12.45</v>
          </cell>
          <cell r="G1606">
            <v>211.65</v>
          </cell>
        </row>
        <row r="1609">
          <cell r="A1609" t="str">
            <v>Composição 0243</v>
          </cell>
          <cell r="B1609" t="str">
            <v>Comp. Sinapi 73694 para a bomba especificada</v>
          </cell>
          <cell r="C1609" t="str">
            <v>Bomba dosadora de cloro e demais produtos químicos para piscina, com vazão de 20 litros/hora, pressão de trabalho de até 4bar, tensão 220V. Ref.: EXATTA modelo EX2-20 ou similar</v>
          </cell>
          <cell r="D1609" t="str">
            <v>un</v>
          </cell>
          <cell r="E1609">
            <v>1</v>
          </cell>
          <cell r="G1609">
            <v>2679.3799999999997</v>
          </cell>
        </row>
        <row r="1610">
          <cell r="A1610" t="str">
            <v>.1</v>
          </cell>
          <cell r="B1610" t="str">
            <v>Proposta</v>
          </cell>
          <cell r="C1610" t="str">
            <v>Bomba dosadora de cloro e demais produtos químicos para piscina, com vazão de 20 litros/hora, pressão de trabalho de até 4bar, tensão 220V. Ref.: EXATTA modelo EX2-20 ou similar</v>
          </cell>
          <cell r="D1610" t="str">
            <v>un</v>
          </cell>
          <cell r="E1610">
            <v>1</v>
          </cell>
          <cell r="F1610">
            <v>2383.1999999999998</v>
          </cell>
          <cell r="G1610">
            <v>2383.1999999999998</v>
          </cell>
        </row>
        <row r="1611">
          <cell r="A1611" t="str">
            <v>.2</v>
          </cell>
          <cell r="B1611" t="str">
            <v>Proposta</v>
          </cell>
          <cell r="C1611" t="str">
            <v>Frete JadLog para Equipamentos de Piscina (R$ 24.956,73 / R$ 507.528,00) = 4,92%</v>
          </cell>
          <cell r="D1611" t="str">
            <v>un</v>
          </cell>
          <cell r="E1611">
            <v>4.9200000000000001E-2</v>
          </cell>
          <cell r="F1611">
            <v>2383.1999999999998</v>
          </cell>
          <cell r="G1611">
            <v>117.25</v>
          </cell>
        </row>
        <row r="1612">
          <cell r="A1612" t="str">
            <v>.3</v>
          </cell>
          <cell r="B1612" t="str">
            <v>Sinapi 88279</v>
          </cell>
          <cell r="C1612" t="str">
            <v>Montador eletromecânico com encargos complementares</v>
          </cell>
          <cell r="D1612" t="str">
            <v>h</v>
          </cell>
          <cell r="E1612">
            <v>3.5</v>
          </cell>
          <cell r="F1612">
            <v>38.67</v>
          </cell>
          <cell r="G1612">
            <v>135.35</v>
          </cell>
        </row>
        <row r="1613">
          <cell r="A1613" t="str">
            <v>.4</v>
          </cell>
          <cell r="B1613" t="str">
            <v>Sinapi 88316</v>
          </cell>
          <cell r="C1613" t="str">
            <v>Servente com encargos complementares</v>
          </cell>
          <cell r="D1613" t="str">
            <v>h</v>
          </cell>
          <cell r="E1613">
            <v>3.5</v>
          </cell>
          <cell r="F1613">
            <v>12.45</v>
          </cell>
          <cell r="G1613">
            <v>43.58</v>
          </cell>
        </row>
        <row r="1616">
          <cell r="A1616" t="str">
            <v>Composição 0244</v>
          </cell>
          <cell r="B1616" t="str">
            <v>Comp. Criada a partir do elemento</v>
          </cell>
          <cell r="C1616" t="str">
            <v>Controlador de cloro e pH para automação do sistema de cloração de piscinas, controla as bombas dosadoras, funcionamento automático, 220V. Ref.: GENCO modelo 3100 OU SIMILAR.</v>
          </cell>
          <cell r="D1616" t="str">
            <v>un</v>
          </cell>
          <cell r="E1616">
            <v>1</v>
          </cell>
          <cell r="G1616">
            <v>9118.33</v>
          </cell>
        </row>
        <row r="1617">
          <cell r="A1617" t="str">
            <v>.1</v>
          </cell>
          <cell r="B1617" t="str">
            <v>Proposta</v>
          </cell>
          <cell r="C1617" t="str">
            <v>Controlador de cloro e pH para automação do sistema de cloração de piscinas, controla as bombas dosadoras, funcionamento automático, 220V. Ref.: GENCO modelo 3100 OU SIMILAR.</v>
          </cell>
          <cell r="D1617" t="str">
            <v>un</v>
          </cell>
          <cell r="E1617">
            <v>1</v>
          </cell>
          <cell r="F1617">
            <v>7493.4</v>
          </cell>
          <cell r="G1617">
            <v>7493.4</v>
          </cell>
        </row>
        <row r="1618">
          <cell r="A1618" t="str">
            <v>.2</v>
          </cell>
          <cell r="B1618" t="str">
            <v>Proposta</v>
          </cell>
          <cell r="C1618" t="str">
            <v>Frete JadLog para Equipamentos de Piscina (R$ 24.956,73 / R$ 507.528,00) = 4,92%</v>
          </cell>
          <cell r="D1618" t="str">
            <v>un</v>
          </cell>
          <cell r="E1618">
            <v>4.9200000000000001E-2</v>
          </cell>
          <cell r="F1618">
            <v>7493.4</v>
          </cell>
          <cell r="G1618">
            <v>368.68</v>
          </cell>
        </row>
        <row r="1619">
          <cell r="A1619" t="str">
            <v>.3</v>
          </cell>
          <cell r="B1619" t="str">
            <v>Sinapi 88279</v>
          </cell>
          <cell r="C1619" t="str">
            <v>Montador eletromecânico com encargos complementares</v>
          </cell>
          <cell r="D1619" t="str">
            <v>h</v>
          </cell>
          <cell r="E1619">
            <v>15</v>
          </cell>
          <cell r="F1619">
            <v>38.67</v>
          </cell>
          <cell r="G1619">
            <v>580.04999999999995</v>
          </cell>
        </row>
        <row r="1620">
          <cell r="A1620" t="str">
            <v>.4</v>
          </cell>
          <cell r="B1620" t="str">
            <v>Sinapi 88248</v>
          </cell>
          <cell r="C1620" t="str">
            <v>Auxiliar de encanador ou bombeiro hidraulico com encargos compllementares</v>
          </cell>
          <cell r="D1620" t="str">
            <v>h</v>
          </cell>
          <cell r="E1620">
            <v>15</v>
          </cell>
          <cell r="F1620">
            <v>14.13</v>
          </cell>
          <cell r="G1620">
            <v>211.95</v>
          </cell>
        </row>
        <row r="1621">
          <cell r="A1621" t="str">
            <v>.5</v>
          </cell>
          <cell r="B1621" t="str">
            <v>Sinapi 88267</v>
          </cell>
          <cell r="C1621" t="str">
            <v>Encanador ou bombeiro hidráulico com encargos complementares</v>
          </cell>
          <cell r="D1621" t="str">
            <v>h</v>
          </cell>
          <cell r="E1621">
            <v>15</v>
          </cell>
          <cell r="F1621">
            <v>18.5</v>
          </cell>
          <cell r="G1621">
            <v>277.5</v>
          </cell>
        </row>
        <row r="1622">
          <cell r="A1622" t="str">
            <v>.6</v>
          </cell>
          <cell r="B1622" t="str">
            <v>Sinapi 88316</v>
          </cell>
          <cell r="C1622" t="str">
            <v>Servente com encargos complementares</v>
          </cell>
          <cell r="D1622" t="str">
            <v>h</v>
          </cell>
          <cell r="E1622">
            <v>15</v>
          </cell>
          <cell r="F1622">
            <v>12.45</v>
          </cell>
          <cell r="G1622">
            <v>186.75</v>
          </cell>
        </row>
        <row r="1625">
          <cell r="A1625" t="str">
            <v>Composição 0245</v>
          </cell>
          <cell r="B1625" t="str">
            <v>Composição SBC  22354 para o dispositivo especificado</v>
          </cell>
          <cell r="C1625" t="str">
            <v>Bocal Retorno para piscina Ø50mm. Ref. JACUZZI ou similar</v>
          </cell>
          <cell r="D1625" t="str">
            <v>un</v>
          </cell>
          <cell r="E1625">
            <v>1</v>
          </cell>
          <cell r="G1625">
            <v>113.75000000000001</v>
          </cell>
        </row>
        <row r="1626">
          <cell r="A1626" t="str">
            <v>.1</v>
          </cell>
          <cell r="B1626" t="str">
            <v>Proposta</v>
          </cell>
          <cell r="C1626" t="str">
            <v>Bocal Retorno para piscina Ø50mm. Ref. JACUZZI ou similar</v>
          </cell>
          <cell r="D1626" t="str">
            <v>un</v>
          </cell>
          <cell r="E1626">
            <v>1</v>
          </cell>
          <cell r="F1626">
            <v>79.2</v>
          </cell>
          <cell r="G1626">
            <v>79.2</v>
          </cell>
        </row>
        <row r="1627">
          <cell r="A1627" t="str">
            <v>.2</v>
          </cell>
          <cell r="B1627" t="str">
            <v>Proposta</v>
          </cell>
          <cell r="C1627" t="str">
            <v>Frete JadLog para Equipamentos de Piscina (R$ 24.956,73 / R$ 507.528,00) = 4,92%</v>
          </cell>
          <cell r="D1627" t="str">
            <v>un</v>
          </cell>
          <cell r="E1627">
            <v>4.9200000000000001E-2</v>
          </cell>
          <cell r="F1627">
            <v>79.2</v>
          </cell>
          <cell r="G1627">
            <v>3.9</v>
          </cell>
        </row>
        <row r="1628">
          <cell r="A1628" t="str">
            <v>.3</v>
          </cell>
          <cell r="B1628" t="str">
            <v>Sinapi 88316</v>
          </cell>
          <cell r="C1628" t="str">
            <v>Servente com encargos complementares</v>
          </cell>
          <cell r="D1628" t="str">
            <v>h</v>
          </cell>
          <cell r="E1628">
            <v>0.97099999999999997</v>
          </cell>
          <cell r="F1628">
            <v>12.45</v>
          </cell>
          <cell r="G1628">
            <v>12.09</v>
          </cell>
        </row>
        <row r="1629">
          <cell r="A1629" t="str">
            <v>.4</v>
          </cell>
          <cell r="B1629" t="str">
            <v>Sinapi 88264</v>
          </cell>
          <cell r="C1629" t="str">
            <v>Eletricista com encargos complementares</v>
          </cell>
          <cell r="D1629" t="str">
            <v>h</v>
          </cell>
          <cell r="E1629">
            <v>0.97099999999999997</v>
          </cell>
          <cell r="F1629">
            <v>19.11</v>
          </cell>
          <cell r="G1629">
            <v>18.559999999999999</v>
          </cell>
        </row>
        <row r="1632">
          <cell r="A1632" t="str">
            <v>Composição 0246</v>
          </cell>
          <cell r="B1632" t="str">
            <v>Composição SBC  22354 para o dispositivo especificado</v>
          </cell>
          <cell r="C1632" t="str">
            <v>Bocal Aspiração para piscina Ø50mm. Ref. JACUZZI ou similar</v>
          </cell>
          <cell r="D1632" t="str">
            <v>un</v>
          </cell>
          <cell r="E1632">
            <v>1</v>
          </cell>
          <cell r="G1632">
            <v>128.85999999999999</v>
          </cell>
        </row>
        <row r="1633">
          <cell r="A1633" t="str">
            <v>.1</v>
          </cell>
          <cell r="B1633" t="str">
            <v>Proposta</v>
          </cell>
          <cell r="C1633" t="str">
            <v>Bocal Aspiração para piscina Ø50mm. Ref. JACUZZI ou similar</v>
          </cell>
          <cell r="D1633" t="str">
            <v>un</v>
          </cell>
          <cell r="E1633">
            <v>1</v>
          </cell>
          <cell r="F1633">
            <v>93.6</v>
          </cell>
          <cell r="G1633">
            <v>93.6</v>
          </cell>
        </row>
        <row r="1634">
          <cell r="A1634" t="str">
            <v>.2</v>
          </cell>
          <cell r="B1634" t="str">
            <v>Proposta</v>
          </cell>
          <cell r="C1634" t="str">
            <v>Frete JadLog para Equipamentos de Piscina (R$ 24.956,73 / R$ 507.528,00) = 4,92%</v>
          </cell>
          <cell r="D1634" t="str">
            <v>un</v>
          </cell>
          <cell r="E1634">
            <v>4.9200000000000001E-2</v>
          </cell>
          <cell r="F1634">
            <v>93.6</v>
          </cell>
          <cell r="G1634">
            <v>4.6100000000000003</v>
          </cell>
        </row>
        <row r="1635">
          <cell r="A1635" t="str">
            <v>.3</v>
          </cell>
          <cell r="B1635" t="str">
            <v>Sinapi 88316</v>
          </cell>
          <cell r="C1635" t="str">
            <v>Servente com encargos complementares</v>
          </cell>
          <cell r="D1635" t="str">
            <v>h</v>
          </cell>
          <cell r="E1635">
            <v>0.97099999999999997</v>
          </cell>
          <cell r="F1635">
            <v>12.45</v>
          </cell>
          <cell r="G1635">
            <v>12.09</v>
          </cell>
        </row>
        <row r="1636">
          <cell r="A1636" t="str">
            <v>.4</v>
          </cell>
          <cell r="B1636" t="str">
            <v>Sinapi 88264</v>
          </cell>
          <cell r="C1636" t="str">
            <v>Eletricista com encargos complementares</v>
          </cell>
          <cell r="D1636" t="str">
            <v>h</v>
          </cell>
          <cell r="E1636">
            <v>0.97099999999999997</v>
          </cell>
          <cell r="F1636">
            <v>19.11</v>
          </cell>
          <cell r="G1636">
            <v>18.559999999999999</v>
          </cell>
        </row>
        <row r="1639">
          <cell r="A1639" t="str">
            <v>Composição 0247</v>
          </cell>
          <cell r="B1639" t="str">
            <v>Composição SBC  22354 para a coadeira especificada</v>
          </cell>
          <cell r="C1639" t="str">
            <v>Coadeira para piscina. Ref.: JACUZZI - Série WII ou similar.</v>
          </cell>
          <cell r="D1639" t="str">
            <v>un</v>
          </cell>
          <cell r="E1639">
            <v>1</v>
          </cell>
          <cell r="G1639">
            <v>1001.37</v>
          </cell>
        </row>
        <row r="1640">
          <cell r="A1640" t="str">
            <v>.1</v>
          </cell>
          <cell r="B1640" t="str">
            <v>Sinapi 88316</v>
          </cell>
          <cell r="C1640" t="str">
            <v>Servente com encargos complementares</v>
          </cell>
          <cell r="D1640" t="str">
            <v>h</v>
          </cell>
          <cell r="E1640">
            <v>0.97099999999999997</v>
          </cell>
          <cell r="F1640">
            <v>12.45</v>
          </cell>
          <cell r="G1640">
            <v>12.09</v>
          </cell>
        </row>
        <row r="1641">
          <cell r="A1641" t="str">
            <v>.2</v>
          </cell>
          <cell r="B1641" t="str">
            <v>Sinapi 88264</v>
          </cell>
          <cell r="C1641" t="str">
            <v>Eletricista com encargos complementares</v>
          </cell>
          <cell r="D1641" t="str">
            <v>h</v>
          </cell>
          <cell r="E1641">
            <v>0.97099999999999997</v>
          </cell>
          <cell r="F1641">
            <v>19.11</v>
          </cell>
          <cell r="G1641">
            <v>18.559999999999999</v>
          </cell>
        </row>
        <row r="1642">
          <cell r="A1642" t="str">
            <v>.3</v>
          </cell>
          <cell r="B1642" t="str">
            <v>Proposta</v>
          </cell>
          <cell r="C1642" t="str">
            <v>Coadeira para piscina. Ref.: JACUZZI - Série WII ou similar.</v>
          </cell>
          <cell r="D1642" t="str">
            <v>un</v>
          </cell>
          <cell r="E1642">
            <v>1</v>
          </cell>
          <cell r="F1642">
            <v>925.2</v>
          </cell>
          <cell r="G1642">
            <v>925.2</v>
          </cell>
        </row>
        <row r="1643">
          <cell r="A1643" t="str">
            <v>.4</v>
          </cell>
          <cell r="B1643" t="str">
            <v>Proposta</v>
          </cell>
          <cell r="C1643" t="str">
            <v>Frete JadLog para Equipamentos de Piscina (R$ 24.956,73 / R$ 507.528,00) = 4,92%</v>
          </cell>
          <cell r="D1643" t="str">
            <v>un</v>
          </cell>
          <cell r="E1643">
            <v>4.9200000000000001E-2</v>
          </cell>
          <cell r="F1643">
            <v>925.2</v>
          </cell>
          <cell r="G1643">
            <v>45.52</v>
          </cell>
        </row>
        <row r="1646">
          <cell r="A1646" t="str">
            <v>Composição 0248</v>
          </cell>
          <cell r="B1646" t="str">
            <v>Sinapi 89708 para o ralo especificado</v>
          </cell>
          <cell r="C1646" t="str">
            <v>Ralo de fundo para piscina, anti-vortice. Ref. JACUZZI ou similar.</v>
          </cell>
          <cell r="D1646" t="str">
            <v>un</v>
          </cell>
          <cell r="E1646">
            <v>1</v>
          </cell>
          <cell r="G1646">
            <v>193.73</v>
          </cell>
        </row>
        <row r="1647">
          <cell r="A1647" t="str">
            <v>.1</v>
          </cell>
          <cell r="B1647" t="str">
            <v>Sinapi 88248</v>
          </cell>
          <cell r="C1647" t="str">
            <v>Auxiliar de encanador ou bombeiro hidraulico com encargos compllementares</v>
          </cell>
          <cell r="D1647" t="str">
            <v>h</v>
          </cell>
          <cell r="E1647">
            <v>0.38</v>
          </cell>
          <cell r="F1647">
            <v>14.13</v>
          </cell>
          <cell r="G1647">
            <v>5.37</v>
          </cell>
        </row>
        <row r="1648">
          <cell r="A1648" t="str">
            <v>.2</v>
          </cell>
          <cell r="B1648" t="str">
            <v>Sinapi 88267</v>
          </cell>
          <cell r="C1648" t="str">
            <v>Encanador ou bombeiro hidráulico com encargos complementares</v>
          </cell>
          <cell r="D1648" t="str">
            <v>h</v>
          </cell>
          <cell r="E1648">
            <v>0.38</v>
          </cell>
          <cell r="F1648">
            <v>18.5</v>
          </cell>
          <cell r="G1648">
            <v>7.03</v>
          </cell>
        </row>
        <row r="1649">
          <cell r="A1649" t="str">
            <v>.3</v>
          </cell>
          <cell r="B1649" t="str">
            <v>Ins Sinapi 297</v>
          </cell>
          <cell r="C1649" t="str">
            <v>Anel borracha para tubo esgoto predial dn 75 mm (nbr 5688)</v>
          </cell>
          <cell r="D1649" t="str">
            <v>un</v>
          </cell>
          <cell r="E1649">
            <v>1</v>
          </cell>
          <cell r="F1649">
            <v>1.89</v>
          </cell>
          <cell r="G1649">
            <v>1.89</v>
          </cell>
        </row>
        <row r="1650">
          <cell r="A1650" t="str">
            <v>.4</v>
          </cell>
          <cell r="B1650" t="str">
            <v>Ins Sinapi 3767</v>
          </cell>
          <cell r="C1650" t="str">
            <v>lixa em folha para parede ou madeira, numero 120 (cor vermelha)</v>
          </cell>
          <cell r="D1650" t="str">
            <v>un</v>
          </cell>
          <cell r="E1650">
            <v>5.7000000000000002E-2</v>
          </cell>
          <cell r="F1650">
            <v>0.59</v>
          </cell>
          <cell r="G1650">
            <v>0.03</v>
          </cell>
        </row>
        <row r="1651">
          <cell r="A1651" t="str">
            <v>.5</v>
          </cell>
          <cell r="B1651" t="str">
            <v>Proposta</v>
          </cell>
          <cell r="C1651" t="str">
            <v>Ralo de fundo para piscina, anti-vortice. Ref. JACUZZI ou similar.</v>
          </cell>
          <cell r="D1651" t="str">
            <v>un</v>
          </cell>
          <cell r="E1651">
            <v>1</v>
          </cell>
          <cell r="F1651">
            <v>171</v>
          </cell>
          <cell r="G1651">
            <v>171</v>
          </cell>
        </row>
        <row r="1652">
          <cell r="A1652" t="str">
            <v>.6</v>
          </cell>
          <cell r="B1652" t="str">
            <v>Proposta</v>
          </cell>
          <cell r="C1652" t="str">
            <v>Frete JadLog para Equipamentos de Piscina (R$ 24.956,73 / R$ 507.528,00) = 4,92%</v>
          </cell>
          <cell r="D1652" t="str">
            <v>un</v>
          </cell>
          <cell r="E1652">
            <v>4.9200000000000001E-2</v>
          </cell>
          <cell r="F1652">
            <v>171</v>
          </cell>
          <cell r="G1652">
            <v>8.41</v>
          </cell>
        </row>
        <row r="1655">
          <cell r="A1655" t="str">
            <v>Composição 0249</v>
          </cell>
          <cell r="B1655" t="str">
            <v>Comp. Criada a partir do elemento</v>
          </cell>
          <cell r="C1655" t="str">
            <v>Sistema de segurança para desligamento de bomba de piscina, automático, através de libertação por vácuo (SLV). Ref.: SODRAMAR - mod. SR500</v>
          </cell>
          <cell r="D1655" t="str">
            <v>un</v>
          </cell>
          <cell r="E1655">
            <v>1</v>
          </cell>
          <cell r="G1655">
            <v>1299.3600000000001</v>
          </cell>
        </row>
        <row r="1656">
          <cell r="A1656" t="str">
            <v>.1</v>
          </cell>
          <cell r="B1656" t="str">
            <v>Proposta</v>
          </cell>
          <cell r="C1656" t="str">
            <v>Sistema de segurança para desligamento de bomba de piscina, automático, através de libertação por vácuo (SLV). Ref.: SODRAMAR - mod. SR500</v>
          </cell>
          <cell r="D1656" t="str">
            <v>un</v>
          </cell>
          <cell r="E1656">
            <v>1</v>
          </cell>
          <cell r="F1656">
            <v>990</v>
          </cell>
          <cell r="G1656">
            <v>990</v>
          </cell>
        </row>
        <row r="1657">
          <cell r="A1657" t="str">
            <v>.2</v>
          </cell>
          <cell r="B1657" t="str">
            <v>Sinapi 88279</v>
          </cell>
          <cell r="C1657" t="str">
            <v>Montador eletromecânico com encargos complementares</v>
          </cell>
          <cell r="D1657" t="str">
            <v>h</v>
          </cell>
          <cell r="E1657">
            <v>8</v>
          </cell>
          <cell r="F1657">
            <v>38.67</v>
          </cell>
          <cell r="G1657">
            <v>309.36</v>
          </cell>
        </row>
        <row r="1660">
          <cell r="A1660" t="str">
            <v>Composição 0250</v>
          </cell>
          <cell r="B1660" t="str">
            <v xml:space="preserve">Composição Sinapi </v>
          </cell>
          <cell r="C1660" t="str">
            <v>Base de apoio para bomba, sistema anti-vibrátil, com coxins de borracha</v>
          </cell>
          <cell r="D1660" t="str">
            <v>un</v>
          </cell>
          <cell r="E1660">
            <v>1</v>
          </cell>
          <cell r="G1660">
            <v>542.55999999999995</v>
          </cell>
        </row>
        <row r="1661">
          <cell r="A1661" t="str">
            <v>.1</v>
          </cell>
          <cell r="B1661" t="str">
            <v>Sinapi 84153</v>
          </cell>
          <cell r="C1661" t="str">
            <v xml:space="preserve">Aparelho de apoio neoprene nao fretado (1,4kg/dm3) </v>
          </cell>
          <cell r="D1661" t="str">
            <v>kg</v>
          </cell>
          <cell r="E1661">
            <v>8</v>
          </cell>
          <cell r="F1661">
            <v>67.819999999999993</v>
          </cell>
          <cell r="G1661">
            <v>542.55999999999995</v>
          </cell>
        </row>
        <row r="1664">
          <cell r="A1664" t="str">
            <v>Composição 0301</v>
          </cell>
          <cell r="B1664" t="str">
            <v>Composições Sinapi</v>
          </cell>
          <cell r="C1664" t="str">
            <v>Tubo de PVC rígido tipo esgoto, série R, vara com 6m, incluindo conexões, apoios, suportes e fixações. Ref.: TIGRE ou similar - Ø40 mm</v>
          </cell>
          <cell r="D1664" t="str">
            <v>m</v>
          </cell>
          <cell r="E1664">
            <v>1</v>
          </cell>
          <cell r="G1664">
            <v>16.27</v>
          </cell>
        </row>
        <row r="1665">
          <cell r="A1665" t="str">
            <v>.1</v>
          </cell>
          <cell r="B1665" t="str">
            <v>Sinapi 89508</v>
          </cell>
          <cell r="C1665" t="str">
            <v>Tubo PVC, série r, água pluvial, DN 40 mm, fornecido e instalado em ramal de encaminhamento</v>
          </cell>
          <cell r="D1665" t="str">
            <v>m</v>
          </cell>
          <cell r="E1665">
            <v>1</v>
          </cell>
          <cell r="F1665">
            <v>12.76</v>
          </cell>
          <cell r="G1665">
            <v>12.76</v>
          </cell>
        </row>
        <row r="1666">
          <cell r="A1666" t="str">
            <v>.2</v>
          </cell>
          <cell r="B1666" t="str">
            <v>Sinapi 89514</v>
          </cell>
          <cell r="C1666" t="str">
            <v>Joelho 90 graus, PVC, serie r, água pluvial, DN 40 mm, junta elástica, fornecido e instalado em ramal de encaminhamento</v>
          </cell>
          <cell r="D1666" t="str">
            <v>un</v>
          </cell>
          <cell r="E1666">
            <v>0.33333000000000002</v>
          </cell>
          <cell r="F1666">
            <v>6.1</v>
          </cell>
          <cell r="G1666">
            <v>2.0299999999999998</v>
          </cell>
        </row>
        <row r="1667">
          <cell r="A1667" t="str">
            <v>.3</v>
          </cell>
          <cell r="B1667" t="str">
            <v>Estimado</v>
          </cell>
          <cell r="C1667" t="str">
            <v>Apoios suportes e fixações - 10% do total</v>
          </cell>
          <cell r="D1667" t="str">
            <v>un</v>
          </cell>
          <cell r="E1667">
            <v>0.1</v>
          </cell>
          <cell r="F1667">
            <v>14.79</v>
          </cell>
          <cell r="G1667">
            <v>1.48</v>
          </cell>
        </row>
        <row r="1670">
          <cell r="A1670" t="str">
            <v>Composição 0302</v>
          </cell>
          <cell r="B1670" t="str">
            <v>Composições Sinapi</v>
          </cell>
          <cell r="C1670" t="str">
            <v>Tubo de PVC rígido tipo esgoto, série R, vara com 6m, incluindo conexões, apoios, suportes e fixações. Ref.: TIGRE ou similar - Ø50 mm</v>
          </cell>
          <cell r="D1670" t="str">
            <v>m</v>
          </cell>
          <cell r="E1670">
            <v>1</v>
          </cell>
          <cell r="G1670">
            <v>22.42</v>
          </cell>
        </row>
        <row r="1671">
          <cell r="A1671" t="str">
            <v>.1</v>
          </cell>
          <cell r="B1671" t="str">
            <v>Sinapi 89509</v>
          </cell>
          <cell r="C1671" t="str">
            <v>Tubo PVC, série r, água pluvial, DN 50 mm, fornecido e instalado em ramal de encaminhamento</v>
          </cell>
          <cell r="D1671" t="str">
            <v>m</v>
          </cell>
          <cell r="E1671">
            <v>1</v>
          </cell>
          <cell r="F1671">
            <v>17.510000000000002</v>
          </cell>
          <cell r="G1671">
            <v>17.510000000000002</v>
          </cell>
        </row>
        <row r="1672">
          <cell r="A1672" t="str">
            <v>.2</v>
          </cell>
          <cell r="B1672" t="str">
            <v>Sinapi 89518</v>
          </cell>
          <cell r="C1672" t="str">
            <v>Joelho 90 graus, PVC, serie r, água pluvial, DN 40 mm, junta elástica, fornecido e instalado em ramal de encaminhamento</v>
          </cell>
          <cell r="D1672" t="str">
            <v>un</v>
          </cell>
          <cell r="E1672">
            <v>0.33333000000000002</v>
          </cell>
          <cell r="F1672">
            <v>8.6</v>
          </cell>
          <cell r="G1672">
            <v>2.87</v>
          </cell>
        </row>
        <row r="1673">
          <cell r="A1673" t="str">
            <v>.3</v>
          </cell>
          <cell r="B1673" t="str">
            <v>Estimado</v>
          </cell>
          <cell r="C1673" t="str">
            <v>Apoios suportes e fixações - 10% do total</v>
          </cell>
          <cell r="D1673" t="str">
            <v>un</v>
          </cell>
          <cell r="E1673">
            <v>0.1</v>
          </cell>
          <cell r="F1673">
            <v>20.380000000000003</v>
          </cell>
          <cell r="G1673">
            <v>2.04</v>
          </cell>
        </row>
        <row r="1676">
          <cell r="A1676" t="str">
            <v>Composição 0303</v>
          </cell>
          <cell r="B1676" t="str">
            <v>Composições Sinapi</v>
          </cell>
          <cell r="C1676" t="str">
            <v>Tubo de PVC rígido tipo esgoto, série R, vara com 6m, incluindo conexões, apoios, suportes e fixações. Ref.: TIGRE ou similar - Ø75 mm</v>
          </cell>
          <cell r="D1676" t="str">
            <v>m</v>
          </cell>
          <cell r="E1676">
            <v>1</v>
          </cell>
          <cell r="G1676">
            <v>35.1</v>
          </cell>
        </row>
        <row r="1677">
          <cell r="A1677" t="str">
            <v>.1</v>
          </cell>
          <cell r="B1677" t="str">
            <v>Sinapi 89511</v>
          </cell>
          <cell r="C1677" t="str">
            <v>Tubo PVC, série r, água pluvial, DN 75 mm, fornecido e instalado em ramal de encaminhamento</v>
          </cell>
          <cell r="D1677" t="str">
            <v>m</v>
          </cell>
          <cell r="E1677">
            <v>1</v>
          </cell>
          <cell r="F1677">
            <v>26.22</v>
          </cell>
          <cell r="G1677">
            <v>26.22</v>
          </cell>
        </row>
        <row r="1678">
          <cell r="A1678" t="str">
            <v>.2</v>
          </cell>
          <cell r="B1678" t="str">
            <v>Sinapi 89522</v>
          </cell>
          <cell r="C1678" t="str">
            <v>Joelho 90 graus, PVC, serie r, água pluvial, DN 75 mm, junta soldável, fornecido e instalado em ramal de encaminhamento</v>
          </cell>
          <cell r="D1678" t="str">
            <v>un</v>
          </cell>
          <cell r="E1678">
            <v>0.33333000000000002</v>
          </cell>
          <cell r="F1678">
            <v>17.07</v>
          </cell>
          <cell r="G1678">
            <v>5.69</v>
          </cell>
        </row>
        <row r="1679">
          <cell r="A1679" t="str">
            <v>.3</v>
          </cell>
          <cell r="B1679" t="str">
            <v>Estimado</v>
          </cell>
          <cell r="C1679" t="str">
            <v>Apoios suportes e fixações - 10% do total</v>
          </cell>
          <cell r="D1679" t="str">
            <v>un</v>
          </cell>
          <cell r="E1679">
            <v>0.1</v>
          </cell>
          <cell r="F1679">
            <v>31.91</v>
          </cell>
          <cell r="G1679">
            <v>3.19</v>
          </cell>
        </row>
        <row r="1682">
          <cell r="A1682" t="str">
            <v>Composição 0304</v>
          </cell>
          <cell r="B1682" t="str">
            <v>Composições Sinapi</v>
          </cell>
          <cell r="C1682" t="str">
            <v>Tubo de PVC rígido tipo esgoto, série R, vara com 6m, incluindo conexões, apoios, suportes e fixações. Ref.: TIGRE ou similar - Ø100 mm</v>
          </cell>
          <cell r="D1682" t="str">
            <v>m</v>
          </cell>
          <cell r="E1682">
            <v>1</v>
          </cell>
          <cell r="G1682">
            <v>54.27</v>
          </cell>
        </row>
        <row r="1683">
          <cell r="A1683" t="str">
            <v>.1</v>
          </cell>
          <cell r="B1683" t="str">
            <v>Sinapi 89512</v>
          </cell>
          <cell r="C1683" t="str">
            <v>Tubo PVC, série r, água pluvial, DN 100 mm, fornecido e instalado em ramal de encaminhamento</v>
          </cell>
          <cell r="D1683" t="str">
            <v>m</v>
          </cell>
          <cell r="E1683">
            <v>1</v>
          </cell>
          <cell r="F1683">
            <v>40.950000000000003</v>
          </cell>
          <cell r="G1683">
            <v>40.950000000000003</v>
          </cell>
        </row>
        <row r="1684">
          <cell r="A1684" t="str">
            <v>.2</v>
          </cell>
          <cell r="B1684" t="str">
            <v>Sinapi 89529</v>
          </cell>
          <cell r="C1684" t="str">
            <v>Joelho 90 graus, PVC, serie r, água pluvial, DN 100 mm, junta soldável, fornecido e instalado em ramal de encaminhamento</v>
          </cell>
          <cell r="D1684" t="str">
            <v>un</v>
          </cell>
          <cell r="E1684">
            <v>0.33333000000000002</v>
          </cell>
          <cell r="F1684">
            <v>25.16</v>
          </cell>
          <cell r="G1684">
            <v>8.39</v>
          </cell>
        </row>
        <row r="1685">
          <cell r="A1685" t="str">
            <v>.3</v>
          </cell>
          <cell r="B1685" t="str">
            <v>Estimado</v>
          </cell>
          <cell r="C1685" t="str">
            <v>Apoios suportes e fixações - 10% do total</v>
          </cell>
          <cell r="D1685" t="str">
            <v>un</v>
          </cell>
          <cell r="E1685">
            <v>0.1</v>
          </cell>
          <cell r="F1685">
            <v>49.34</v>
          </cell>
          <cell r="G1685">
            <v>4.93</v>
          </cell>
        </row>
        <row r="1688">
          <cell r="A1688" t="str">
            <v>Composição 0305</v>
          </cell>
          <cell r="B1688" t="str">
            <v>Composições Sinapi</v>
          </cell>
          <cell r="C1688" t="str">
            <v>Tubo de PVC rígido tipo esgoto, série R, vara com 6m, incluindo conexões, apoios, suportes e fixações. Ref.: TIGRE ou similar - Ø150 mm</v>
          </cell>
          <cell r="D1688" t="str">
            <v>m</v>
          </cell>
          <cell r="E1688">
            <v>1</v>
          </cell>
          <cell r="G1688">
            <v>81.55</v>
          </cell>
        </row>
        <row r="1689">
          <cell r="A1689" t="str">
            <v>.1</v>
          </cell>
          <cell r="B1689" t="str">
            <v>Sinapi 89580</v>
          </cell>
          <cell r="C1689" t="str">
            <v>Tubo PVC, série R, água pluvial, DN 150 mm, fornecido e instalado em condutores verticais de esgoto ou AP</v>
          </cell>
          <cell r="D1689" t="str">
            <v>m</v>
          </cell>
          <cell r="E1689">
            <v>1</v>
          </cell>
          <cell r="F1689">
            <v>49.29</v>
          </cell>
          <cell r="G1689">
            <v>49.29</v>
          </cell>
        </row>
        <row r="1690">
          <cell r="A1690" t="str">
            <v>.2</v>
          </cell>
          <cell r="B1690" t="str">
            <v>Sinapi 89590</v>
          </cell>
          <cell r="C1690" t="str">
            <v>Joelho 90 graus, PVC, serie r, DN 150 mm, junta elástica, fornecido e instalado em condutores verticais de esgoto ou águas pluviais</v>
          </cell>
          <cell r="D1690" t="str">
            <v>un</v>
          </cell>
          <cell r="E1690">
            <v>0.33333000000000002</v>
          </cell>
          <cell r="F1690">
            <v>74.540000000000006</v>
          </cell>
          <cell r="G1690">
            <v>24.85</v>
          </cell>
        </row>
        <row r="1691">
          <cell r="A1691" t="str">
            <v>.3</v>
          </cell>
          <cell r="B1691" t="str">
            <v>Estimado</v>
          </cell>
          <cell r="C1691" t="str">
            <v>Apoios suportes e fixações - 10% do total</v>
          </cell>
          <cell r="D1691" t="str">
            <v>un</v>
          </cell>
          <cell r="E1691">
            <v>0.1</v>
          </cell>
          <cell r="F1691">
            <v>74.14</v>
          </cell>
          <cell r="G1691">
            <v>7.41</v>
          </cell>
        </row>
        <row r="1694">
          <cell r="A1694" t="str">
            <v>Composição 0306</v>
          </cell>
          <cell r="B1694" t="str">
            <v>Composições SEINFRA com insumos Sinapi e Seinfra</v>
          </cell>
          <cell r="C1694" t="str">
            <v>Tubo de ferro fundido, vara com 6m, incluindo conexões. Ref.: SAINT-GOBAIN ou similar. Ø 50 mm, apoios, suportes e fixações</v>
          </cell>
          <cell r="D1694" t="str">
            <v>m</v>
          </cell>
          <cell r="E1694">
            <v>1</v>
          </cell>
          <cell r="G1694">
            <v>116.07000000000001</v>
          </cell>
        </row>
        <row r="1695">
          <cell r="A1695" t="str">
            <v>.1</v>
          </cell>
          <cell r="B1695" t="str">
            <v>Sinapi 5928</v>
          </cell>
          <cell r="C1695" t="str">
            <v>Guindauto hidráulico, capacidade máxima de carga 6200 kg, momento máximo de carga 11,7 tm, alcance máximo horizontal 9,70 m, inclusive caminhão toco pbt 16.000 kg, potência de 189 cv - chp diurno</v>
          </cell>
          <cell r="D1695" t="str">
            <v>chp</v>
          </cell>
          <cell r="E1695">
            <v>7.0000000000000001E-3</v>
          </cell>
          <cell r="F1695">
            <v>146.63999999999999</v>
          </cell>
          <cell r="G1695">
            <v>1.03</v>
          </cell>
        </row>
        <row r="1696">
          <cell r="A1696" t="str">
            <v>.2</v>
          </cell>
          <cell r="B1696" t="str">
            <v>Sinapi 88267</v>
          </cell>
          <cell r="C1696" t="str">
            <v>Encanador ou bombeiro hidráulico com encargos complementares</v>
          </cell>
          <cell r="D1696" t="str">
            <v>h</v>
          </cell>
          <cell r="E1696">
            <v>7.0000000000000007E-2</v>
          </cell>
          <cell r="F1696">
            <v>18.5</v>
          </cell>
          <cell r="G1696">
            <v>1.3</v>
          </cell>
        </row>
        <row r="1697">
          <cell r="A1697" t="str">
            <v>.3</v>
          </cell>
          <cell r="B1697" t="str">
            <v>Sinapi 88316</v>
          </cell>
          <cell r="C1697" t="str">
            <v>Servente com encargos complementares</v>
          </cell>
          <cell r="D1697" t="str">
            <v>h</v>
          </cell>
          <cell r="E1697">
            <v>0.115</v>
          </cell>
          <cell r="F1697">
            <v>12.45</v>
          </cell>
          <cell r="G1697">
            <v>1.43</v>
          </cell>
        </row>
        <row r="1698">
          <cell r="A1698" t="str">
            <v>.4</v>
          </cell>
          <cell r="B1698" t="str">
            <v>Sinapi 72850</v>
          </cell>
          <cell r="C1698" t="str">
            <v>Carga, manobras e descarga de materiais diversos, com caminhao carroceria 9t (carga e descarga manuais)</v>
          </cell>
          <cell r="D1698" t="str">
            <v>t</v>
          </cell>
          <cell r="E1698">
            <v>8.5000000000000006E-3</v>
          </cell>
          <cell r="F1698">
            <v>9.73</v>
          </cell>
          <cell r="G1698">
            <v>0.08</v>
          </cell>
        </row>
        <row r="1699">
          <cell r="A1699" t="str">
            <v>.5</v>
          </cell>
          <cell r="B1699" t="str">
            <v>Sinapi 72840</v>
          </cell>
          <cell r="C1699" t="str">
            <v>Transporte comercial com caminhao carroceria 9 t, rodovia pavimentada</v>
          </cell>
          <cell r="D1699" t="str">
            <v>txkm</v>
          </cell>
          <cell r="E1699">
            <v>0.34</v>
          </cell>
          <cell r="F1699">
            <v>0.51</v>
          </cell>
          <cell r="G1699">
            <v>0.17</v>
          </cell>
        </row>
        <row r="1700">
          <cell r="A1700" t="str">
            <v>.6</v>
          </cell>
          <cell r="B1700" t="str">
            <v>Ins SEINFRA 3957</v>
          </cell>
          <cell r="C1700" t="str">
            <v>Tubo F.F. com flanges DN 50 PN10 - L= 500</v>
          </cell>
          <cell r="D1700" t="str">
            <v>un</v>
          </cell>
          <cell r="E1700">
            <v>0.2</v>
          </cell>
          <cell r="F1700">
            <v>288.18</v>
          </cell>
          <cell r="G1700">
            <v>57.64</v>
          </cell>
        </row>
        <row r="1702">
          <cell r="A1702" t="str">
            <v>.2</v>
          </cell>
          <cell r="C1702" t="str">
            <v>Conexões de ferro fundido</v>
          </cell>
        </row>
        <row r="1703">
          <cell r="A1703" t="str">
            <v>.2.1</v>
          </cell>
          <cell r="B1703" t="str">
            <v>Sinapi 88248</v>
          </cell>
          <cell r="C1703" t="str">
            <v>Auxiliar de encanador ou bombeiro hidráulico com encargos complementares</v>
          </cell>
          <cell r="D1703" t="str">
            <v>h</v>
          </cell>
          <cell r="E1703">
            <v>0.27333000000000002</v>
          </cell>
          <cell r="F1703">
            <v>14.13</v>
          </cell>
          <cell r="G1703">
            <v>3.86</v>
          </cell>
        </row>
        <row r="1704">
          <cell r="A1704" t="str">
            <v>.2.2</v>
          </cell>
          <cell r="B1704" t="str">
            <v>Sinapi 88267</v>
          </cell>
          <cell r="C1704" t="str">
            <v>Encanador ou bombeiro hidráulico com encargos complementares</v>
          </cell>
          <cell r="D1704" t="str">
            <v>h</v>
          </cell>
          <cell r="E1704">
            <v>0.27333000000000002</v>
          </cell>
          <cell r="F1704">
            <v>18.5</v>
          </cell>
          <cell r="G1704">
            <v>5.0599999999999996</v>
          </cell>
        </row>
        <row r="1705">
          <cell r="A1705" t="str">
            <v>.2.3</v>
          </cell>
          <cell r="B1705" t="str">
            <v>Ins Sinapi 296</v>
          </cell>
          <cell r="C1705" t="str">
            <v>Anel borracha para tubo esgoto predial dn 50 mm (nbr 5688)</v>
          </cell>
          <cell r="D1705" t="str">
            <v>un</v>
          </cell>
          <cell r="E1705">
            <v>0.66666000000000003</v>
          </cell>
          <cell r="F1705">
            <v>1.34</v>
          </cell>
          <cell r="G1705">
            <v>0.89</v>
          </cell>
        </row>
        <row r="1706">
          <cell r="A1706" t="str">
            <v>.2.4</v>
          </cell>
          <cell r="B1706" t="str">
            <v>Ins SEINFRA I1289</v>
          </cell>
          <cell r="C1706" t="str">
            <v>Joelho de ferro fundido DN 50mm</v>
          </cell>
          <cell r="D1706" t="str">
            <v>un</v>
          </cell>
          <cell r="E1706">
            <v>0.33333000000000002</v>
          </cell>
          <cell r="F1706">
            <v>101.35</v>
          </cell>
          <cell r="G1706">
            <v>33.78</v>
          </cell>
        </row>
        <row r="1707">
          <cell r="A1707" t="str">
            <v>.2.5</v>
          </cell>
          <cell r="B1707" t="str">
            <v>Ins Sinapi 20078</v>
          </cell>
          <cell r="C1707" t="str">
            <v>Pasta lubrificante para tubos e conexoes com junta elastica (uso em pvc, aco, polietileno e outros) ( de *400* g)</v>
          </cell>
          <cell r="D1707" t="str">
            <v>un</v>
          </cell>
          <cell r="E1707">
            <v>1.4999999999999999E-2</v>
          </cell>
          <cell r="F1707">
            <v>18.52</v>
          </cell>
          <cell r="G1707">
            <v>0.28000000000000003</v>
          </cell>
        </row>
        <row r="1709">
          <cell r="A1709" t="str">
            <v>.3</v>
          </cell>
          <cell r="B1709" t="str">
            <v>Estimado</v>
          </cell>
          <cell r="C1709" t="str">
            <v>Apoios suportes e fixações - 10% do total</v>
          </cell>
          <cell r="D1709" t="str">
            <v>un</v>
          </cell>
          <cell r="E1709">
            <v>0.1</v>
          </cell>
          <cell r="F1709">
            <v>105.52000000000001</v>
          </cell>
          <cell r="G1709">
            <v>10.55</v>
          </cell>
        </row>
        <row r="1712">
          <cell r="A1712" t="str">
            <v>Composição 0307</v>
          </cell>
          <cell r="B1712" t="str">
            <v>Composições SEINFRA com insumos Sinapi e Seinfra</v>
          </cell>
          <cell r="C1712" t="str">
            <v>Tubo de ferro fundido, vara com 6m, incluindo conexões. Ref.: SAINT-GOBAIN ou similar. Ø 75 mm, apoios, suportes e fixações</v>
          </cell>
          <cell r="D1712" t="str">
            <v>m</v>
          </cell>
          <cell r="E1712">
            <v>1</v>
          </cell>
          <cell r="G1712">
            <v>163.61000000000001</v>
          </cell>
        </row>
        <row r="1713">
          <cell r="A1713" t="str">
            <v>.1</v>
          </cell>
          <cell r="C1713" t="str">
            <v>Tubo de ferro fundido</v>
          </cell>
        </row>
        <row r="1714">
          <cell r="A1714" t="str">
            <v>.1</v>
          </cell>
          <cell r="B1714" t="str">
            <v>Sinapi 5928</v>
          </cell>
          <cell r="C1714" t="str">
            <v>Guindauto hidráulico, capacidade máxima de carga 6200 kg, momento máximo de carga 11,7 tm, alcance máximo horizontal 9,70 m, inclusive caminhão toco pbt 16.000 kg, potência de 189 cv - chp diurno</v>
          </cell>
          <cell r="D1714" t="str">
            <v>chp</v>
          </cell>
          <cell r="E1714">
            <v>8.9999999999999993E-3</v>
          </cell>
          <cell r="F1714">
            <v>146.63999999999999</v>
          </cell>
          <cell r="G1714">
            <v>1.32</v>
          </cell>
        </row>
        <row r="1715">
          <cell r="A1715" t="str">
            <v>.2</v>
          </cell>
          <cell r="B1715" t="str">
            <v>Sinapi 88267</v>
          </cell>
          <cell r="C1715" t="str">
            <v>Encanador ou bombeiro hidráulico com encargos complementares</v>
          </cell>
          <cell r="D1715" t="str">
            <v>h</v>
          </cell>
          <cell r="E1715">
            <v>7.0000000000000007E-2</v>
          </cell>
          <cell r="F1715">
            <v>18.5</v>
          </cell>
          <cell r="G1715">
            <v>1.3</v>
          </cell>
        </row>
        <row r="1716">
          <cell r="A1716" t="str">
            <v>.3</v>
          </cell>
          <cell r="B1716" t="str">
            <v>Sinapi 88316</v>
          </cell>
          <cell r="C1716" t="str">
            <v>Servente com encargos complementares</v>
          </cell>
          <cell r="D1716" t="str">
            <v>h</v>
          </cell>
          <cell r="E1716">
            <v>0.153</v>
          </cell>
          <cell r="F1716">
            <v>12.45</v>
          </cell>
          <cell r="G1716">
            <v>1.9</v>
          </cell>
        </row>
        <row r="1717">
          <cell r="A1717" t="str">
            <v>.4</v>
          </cell>
          <cell r="B1717" t="str">
            <v>Sinapi 72850</v>
          </cell>
          <cell r="C1717" t="str">
            <v>Carga, manobras e descarga de materiais diversos, com caminhao carroceria 9t (carga e descarga manuais)</v>
          </cell>
          <cell r="D1717" t="str">
            <v>t</v>
          </cell>
          <cell r="E1717">
            <v>1.4999999999999999E-2</v>
          </cell>
          <cell r="F1717">
            <v>9.73</v>
          </cell>
          <cell r="G1717">
            <v>0.15</v>
          </cell>
        </row>
        <row r="1718">
          <cell r="A1718" t="str">
            <v>.5</v>
          </cell>
          <cell r="B1718" t="str">
            <v>Sinapi 72840</v>
          </cell>
          <cell r="C1718" t="str">
            <v>Transporte comercial com caminhao carroceria 9 t, rodovia pavimentada</v>
          </cell>
          <cell r="D1718" t="str">
            <v>txkm</v>
          </cell>
          <cell r="E1718">
            <v>0.6</v>
          </cell>
          <cell r="F1718">
            <v>0.51</v>
          </cell>
          <cell r="G1718">
            <v>0.31</v>
          </cell>
        </row>
        <row r="1719">
          <cell r="A1719" t="str">
            <v>.6</v>
          </cell>
          <cell r="B1719" t="str">
            <v>Ins SEINFRA 6649</v>
          </cell>
          <cell r="C1719" t="str">
            <v>Tubo F.F. com flanges e bolsa DN 75 PN10 - L= 500</v>
          </cell>
          <cell r="D1719" t="str">
            <v>un</v>
          </cell>
          <cell r="E1719">
            <v>0.2</v>
          </cell>
          <cell r="F1719">
            <v>441.13</v>
          </cell>
          <cell r="G1719">
            <v>88.23</v>
          </cell>
        </row>
        <row r="1721">
          <cell r="A1721" t="str">
            <v>.2</v>
          </cell>
          <cell r="C1721" t="str">
            <v>Conexões de ferro fundido</v>
          </cell>
        </row>
        <row r="1722">
          <cell r="A1722" t="str">
            <v>.2.1</v>
          </cell>
          <cell r="B1722" t="str">
            <v>Sinapi 88248</v>
          </cell>
          <cell r="C1722" t="str">
            <v>Auxiliar de encanador ou bombeiro hidráulico com encargos complementares</v>
          </cell>
          <cell r="D1722" t="str">
            <v>h</v>
          </cell>
          <cell r="E1722">
            <v>0.38700000000000001</v>
          </cell>
          <cell r="F1722">
            <v>14.13</v>
          </cell>
          <cell r="G1722">
            <v>5.47</v>
          </cell>
        </row>
        <row r="1723">
          <cell r="A1723" t="str">
            <v>.2.2</v>
          </cell>
          <cell r="B1723" t="str">
            <v>Sinapi 88267</v>
          </cell>
          <cell r="C1723" t="str">
            <v>Encanador ou bombeiro hidráulico com encargos complementares</v>
          </cell>
          <cell r="D1723" t="str">
            <v>h</v>
          </cell>
          <cell r="E1723">
            <v>0.38700000000000001</v>
          </cell>
          <cell r="F1723">
            <v>18.5</v>
          </cell>
          <cell r="G1723">
            <v>7.16</v>
          </cell>
        </row>
        <row r="1724">
          <cell r="A1724" t="str">
            <v>.2.3</v>
          </cell>
          <cell r="B1724" t="str">
            <v>Ins Sinapi 297</v>
          </cell>
          <cell r="C1724" t="str">
            <v>Anel borracha para tubo esgoto predial dn 75 mm (nbr 5688)</v>
          </cell>
          <cell r="D1724" t="str">
            <v>un</v>
          </cell>
          <cell r="E1724">
            <v>0.66666000000000003</v>
          </cell>
          <cell r="F1724">
            <v>1.89</v>
          </cell>
          <cell r="G1724">
            <v>1.26</v>
          </cell>
        </row>
        <row r="1725">
          <cell r="A1725" t="str">
            <v>.2.4</v>
          </cell>
          <cell r="B1725" t="str">
            <v>Ins SEINFRA I1290</v>
          </cell>
          <cell r="C1725" t="str">
            <v>Joelho de ferro fundido DN 75mm</v>
          </cell>
          <cell r="D1725" t="str">
            <v>un</v>
          </cell>
          <cell r="E1725">
            <v>0.33333000000000002</v>
          </cell>
          <cell r="F1725">
            <v>123.8</v>
          </cell>
          <cell r="G1725">
            <v>41.27</v>
          </cell>
        </row>
        <row r="1726">
          <cell r="A1726" t="str">
            <v>.2.5</v>
          </cell>
          <cell r="B1726" t="str">
            <v>Ins Sinapi 20078</v>
          </cell>
          <cell r="C1726" t="str">
            <v>Pasta lubrificante para tubos e conexoes com junta elastica (uso em pvc, aco, polietileno e outros) ( de *400* g)</v>
          </cell>
          <cell r="D1726" t="str">
            <v>un</v>
          </cell>
          <cell r="E1726">
            <v>0.02</v>
          </cell>
          <cell r="F1726">
            <v>18.52</v>
          </cell>
          <cell r="G1726">
            <v>0.37</v>
          </cell>
        </row>
        <row r="1728">
          <cell r="A1728" t="str">
            <v>.3</v>
          </cell>
          <cell r="B1728" t="str">
            <v>Estimado</v>
          </cell>
          <cell r="C1728" t="str">
            <v>Apoios suportes e fixações - 10% do total</v>
          </cell>
          <cell r="D1728" t="str">
            <v>un</v>
          </cell>
          <cell r="E1728">
            <v>0.1</v>
          </cell>
          <cell r="F1728">
            <v>148.74</v>
          </cell>
          <cell r="G1728">
            <v>14.87</v>
          </cell>
        </row>
        <row r="1731">
          <cell r="A1731" t="str">
            <v>Composição 0308</v>
          </cell>
          <cell r="B1731" t="str">
            <v>Composições SEINFRA com insumos Sinapi e Seinfra</v>
          </cell>
          <cell r="C1731" t="str">
            <v>Tubo de ferro fundido, vara com 6m, incluindo conexões. Ref.: SAINT-GOBAIN ou similar. Ø 100 mm, apoios, suportes e fixações</v>
          </cell>
          <cell r="D1731" t="str">
            <v>m</v>
          </cell>
          <cell r="E1731">
            <v>1</v>
          </cell>
          <cell r="G1731">
            <v>216.45000000000002</v>
          </cell>
        </row>
        <row r="1732">
          <cell r="A1732" t="str">
            <v>.1</v>
          </cell>
          <cell r="C1732" t="str">
            <v>Tubo de ferro fundido</v>
          </cell>
        </row>
        <row r="1733">
          <cell r="A1733" t="str">
            <v>.1</v>
          </cell>
          <cell r="B1733" t="str">
            <v>Sinapi 5928</v>
          </cell>
          <cell r="C1733" t="str">
            <v>Guindauto hidráulico, capacidade máxima de carga 6200 kg, momento máximo de carga 11,7 tm, alcance máximo horizontal 9,70 m, inclusive caminhão toco pbt 16.000 kg, potência de 189 cv - chp diurno</v>
          </cell>
          <cell r="D1733" t="str">
            <v>chp</v>
          </cell>
          <cell r="E1733">
            <v>1.4999999999999999E-2</v>
          </cell>
          <cell r="F1733">
            <v>146.63999999999999</v>
          </cell>
          <cell r="G1733">
            <v>2.2000000000000002</v>
          </cell>
        </row>
        <row r="1734">
          <cell r="A1734" t="str">
            <v>.2</v>
          </cell>
          <cell r="B1734" t="str">
            <v>Sinapi 88267</v>
          </cell>
          <cell r="C1734" t="str">
            <v>Encanador ou bombeiro hidráulico com encargos complementares</v>
          </cell>
          <cell r="D1734" t="str">
            <v>h</v>
          </cell>
          <cell r="E1734">
            <v>0.14000000000000001</v>
          </cell>
          <cell r="F1734">
            <v>18.5</v>
          </cell>
          <cell r="G1734">
            <v>2.59</v>
          </cell>
        </row>
        <row r="1735">
          <cell r="A1735" t="str">
            <v>.3</v>
          </cell>
          <cell r="B1735" t="str">
            <v>Sinapi 88316</v>
          </cell>
          <cell r="C1735" t="str">
            <v>Servente com encargos complementares</v>
          </cell>
          <cell r="D1735" t="str">
            <v>h</v>
          </cell>
          <cell r="E1735">
            <v>0.24</v>
          </cell>
          <cell r="F1735">
            <v>12.45</v>
          </cell>
          <cell r="G1735">
            <v>2.99</v>
          </cell>
        </row>
        <row r="1736">
          <cell r="A1736" t="str">
            <v>.4</v>
          </cell>
          <cell r="B1736" t="str">
            <v>Sinapi 72850</v>
          </cell>
          <cell r="C1736" t="str">
            <v>Carga, manobras e descarga de materiais diversos, com caminhao carroceria 9t (carga e descarga manuais)</v>
          </cell>
          <cell r="D1736" t="str">
            <v>t</v>
          </cell>
          <cell r="E1736">
            <v>1.4999999999999999E-2</v>
          </cell>
          <cell r="F1736">
            <v>9.73</v>
          </cell>
          <cell r="G1736">
            <v>0.15</v>
          </cell>
        </row>
        <row r="1737">
          <cell r="A1737" t="str">
            <v>.5</v>
          </cell>
          <cell r="B1737" t="str">
            <v>Sinapi 72840</v>
          </cell>
          <cell r="C1737" t="str">
            <v>Transporte comercial com caminhao carroceria 9 t, rodovia pavimentada</v>
          </cell>
          <cell r="D1737" t="str">
            <v>txkm</v>
          </cell>
          <cell r="E1737">
            <v>0.6</v>
          </cell>
          <cell r="F1737">
            <v>0.51</v>
          </cell>
          <cell r="G1737">
            <v>0.31</v>
          </cell>
        </row>
        <row r="1738">
          <cell r="A1738" t="str">
            <v>.6</v>
          </cell>
          <cell r="B1738" t="str">
            <v>Ins SEINFRA 6650</v>
          </cell>
          <cell r="C1738" t="str">
            <v>Tubo F.F. com flanges e bolsa DN 100 PN10 - L= 500</v>
          </cell>
          <cell r="D1738" t="str">
            <v>un</v>
          </cell>
          <cell r="E1738">
            <v>0.2</v>
          </cell>
          <cell r="F1738">
            <v>530.86</v>
          </cell>
          <cell r="G1738">
            <v>106.17</v>
          </cell>
        </row>
        <row r="1740">
          <cell r="A1740" t="str">
            <v>.2</v>
          </cell>
          <cell r="C1740" t="str">
            <v>Conexões de ferro fundido</v>
          </cell>
        </row>
        <row r="1741">
          <cell r="A1741" t="str">
            <v>.2.1</v>
          </cell>
          <cell r="B1741" t="str">
            <v>Sinapi 88248</v>
          </cell>
          <cell r="C1741" t="str">
            <v>Auxiliar de encanador ou bombeiro hidráulico com encargos complementares</v>
          </cell>
          <cell r="D1741" t="str">
            <v>h</v>
          </cell>
          <cell r="E1741">
            <v>0.51700000000000002</v>
          </cell>
          <cell r="F1741">
            <v>14.13</v>
          </cell>
          <cell r="G1741">
            <v>7.31</v>
          </cell>
        </row>
        <row r="1742">
          <cell r="A1742" t="str">
            <v>.2.2</v>
          </cell>
          <cell r="B1742" t="str">
            <v>Sinapi 88267</v>
          </cell>
          <cell r="C1742" t="str">
            <v>Encanador ou bombeiro hidráulico com encargos complementares</v>
          </cell>
          <cell r="D1742" t="str">
            <v>h</v>
          </cell>
          <cell r="E1742">
            <v>0.51700000000000002</v>
          </cell>
          <cell r="F1742">
            <v>18.5</v>
          </cell>
          <cell r="G1742">
            <v>9.56</v>
          </cell>
        </row>
        <row r="1743">
          <cell r="A1743" t="str">
            <v>.2.3</v>
          </cell>
          <cell r="B1743" t="str">
            <v>Ins Sinapi 301</v>
          </cell>
          <cell r="C1743" t="str">
            <v>Anel borracha para tubo esgoto predial dn 100 mm (nbr 5688)</v>
          </cell>
          <cell r="D1743" t="str">
            <v>un</v>
          </cell>
          <cell r="E1743">
            <v>0.66666000000000003</v>
          </cell>
          <cell r="F1743">
            <v>2.37</v>
          </cell>
          <cell r="G1743">
            <v>1.58</v>
          </cell>
        </row>
        <row r="1744">
          <cell r="A1744" t="str">
            <v>.2.4</v>
          </cell>
          <cell r="B1744" t="str">
            <v>Ins SEINFRA I1288</v>
          </cell>
          <cell r="C1744" t="str">
            <v>Joelho de ferro fundido DN 100mm</v>
          </cell>
          <cell r="D1744" t="str">
            <v>un</v>
          </cell>
          <cell r="E1744">
            <v>0.33333000000000002</v>
          </cell>
          <cell r="F1744">
            <v>189.95</v>
          </cell>
          <cell r="G1744">
            <v>63.32</v>
          </cell>
        </row>
        <row r="1745">
          <cell r="A1745" t="str">
            <v>.2.5</v>
          </cell>
          <cell r="B1745" t="str">
            <v>Ins Sinapi 20078</v>
          </cell>
          <cell r="C1745" t="str">
            <v>Pasta lubrificante para tubos e conexoes com junta elastica (uso em pvc, aco, polietileno e outros) ( de *400* g)</v>
          </cell>
          <cell r="D1745" t="str">
            <v>un</v>
          </cell>
          <cell r="E1745">
            <v>3.2000000000000001E-2</v>
          </cell>
          <cell r="F1745">
            <v>18.52</v>
          </cell>
          <cell r="G1745">
            <v>0.59</v>
          </cell>
        </row>
        <row r="1747">
          <cell r="A1747" t="str">
            <v>.3</v>
          </cell>
          <cell r="B1747" t="str">
            <v>Estimado</v>
          </cell>
          <cell r="C1747" t="str">
            <v>Apoios suportes e fixações - 10% do total</v>
          </cell>
          <cell r="D1747" t="str">
            <v>un</v>
          </cell>
          <cell r="E1747">
            <v>0.1</v>
          </cell>
          <cell r="F1747">
            <v>196.77</v>
          </cell>
          <cell r="G1747">
            <v>19.68</v>
          </cell>
        </row>
        <row r="1750">
          <cell r="A1750" t="str">
            <v>Composição 0309</v>
          </cell>
          <cell r="B1750" t="str">
            <v>Comp. Sinapi 73816/1 para o tubo especificado</v>
          </cell>
          <cell r="C1750" t="str">
            <v>Tubo dreno, fabricado em PEAD (Polietileno de Alta Densidade), de seção circular, corrugado. Ref.: Kanaflex, linha KanaNET ou similar. Ø 100 mm</v>
          </cell>
          <cell r="D1750" t="str">
            <v>m</v>
          </cell>
          <cell r="E1750">
            <v>1</v>
          </cell>
          <cell r="G1750">
            <v>22.319999999999997</v>
          </cell>
        </row>
        <row r="1751">
          <cell r="A1751" t="str">
            <v>.1</v>
          </cell>
          <cell r="B1751" t="str">
            <v>Ins Sinapi 4718</v>
          </cell>
          <cell r="C1751" t="str">
            <v>Pedra britada n. 2 (19 a 38 mm) posto pedreira/fornecedor, sem frete</v>
          </cell>
          <cell r="D1751" t="str">
            <v>m3</v>
          </cell>
          <cell r="E1751">
            <v>8.2100000000000006E-2</v>
          </cell>
          <cell r="F1751">
            <v>70</v>
          </cell>
          <cell r="G1751">
            <v>5.75</v>
          </cell>
        </row>
        <row r="1752">
          <cell r="A1752" t="str">
            <v>.2</v>
          </cell>
          <cell r="B1752" t="str">
            <v>Sinapi 5811</v>
          </cell>
          <cell r="C1752" t="str">
            <v>Caminhão basculante 6 m3, peso bruto total 16.000 kg, carga útil máxima 13.071 kg, distância entre eixos 4,80 m, potência 230 cv inclusive caçamba metálica - chp diurno</v>
          </cell>
          <cell r="D1752" t="str">
            <v>chp</v>
          </cell>
          <cell r="E1752">
            <v>3.2442E-3</v>
          </cell>
          <cell r="F1752">
            <v>120.8</v>
          </cell>
          <cell r="G1752">
            <v>0.39</v>
          </cell>
        </row>
        <row r="1753">
          <cell r="A1753" t="str">
            <v>.3</v>
          </cell>
          <cell r="B1753" t="str">
            <v>Ins Sinapi 38052</v>
          </cell>
          <cell r="C1753" t="str">
            <v>Tubo dreno, corrugado, espiralado, flexivel, perfurado, em polietileno de alta densidade (pead), dn 100 mm, (4") para drenagem - em rolo (norma dnit 093/2006 - e.m)</v>
          </cell>
          <cell r="D1753" t="str">
            <v>m</v>
          </cell>
          <cell r="E1753">
            <v>1.1000000000000001</v>
          </cell>
          <cell r="F1753">
            <v>5.32</v>
          </cell>
          <cell r="G1753">
            <v>5.85</v>
          </cell>
        </row>
        <row r="1754">
          <cell r="A1754" t="str">
            <v>.4</v>
          </cell>
          <cell r="B1754" t="str">
            <v>Sinapi 88267</v>
          </cell>
          <cell r="C1754" t="str">
            <v>Encanador ou bombeiro hidráulico com encargos complementares</v>
          </cell>
          <cell r="D1754" t="str">
            <v>h</v>
          </cell>
          <cell r="E1754">
            <v>1.7500000000000002E-2</v>
          </cell>
          <cell r="F1754">
            <v>18.5</v>
          </cell>
          <cell r="G1754">
            <v>0.32</v>
          </cell>
        </row>
        <row r="1755">
          <cell r="A1755" t="str">
            <v>.5</v>
          </cell>
          <cell r="B1755" t="str">
            <v>Sinapi 88316</v>
          </cell>
          <cell r="C1755" t="str">
            <v>Servente com encargos complementares</v>
          </cell>
          <cell r="D1755" t="str">
            <v>h</v>
          </cell>
          <cell r="E1755">
            <v>0.79930000000000001</v>
          </cell>
          <cell r="F1755">
            <v>12.45</v>
          </cell>
          <cell r="G1755">
            <v>9.9499999999999993</v>
          </cell>
        </row>
        <row r="1756">
          <cell r="A1756" t="str">
            <v>.6</v>
          </cell>
          <cell r="B1756" t="str">
            <v>Sinapi 91277</v>
          </cell>
          <cell r="C1756" t="str">
            <v>Placa vibratória reversível com motor 4 tempos a gasolina, força centrífuga de 25 kn (2500 kgf), potência 5,5 cv - chp diurno</v>
          </cell>
          <cell r="D1756" t="str">
            <v>chp</v>
          </cell>
          <cell r="E1756">
            <v>7.6E-3</v>
          </cell>
          <cell r="F1756">
            <v>7.69</v>
          </cell>
          <cell r="G1756">
            <v>0.06</v>
          </cell>
        </row>
        <row r="1759">
          <cell r="A1759" t="str">
            <v>Composição 0310</v>
          </cell>
          <cell r="B1759" t="str">
            <v>Composição Sinapi + Grelha</v>
          </cell>
          <cell r="C1759" t="str">
            <v>Ralo sifonado em PVC Ø150x185x75mm. Incluindo: prolongador Ø150mm, porta grelha e grelha em aço inox. Ref.: TIGRE ou similar.</v>
          </cell>
          <cell r="D1759" t="str">
            <v>un</v>
          </cell>
          <cell r="E1759">
            <v>1</v>
          </cell>
          <cell r="G1759">
            <v>143.28</v>
          </cell>
        </row>
        <row r="1760">
          <cell r="A1760" t="str">
            <v>.1</v>
          </cell>
          <cell r="B1760" t="str">
            <v>Sinapi 89708</v>
          </cell>
          <cell r="C1760" t="str">
            <v>Caixa sifonada, PVC, DN 150 x 185 x 75 mm, junta elástica, fornecida e instalada em ramal de descarga ou em ramal de esgoto sanitário</v>
          </cell>
          <cell r="D1760" t="str">
            <v>un</v>
          </cell>
          <cell r="E1760">
            <v>1</v>
          </cell>
          <cell r="F1760">
            <v>48.62</v>
          </cell>
          <cell r="G1760">
            <v>48.62</v>
          </cell>
        </row>
        <row r="1761">
          <cell r="A1761" t="str">
            <v>.2</v>
          </cell>
          <cell r="B1761" t="str">
            <v>Proposta</v>
          </cell>
          <cell r="C1761" t="str">
            <v>Grelha e caixilho em aço inox articulada</v>
          </cell>
          <cell r="D1761" t="str">
            <v>un</v>
          </cell>
          <cell r="E1761">
            <v>1</v>
          </cell>
          <cell r="F1761">
            <v>94.66</v>
          </cell>
          <cell r="G1761">
            <v>94.66</v>
          </cell>
        </row>
        <row r="1764">
          <cell r="A1764" t="str">
            <v>Composição 0311</v>
          </cell>
          <cell r="B1764" t="str">
            <v>Composição Sinapi + Grelha</v>
          </cell>
          <cell r="C1764" t="str">
            <v>Ralo sifonado em PVC Ø150x185x75mm. Incluindo: prolongador Ø150mm, porta grelha e tampa cega, em aço inox. Ref.: TIGRE ou similar.</v>
          </cell>
          <cell r="D1764" t="str">
            <v>un</v>
          </cell>
          <cell r="E1764">
            <v>1</v>
          </cell>
          <cell r="G1764">
            <v>143.28</v>
          </cell>
        </row>
        <row r="1765">
          <cell r="A1765" t="str">
            <v>.1</v>
          </cell>
          <cell r="B1765" t="str">
            <v>Sinapi 89708</v>
          </cell>
          <cell r="C1765" t="str">
            <v>Caixa sifonada, PVC, DN 150 x 185 x 75 mm, junta elástica, fornecida e instalada em ramal de descarga ou em ramal de esgoto sanitário</v>
          </cell>
          <cell r="D1765" t="str">
            <v>un</v>
          </cell>
          <cell r="E1765">
            <v>1</v>
          </cell>
          <cell r="F1765">
            <v>48.62</v>
          </cell>
          <cell r="G1765">
            <v>48.62</v>
          </cell>
        </row>
        <row r="1766">
          <cell r="A1766" t="str">
            <v>.2</v>
          </cell>
          <cell r="B1766" t="str">
            <v>Proposta</v>
          </cell>
          <cell r="C1766" t="str">
            <v>Grelha e caixilho em aço inox cega</v>
          </cell>
          <cell r="D1766" t="str">
            <v>un</v>
          </cell>
          <cell r="E1766">
            <v>1</v>
          </cell>
          <cell r="F1766">
            <v>94.66</v>
          </cell>
          <cell r="G1766">
            <v>94.66</v>
          </cell>
        </row>
        <row r="1769">
          <cell r="A1769" t="str">
            <v>Composição 0312</v>
          </cell>
          <cell r="B1769" t="str">
            <v>Composições SEINFRA com insumos Sinapi e Seinfra</v>
          </cell>
          <cell r="C1769" t="str">
            <v>Ralo sifonado em ferro fundido, DN150mm. Incluindo: prolongador Ø150mm, grelha e porta grelha em aço inox. Ref.: SAINT-GOBAIN ou similar.</v>
          </cell>
          <cell r="D1769" t="str">
            <v>un</v>
          </cell>
          <cell r="E1769">
            <v>1</v>
          </cell>
          <cell r="G1769">
            <v>121.41</v>
          </cell>
        </row>
        <row r="1770">
          <cell r="A1770" t="str">
            <v>.1</v>
          </cell>
          <cell r="B1770" t="str">
            <v>Sinapi 88248</v>
          </cell>
          <cell r="C1770" t="str">
            <v>Auxiliar de encanador ou bombeiro hidráulico com encargos complementares</v>
          </cell>
          <cell r="D1770" t="str">
            <v>h</v>
          </cell>
          <cell r="E1770">
            <v>0.22</v>
          </cell>
          <cell r="F1770">
            <v>14.13</v>
          </cell>
          <cell r="G1770">
            <v>3.11</v>
          </cell>
        </row>
        <row r="1771">
          <cell r="A1771" t="str">
            <v>.2</v>
          </cell>
          <cell r="B1771" t="str">
            <v>Sinapi 88267</v>
          </cell>
          <cell r="C1771" t="str">
            <v>Encanador ou bombeiro hidráulico com encargos complementares</v>
          </cell>
          <cell r="D1771" t="str">
            <v>h</v>
          </cell>
          <cell r="E1771">
            <v>0.22</v>
          </cell>
          <cell r="F1771">
            <v>18.5</v>
          </cell>
          <cell r="G1771">
            <v>4.07</v>
          </cell>
        </row>
        <row r="1772">
          <cell r="A1772" t="str">
            <v>.3</v>
          </cell>
          <cell r="B1772" t="str">
            <v>Ins Sinapi 296</v>
          </cell>
          <cell r="C1772" t="str">
            <v>Anel borracha para tubo esgoto predial dn 50 mm (nbr 5688)</v>
          </cell>
          <cell r="D1772" t="str">
            <v>un</v>
          </cell>
          <cell r="E1772">
            <v>4</v>
          </cell>
          <cell r="F1772">
            <v>1.34</v>
          </cell>
          <cell r="G1772">
            <v>5.36</v>
          </cell>
        </row>
        <row r="1773">
          <cell r="A1773" t="str">
            <v>.4</v>
          </cell>
          <cell r="B1773" t="str">
            <v>Ins Sinapi 297</v>
          </cell>
          <cell r="C1773" t="str">
            <v>Anel borracha para tubo esgoto predial dn 75 mm (nbr 5688)</v>
          </cell>
          <cell r="D1773" t="str">
            <v>un</v>
          </cell>
          <cell r="E1773">
            <v>1</v>
          </cell>
          <cell r="F1773">
            <v>1.89</v>
          </cell>
          <cell r="G1773">
            <v>1.89</v>
          </cell>
        </row>
        <row r="1774">
          <cell r="A1774" t="str">
            <v>.5</v>
          </cell>
          <cell r="B1774" t="str">
            <v>Ins Sinapi 20078</v>
          </cell>
          <cell r="C1774" t="str">
            <v>Pasta lubrificante para tubos e conexoes com junta elastica (uso em pvc, aco, polietileno e outros) ( de *400* g)</v>
          </cell>
          <cell r="D1774" t="str">
            <v>un</v>
          </cell>
          <cell r="E1774">
            <v>0.09</v>
          </cell>
          <cell r="F1774">
            <v>18.52</v>
          </cell>
          <cell r="G1774">
            <v>1.67</v>
          </cell>
        </row>
        <row r="1775">
          <cell r="A1775" t="str">
            <v>.6</v>
          </cell>
          <cell r="B1775" t="str">
            <v>Ins Seinfra I1678</v>
          </cell>
          <cell r="C1775" t="str">
            <v>Plug ferro fundido 50mm (2")</v>
          </cell>
          <cell r="D1775" t="str">
            <v>un</v>
          </cell>
          <cell r="E1775">
            <v>3</v>
          </cell>
          <cell r="F1775">
            <v>23.04</v>
          </cell>
          <cell r="G1775">
            <v>69.12</v>
          </cell>
        </row>
        <row r="1776">
          <cell r="A1776" t="str">
            <v>.7</v>
          </cell>
          <cell r="B1776" t="str">
            <v>Ins Seinfra I1771</v>
          </cell>
          <cell r="C1776" t="str">
            <v>Ralo sifonado ferro fundido DN 150mm</v>
          </cell>
          <cell r="D1776" t="str">
            <v>un</v>
          </cell>
          <cell r="E1776">
            <v>1</v>
          </cell>
          <cell r="F1776">
            <v>36.19</v>
          </cell>
          <cell r="G1776">
            <v>36.19</v>
          </cell>
        </row>
        <row r="1779">
          <cell r="A1779" t="str">
            <v>Composição 0313</v>
          </cell>
          <cell r="B1779" t="str">
            <v>Composição Sinapi + Grelha</v>
          </cell>
          <cell r="C1779" t="str">
            <v>Ralo seco em PVC, 100x40mm. Incluindo: porta grelha e grelha em aço inox. Ref.: TIGRE ou similar.</v>
          </cell>
          <cell r="D1779" t="str">
            <v>un</v>
          </cell>
          <cell r="E1779">
            <v>1</v>
          </cell>
          <cell r="G1779">
            <v>65.180000000000007</v>
          </cell>
        </row>
        <row r="1780">
          <cell r="A1780" t="str">
            <v>.1</v>
          </cell>
          <cell r="B1780" t="str">
            <v>Sinapi 89707</v>
          </cell>
          <cell r="C1780" t="str">
            <v>Ralo seco, pvc, dn 100 x 40 mm, junta soldável, fornecido e instalado em ramal de descarga ou em ramal de esgoto sanitário</v>
          </cell>
          <cell r="D1780" t="str">
            <v>un</v>
          </cell>
          <cell r="E1780">
            <v>1</v>
          </cell>
          <cell r="F1780">
            <v>21.85</v>
          </cell>
          <cell r="G1780">
            <v>21.85</v>
          </cell>
        </row>
        <row r="1781">
          <cell r="A1781" t="str">
            <v>.2</v>
          </cell>
          <cell r="B1781" t="str">
            <v>Proposta</v>
          </cell>
          <cell r="C1781" t="str">
            <v>Grelha e caixilho em aço inox articulada</v>
          </cell>
          <cell r="D1781" t="str">
            <v>un</v>
          </cell>
          <cell r="E1781">
            <v>1</v>
          </cell>
          <cell r="F1781">
            <v>43.33</v>
          </cell>
          <cell r="G1781">
            <v>43.33</v>
          </cell>
        </row>
        <row r="1784">
          <cell r="A1784" t="str">
            <v>Composição 0314</v>
          </cell>
          <cell r="B1784" t="str">
            <v>Comp. 04283/ORSE com insumos Sinapi</v>
          </cell>
          <cell r="C1784" t="str">
            <v>Ralo hemisférico tipo "abacaxi", Ø100mm, em ferro fundido.</v>
          </cell>
          <cell r="D1784" t="str">
            <v>un</v>
          </cell>
          <cell r="E1784">
            <v>1</v>
          </cell>
          <cell r="G1784">
            <v>27.84</v>
          </cell>
        </row>
        <row r="1785">
          <cell r="A1785" t="str">
            <v>.1</v>
          </cell>
          <cell r="B1785" t="str">
            <v>Ins Sinapi 11708</v>
          </cell>
          <cell r="C1785" t="str">
            <v>Ralo fofo semiesférico, 100 mm, para lajes/ calhas</v>
          </cell>
          <cell r="D1785" t="str">
            <v>un</v>
          </cell>
          <cell r="E1785">
            <v>1</v>
          </cell>
          <cell r="F1785">
            <v>12.36</v>
          </cell>
          <cell r="G1785">
            <v>12.36</v>
          </cell>
        </row>
        <row r="1786">
          <cell r="A1786" t="str">
            <v>.2</v>
          </cell>
          <cell r="B1786" t="str">
            <v>Sinapi 88267</v>
          </cell>
          <cell r="C1786" t="str">
            <v>Encanador ou bombeiro hidráulico com encargos complementares</v>
          </cell>
          <cell r="D1786" t="str">
            <v>h</v>
          </cell>
          <cell r="E1786">
            <v>0.5</v>
          </cell>
          <cell r="F1786">
            <v>18.5</v>
          </cell>
          <cell r="G1786">
            <v>9.25</v>
          </cell>
        </row>
        <row r="1787">
          <cell r="A1787" t="str">
            <v>.3</v>
          </cell>
          <cell r="B1787" t="str">
            <v>Sinapi 88316</v>
          </cell>
          <cell r="C1787" t="str">
            <v>Servente com encargos complementares</v>
          </cell>
          <cell r="D1787" t="str">
            <v>h</v>
          </cell>
          <cell r="E1787">
            <v>0.5</v>
          </cell>
          <cell r="F1787">
            <v>12.45</v>
          </cell>
          <cell r="G1787">
            <v>6.23</v>
          </cell>
        </row>
        <row r="1790">
          <cell r="A1790" t="str">
            <v>Composição 0315</v>
          </cell>
          <cell r="B1790" t="str">
            <v>Comp. Criada a partir do elemento</v>
          </cell>
          <cell r="C1790" t="str">
            <v>Canaleta de piso com grelha e caixilho, em aço inox, 17x12cm (LxP), linear. Conforme detalhe constante em projeto.</v>
          </cell>
          <cell r="D1790" t="str">
            <v>m</v>
          </cell>
          <cell r="E1790">
            <v>1</v>
          </cell>
          <cell r="G1790">
            <v>155.34</v>
          </cell>
        </row>
        <row r="1791">
          <cell r="A1791" t="str">
            <v>.1</v>
          </cell>
          <cell r="B1791" t="str">
            <v>Sinapi 74106/1</v>
          </cell>
          <cell r="C1791" t="str">
            <v>Impermeabilizacao de estruturas enterradas, com tinta asfaltica, duas demaos</v>
          </cell>
          <cell r="D1791" t="str">
            <v>m2</v>
          </cell>
          <cell r="E1791">
            <v>0.41</v>
          </cell>
          <cell r="F1791">
            <v>7.87</v>
          </cell>
          <cell r="G1791">
            <v>3.23</v>
          </cell>
        </row>
        <row r="1792">
          <cell r="A1792" t="str">
            <v>.2</v>
          </cell>
          <cell r="B1792" t="str">
            <v>Proposta</v>
          </cell>
          <cell r="C1792" t="str">
            <v>Grelha para canaleta de piso em aço inox 15cm de largura</v>
          </cell>
          <cell r="D1792" t="str">
            <v>m</v>
          </cell>
          <cell r="E1792">
            <v>1</v>
          </cell>
          <cell r="F1792">
            <v>149.99</v>
          </cell>
          <cell r="G1792">
            <v>149.99</v>
          </cell>
        </row>
        <row r="1793">
          <cell r="A1793" t="str">
            <v>.3</v>
          </cell>
          <cell r="B1793" t="str">
            <v>Sinapi 88248</v>
          </cell>
          <cell r="C1793" t="str">
            <v>Auxiliar de encanador ou bombeiro hidráulico com encargos complementares</v>
          </cell>
          <cell r="D1793" t="str">
            <v>h</v>
          </cell>
          <cell r="E1793">
            <v>0.15</v>
          </cell>
          <cell r="F1793">
            <v>14.13</v>
          </cell>
          <cell r="G1793">
            <v>2.12</v>
          </cell>
        </row>
        <row r="1796">
          <cell r="A1796" t="str">
            <v>Composição 0316</v>
          </cell>
          <cell r="B1796" t="str">
            <v>Comp. Criada a partir do elemento</v>
          </cell>
          <cell r="C1796" t="str">
            <v>Canaleta de piso em concreto armado, 300x350mm (LxP), linear, com tampas modulares de concreto armado, 400x400x50mm, com furos de Ø3cm para drenagem do piso. Conforme detalhe constante em projeto.</v>
          </cell>
          <cell r="D1796" t="str">
            <v>m</v>
          </cell>
          <cell r="E1796">
            <v>1</v>
          </cell>
          <cell r="G1796">
            <v>646.41</v>
          </cell>
        </row>
        <row r="1797">
          <cell r="A1797" t="str">
            <v>.1</v>
          </cell>
          <cell r="B1797" t="str">
            <v>Sinapi 95955</v>
          </cell>
          <cell r="C1797" t="str">
            <v>(Composição representativa) execução de estruturas de concreto armado, fck = 25 Mpa</v>
          </cell>
          <cell r="D1797" t="str">
            <v>m3</v>
          </cell>
          <cell r="E1797">
            <v>0.32</v>
          </cell>
          <cell r="F1797">
            <v>1992.96</v>
          </cell>
          <cell r="G1797">
            <v>637.75</v>
          </cell>
        </row>
        <row r="1798">
          <cell r="A1798" t="str">
            <v>.2</v>
          </cell>
          <cell r="B1798" t="str">
            <v>Sinapi 74106/1</v>
          </cell>
          <cell r="C1798" t="str">
            <v>Impermeabilizacao de estruturas enterradas, com tinta asfaltica, duas demaos</v>
          </cell>
          <cell r="D1798" t="str">
            <v>m2</v>
          </cell>
          <cell r="E1798">
            <v>1.1000000000000001</v>
          </cell>
          <cell r="F1798">
            <v>7.87</v>
          </cell>
          <cell r="G1798">
            <v>8.66</v>
          </cell>
        </row>
        <row r="1801">
          <cell r="A1801" t="str">
            <v>Composição 0317</v>
          </cell>
          <cell r="B1801" t="str">
            <v>Comp. Criada a partir do elemento</v>
          </cell>
          <cell r="C1801" t="str">
            <v>Poço de visita da rede de esgoto sanitário, Ø1000mm, executado em anéis de concreto pré-moldado, fundo com canaletas direcionais de fluxo, impermeabilizado, base em concreto armado, com profundidade variando de 1,00m a 1,50m. Conforme detalhe constante em projeto.</v>
          </cell>
          <cell r="D1801" t="str">
            <v>un</v>
          </cell>
          <cell r="E1801">
            <v>1</v>
          </cell>
          <cell r="G1801">
            <v>1604.98</v>
          </cell>
        </row>
        <row r="1802">
          <cell r="A1802" t="str">
            <v>.1</v>
          </cell>
          <cell r="B1802" t="str">
            <v>Ins Sinapi 12546</v>
          </cell>
          <cell r="C1802" t="str">
            <v>Anel de concreto armado, d = 1,00 m, h = 0,40 m</v>
          </cell>
          <cell r="D1802" t="str">
            <v>un</v>
          </cell>
          <cell r="E1802">
            <v>3.5</v>
          </cell>
          <cell r="F1802">
            <v>86.84</v>
          </cell>
          <cell r="G1802">
            <v>303.94</v>
          </cell>
        </row>
        <row r="1803">
          <cell r="A1803" t="str">
            <v>.2</v>
          </cell>
          <cell r="B1803" t="str">
            <v>Sinapi 87313</v>
          </cell>
          <cell r="C1803" t="str">
            <v>Argamassa traço 1:3 (em volume de cimento e areia grossa úmida) para chapisco convencional, preparo mecânico com betoneira 400 l</v>
          </cell>
          <cell r="D1803" t="str">
            <v>m3</v>
          </cell>
          <cell r="E1803">
            <v>0.126</v>
          </cell>
          <cell r="F1803">
            <v>371.78</v>
          </cell>
          <cell r="G1803">
            <v>46.84</v>
          </cell>
        </row>
        <row r="1804">
          <cell r="A1804" t="str">
            <v>.3</v>
          </cell>
          <cell r="B1804" t="str">
            <v>Sinapi 88309</v>
          </cell>
          <cell r="C1804" t="str">
            <v>Pedreiro com encargos complementares</v>
          </cell>
          <cell r="D1804" t="str">
            <v>h</v>
          </cell>
          <cell r="E1804">
            <v>1.75</v>
          </cell>
          <cell r="F1804">
            <v>17.170000000000002</v>
          </cell>
          <cell r="G1804">
            <v>30.05</v>
          </cell>
        </row>
        <row r="1805">
          <cell r="A1805" t="str">
            <v>.4</v>
          </cell>
          <cell r="B1805" t="str">
            <v>Sinapi 88316</v>
          </cell>
          <cell r="C1805" t="str">
            <v>Servente com encargos complementares</v>
          </cell>
          <cell r="D1805" t="str">
            <v>h</v>
          </cell>
          <cell r="E1805">
            <v>1.75</v>
          </cell>
          <cell r="F1805">
            <v>12.45</v>
          </cell>
          <cell r="G1805">
            <v>21.79</v>
          </cell>
        </row>
        <row r="1806">
          <cell r="A1806" t="str">
            <v>.5</v>
          </cell>
          <cell r="B1806" t="str">
            <v>Sinapi 83534</v>
          </cell>
          <cell r="C1806" t="str">
            <v>Lastro de concreto, preparo mecânico, inclusos aditivo impermeabilizante, lançamento e adensamento</v>
          </cell>
          <cell r="D1806" t="str">
            <v>m3</v>
          </cell>
          <cell r="E1806">
            <v>0.1125</v>
          </cell>
          <cell r="F1806">
            <v>535.41999999999996</v>
          </cell>
          <cell r="G1806">
            <v>60.23</v>
          </cell>
        </row>
        <row r="1807">
          <cell r="A1807" t="str">
            <v>.6</v>
          </cell>
          <cell r="B1807" t="str">
            <v>Sinapi 95955</v>
          </cell>
          <cell r="C1807" t="str">
            <v>(Composição representativa) execução de estruturas de concreto armado, fck = 25 Mpa</v>
          </cell>
          <cell r="D1807" t="str">
            <v>m3</v>
          </cell>
          <cell r="E1807">
            <v>0.30353999999999998</v>
          </cell>
          <cell r="F1807">
            <v>1992.96</v>
          </cell>
          <cell r="G1807">
            <v>604.94000000000005</v>
          </cell>
        </row>
        <row r="1808">
          <cell r="A1808" t="str">
            <v>.7</v>
          </cell>
          <cell r="B1808" t="str">
            <v>Sinapi 98560</v>
          </cell>
          <cell r="C1808" t="str">
            <v>Impermeabilizacao de superficie com argamassa de cimento e areia, traco 1:3, com aditivo impermeabilizante, e=2 cm</v>
          </cell>
          <cell r="D1808" t="str">
            <v>m2</v>
          </cell>
          <cell r="E1808">
            <v>4.7123999999999997</v>
          </cell>
          <cell r="F1808">
            <v>33.33</v>
          </cell>
          <cell r="G1808">
            <v>157.06</v>
          </cell>
        </row>
        <row r="1809">
          <cell r="A1809" t="str">
            <v>.8</v>
          </cell>
          <cell r="B1809" t="str">
            <v>Sinapi 83627</v>
          </cell>
          <cell r="C1809" t="str">
            <v>Tampao fofo articulado, classe b125 carga max 12,5 t, redondo tampa 600 mm, rede pluvial/esgoto, p = chamine cx areia / poco visita assentado com arg cim/areia 1:4, fornecimento e assentamento</v>
          </cell>
          <cell r="D1809" t="str">
            <v>un</v>
          </cell>
          <cell r="E1809">
            <v>1</v>
          </cell>
          <cell r="F1809">
            <v>380.13</v>
          </cell>
          <cell r="G1809">
            <v>380.13</v>
          </cell>
        </row>
        <row r="1812">
          <cell r="A1812" t="str">
            <v>Composição 0318</v>
          </cell>
          <cell r="B1812" t="str">
            <v>Comp. Criada a partir do elemento</v>
          </cell>
          <cell r="C1812" t="str">
            <v>Poço de visita da rede de esgoto sanitário, Ø1000mm, executado em anéis de concreto pré-moldado, fundo com canaletas direcionais de fluxo, impermeabilizado, base em concreto armado, com profundidade variando de 1,50m a 2,50m. Conforme detalhe constante em projeto.</v>
          </cell>
          <cell r="D1812" t="str">
            <v>un</v>
          </cell>
          <cell r="E1812">
            <v>1</v>
          </cell>
          <cell r="G1812">
            <v>2196.36</v>
          </cell>
        </row>
        <row r="1813">
          <cell r="A1813" t="str">
            <v>.1</v>
          </cell>
          <cell r="B1813" t="str">
            <v>Ins Sinapi 12546</v>
          </cell>
          <cell r="C1813" t="str">
            <v>Anel de concreto armado, d = 1,00 m, h = 0,40 m</v>
          </cell>
          <cell r="D1813" t="str">
            <v>un</v>
          </cell>
          <cell r="E1813">
            <v>5</v>
          </cell>
          <cell r="F1813">
            <v>86.84</v>
          </cell>
          <cell r="G1813">
            <v>434.2</v>
          </cell>
        </row>
        <row r="1814">
          <cell r="A1814" t="str">
            <v>.2</v>
          </cell>
          <cell r="B1814" t="str">
            <v>Sinapi 87313</v>
          </cell>
          <cell r="C1814" t="str">
            <v>Argamassa traço 1:3 (em volume de cimento e areia grossa úmida) para chapisco convencional, preparo mecânico com betoneira 400 l</v>
          </cell>
          <cell r="D1814" t="str">
            <v>m3</v>
          </cell>
          <cell r="E1814">
            <v>0.18</v>
          </cell>
          <cell r="F1814">
            <v>371.78</v>
          </cell>
          <cell r="G1814">
            <v>66.92</v>
          </cell>
        </row>
        <row r="1815">
          <cell r="A1815" t="str">
            <v>.3</v>
          </cell>
          <cell r="B1815" t="str">
            <v>Sinapi 88309</v>
          </cell>
          <cell r="C1815" t="str">
            <v>Pedreiro com encargos complementares</v>
          </cell>
          <cell r="D1815" t="str">
            <v>h</v>
          </cell>
          <cell r="E1815">
            <v>2.5</v>
          </cell>
          <cell r="F1815">
            <v>17.170000000000002</v>
          </cell>
          <cell r="G1815">
            <v>42.93</v>
          </cell>
        </row>
        <row r="1816">
          <cell r="A1816" t="str">
            <v>.4</v>
          </cell>
          <cell r="B1816" t="str">
            <v>Sinapi 88316</v>
          </cell>
          <cell r="C1816" t="str">
            <v>Servente com encargos complementares</v>
          </cell>
          <cell r="D1816" t="str">
            <v>h</v>
          </cell>
          <cell r="E1816">
            <v>2.5</v>
          </cell>
          <cell r="F1816">
            <v>12.45</v>
          </cell>
          <cell r="G1816">
            <v>31.13</v>
          </cell>
        </row>
        <row r="1817">
          <cell r="A1817" t="str">
            <v>.5</v>
          </cell>
          <cell r="B1817" t="str">
            <v>Sinapi 83534</v>
          </cell>
          <cell r="C1817" t="str">
            <v>Lastro de concreto, preparo mecânico, inclusos aditivo impermeabilizante, lançamento e adensamento</v>
          </cell>
          <cell r="D1817" t="str">
            <v>m3</v>
          </cell>
          <cell r="E1817">
            <v>0.1125</v>
          </cell>
          <cell r="F1817">
            <v>535.41999999999996</v>
          </cell>
          <cell r="G1817">
            <v>60.23</v>
          </cell>
        </row>
        <row r="1818">
          <cell r="A1818" t="str">
            <v>.6</v>
          </cell>
          <cell r="B1818" t="str">
            <v>Sinapi 95955</v>
          </cell>
          <cell r="C1818" t="str">
            <v>(Composição representativa) execução de estruturas de concreto armado, fck = 25 Mpa</v>
          </cell>
          <cell r="D1818" t="str">
            <v>m3</v>
          </cell>
          <cell r="E1818">
            <v>0.47427999999999998</v>
          </cell>
          <cell r="F1818">
            <v>1992.96</v>
          </cell>
          <cell r="G1818">
            <v>945.22</v>
          </cell>
        </row>
        <row r="1819">
          <cell r="A1819" t="str">
            <v>.7</v>
          </cell>
          <cell r="B1819" t="str">
            <v>Sinapi 98560</v>
          </cell>
          <cell r="C1819" t="str">
            <v>Impermeabilizacao de superficie com argamassa de cimento e areia, traco 1:3, com aditivo impermeabilizante, e=2 cm</v>
          </cell>
          <cell r="D1819" t="str">
            <v>m2</v>
          </cell>
          <cell r="E1819">
            <v>7.0686</v>
          </cell>
          <cell r="F1819">
            <v>33.33</v>
          </cell>
          <cell r="G1819">
            <v>235.6</v>
          </cell>
        </row>
        <row r="1820">
          <cell r="A1820" t="str">
            <v>.8</v>
          </cell>
          <cell r="B1820" t="str">
            <v>Sinapi 83627</v>
          </cell>
          <cell r="C1820" t="str">
            <v>Tampao fofo articulado, classe b125 carga max 12,5 t, redondo tampa 600 mm, rede pluvial/esgoto, p = chamine cx areia / poco visita assentado com arg cim/areia 1:4, fornecimento e assentamento</v>
          </cell>
          <cell r="D1820" t="str">
            <v>un</v>
          </cell>
          <cell r="E1820">
            <v>1</v>
          </cell>
          <cell r="F1820">
            <v>380.13</v>
          </cell>
          <cell r="G1820">
            <v>380.13</v>
          </cell>
        </row>
        <row r="1823">
          <cell r="A1823" t="str">
            <v>Composição 0319</v>
          </cell>
          <cell r="B1823" t="str">
            <v>Comp. Criada a partir do elemento</v>
          </cell>
          <cell r="C1823" t="str">
            <v>Caixa de gordura especial,  1,20x1,50m, em blocos de concreto com capacidade útil para 550 refeições/dia. Conforme detalhe constante em projeto.</v>
          </cell>
          <cell r="D1823" t="str">
            <v>un</v>
          </cell>
          <cell r="E1823">
            <v>1</v>
          </cell>
          <cell r="G1823">
            <v>1747.63</v>
          </cell>
        </row>
        <row r="1824">
          <cell r="A1824" t="str">
            <v>.1</v>
          </cell>
          <cell r="B1824" t="str">
            <v>Sinapi 87450</v>
          </cell>
          <cell r="C1824" t="str">
            <v>Alvenaria de vedação de blocos vazados de concreto de 14x19x39cm (espessura 14cm) de paredes com área líquida menor que 6m² sem vãos e argamassa de assentamento com preparo manual</v>
          </cell>
          <cell r="D1824" t="str">
            <v>m2</v>
          </cell>
          <cell r="E1824">
            <v>8.1</v>
          </cell>
          <cell r="F1824">
            <v>57.14</v>
          </cell>
          <cell r="G1824">
            <v>462.83</v>
          </cell>
        </row>
        <row r="1825">
          <cell r="A1825" t="str">
            <v>.2</v>
          </cell>
          <cell r="B1825" t="str">
            <v>Sinapi 83534</v>
          </cell>
          <cell r="C1825" t="str">
            <v>Lastro de concreto, preparo mecânico, inclusos aditivo impermeabilizante, lançamento e adensamento</v>
          </cell>
          <cell r="D1825" t="str">
            <v>m3</v>
          </cell>
          <cell r="E1825">
            <v>0.32400000000000001</v>
          </cell>
          <cell r="F1825">
            <v>535.41999999999996</v>
          </cell>
          <cell r="G1825">
            <v>173.48</v>
          </cell>
        </row>
        <row r="1826">
          <cell r="A1826" t="str">
            <v>.3</v>
          </cell>
          <cell r="B1826" t="str">
            <v>Sinapi 87878</v>
          </cell>
          <cell r="C1826" t="str">
            <v>Chapisco aplicado tanto em pilares e vigas de concreto como em alvenarias de paredes internas, com colher de pedreiro. argamassa traço 1:3 com preparo manual. Fornecimento e aplicação</v>
          </cell>
          <cell r="D1826" t="str">
            <v>m2</v>
          </cell>
          <cell r="E1826">
            <v>9.9</v>
          </cell>
          <cell r="F1826">
            <v>3.14</v>
          </cell>
          <cell r="G1826">
            <v>31.09</v>
          </cell>
        </row>
        <row r="1827">
          <cell r="A1827" t="str">
            <v>.4</v>
          </cell>
          <cell r="B1827" t="str">
            <v>Sinapi 98560</v>
          </cell>
          <cell r="C1827" t="str">
            <v>Impermeabilizacao de superficie com argamassa de cimento e areia, traco 1:3, com aditivo impermeabilizante, e=2 cm</v>
          </cell>
          <cell r="D1827" t="str">
            <v>m2</v>
          </cell>
          <cell r="E1827">
            <v>9.6</v>
          </cell>
          <cell r="F1827">
            <v>33.33</v>
          </cell>
          <cell r="G1827">
            <v>319.97000000000003</v>
          </cell>
        </row>
        <row r="1828">
          <cell r="A1828" t="str">
            <v>.5</v>
          </cell>
          <cell r="B1828" t="str">
            <v>Sinapi 83627</v>
          </cell>
          <cell r="C1828" t="str">
            <v>Tampao de ferro fundido, d = 60cm, 175kg, p = chamine cx areia/poco visita assentado com arg cim/areia 1:4, fornecimento e assentamento</v>
          </cell>
          <cell r="D1828" t="str">
            <v>un</v>
          </cell>
          <cell r="E1828">
            <v>2</v>
          </cell>
          <cell r="F1828">
            <v>380.13</v>
          </cell>
          <cell r="G1828">
            <v>760.26</v>
          </cell>
        </row>
        <row r="1831">
          <cell r="A1831" t="str">
            <v>Composição 0320</v>
          </cell>
          <cell r="B1831" t="str">
            <v>Composições Sinapi</v>
          </cell>
          <cell r="C1831" t="str">
            <v>Caixa sifonada dupla, Ø600mm, em concreto pré-moldado, com capacidade para 120 litros. Conforme detalhe constante em projeto.</v>
          </cell>
          <cell r="D1831" t="str">
            <v>un</v>
          </cell>
          <cell r="E1831">
            <v>1</v>
          </cell>
          <cell r="G1831">
            <v>840.5</v>
          </cell>
        </row>
        <row r="1832">
          <cell r="A1832" t="str">
            <v>.1</v>
          </cell>
          <cell r="B1832" t="str">
            <v>Sinapi 98105</v>
          </cell>
          <cell r="C1832" t="str">
            <v>Caixa de gordura dupla (capacidade: 126 l), retangular, em alvenaria com tijolos cerâmicos maciços, dimensões internas = 0,4x0,7 m, altura interna = 0,8 m</v>
          </cell>
          <cell r="D1832" t="str">
            <v>un</v>
          </cell>
          <cell r="E1832">
            <v>1</v>
          </cell>
          <cell r="F1832">
            <v>460.37</v>
          </cell>
          <cell r="G1832">
            <v>460.37</v>
          </cell>
        </row>
        <row r="1833">
          <cell r="A1833" t="str">
            <v>.2</v>
          </cell>
          <cell r="B1833" t="str">
            <v>Sinapi 83627</v>
          </cell>
          <cell r="C1833" t="str">
            <v>Tampao de ferro fundido, d = 60cm, 175kg, p = chamine cx areia/poco visita assentado com arg cim/areia 1:4, fornecimento e assentamento</v>
          </cell>
          <cell r="D1833" t="str">
            <v>un</v>
          </cell>
          <cell r="E1833">
            <v>1</v>
          </cell>
          <cell r="F1833">
            <v>380.13</v>
          </cell>
          <cell r="G1833">
            <v>380.13</v>
          </cell>
        </row>
        <row r="1836">
          <cell r="A1836" t="str">
            <v>Composição 0321</v>
          </cell>
          <cell r="B1836" t="str">
            <v>Comp. Criada a partir do elemento</v>
          </cell>
          <cell r="C1836" t="str">
            <v>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v>
          </cell>
          <cell r="D1836" t="str">
            <v>cj</v>
          </cell>
          <cell r="E1836">
            <v>1</v>
          </cell>
          <cell r="G1836">
            <v>94099.390000000014</v>
          </cell>
        </row>
        <row r="1837">
          <cell r="A1837" t="str">
            <v>.1</v>
          </cell>
          <cell r="C1837" t="str">
            <v>CAIXA DE DISTRIBUIÇÃO (CD) - 1 UNIDADE</v>
          </cell>
        </row>
        <row r="1838">
          <cell r="A1838" t="str">
            <v>.1.1</v>
          </cell>
          <cell r="B1838" t="str">
            <v>Sinapi 95955</v>
          </cell>
          <cell r="C1838" t="str">
            <v>(Composição representativa) execução de estruturas de concreto armado, fck = 25 Mpa</v>
          </cell>
          <cell r="D1838" t="str">
            <v>m3</v>
          </cell>
          <cell r="E1838">
            <v>0.13</v>
          </cell>
          <cell r="F1838">
            <v>1992.96</v>
          </cell>
          <cell r="G1838">
            <v>259.08</v>
          </cell>
        </row>
        <row r="1839">
          <cell r="A1839" t="str">
            <v>.1.2</v>
          </cell>
          <cell r="B1839" t="str">
            <v>Sinapi 83534</v>
          </cell>
          <cell r="C1839" t="str">
            <v>Lastro de concreto, preparo mecânico, inclusos aditivo impermeabilizante, lançamento e adensamento</v>
          </cell>
          <cell r="D1839" t="str">
            <v>m3</v>
          </cell>
          <cell r="E1839">
            <v>0.25</v>
          </cell>
          <cell r="F1839">
            <v>535.41999999999996</v>
          </cell>
          <cell r="G1839">
            <v>133.86000000000001</v>
          </cell>
        </row>
        <row r="1840">
          <cell r="A1840" t="str">
            <v>.1.3</v>
          </cell>
          <cell r="B1840" t="str">
            <v>Sinapi 87316</v>
          </cell>
          <cell r="C1840" t="str">
            <v>Argamassa traço 1:4 (em volume de cimento e areia grossa úmida) para chapisco convencional, preparo mecânico com betoneira 400 l</v>
          </cell>
          <cell r="D1840" t="str">
            <v>m3</v>
          </cell>
          <cell r="E1840">
            <v>0.1</v>
          </cell>
          <cell r="F1840">
            <v>335.14</v>
          </cell>
          <cell r="G1840">
            <v>33.51</v>
          </cell>
        </row>
        <row r="1841">
          <cell r="A1841" t="str">
            <v>.1.4</v>
          </cell>
          <cell r="B1841" t="str">
            <v>Ins Sinapi 12547</v>
          </cell>
          <cell r="C1841" t="str">
            <v xml:space="preserve">Anel de concreto armado, d = 1,00 m, h = 0,50 m </v>
          </cell>
          <cell r="D1841" t="str">
            <v>un</v>
          </cell>
          <cell r="E1841">
            <v>4</v>
          </cell>
          <cell r="F1841">
            <v>100.98</v>
          </cell>
          <cell r="G1841">
            <v>403.92</v>
          </cell>
        </row>
        <row r="1842">
          <cell r="A1842" t="str">
            <v>.1.5</v>
          </cell>
          <cell r="B1842" t="str">
            <v>Sinapi 88309</v>
          </cell>
          <cell r="C1842" t="str">
            <v>Pedreiro com encargos complementares</v>
          </cell>
          <cell r="D1842" t="str">
            <v>h</v>
          </cell>
          <cell r="E1842">
            <v>2</v>
          </cell>
          <cell r="F1842">
            <v>17.170000000000002</v>
          </cell>
          <cell r="G1842">
            <v>34.340000000000003</v>
          </cell>
        </row>
        <row r="1843">
          <cell r="A1843" t="str">
            <v>.1.6</v>
          </cell>
          <cell r="B1843" t="str">
            <v>Sinapi 88316</v>
          </cell>
          <cell r="C1843" t="str">
            <v>Servente com encargos complementares</v>
          </cell>
          <cell r="D1843" t="str">
            <v>h</v>
          </cell>
          <cell r="E1843">
            <v>2</v>
          </cell>
          <cell r="F1843">
            <v>12.45</v>
          </cell>
          <cell r="G1843">
            <v>24.9</v>
          </cell>
        </row>
        <row r="1844">
          <cell r="A1844" t="str">
            <v>.1.7</v>
          </cell>
          <cell r="B1844" t="str">
            <v>Sinapi 83627</v>
          </cell>
          <cell r="C1844" t="str">
            <v>Tampao fofo articulado, classe b125 carga max 12,5 t, redondo tampa 600 mm, rede pluvial/esgoto, p = chamine cx areia / poco visita assentado com arg cim/areia 1:4, fornecimento e assentamento</v>
          </cell>
          <cell r="D1844" t="str">
            <v>un</v>
          </cell>
          <cell r="E1844">
            <v>1</v>
          </cell>
          <cell r="F1844">
            <v>380.13</v>
          </cell>
          <cell r="G1844">
            <v>380.13</v>
          </cell>
        </row>
        <row r="1846">
          <cell r="A1846" t="str">
            <v>.2</v>
          </cell>
          <cell r="C1846" t="str">
            <v>TANQUE SÉPTICO (TS)  - 1 UNIDADE</v>
          </cell>
        </row>
        <row r="1847">
          <cell r="A1847" t="str">
            <v>.2.1</v>
          </cell>
          <cell r="B1847" t="str">
            <v>Sinapi 95955</v>
          </cell>
          <cell r="C1847" t="str">
            <v>(Composição representativa) execução de estruturas de concreto armado, fck = 25 Mpa</v>
          </cell>
          <cell r="D1847" t="str">
            <v>m3</v>
          </cell>
          <cell r="E1847">
            <v>13.07</v>
          </cell>
          <cell r="F1847">
            <v>1992.96</v>
          </cell>
          <cell r="G1847">
            <v>26047.99</v>
          </cell>
        </row>
        <row r="1848">
          <cell r="A1848" t="str">
            <v>.2.2</v>
          </cell>
          <cell r="B1848" t="str">
            <v>Sinapi 83534</v>
          </cell>
          <cell r="C1848" t="str">
            <v>Lastro de concreto, preparo mecânico, inclusos aditivo impermeabilizante, lançamento e adensamento</v>
          </cell>
          <cell r="D1848" t="str">
            <v>m3</v>
          </cell>
          <cell r="E1848">
            <v>0.48</v>
          </cell>
          <cell r="F1848">
            <v>535.41999999999996</v>
          </cell>
          <cell r="G1848">
            <v>257</v>
          </cell>
        </row>
        <row r="1849">
          <cell r="A1849" t="str">
            <v>.2.3</v>
          </cell>
          <cell r="B1849" t="str">
            <v>Ins Sinapi 41930</v>
          </cell>
          <cell r="C1849" t="str">
            <v>Tubo coletor de esgoto pvc, jei, dn 200 mm (nbr 7362) Quantidade multiplicada por 1,3 para conexões e fixações</v>
          </cell>
          <cell r="D1849" t="str">
            <v>m</v>
          </cell>
          <cell r="E1849">
            <v>3.9</v>
          </cell>
          <cell r="F1849">
            <v>63.48</v>
          </cell>
          <cell r="G1849">
            <v>247.57</v>
          </cell>
        </row>
        <row r="1850">
          <cell r="A1850" t="str">
            <v>.2.4</v>
          </cell>
          <cell r="B1850" t="str">
            <v>Sinapi 88267</v>
          </cell>
          <cell r="C1850" t="str">
            <v>Encanador ou bombeiro hidráulico com encargos complementares</v>
          </cell>
          <cell r="D1850" t="str">
            <v>h</v>
          </cell>
          <cell r="E1850">
            <v>7.8</v>
          </cell>
          <cell r="F1850">
            <v>18.5</v>
          </cell>
          <cell r="G1850">
            <v>144.30000000000001</v>
          </cell>
        </row>
        <row r="1851">
          <cell r="A1851" t="str">
            <v>.2.5</v>
          </cell>
          <cell r="B1851" t="str">
            <v>Sinapi 88316</v>
          </cell>
          <cell r="C1851" t="str">
            <v>Servente com encargos complementares</v>
          </cell>
          <cell r="D1851" t="str">
            <v>h</v>
          </cell>
          <cell r="E1851">
            <v>7.8</v>
          </cell>
          <cell r="F1851">
            <v>12.45</v>
          </cell>
          <cell r="G1851">
            <v>97.11</v>
          </cell>
        </row>
        <row r="1852">
          <cell r="A1852" t="str">
            <v>.2.6</v>
          </cell>
          <cell r="B1852" t="str">
            <v>Sinapi 83627</v>
          </cell>
          <cell r="C1852" t="str">
            <v>Tampao fofo articulado, classe b125 carga max 12,5 t, redondo tampa 600 mm, rede pluvial/esgoto, p = chamine cx areia / poco visita assentado com arg cim/areia 1:4, fornecimento e assentamento</v>
          </cell>
          <cell r="D1852" t="str">
            <v>un</v>
          </cell>
          <cell r="E1852">
            <v>3</v>
          </cell>
          <cell r="F1852">
            <v>380.13</v>
          </cell>
          <cell r="G1852">
            <v>1140.3900000000001</v>
          </cell>
        </row>
        <row r="1854">
          <cell r="A1854" t="str">
            <v>.3</v>
          </cell>
          <cell r="C1854" t="str">
            <v>FILTRO ANAERÓBICO (FA)  - 1 UNIDADE</v>
          </cell>
        </row>
        <row r="1855">
          <cell r="A1855" t="str">
            <v>.3.1</v>
          </cell>
          <cell r="B1855" t="str">
            <v>Sinapi 95955</v>
          </cell>
          <cell r="C1855" t="str">
            <v>(Composição representativa) execução de estruturas de concreto armado, fck = 25 Mpa</v>
          </cell>
          <cell r="D1855" t="str">
            <v>m3</v>
          </cell>
          <cell r="E1855">
            <v>3.8</v>
          </cell>
          <cell r="F1855">
            <v>1992.96</v>
          </cell>
          <cell r="G1855">
            <v>7573.25</v>
          </cell>
        </row>
        <row r="1856">
          <cell r="A1856" t="str">
            <v>.3.2</v>
          </cell>
          <cell r="B1856" t="str">
            <v>Ins Sinapi 41930</v>
          </cell>
          <cell r="C1856" t="str">
            <v>Tubo coletor de esgoto pvc, jei, dn 200 mm (nbr 7362) Quantidade multiplicada por 1,3 para conexões e fixações</v>
          </cell>
          <cell r="D1856" t="str">
            <v>m</v>
          </cell>
          <cell r="E1856">
            <v>3.9</v>
          </cell>
          <cell r="F1856">
            <v>63.48</v>
          </cell>
          <cell r="G1856">
            <v>247.57</v>
          </cell>
        </row>
        <row r="1857">
          <cell r="A1857" t="str">
            <v>.3.3</v>
          </cell>
          <cell r="B1857" t="str">
            <v>Sinapi 88267</v>
          </cell>
          <cell r="C1857" t="str">
            <v>Encanador ou bombeiro hidráulico com encargos complementares</v>
          </cell>
          <cell r="D1857" t="str">
            <v>h</v>
          </cell>
          <cell r="E1857">
            <v>7.8</v>
          </cell>
          <cell r="F1857">
            <v>18.5</v>
          </cell>
          <cell r="G1857">
            <v>144.30000000000001</v>
          </cell>
        </row>
        <row r="1858">
          <cell r="A1858" t="str">
            <v>.3.4</v>
          </cell>
          <cell r="B1858" t="str">
            <v>Sinapi 88316</v>
          </cell>
          <cell r="C1858" t="str">
            <v>Servente com encargos complementares</v>
          </cell>
          <cell r="D1858" t="str">
            <v>h</v>
          </cell>
          <cell r="E1858">
            <v>7.8</v>
          </cell>
          <cell r="F1858">
            <v>12.45</v>
          </cell>
          <cell r="G1858">
            <v>97.11</v>
          </cell>
        </row>
        <row r="1859">
          <cell r="A1859" t="str">
            <v>.3.5</v>
          </cell>
          <cell r="B1859" t="str">
            <v>Ins Sinapi 12568</v>
          </cell>
          <cell r="C1859" t="str">
            <v>Anel de concreto armado, d = 3,00 m, h = 0,50</v>
          </cell>
          <cell r="D1859" t="str">
            <v>un</v>
          </cell>
          <cell r="E1859">
            <v>7</v>
          </cell>
          <cell r="F1859">
            <v>583.95000000000005</v>
          </cell>
          <cell r="G1859">
            <v>4087.65</v>
          </cell>
        </row>
        <row r="1860">
          <cell r="A1860" t="str">
            <v>.3.6</v>
          </cell>
          <cell r="B1860" t="str">
            <v>Sinapi 88309</v>
          </cell>
          <cell r="C1860" t="str">
            <v>Pedreiro com encargos complementares</v>
          </cell>
          <cell r="D1860" t="str">
            <v>h</v>
          </cell>
          <cell r="E1860">
            <v>10.5</v>
          </cell>
          <cell r="F1860">
            <v>17.170000000000002</v>
          </cell>
          <cell r="G1860">
            <v>180.29</v>
          </cell>
        </row>
        <row r="1861">
          <cell r="A1861" t="str">
            <v>.3.7</v>
          </cell>
          <cell r="B1861" t="str">
            <v>Sinapi 88316</v>
          </cell>
          <cell r="C1861" t="str">
            <v>Servente com encargos complementares</v>
          </cell>
          <cell r="D1861" t="str">
            <v>h</v>
          </cell>
          <cell r="E1861">
            <v>10.5</v>
          </cell>
          <cell r="F1861">
            <v>12.45</v>
          </cell>
          <cell r="G1861">
            <v>130.72999999999999</v>
          </cell>
        </row>
        <row r="1862">
          <cell r="A1862" t="str">
            <v>.3.8</v>
          </cell>
          <cell r="B1862" t="str">
            <v>Sinapi 73873/2</v>
          </cell>
          <cell r="C1862" t="str">
            <v>Leito filtrante - forn.e enchimento c/ brita no. 4</v>
          </cell>
          <cell r="D1862" t="str">
            <v>m3</v>
          </cell>
          <cell r="E1862">
            <v>4.3</v>
          </cell>
          <cell r="F1862">
            <v>154.22</v>
          </cell>
          <cell r="G1862">
            <v>663.15</v>
          </cell>
        </row>
        <row r="1863">
          <cell r="A1863" t="str">
            <v>.3.9</v>
          </cell>
          <cell r="B1863" t="str">
            <v>Sinapi 87316</v>
          </cell>
          <cell r="C1863" t="str">
            <v>Argamassa traço 1:4 (em volume de cimento e areia grossa úmida) para chapisco convencional, preparo mecânico com betoneira 400 l</v>
          </cell>
          <cell r="D1863" t="str">
            <v>m3</v>
          </cell>
          <cell r="E1863">
            <v>0.5</v>
          </cell>
          <cell r="F1863">
            <v>335.14</v>
          </cell>
          <cell r="G1863">
            <v>167.57</v>
          </cell>
        </row>
        <row r="1864">
          <cell r="A1864" t="str">
            <v>.3.10</v>
          </cell>
          <cell r="B1864" t="str">
            <v>Sinapi 83627</v>
          </cell>
          <cell r="C1864" t="str">
            <v>Tampao fofo articulado, classe b125 carga max 12,5 t, redondo tampa 600 mm, rede pluvial/esgoto, p = chamine cx areia / poco visita assentado com arg cim/areia 1:4, fornecimento e assentamento</v>
          </cell>
          <cell r="D1864" t="str">
            <v>un</v>
          </cell>
          <cell r="E1864">
            <v>3</v>
          </cell>
          <cell r="F1864">
            <v>380.13</v>
          </cell>
          <cell r="G1864">
            <v>1140.3900000000001</v>
          </cell>
        </row>
        <row r="1866">
          <cell r="A1866" t="str">
            <v>.4</v>
          </cell>
          <cell r="C1866" t="str">
            <v>SUMIDOUROS (SM) - 4 UNIDADES (quantidades para as 4 unidades)</v>
          </cell>
        </row>
        <row r="1867">
          <cell r="A1867" t="str">
            <v>.4.1</v>
          </cell>
          <cell r="B1867" t="str">
            <v>Sinapi 95955</v>
          </cell>
          <cell r="C1867" t="str">
            <v>(Composição representativa) execução de estruturas de concreto armado, fck = 25 Mpa</v>
          </cell>
          <cell r="D1867" t="str">
            <v>m3</v>
          </cell>
          <cell r="E1867">
            <v>6.8</v>
          </cell>
          <cell r="F1867">
            <v>1992.96</v>
          </cell>
          <cell r="G1867">
            <v>13552.13</v>
          </cell>
        </row>
        <row r="1868">
          <cell r="A1868" t="str">
            <v>.4.2</v>
          </cell>
          <cell r="B1868" t="str">
            <v>Ins Sinapi 12568</v>
          </cell>
          <cell r="C1868" t="str">
            <v>Anel de concreto armado, d = 3,00 m, h = 0,50</v>
          </cell>
          <cell r="D1868" t="str">
            <v>un</v>
          </cell>
          <cell r="E1868">
            <v>36</v>
          </cell>
          <cell r="F1868">
            <v>583.95000000000005</v>
          </cell>
          <cell r="G1868">
            <v>21022.2</v>
          </cell>
        </row>
        <row r="1869">
          <cell r="A1869" t="str">
            <v>.4.3</v>
          </cell>
          <cell r="B1869" t="str">
            <v>Sinapi 88309</v>
          </cell>
          <cell r="C1869" t="str">
            <v>Pedreiro com encargos complementares</v>
          </cell>
          <cell r="D1869" t="str">
            <v>h</v>
          </cell>
          <cell r="E1869">
            <v>54</v>
          </cell>
          <cell r="F1869">
            <v>17.170000000000002</v>
          </cell>
          <cell r="G1869">
            <v>927.18</v>
          </cell>
        </row>
        <row r="1870">
          <cell r="A1870" t="str">
            <v>.4.4</v>
          </cell>
          <cell r="B1870" t="str">
            <v>Sinapi 88316</v>
          </cell>
          <cell r="C1870" t="str">
            <v>Servente com encargos complementares</v>
          </cell>
          <cell r="D1870" t="str">
            <v>h</v>
          </cell>
          <cell r="E1870">
            <v>54</v>
          </cell>
          <cell r="F1870">
            <v>12.45</v>
          </cell>
          <cell r="G1870">
            <v>672.3</v>
          </cell>
        </row>
        <row r="1871">
          <cell r="A1871" t="str">
            <v>.4.5</v>
          </cell>
          <cell r="B1871" t="str">
            <v>Sinapi 73873/2</v>
          </cell>
          <cell r="C1871" t="str">
            <v>Leito filtrante - forn.e enchimento c/ brita no. 4</v>
          </cell>
          <cell r="D1871" t="str">
            <v>m3</v>
          </cell>
          <cell r="E1871">
            <v>28.4</v>
          </cell>
          <cell r="F1871">
            <v>154.22</v>
          </cell>
          <cell r="G1871">
            <v>4379.8500000000004</v>
          </cell>
        </row>
        <row r="1872">
          <cell r="A1872" t="str">
            <v>.4.6</v>
          </cell>
          <cell r="B1872" t="str">
            <v>Ins Sinapi 366</v>
          </cell>
          <cell r="C1872" t="str">
            <v>Areia fina - posto jazida/fornecedor (retirado na jazida, sem transporte)</v>
          </cell>
          <cell r="D1872" t="str">
            <v>m3</v>
          </cell>
          <cell r="E1872">
            <v>104</v>
          </cell>
          <cell r="F1872">
            <v>73</v>
          </cell>
          <cell r="G1872">
            <v>7592</v>
          </cell>
        </row>
        <row r="1873">
          <cell r="A1873" t="str">
            <v>.4.7</v>
          </cell>
          <cell r="B1873" t="str">
            <v>Sinapi 88316</v>
          </cell>
          <cell r="C1873" t="str">
            <v>Servente com encargos complementares</v>
          </cell>
          <cell r="D1873" t="str">
            <v>h</v>
          </cell>
          <cell r="E1873">
            <v>26</v>
          </cell>
          <cell r="F1873">
            <v>12.45</v>
          </cell>
          <cell r="G1873">
            <v>323.7</v>
          </cell>
        </row>
        <row r="1874">
          <cell r="A1874" t="str">
            <v>.4.8</v>
          </cell>
          <cell r="B1874" t="str">
            <v>Sinapi 91791</v>
          </cell>
          <cell r="C1874" t="str">
            <v>(Composição representativa) do serviço de instalação de tubos de pvc, série R água pluvial, dn 150 mm inclusive conexões, cortes e fixações, para prédios</v>
          </cell>
          <cell r="D1874" t="str">
            <v>m</v>
          </cell>
          <cell r="E1874">
            <v>9</v>
          </cell>
          <cell r="F1874">
            <v>52.6</v>
          </cell>
          <cell r="G1874">
            <v>473.4</v>
          </cell>
        </row>
        <row r="1875">
          <cell r="A1875" t="str">
            <v>.4.9</v>
          </cell>
          <cell r="B1875" t="str">
            <v>Sinapi 83627</v>
          </cell>
          <cell r="C1875" t="str">
            <v>Tampao fofo articulado, classe b125 carga max 12,5 t, redondo tampa 600 mm, rede pluvial/esgoto, p = chamine cx areia / poco visita assentado com arg cim/areia 1:4, fornecimento e assentamento</v>
          </cell>
          <cell r="D1875" t="str">
            <v>un</v>
          </cell>
          <cell r="E1875">
            <v>4</v>
          </cell>
          <cell r="F1875">
            <v>380.13</v>
          </cell>
          <cell r="G1875">
            <v>1520.52</v>
          </cell>
        </row>
        <row r="1878">
          <cell r="A1878" t="str">
            <v>Composição 0322</v>
          </cell>
          <cell r="B1878" t="str">
            <v>Comp. Criada a partir do elemento</v>
          </cell>
          <cell r="C1878" t="str">
            <v>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v>
          </cell>
          <cell r="D1878" t="str">
            <v>cj</v>
          </cell>
          <cell r="E1878">
            <v>1</v>
          </cell>
          <cell r="G1878">
            <v>6797.8899999999994</v>
          </cell>
        </row>
        <row r="1879">
          <cell r="A1879" t="str">
            <v>.1</v>
          </cell>
          <cell r="B1879" t="str">
            <v>Proposta</v>
          </cell>
          <cell r="C1879" t="str">
            <v>Bomba centrífuga submersível com motor hermeticamente fechado (IP68). Vazão: 43,1m³/h, pressão: 6mca - Recalque: Ø3" - Propulsor semi-aberto (ContraBlack) - 2CV. Ref.: UNI 700T BSP da "ABS" ou similar</v>
          </cell>
          <cell r="D1879" t="str">
            <v>un</v>
          </cell>
          <cell r="E1879">
            <v>1</v>
          </cell>
          <cell r="F1879">
            <v>3797.18</v>
          </cell>
          <cell r="G1879">
            <v>3797.18</v>
          </cell>
        </row>
        <row r="1880">
          <cell r="A1880" t="str">
            <v>.2</v>
          </cell>
          <cell r="B1880" t="str">
            <v>Sinapi 73836/1</v>
          </cell>
          <cell r="C1880" t="str">
            <v>Instalacao de conj.moto bomba horizontal ate 10 cv</v>
          </cell>
          <cell r="D1880" t="str">
            <v>un</v>
          </cell>
          <cell r="E1880">
            <v>1</v>
          </cell>
          <cell r="F1880">
            <v>505</v>
          </cell>
          <cell r="G1880">
            <v>505</v>
          </cell>
        </row>
        <row r="1881">
          <cell r="A1881" t="str">
            <v>.3</v>
          </cell>
          <cell r="B1881" t="str">
            <v>Ins Sinapi 6012</v>
          </cell>
          <cell r="C1881" t="str">
            <v>Registro gaveta bruto em latao forjado, bitola 3 " (ref 1509)</v>
          </cell>
          <cell r="D1881" t="str">
            <v>un</v>
          </cell>
          <cell r="E1881">
            <v>1</v>
          </cell>
          <cell r="F1881">
            <v>175.2</v>
          </cell>
          <cell r="G1881">
            <v>175.2</v>
          </cell>
        </row>
        <row r="1882">
          <cell r="A1882" t="str">
            <v>.4</v>
          </cell>
          <cell r="B1882" t="str">
            <v>Proposta</v>
          </cell>
          <cell r="C1882" t="str">
            <v>Valvula de esfera Ø 3"</v>
          </cell>
          <cell r="D1882" t="str">
            <v>un</v>
          </cell>
          <cell r="E1882">
            <v>1</v>
          </cell>
          <cell r="F1882">
            <v>544.46</v>
          </cell>
          <cell r="G1882">
            <v>544.46</v>
          </cell>
        </row>
        <row r="1883">
          <cell r="A1883" t="str">
            <v>.5</v>
          </cell>
          <cell r="B1883" t="str">
            <v>Ins Sinapi 7588</v>
          </cell>
          <cell r="C1883" t="str">
            <v>Automatico de boia superior / inferior, *15* a / 250 v</v>
          </cell>
          <cell r="D1883" t="str">
            <v>un</v>
          </cell>
          <cell r="E1883">
            <v>2</v>
          </cell>
          <cell r="F1883">
            <v>36</v>
          </cell>
          <cell r="G1883">
            <v>72</v>
          </cell>
        </row>
        <row r="1884">
          <cell r="A1884" t="str">
            <v>.6</v>
          </cell>
          <cell r="B1884" t="str">
            <v>Ins Sinapi 21090</v>
          </cell>
          <cell r="C1884" t="str">
            <v>Tampao fofo articulado, classe d400 carga max 40 t, redondo tampa *600 mm, rede pluvial/esgoto</v>
          </cell>
          <cell r="D1884" t="str">
            <v>un</v>
          </cell>
          <cell r="E1884">
            <v>1</v>
          </cell>
          <cell r="F1884">
            <v>391.16</v>
          </cell>
          <cell r="G1884">
            <v>391.16</v>
          </cell>
        </row>
        <row r="1885">
          <cell r="A1885" t="str">
            <v>.7</v>
          </cell>
          <cell r="B1885" t="str">
            <v>Ins Sinapi 7588</v>
          </cell>
          <cell r="C1885" t="str">
            <v>Automatico de boia superior / inferior, *15* a / 250 v</v>
          </cell>
          <cell r="D1885" t="str">
            <v>un</v>
          </cell>
          <cell r="E1885">
            <v>2</v>
          </cell>
          <cell r="F1885">
            <v>36</v>
          </cell>
          <cell r="G1885">
            <v>72</v>
          </cell>
        </row>
        <row r="1886">
          <cell r="A1886" t="str">
            <v>.8</v>
          </cell>
          <cell r="B1886" t="str">
            <v>Ins Sinapi 21015</v>
          </cell>
          <cell r="C1886" t="str">
            <v>Tubo aco galvanizado com costura, classe leve, dn 80 mm ( 3"), e = 3,35 mm, *7,32* kg/m (nbr 5580)</v>
          </cell>
          <cell r="D1886" t="str">
            <v>m</v>
          </cell>
          <cell r="E1886">
            <v>4</v>
          </cell>
          <cell r="F1886">
            <v>63.01</v>
          </cell>
          <cell r="G1886">
            <v>252.04</v>
          </cell>
        </row>
        <row r="1887">
          <cell r="A1887" t="str">
            <v>.9</v>
          </cell>
          <cell r="B1887" t="str">
            <v>Ins Sinapi 9890</v>
          </cell>
          <cell r="C1887" t="str">
            <v>Uniao de ferro galvanizado, com rosca bsp, com assento plano, de 3"</v>
          </cell>
          <cell r="D1887" t="str">
            <v>un</v>
          </cell>
          <cell r="E1887">
            <v>1</v>
          </cell>
          <cell r="F1887">
            <v>141.16</v>
          </cell>
          <cell r="G1887">
            <v>141.16</v>
          </cell>
        </row>
        <row r="1888">
          <cell r="A1888" t="str">
            <v>.10</v>
          </cell>
          <cell r="B1888" t="str">
            <v>Ins Sinapi 10414</v>
          </cell>
          <cell r="C1888" t="str">
            <v>Valvula de retencao vertical, de bronze (pn-16), 3", 200 psi, extremidades com rosca</v>
          </cell>
          <cell r="D1888" t="str">
            <v>un</v>
          </cell>
          <cell r="E1888">
            <v>1</v>
          </cell>
          <cell r="F1888">
            <v>172.73</v>
          </cell>
          <cell r="G1888">
            <v>172.73</v>
          </cell>
        </row>
        <row r="1889">
          <cell r="A1889" t="str">
            <v>.11</v>
          </cell>
          <cell r="B1889" t="str">
            <v>Sinapi 88248</v>
          </cell>
          <cell r="C1889" t="str">
            <v>Auxiliar de encanador ou bombeiro hidráulico com encargos complementares</v>
          </cell>
          <cell r="D1889" t="str">
            <v>h</v>
          </cell>
          <cell r="E1889">
            <v>16</v>
          </cell>
          <cell r="F1889">
            <v>14.13</v>
          </cell>
          <cell r="G1889">
            <v>226.08</v>
          </cell>
        </row>
        <row r="1890">
          <cell r="A1890" t="str">
            <v>.12</v>
          </cell>
          <cell r="B1890" t="str">
            <v>Sinapi 88267</v>
          </cell>
          <cell r="C1890" t="str">
            <v>Encanador ou bombeiro hidráulico com encargos complementares</v>
          </cell>
          <cell r="D1890" t="str">
            <v>h</v>
          </cell>
          <cell r="E1890">
            <v>16</v>
          </cell>
          <cell r="F1890">
            <v>18.5</v>
          </cell>
          <cell r="G1890">
            <v>296</v>
          </cell>
        </row>
        <row r="1891">
          <cell r="A1891" t="str">
            <v>.13</v>
          </cell>
          <cell r="B1891" t="str">
            <v>Sinapi 88264</v>
          </cell>
          <cell r="C1891" t="str">
            <v>Eletricista com encargos complementares</v>
          </cell>
          <cell r="D1891" t="str">
            <v>h</v>
          </cell>
          <cell r="E1891">
            <v>8</v>
          </cell>
          <cell r="F1891">
            <v>19.11</v>
          </cell>
          <cell r="G1891">
            <v>152.88</v>
          </cell>
        </row>
        <row r="1894">
          <cell r="A1894" t="str">
            <v>Composição 0323</v>
          </cell>
          <cell r="B1894" t="str">
            <v>Comp. Criada a partir do elemento</v>
          </cell>
          <cell r="C1894" t="str">
            <v>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v>
          </cell>
          <cell r="D1894" t="str">
            <v>cj</v>
          </cell>
          <cell r="E1894">
            <v>1</v>
          </cell>
          <cell r="G1894">
            <v>14966.59</v>
          </cell>
        </row>
        <row r="1895">
          <cell r="A1895" t="str">
            <v>.1</v>
          </cell>
          <cell r="B1895" t="str">
            <v>Proposta</v>
          </cell>
          <cell r="C1895" t="str">
            <v>Bomba submersível, vazão 25m³/h, pressão 10mca - Pot.: 1CV 220V - Recalque: Ø2" - Propulsor semi-aberto (ContraBlack). Ref.:  MODELO  "ROBUSTA 400M STD" - Fab.:   "ABS" ou similar</v>
          </cell>
          <cell r="D1895" t="str">
            <v>un</v>
          </cell>
          <cell r="E1895">
            <v>2</v>
          </cell>
          <cell r="F1895">
            <v>3722.7</v>
          </cell>
          <cell r="G1895">
            <v>7445.4</v>
          </cell>
        </row>
        <row r="1896">
          <cell r="A1896" t="str">
            <v>.2</v>
          </cell>
          <cell r="B1896" t="str">
            <v>Sinapi 73836/1</v>
          </cell>
          <cell r="C1896" t="str">
            <v>Instalacao de conj.moto bomba horizontal ate 10 cv</v>
          </cell>
          <cell r="D1896" t="str">
            <v>un</v>
          </cell>
          <cell r="E1896">
            <v>2</v>
          </cell>
          <cell r="F1896">
            <v>505</v>
          </cell>
          <cell r="G1896">
            <v>1010</v>
          </cell>
        </row>
        <row r="1897">
          <cell r="A1897" t="str">
            <v>.3</v>
          </cell>
          <cell r="B1897" t="str">
            <v>Sinapi 94498</v>
          </cell>
          <cell r="C1897" t="str">
            <v>Registro de gaveta bruto, latão, roscável, 2, instalado em reservação de água de edificação que possua reservatório de fibra/fibrocimento fornecimento e instalação</v>
          </cell>
          <cell r="D1897" t="str">
            <v>un</v>
          </cell>
          <cell r="E1897">
            <v>1</v>
          </cell>
          <cell r="F1897">
            <v>96.95</v>
          </cell>
          <cell r="G1897">
            <v>96.95</v>
          </cell>
        </row>
        <row r="1898">
          <cell r="A1898" t="str">
            <v>.4</v>
          </cell>
          <cell r="B1898" t="str">
            <v>Sinapi 99623</v>
          </cell>
          <cell r="C1898" t="str">
            <v>Válvula de retenção horizontal, de bronze, roscável, 2" - forneciment o e instalação</v>
          </cell>
          <cell r="D1898" t="str">
            <v>un</v>
          </cell>
          <cell r="E1898">
            <v>1</v>
          </cell>
          <cell r="F1898">
            <v>169.74</v>
          </cell>
          <cell r="G1898">
            <v>169.74</v>
          </cell>
        </row>
        <row r="1899">
          <cell r="A1899" t="str">
            <v>.5</v>
          </cell>
          <cell r="B1899" t="str">
            <v>Sinapi 88547</v>
          </cell>
          <cell r="C1899" t="str">
            <v>Chave de boia automática inferior</v>
          </cell>
          <cell r="D1899" t="str">
            <v>un</v>
          </cell>
          <cell r="E1899">
            <v>1</v>
          </cell>
          <cell r="F1899">
            <v>69.680000000000007</v>
          </cell>
          <cell r="G1899">
            <v>69.680000000000007</v>
          </cell>
        </row>
        <row r="1900">
          <cell r="A1900" t="str">
            <v>.6</v>
          </cell>
          <cell r="B1900" t="str">
            <v>Sinapi 88547</v>
          </cell>
          <cell r="C1900" t="str">
            <v xml:space="preserve">Chave de boia automática superior 10a/250v - fornecimento e instalacao </v>
          </cell>
          <cell r="D1900" t="str">
            <v>un</v>
          </cell>
          <cell r="E1900">
            <v>2</v>
          </cell>
          <cell r="F1900">
            <v>69.680000000000007</v>
          </cell>
          <cell r="G1900">
            <v>139.36000000000001</v>
          </cell>
        </row>
        <row r="1901">
          <cell r="A1901" t="str">
            <v>.7</v>
          </cell>
          <cell r="B1901" t="str">
            <v>Sinapi 94800</v>
          </cell>
          <cell r="C1901" t="str">
            <v>Torneira de boia, roscável, 2, fornecida e instalada em reservação de água</v>
          </cell>
          <cell r="D1901" t="str">
            <v>un</v>
          </cell>
          <cell r="E1901">
            <v>1</v>
          </cell>
          <cell r="F1901">
            <v>116.91</v>
          </cell>
          <cell r="G1901">
            <v>116.91</v>
          </cell>
        </row>
        <row r="1902">
          <cell r="A1902" t="str">
            <v>.8</v>
          </cell>
          <cell r="B1902" t="str">
            <v>Composição 0205</v>
          </cell>
          <cell r="C1902" t="str">
            <v>Tubos em PVC rígido, soldável (marrom), 6m, incluindo conexões - Ø60 mm, apoios, suportes e fixações</v>
          </cell>
          <cell r="D1902" t="str">
            <v>m</v>
          </cell>
          <cell r="E1902">
            <v>70</v>
          </cell>
          <cell r="F1902">
            <v>33.089999999999996</v>
          </cell>
          <cell r="G1902">
            <v>2316.3000000000002</v>
          </cell>
        </row>
        <row r="1903">
          <cell r="A1903" t="str">
            <v>.9</v>
          </cell>
          <cell r="B1903" t="str">
            <v>Sinapi 100234</v>
          </cell>
          <cell r="C1903" t="str">
            <v>Acessórios para içamento para ligações, conf. Projeto</v>
          </cell>
          <cell r="D1903" t="str">
            <v>t</v>
          </cell>
          <cell r="E1903">
            <v>0.1</v>
          </cell>
          <cell r="F1903">
            <v>0.31</v>
          </cell>
          <cell r="G1903">
            <v>0.03</v>
          </cell>
        </row>
        <row r="1904">
          <cell r="A1904" t="str">
            <v>.10</v>
          </cell>
          <cell r="C1904" t="str">
            <v>Poço em concreto 0,80x1,00x1,45m(h) - medidas internas , com Tampão em ferro fundido</v>
          </cell>
        </row>
        <row r="1905">
          <cell r="A1905" t="str">
            <v>.10.1</v>
          </cell>
          <cell r="B1905" t="str">
            <v>Sinapi 73873/2</v>
          </cell>
          <cell r="C1905" t="str">
            <v>Leito filtrante - forn.e enchimento c/ brita no. 4</v>
          </cell>
          <cell r="D1905" t="str">
            <v>m3</v>
          </cell>
          <cell r="E1905">
            <v>0.33600000000000002</v>
          </cell>
          <cell r="F1905">
            <v>154.22</v>
          </cell>
          <cell r="G1905">
            <v>51.82</v>
          </cell>
        </row>
        <row r="1906">
          <cell r="A1906" t="str">
            <v>.10.2</v>
          </cell>
          <cell r="B1906" t="str">
            <v>Sinapi 95955</v>
          </cell>
          <cell r="C1906" t="str">
            <v>(Composição representativa) execução de estruturas de concreto armado, fck = 25 Mpa</v>
          </cell>
          <cell r="D1906" t="str">
            <v>m3</v>
          </cell>
          <cell r="E1906">
            <v>1.4</v>
          </cell>
          <cell r="F1906">
            <v>1992.96</v>
          </cell>
          <cell r="G1906">
            <v>2790.14</v>
          </cell>
        </row>
        <row r="1907">
          <cell r="A1907" t="str">
            <v>.10.3</v>
          </cell>
          <cell r="B1907" t="str">
            <v>Sinapi 83627</v>
          </cell>
          <cell r="C1907" t="str">
            <v>Tampao fofo articulado, classe b125 carga max 12,5 t, redondo tampa 600 mm, rede pluvial/esgoto, p = chamine cx areia / poco visita assentado com arg cim/areia 1:4, fornecimento e assentamento</v>
          </cell>
          <cell r="D1907" t="str">
            <v>un</v>
          </cell>
          <cell r="E1907">
            <v>2</v>
          </cell>
          <cell r="F1907">
            <v>380.13</v>
          </cell>
          <cell r="G1907">
            <v>760.26</v>
          </cell>
        </row>
        <row r="1910">
          <cell r="A1910" t="str">
            <v>Composição 0324</v>
          </cell>
          <cell r="B1910" t="str">
            <v>Comp. Criada a partir do elemento</v>
          </cell>
          <cell r="C1910" t="str">
            <v>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v>
          </cell>
          <cell r="D1910" t="str">
            <v>cj</v>
          </cell>
          <cell r="E1910">
            <v>1</v>
          </cell>
          <cell r="G1910">
            <v>9505.75</v>
          </cell>
        </row>
        <row r="1911">
          <cell r="A1911" t="str">
            <v>.1</v>
          </cell>
          <cell r="B1911" t="str">
            <v>Proposta</v>
          </cell>
          <cell r="C1911" t="str">
            <v>Bomba submersível, vazão 4,3m³/h, pressão 6mca - Pot.: 0,5CV 220V - Recalque: Ø2" - Propulsor Tipo Vortex. Ref.:  MODELO  "ROBUSTA 250M STD" - Fab.:   "ABS" ou similar</v>
          </cell>
          <cell r="D1911" t="str">
            <v>un</v>
          </cell>
          <cell r="E1911">
            <v>2</v>
          </cell>
          <cell r="F1911">
            <v>2118.33</v>
          </cell>
          <cell r="G1911">
            <v>4236.66</v>
          </cell>
        </row>
        <row r="1912">
          <cell r="A1912" t="str">
            <v>.2</v>
          </cell>
          <cell r="B1912" t="str">
            <v>Sinapi 73836/1</v>
          </cell>
          <cell r="C1912" t="str">
            <v>Instalacao de conj.moto bomba horizontal ate 10 cv</v>
          </cell>
          <cell r="D1912" t="str">
            <v>un</v>
          </cell>
          <cell r="E1912">
            <v>2</v>
          </cell>
          <cell r="F1912">
            <v>505</v>
          </cell>
          <cell r="G1912">
            <v>1010</v>
          </cell>
        </row>
        <row r="1913">
          <cell r="A1913" t="str">
            <v>.3</v>
          </cell>
          <cell r="B1913" t="str">
            <v>Sinapi 94498</v>
          </cell>
          <cell r="C1913" t="str">
            <v>Registro de gaveta bruto, latão, roscável, 2, instalado em reservação de água de edificação que possua reservatório de fibra/fibrocimento fornecimento e instalação</v>
          </cell>
          <cell r="D1913" t="str">
            <v>un</v>
          </cell>
          <cell r="E1913">
            <v>1</v>
          </cell>
          <cell r="F1913">
            <v>96.95</v>
          </cell>
          <cell r="G1913">
            <v>96.95</v>
          </cell>
        </row>
        <row r="1914">
          <cell r="A1914" t="str">
            <v>.4</v>
          </cell>
          <cell r="B1914" t="str">
            <v>Sinapi 99623</v>
          </cell>
          <cell r="C1914" t="str">
            <v>Válvula de retenção horizontal, de bronze, roscável, 2" - forneciment o e instalação</v>
          </cell>
          <cell r="D1914" t="str">
            <v>un</v>
          </cell>
          <cell r="E1914">
            <v>1</v>
          </cell>
          <cell r="F1914">
            <v>169.74</v>
          </cell>
          <cell r="G1914">
            <v>169.74</v>
          </cell>
        </row>
        <row r="1915">
          <cell r="A1915" t="str">
            <v>.5</v>
          </cell>
          <cell r="B1915" t="str">
            <v>Sinapi 88547</v>
          </cell>
          <cell r="C1915" t="str">
            <v>Chave de boia automática inferior</v>
          </cell>
          <cell r="D1915" t="str">
            <v>un</v>
          </cell>
          <cell r="E1915">
            <v>1</v>
          </cell>
          <cell r="F1915">
            <v>69.680000000000007</v>
          </cell>
          <cell r="G1915">
            <v>69.680000000000007</v>
          </cell>
        </row>
        <row r="1916">
          <cell r="A1916" t="str">
            <v>.6</v>
          </cell>
          <cell r="B1916" t="str">
            <v>Sinapi 88547</v>
          </cell>
          <cell r="C1916" t="str">
            <v xml:space="preserve">Chave de boia automática superior 10a/250v - fornecimento e instalacao </v>
          </cell>
          <cell r="D1916" t="str">
            <v>un</v>
          </cell>
          <cell r="E1916">
            <v>2</v>
          </cell>
          <cell r="F1916">
            <v>69.680000000000007</v>
          </cell>
          <cell r="G1916">
            <v>139.36000000000001</v>
          </cell>
        </row>
        <row r="1917">
          <cell r="A1917" t="str">
            <v>.7</v>
          </cell>
          <cell r="B1917" t="str">
            <v>Sinapi 94800</v>
          </cell>
          <cell r="C1917" t="str">
            <v>Torneira de boia, roscável, 2, fornecida e instalada em reservação de água</v>
          </cell>
          <cell r="D1917" t="str">
            <v>un</v>
          </cell>
          <cell r="E1917">
            <v>1</v>
          </cell>
          <cell r="F1917">
            <v>116.91</v>
          </cell>
          <cell r="G1917">
            <v>116.91</v>
          </cell>
        </row>
        <row r="1918">
          <cell r="A1918" t="str">
            <v>.8</v>
          </cell>
          <cell r="B1918" t="str">
            <v>Composição 0205</v>
          </cell>
          <cell r="C1918" t="str">
            <v>Tubos em PVC rígido, soldável (marrom), 6m, incluindo conexões - Ø60 mm, apoios, suportes e fixações</v>
          </cell>
          <cell r="D1918" t="str">
            <v>m</v>
          </cell>
          <cell r="E1918">
            <v>20</v>
          </cell>
          <cell r="F1918">
            <v>33.089999999999996</v>
          </cell>
          <cell r="G1918">
            <v>661.8</v>
          </cell>
        </row>
        <row r="1919">
          <cell r="A1919" t="str">
            <v>.9</v>
          </cell>
          <cell r="B1919" t="str">
            <v>Sinapi 100234</v>
          </cell>
          <cell r="C1919" t="str">
            <v>Acessórios para içamento para ligações, conf. Projeto</v>
          </cell>
          <cell r="D1919" t="str">
            <v>t</v>
          </cell>
          <cell r="E1919">
            <v>1</v>
          </cell>
          <cell r="F1919">
            <v>0.31</v>
          </cell>
          <cell r="G1919">
            <v>0.31</v>
          </cell>
        </row>
        <row r="1920">
          <cell r="A1920" t="str">
            <v>.10</v>
          </cell>
          <cell r="C1920" t="str">
            <v>Poço em concreto 0,80x1,00x1,05m(h) - medidas internas , com Tampão em ferro fundido</v>
          </cell>
        </row>
        <row r="1921">
          <cell r="A1921" t="str">
            <v>.10.1</v>
          </cell>
          <cell r="B1921" t="str">
            <v>Sinapi 73873/2</v>
          </cell>
          <cell r="C1921" t="str">
            <v>Leito filtrante - forn.e enchimento c/ brita no. 4</v>
          </cell>
          <cell r="D1921" t="str">
            <v>m3</v>
          </cell>
          <cell r="E1921">
            <v>0.33600000000000002</v>
          </cell>
          <cell r="F1921">
            <v>154.22</v>
          </cell>
          <cell r="G1921">
            <v>51.82</v>
          </cell>
        </row>
        <row r="1922">
          <cell r="A1922" t="str">
            <v>.10.2</v>
          </cell>
          <cell r="B1922" t="str">
            <v>Sinapi 95955</v>
          </cell>
          <cell r="C1922" t="str">
            <v>(Composição representativa) execução de estruturas de concreto armado, fck = 25 Mpa</v>
          </cell>
          <cell r="D1922" t="str">
            <v>m3</v>
          </cell>
          <cell r="E1922">
            <v>1.1000000000000001</v>
          </cell>
          <cell r="F1922">
            <v>1992.96</v>
          </cell>
          <cell r="G1922">
            <v>2192.2600000000002</v>
          </cell>
        </row>
        <row r="1923">
          <cell r="A1923" t="str">
            <v>.10.3</v>
          </cell>
          <cell r="B1923" t="str">
            <v>Sinapi 83627</v>
          </cell>
          <cell r="C1923" t="str">
            <v>Tampao fofo articulado, classe b125 carga max 12,5 t, redondo tampa 600 mm, rede pluvial/esgoto, p = chamine cx areia / poco visita assentado com arg cim/areia 1:4, fornecimento e assentamento</v>
          </cell>
          <cell r="D1923" t="str">
            <v>un</v>
          </cell>
          <cell r="E1923">
            <v>2</v>
          </cell>
          <cell r="F1923">
            <v>380.13</v>
          </cell>
          <cell r="G1923">
            <v>760.26</v>
          </cell>
        </row>
        <row r="1926">
          <cell r="A1926" t="str">
            <v>Composição 0325</v>
          </cell>
          <cell r="B1926" t="str">
            <v>Comp. Criada a partir do elemento</v>
          </cell>
          <cell r="C1926" t="str">
            <v>Isolamento de calor, através de espuma de polietileno, com espessura acima de 8,0mm, para tubulação de dreno de Ar Condicionado Ø 40 mm</v>
          </cell>
          <cell r="D1926" t="str">
            <v>m</v>
          </cell>
          <cell r="E1926">
            <v>1</v>
          </cell>
          <cell r="G1926">
            <v>36.309999999999995</v>
          </cell>
        </row>
        <row r="1927">
          <cell r="A1927" t="str">
            <v>.1</v>
          </cell>
          <cell r="B1927" t="str">
            <v>Proposta</v>
          </cell>
          <cell r="C1927" t="str">
            <v>Espuma de polietileno, com espessura acima de 8,0mm - tubo 40mm</v>
          </cell>
          <cell r="D1927" t="str">
            <v>m</v>
          </cell>
          <cell r="E1927">
            <v>1</v>
          </cell>
          <cell r="F1927">
            <v>4.13</v>
          </cell>
          <cell r="G1927">
            <v>4.13</v>
          </cell>
        </row>
        <row r="1928">
          <cell r="A1928" t="str">
            <v>.2</v>
          </cell>
          <cell r="B1928" t="str">
            <v>Sinapi 88277</v>
          </cell>
          <cell r="C1928" t="str">
            <v>Montador (tubo aço/equipamentos) com encargos complementares</v>
          </cell>
          <cell r="D1928" t="str">
            <v>h</v>
          </cell>
          <cell r="E1928">
            <v>0.75</v>
          </cell>
          <cell r="F1928">
            <v>28.77</v>
          </cell>
          <cell r="G1928">
            <v>21.58</v>
          </cell>
        </row>
        <row r="1929">
          <cell r="A1929" t="str">
            <v>.3</v>
          </cell>
          <cell r="B1929" t="str">
            <v>Sinapi 88248</v>
          </cell>
          <cell r="C1929" t="str">
            <v>Auxiliar de encanador ou bombeiro hidráulico com encargos complementares</v>
          </cell>
          <cell r="D1929" t="str">
            <v>h</v>
          </cell>
          <cell r="E1929">
            <v>0.75</v>
          </cell>
          <cell r="F1929">
            <v>14.13</v>
          </cell>
          <cell r="G1929">
            <v>10.6</v>
          </cell>
        </row>
        <row r="1932">
          <cell r="A1932" t="str">
            <v>Composição 0326</v>
          </cell>
          <cell r="B1932" t="str">
            <v>Comp. Criada a partir do elemento</v>
          </cell>
          <cell r="C1932" t="str">
            <v>Isolamento de calor, através de espuma de polietileno, com espessura acima de 8,0mm, para tubulação de dreno de Ar Condicionado Ø 50 mm</v>
          </cell>
          <cell r="D1932" t="str">
            <v>m</v>
          </cell>
          <cell r="E1932">
            <v>1</v>
          </cell>
          <cell r="G1932">
            <v>36.68</v>
          </cell>
        </row>
        <row r="1933">
          <cell r="A1933" t="str">
            <v>.1</v>
          </cell>
          <cell r="B1933" t="str">
            <v>Proposta</v>
          </cell>
          <cell r="C1933" t="str">
            <v>Espuma de polietileno, com espessura acima de 8,0mm - tubo 50mm</v>
          </cell>
          <cell r="D1933" t="str">
            <v>m</v>
          </cell>
          <cell r="E1933">
            <v>1</v>
          </cell>
          <cell r="F1933">
            <v>4.5</v>
          </cell>
          <cell r="G1933">
            <v>4.5</v>
          </cell>
        </row>
        <row r="1934">
          <cell r="A1934" t="str">
            <v>.2</v>
          </cell>
          <cell r="B1934" t="str">
            <v>Sinapi 88277</v>
          </cell>
          <cell r="C1934" t="str">
            <v>Montador (tubo aço/equipamentos) com encargos complementares</v>
          </cell>
          <cell r="D1934" t="str">
            <v>h</v>
          </cell>
          <cell r="E1934">
            <v>0.75</v>
          </cell>
          <cell r="F1934">
            <v>28.77</v>
          </cell>
          <cell r="G1934">
            <v>21.58</v>
          </cell>
        </row>
        <row r="1935">
          <cell r="A1935" t="str">
            <v>.3</v>
          </cell>
          <cell r="B1935" t="str">
            <v>Sinapi 88248</v>
          </cell>
          <cell r="C1935" t="str">
            <v>Auxiliar de encanador ou bombeiro hidráulico com encargos complementares</v>
          </cell>
          <cell r="D1935" t="str">
            <v>h</v>
          </cell>
          <cell r="E1935">
            <v>0.75</v>
          </cell>
          <cell r="F1935">
            <v>14.13</v>
          </cell>
          <cell r="G1935">
            <v>10.6</v>
          </cell>
        </row>
        <row r="1938">
          <cell r="A1938" t="str">
            <v>Composição 0401</v>
          </cell>
          <cell r="B1938" t="str">
            <v>Comp. 03770/ORSE com insumos Sinapi</v>
          </cell>
          <cell r="C1938" t="str">
            <v>Eletroduto Flexível corrugado, fabricado em PEAD, incluindo curvas, luvas, buchas e arruelas, ref.: Kanaflex ou Similar - Ø 1 1/4"</v>
          </cell>
          <cell r="D1938" t="str">
            <v>m</v>
          </cell>
          <cell r="E1938">
            <v>1</v>
          </cell>
          <cell r="G1938">
            <v>9.76</v>
          </cell>
        </row>
        <row r="1939">
          <cell r="A1939" t="str">
            <v>.1</v>
          </cell>
          <cell r="B1939" t="str">
            <v>Ins Sinapi 39247</v>
          </cell>
          <cell r="C1939" t="str">
            <v>Eletrodutoduto pead flexivel parede simples, corrugacao helicoidal, cor preta, sem rosca, de 1 1/4", para cabeamento subterraneo (NBR 15715)</v>
          </cell>
          <cell r="D1939" t="str">
            <v>m</v>
          </cell>
          <cell r="E1939">
            <v>1.0149999999999999</v>
          </cell>
          <cell r="F1939">
            <v>3.15</v>
          </cell>
          <cell r="G1939">
            <v>3.2</v>
          </cell>
        </row>
        <row r="1940">
          <cell r="A1940" t="str">
            <v>.2</v>
          </cell>
          <cell r="B1940" t="str">
            <v>Sinapi 88247</v>
          </cell>
          <cell r="C1940" t="str">
            <v>Auxiliar de eletricista com encargos complementares</v>
          </cell>
          <cell r="D1940" t="str">
            <v>h</v>
          </cell>
          <cell r="E1940">
            <v>0.45</v>
          </cell>
          <cell r="F1940">
            <v>14.57</v>
          </cell>
          <cell r="G1940">
            <v>6.56</v>
          </cell>
        </row>
        <row r="1943">
          <cell r="A1943" t="str">
            <v>Composição 0402</v>
          </cell>
          <cell r="B1943" t="str">
            <v>Comp. 07150/ORSE com insumos Sinapi</v>
          </cell>
          <cell r="C1943" t="str">
            <v>Eletroduto Flexível corrugado, fabricado em PEAD, incluindo curvas, luvas, buchas e arruelas, ref.: Kanaflex ou Similar - Ø4"</v>
          </cell>
          <cell r="D1943" t="str">
            <v>m</v>
          </cell>
          <cell r="E1943">
            <v>1</v>
          </cell>
          <cell r="G1943">
            <v>16.84</v>
          </cell>
        </row>
        <row r="1944">
          <cell r="A1944" t="str">
            <v>.1</v>
          </cell>
          <cell r="B1944" t="str">
            <v>Ins Sinapi 39248</v>
          </cell>
          <cell r="C1944" t="str">
            <v>Eletrodutoduto pead flexivel parede simples, corrugacao helicoidal, cor preta, sem rosca, de 4", para cabeamento subterraneo (NBR 15715)</v>
          </cell>
          <cell r="D1944" t="str">
            <v>m</v>
          </cell>
          <cell r="E1944">
            <v>1.0149999999999999</v>
          </cell>
          <cell r="F1944">
            <v>10.130000000000001</v>
          </cell>
          <cell r="G1944">
            <v>10.28</v>
          </cell>
        </row>
        <row r="1945">
          <cell r="A1945" t="str">
            <v>.2</v>
          </cell>
          <cell r="B1945" t="str">
            <v>Sinapi 88247</v>
          </cell>
          <cell r="C1945" t="str">
            <v>Auxiliar de eletricista com encargos complementares</v>
          </cell>
          <cell r="D1945" t="str">
            <v>h</v>
          </cell>
          <cell r="E1945">
            <v>0.45</v>
          </cell>
          <cell r="F1945">
            <v>14.57</v>
          </cell>
          <cell r="G1945">
            <v>6.56</v>
          </cell>
        </row>
        <row r="1948">
          <cell r="A1948" t="str">
            <v>Composição 0403</v>
          </cell>
          <cell r="B1948" t="str">
            <v xml:space="preserve">Composições Sinapi </v>
          </cell>
          <cell r="C1948" t="str">
            <v>Eletroduto em PVC rígido (preto), incluindo curvas, luvas, buchas e arruelas, ref.: Tigre ou similar. - Ø3/4"</v>
          </cell>
          <cell r="D1948" t="str">
            <v>m</v>
          </cell>
          <cell r="E1948">
            <v>1</v>
          </cell>
          <cell r="G1948">
            <v>13.7</v>
          </cell>
        </row>
        <row r="1949">
          <cell r="A1949" t="str">
            <v>.1</v>
          </cell>
          <cell r="B1949" t="str">
            <v>Sinapi 91867</v>
          </cell>
          <cell r="C1949" t="str">
            <v>Eletroduto rígido roscável, PVC, DN 25 mm (3/4"), para circuitos terminais, instalado em laje - fornecimento e instalação</v>
          </cell>
          <cell r="D1949" t="str">
            <v>m</v>
          </cell>
          <cell r="E1949">
            <v>0.5</v>
          </cell>
          <cell r="F1949">
            <v>6.38</v>
          </cell>
          <cell r="G1949">
            <v>3.19</v>
          </cell>
        </row>
        <row r="1950">
          <cell r="A1950" t="str">
            <v>.2</v>
          </cell>
          <cell r="B1950" t="str">
            <v>Sinapi 91871</v>
          </cell>
          <cell r="C1950" t="str">
            <v>Eletroduto rígido roscável, PVC, DN 25 mm (3/4"), para circuitos terminais, instalado em parede - fornecimento e instalação</v>
          </cell>
          <cell r="D1950" t="str">
            <v>m</v>
          </cell>
          <cell r="E1950">
            <v>0.5</v>
          </cell>
          <cell r="F1950">
            <v>8.65</v>
          </cell>
          <cell r="G1950">
            <v>4.33</v>
          </cell>
        </row>
        <row r="1951">
          <cell r="A1951" t="str">
            <v>.3</v>
          </cell>
          <cell r="B1951" t="str">
            <v>Sinapi 91879</v>
          </cell>
          <cell r="C1951" t="str">
            <v>Luva para eletroduto, PVC, roscável, DN 25 mm (3/4"), para circuitos terminais, instalada em laje - fornecimento e instalação</v>
          </cell>
          <cell r="D1951" t="str">
            <v>un</v>
          </cell>
          <cell r="E1951">
            <v>0.16666</v>
          </cell>
          <cell r="F1951">
            <v>5.27</v>
          </cell>
          <cell r="G1951">
            <v>0.88</v>
          </cell>
        </row>
        <row r="1952">
          <cell r="A1952" t="str">
            <v>.4</v>
          </cell>
          <cell r="B1952" t="str">
            <v>Sinapi 91884</v>
          </cell>
          <cell r="C1952" t="str">
            <v>Luva para eletroduto, PVC, roscável, DN 25 mm (3/4"), para circuitos terminais, instalada em parede - fornecimento e instalação</v>
          </cell>
          <cell r="D1952" t="str">
            <v>un</v>
          </cell>
          <cell r="E1952">
            <v>0.16666</v>
          </cell>
          <cell r="F1952">
            <v>6.08</v>
          </cell>
          <cell r="G1952">
            <v>1.01</v>
          </cell>
        </row>
        <row r="1953">
          <cell r="A1953" t="str">
            <v>.5</v>
          </cell>
          <cell r="B1953" t="str">
            <v>Sinapi 91902</v>
          </cell>
          <cell r="C1953" t="str">
            <v>Curva 90 graus para eletroduto, PVC, roscável, DN 25 mm (3/4"), para circuitos terminais, instalada em laje - fornecimento e instalação</v>
          </cell>
          <cell r="D1953" t="str">
            <v>un</v>
          </cell>
          <cell r="E1953">
            <v>0.16666</v>
          </cell>
          <cell r="F1953">
            <v>8.5</v>
          </cell>
          <cell r="G1953">
            <v>1.42</v>
          </cell>
        </row>
        <row r="1954">
          <cell r="A1954" t="str">
            <v>.6</v>
          </cell>
          <cell r="B1954" t="str">
            <v>Sinapi 91914</v>
          </cell>
          <cell r="C1954" t="str">
            <v>Curva 90 graus para eletroduto, PVC, roscável, DN 25 mm (3/4"), para circuitos terminais, instalada em parede - fornecimento e instalação</v>
          </cell>
          <cell r="D1954" t="str">
            <v>un</v>
          </cell>
          <cell r="E1954">
            <v>0.16666</v>
          </cell>
          <cell r="F1954">
            <v>9.74</v>
          </cell>
          <cell r="G1954">
            <v>1.62</v>
          </cell>
        </row>
        <row r="1955">
          <cell r="A1955" t="str">
            <v>.7</v>
          </cell>
          <cell r="B1955" t="str">
            <v>Estimado</v>
          </cell>
          <cell r="C1955" t="str">
            <v>Apoios, suportes e fixações para o conjunto - 10% do total</v>
          </cell>
          <cell r="D1955" t="str">
            <v>un</v>
          </cell>
          <cell r="E1955">
            <v>0.1</v>
          </cell>
          <cell r="F1955">
            <v>12.45</v>
          </cell>
          <cell r="G1955">
            <v>1.25</v>
          </cell>
        </row>
        <row r="1958">
          <cell r="A1958" t="str">
            <v>Composição 0404</v>
          </cell>
          <cell r="B1958" t="str">
            <v xml:space="preserve">Composições Sinapi </v>
          </cell>
          <cell r="C1958" t="str">
            <v>Eletroduto em PVC rígido (preto), incluindo curvas, luvas, buchas e arruelas, ref.: Tigre ou similar. - Ø1"</v>
          </cell>
          <cell r="D1958" t="str">
            <v>m</v>
          </cell>
          <cell r="E1958">
            <v>1</v>
          </cell>
          <cell r="G1958">
            <v>17.699999999999996</v>
          </cell>
        </row>
        <row r="1959">
          <cell r="A1959" t="str">
            <v>.1</v>
          </cell>
          <cell r="B1959" t="str">
            <v>Sinapi 91868</v>
          </cell>
          <cell r="C1959" t="str">
            <v>Eletroduto rígido roscável, PVC, DN 32 mm (1"), para circuitos terminais, instalado em laje - fornecimento e instalação</v>
          </cell>
          <cell r="D1959" t="str">
            <v>m</v>
          </cell>
          <cell r="E1959">
            <v>0.5</v>
          </cell>
          <cell r="F1959">
            <v>8.85</v>
          </cell>
          <cell r="G1959">
            <v>4.43</v>
          </cell>
        </row>
        <row r="1960">
          <cell r="A1960" t="str">
            <v>.2</v>
          </cell>
          <cell r="B1960" t="str">
            <v>Sinapi 91872</v>
          </cell>
          <cell r="C1960" t="str">
            <v>Eletroduto rígido roscável, PVC, DN 32 mm (1"), para circuitos terminais, instalado em parede - fornecimento e instalação</v>
          </cell>
          <cell r="D1960" t="str">
            <v>m</v>
          </cell>
          <cell r="E1960">
            <v>0.5</v>
          </cell>
          <cell r="F1960">
            <v>11.12</v>
          </cell>
          <cell r="G1960">
            <v>5.56</v>
          </cell>
        </row>
        <row r="1961">
          <cell r="A1961" t="str">
            <v>.3</v>
          </cell>
          <cell r="B1961" t="str">
            <v>Sinapi 91880</v>
          </cell>
          <cell r="C1961" t="str">
            <v>Luva para eletroduto, PVC, roscável, DN 32 mm (1"), para circuitos terminais, instalada em laje - fornecimento e instalação.</v>
          </cell>
          <cell r="D1961" t="str">
            <v>un</v>
          </cell>
          <cell r="E1961">
            <v>0.16666</v>
          </cell>
          <cell r="F1961">
            <v>6.68</v>
          </cell>
          <cell r="G1961">
            <v>1.1100000000000001</v>
          </cell>
        </row>
        <row r="1962">
          <cell r="A1962" t="str">
            <v>.4</v>
          </cell>
          <cell r="B1962" t="str">
            <v>Sinapi 91885</v>
          </cell>
          <cell r="C1962" t="str">
            <v>Luva para eletroduto, PVC, roscável, DN 32 mm (1"), para circuitos terminais, instalada em parede - fornecimento e instalação.</v>
          </cell>
          <cell r="D1962" t="str">
            <v>un</v>
          </cell>
          <cell r="E1962">
            <v>0.16666</v>
          </cell>
          <cell r="F1962">
            <v>7.15</v>
          </cell>
          <cell r="G1962">
            <v>1.19</v>
          </cell>
        </row>
        <row r="1963">
          <cell r="A1963" t="str">
            <v>.5</v>
          </cell>
          <cell r="B1963" t="str">
            <v>Sinapi 91905</v>
          </cell>
          <cell r="C1963" t="str">
            <v>Curva 90 graus para eletroduto, PVC, roscável, DN 32 mm (1"), para circuitos terminais, instalada em laje - fornecimento e instalação.</v>
          </cell>
          <cell r="D1963" t="str">
            <v>un</v>
          </cell>
          <cell r="E1963">
            <v>0.16666</v>
          </cell>
          <cell r="F1963">
            <v>11.02</v>
          </cell>
          <cell r="G1963">
            <v>1.84</v>
          </cell>
        </row>
        <row r="1964">
          <cell r="A1964" t="str">
            <v>.6</v>
          </cell>
          <cell r="B1964" t="str">
            <v>Sinapi 91917</v>
          </cell>
          <cell r="C1964" t="str">
            <v>Curva 90 graus para eletroduto, PVC, roscável, DN 32 mm (1"), para circuitos terminais, instalada em parede - fornecimento e instalação.</v>
          </cell>
          <cell r="D1964" t="str">
            <v>un</v>
          </cell>
          <cell r="E1964">
            <v>0.16666</v>
          </cell>
          <cell r="F1964">
            <v>11.76</v>
          </cell>
          <cell r="G1964">
            <v>1.96</v>
          </cell>
        </row>
        <row r="1965">
          <cell r="A1965" t="str">
            <v>.7</v>
          </cell>
          <cell r="B1965" t="str">
            <v>Estimado</v>
          </cell>
          <cell r="C1965" t="str">
            <v>Apoios, suportes e fixações para o conjunto - 10% do total</v>
          </cell>
          <cell r="D1965" t="str">
            <v>un</v>
          </cell>
          <cell r="E1965">
            <v>0.1</v>
          </cell>
          <cell r="F1965">
            <v>16.089999999999996</v>
          </cell>
          <cell r="G1965">
            <v>1.61</v>
          </cell>
        </row>
        <row r="1968">
          <cell r="A1968" t="str">
            <v>Composição 0405</v>
          </cell>
          <cell r="B1968" t="str">
            <v xml:space="preserve">Composições Sinapi </v>
          </cell>
          <cell r="C1968" t="str">
            <v>Eletroduto em PVC rígido (preto), incluindo curvas, luvas, buchas e arruelas, ref.: Tigre ou similar. - Ø1 1/4"</v>
          </cell>
          <cell r="D1968" t="str">
            <v>m</v>
          </cell>
          <cell r="E1968">
            <v>1</v>
          </cell>
          <cell r="G1968">
            <v>21.7</v>
          </cell>
        </row>
        <row r="1969">
          <cell r="A1969" t="str">
            <v>.1</v>
          </cell>
          <cell r="B1969" t="str">
            <v>Sinapi 91869</v>
          </cell>
          <cell r="C1969" t="str">
            <v>Eletroduto rígido roscável, PVC, DN 32 mm (1 1/4"), para circuitos terminais, instalado em laje - fornecimento e instalação</v>
          </cell>
          <cell r="D1969" t="str">
            <v>m</v>
          </cell>
          <cell r="E1969">
            <v>0.5</v>
          </cell>
          <cell r="F1969">
            <v>11.33</v>
          </cell>
          <cell r="G1969">
            <v>5.67</v>
          </cell>
        </row>
        <row r="1970">
          <cell r="A1970" t="str">
            <v>.2</v>
          </cell>
          <cell r="B1970" t="str">
            <v>Sinapi 91873</v>
          </cell>
          <cell r="C1970" t="str">
            <v>Eletroduto rígido roscável, PVC, DN 32 mm (1 1/4"), para circuitos terminais, instalado em parede - fornecimento e instalação</v>
          </cell>
          <cell r="D1970" t="str">
            <v>m</v>
          </cell>
          <cell r="E1970">
            <v>0.5</v>
          </cell>
          <cell r="F1970">
            <v>13.56</v>
          </cell>
          <cell r="G1970">
            <v>6.78</v>
          </cell>
        </row>
        <row r="1971">
          <cell r="A1971" t="str">
            <v>.3</v>
          </cell>
          <cell r="B1971" t="str">
            <v>Sinapi 91881</v>
          </cell>
          <cell r="C1971" t="str">
            <v>Luva para eletroduto, PVC, roscável, DN 32 mm (1 1/4"), para circuitos terminais, instalada em laje - fornecimento e instalação.</v>
          </cell>
          <cell r="D1971" t="str">
            <v>un</v>
          </cell>
          <cell r="E1971">
            <v>0.16666</v>
          </cell>
          <cell r="F1971">
            <v>8.49</v>
          </cell>
          <cell r="G1971">
            <v>1.41</v>
          </cell>
        </row>
        <row r="1972">
          <cell r="A1972" t="str">
            <v>.4</v>
          </cell>
          <cell r="B1972" t="str">
            <v>Sinapi 91886</v>
          </cell>
          <cell r="C1972" t="str">
            <v>Luva para eletroduto, PVC, roscável, DN 32 mm (1 1/4"), para circuitos terminais, instalada em parede - fornecimento e instalação.</v>
          </cell>
          <cell r="D1972" t="str">
            <v>un</v>
          </cell>
          <cell r="E1972">
            <v>0.16666</v>
          </cell>
          <cell r="F1972">
            <v>8.6</v>
          </cell>
          <cell r="G1972">
            <v>1.43</v>
          </cell>
        </row>
        <row r="1973">
          <cell r="A1973" t="str">
            <v>.5</v>
          </cell>
          <cell r="B1973" t="str">
            <v>Sinapi 91908</v>
          </cell>
          <cell r="C1973" t="str">
            <v>Curva 90 graus para eletroduto, PVC, roscável, DN 32 mm (1 1/4"), para circuitos terminais, instalada em laje - fornecimento e instalação.</v>
          </cell>
          <cell r="D1973" t="str">
            <v>un</v>
          </cell>
          <cell r="E1973">
            <v>0.16666</v>
          </cell>
          <cell r="F1973">
            <v>13.24</v>
          </cell>
          <cell r="G1973">
            <v>2.21</v>
          </cell>
        </row>
        <row r="1974">
          <cell r="A1974" t="str">
            <v>.6</v>
          </cell>
          <cell r="B1974" t="str">
            <v>Sinapi 91920</v>
          </cell>
          <cell r="C1974" t="str">
            <v>Curva 90 graus para eletroduto, PVC, roscável, DN 32 mm (1 1/4"), para circuitos terminais, instalada em parede - fornecimento e instalação.</v>
          </cell>
          <cell r="D1974" t="str">
            <v>un</v>
          </cell>
          <cell r="E1974">
            <v>0.16666</v>
          </cell>
          <cell r="F1974">
            <v>13.41</v>
          </cell>
          <cell r="G1974">
            <v>2.23</v>
          </cell>
        </row>
        <row r="1975">
          <cell r="A1975" t="str">
            <v>.7</v>
          </cell>
          <cell r="B1975" t="str">
            <v>Estimado</v>
          </cell>
          <cell r="C1975" t="str">
            <v>Apoios, suportes e fixações para o conjunto - 10% do total</v>
          </cell>
          <cell r="D1975" t="str">
            <v>un</v>
          </cell>
          <cell r="E1975">
            <v>0.1</v>
          </cell>
          <cell r="F1975">
            <v>19.73</v>
          </cell>
          <cell r="G1975">
            <v>1.97</v>
          </cell>
        </row>
        <row r="1978">
          <cell r="A1978" t="str">
            <v>Composição 0406</v>
          </cell>
          <cell r="B1978" t="str">
            <v xml:space="preserve">Composições Sinapi </v>
          </cell>
          <cell r="C1978" t="str">
            <v>Eletroduto em PVC rígido (preto), incluindo curvas, luvas, buchas e arruelas, ref.: Tigre ou similar. - Ø1 1/2"</v>
          </cell>
          <cell r="D1978" t="str">
            <v>m</v>
          </cell>
          <cell r="E1978">
            <v>1</v>
          </cell>
          <cell r="G1978">
            <v>21.18</v>
          </cell>
        </row>
        <row r="1979">
          <cell r="A1979" t="str">
            <v>.1</v>
          </cell>
          <cell r="B1979" t="str">
            <v>Sinapi 93008</v>
          </cell>
          <cell r="C1979" t="str">
            <v>Eetroduto rígido roscável, pvc, dn 50 mm (1 1/2") - fornecimento e instalação</v>
          </cell>
          <cell r="D1979" t="str">
            <v>m</v>
          </cell>
          <cell r="E1979">
            <v>1</v>
          </cell>
          <cell r="F1979">
            <v>11.06</v>
          </cell>
          <cell r="G1979">
            <v>11.06</v>
          </cell>
        </row>
        <row r="1980">
          <cell r="A1980" t="str">
            <v>.2</v>
          </cell>
          <cell r="B1980" t="str">
            <v>Sinapi 93013</v>
          </cell>
          <cell r="C1980" t="str">
            <v>Luva para eletroduto, pvc, roscável, dn 50 mm (1 1/2") - fornecimento e instalação</v>
          </cell>
          <cell r="D1980" t="str">
            <v>un</v>
          </cell>
          <cell r="E1980">
            <v>0.33333000000000002</v>
          </cell>
          <cell r="F1980">
            <v>9.74</v>
          </cell>
          <cell r="G1980">
            <v>3.25</v>
          </cell>
        </row>
        <row r="1981">
          <cell r="A1981" t="str">
            <v>.3</v>
          </cell>
          <cell r="B1981" t="str">
            <v>Sinapi 93018</v>
          </cell>
          <cell r="C1981" t="str">
            <v>Curva 90 graus para eletroduto, pvc, roscável, dn 50 mm (1 1/2") - fornecimento e instalação</v>
          </cell>
          <cell r="D1981" t="str">
            <v>un</v>
          </cell>
          <cell r="E1981">
            <v>0.33333000000000002</v>
          </cell>
          <cell r="F1981">
            <v>14.83</v>
          </cell>
          <cell r="G1981">
            <v>4.9400000000000004</v>
          </cell>
        </row>
        <row r="1982">
          <cell r="A1982" t="str">
            <v>.4</v>
          </cell>
          <cell r="B1982" t="str">
            <v>Estimado</v>
          </cell>
          <cell r="C1982" t="str">
            <v>Apoios, suportes e fixações para o conjunto - 10% do total</v>
          </cell>
          <cell r="D1982" t="str">
            <v>un</v>
          </cell>
          <cell r="E1982">
            <v>0.1</v>
          </cell>
          <cell r="F1982">
            <v>19.25</v>
          </cell>
          <cell r="G1982">
            <v>1.93</v>
          </cell>
        </row>
        <row r="1985">
          <cell r="A1985" t="str">
            <v>Composição 0407</v>
          </cell>
          <cell r="B1985" t="str">
            <v>Comp. 07138/ORSE para o cabo selecionado</v>
          </cell>
          <cell r="C1985" t="str">
            <v>Cabo UTP atendendo as especificações contidas no Memorial Descritivo, item 5.7.6-a.  Ref.: FURUKAWA - GIGALAN CAT.6 ou superior. Caixa com 305m. Fornecimento e instalação, incluindo todos os materiais e acessórios necessários.</v>
          </cell>
          <cell r="D1985" t="str">
            <v>m</v>
          </cell>
          <cell r="E1985">
            <v>1</v>
          </cell>
          <cell r="G1985">
            <v>12.760000000000002</v>
          </cell>
        </row>
        <row r="1986">
          <cell r="A1986" t="str">
            <v>.1</v>
          </cell>
          <cell r="B1986" t="str">
            <v>Sinapi 88247</v>
          </cell>
          <cell r="C1986" t="str">
            <v>Auxiliar de eletricista com encargos complementares</v>
          </cell>
          <cell r="D1986" t="str">
            <v>h</v>
          </cell>
          <cell r="E1986">
            <v>0.14000000000000001</v>
          </cell>
          <cell r="F1986">
            <v>14.57</v>
          </cell>
          <cell r="G1986">
            <v>2.04</v>
          </cell>
        </row>
        <row r="1987">
          <cell r="A1987" t="str">
            <v>.2</v>
          </cell>
          <cell r="B1987" t="str">
            <v>Ins Sinapi 333</v>
          </cell>
          <cell r="C1987" t="str">
            <v>Arame galvanizado 14 bwg</v>
          </cell>
          <cell r="D1987" t="str">
            <v>kg</v>
          </cell>
          <cell r="E1987">
            <v>0.1</v>
          </cell>
          <cell r="F1987">
            <v>13.5</v>
          </cell>
          <cell r="G1987">
            <v>1.35</v>
          </cell>
        </row>
        <row r="1988">
          <cell r="A1988" t="str">
            <v>.3</v>
          </cell>
          <cell r="B1988" t="str">
            <v>Sinapi 88264</v>
          </cell>
          <cell r="C1988" t="str">
            <v xml:space="preserve">Eletricista com encargos complementares  </v>
          </cell>
          <cell r="D1988" t="str">
            <v>h</v>
          </cell>
          <cell r="E1988">
            <v>0.14000000000000001</v>
          </cell>
          <cell r="F1988">
            <v>19.11</v>
          </cell>
          <cell r="G1988">
            <v>2.68</v>
          </cell>
        </row>
        <row r="1989">
          <cell r="A1989" t="str">
            <v>.4</v>
          </cell>
          <cell r="B1989" t="str">
            <v>Proposta</v>
          </cell>
          <cell r="C1989" t="str">
            <v>Cabo metálico tipo par trançado UTP 4P CAT 6A.  Ref.: GIGALAN CAT 6F/UTP INDOOR/OUTDOOR CM</v>
          </cell>
          <cell r="D1989" t="str">
            <v>m</v>
          </cell>
          <cell r="E1989">
            <v>1.05</v>
          </cell>
          <cell r="F1989">
            <v>6.37</v>
          </cell>
          <cell r="G1989">
            <v>6.69</v>
          </cell>
        </row>
        <row r="1992">
          <cell r="A1992" t="str">
            <v>Composição 0408</v>
          </cell>
          <cell r="B1992" t="str">
            <v>Comp. 07138/ORSE para o cabo selecionado</v>
          </cell>
          <cell r="C1992" t="str">
            <v>Cabo óptico 12 fibras, monomodo, atendendo as especificações contidas no Memorial Descritivo item 5.7.6-c. Ref.: Ref. FURUKAWA - CFOT-UTR ou superior. Fornecimento e instalação, incluindo todos os materiais e acessórios necessários.</v>
          </cell>
          <cell r="D1992" t="str">
            <v>m</v>
          </cell>
          <cell r="E1992">
            <v>1</v>
          </cell>
          <cell r="G1992">
            <v>9.43</v>
          </cell>
        </row>
        <row r="1993">
          <cell r="A1993" t="str">
            <v>.1</v>
          </cell>
          <cell r="B1993" t="str">
            <v>Sinapi 88247</v>
          </cell>
          <cell r="C1993" t="str">
            <v>Auxiliar de eletricista com encargos complementares</v>
          </cell>
          <cell r="D1993" t="str">
            <v>h</v>
          </cell>
          <cell r="E1993">
            <v>0.14000000000000001</v>
          </cell>
          <cell r="F1993">
            <v>14.57</v>
          </cell>
          <cell r="G1993">
            <v>2.04</v>
          </cell>
        </row>
        <row r="1994">
          <cell r="A1994" t="str">
            <v>.2</v>
          </cell>
          <cell r="B1994" t="str">
            <v>Ins Sinapi 333</v>
          </cell>
          <cell r="C1994" t="str">
            <v>Arame galvanizado 14 bwg</v>
          </cell>
          <cell r="D1994" t="str">
            <v>kg</v>
          </cell>
          <cell r="E1994">
            <v>0.1</v>
          </cell>
          <cell r="F1994">
            <v>13.5</v>
          </cell>
          <cell r="G1994">
            <v>1.35</v>
          </cell>
        </row>
        <row r="1995">
          <cell r="A1995" t="str">
            <v>.3</v>
          </cell>
          <cell r="B1995" t="str">
            <v>Sinapi 88264</v>
          </cell>
          <cell r="C1995" t="str">
            <v xml:space="preserve">Eletricista com encargos complementares  </v>
          </cell>
          <cell r="D1995" t="str">
            <v>h</v>
          </cell>
          <cell r="E1995">
            <v>0.14000000000000001</v>
          </cell>
          <cell r="F1995">
            <v>19.11</v>
          </cell>
          <cell r="G1995">
            <v>2.68</v>
          </cell>
        </row>
        <row r="1996">
          <cell r="A1996" t="str">
            <v>.4</v>
          </cell>
          <cell r="B1996" t="str">
            <v>Proposta</v>
          </cell>
          <cell r="C1996" t="str">
            <v xml:space="preserve">Cabo Fo - MM - 12Fo. Ref.: FURUKAWA - CFOT - UTR </v>
          </cell>
          <cell r="D1996" t="str">
            <v>m</v>
          </cell>
          <cell r="E1996">
            <v>1.05</v>
          </cell>
          <cell r="F1996">
            <v>3.2</v>
          </cell>
          <cell r="G1996">
            <v>3.36</v>
          </cell>
        </row>
        <row r="1999">
          <cell r="A1999" t="str">
            <v>Composição 0409</v>
          </cell>
          <cell r="B1999" t="str">
            <v>Comp. Criada a partir do elemento</v>
          </cell>
          <cell r="C1999" t="str">
            <v>Eletroduto em Aço Galvanizado tipo pesado, incluindo curvas, luvas, buchas e arruelas, ref.: A.D.MARTINI, APOLO, ELECON, MOPA, THOMEU. - Ø1"</v>
          </cell>
          <cell r="D1999" t="str">
            <v>m</v>
          </cell>
          <cell r="E1999">
            <v>1</v>
          </cell>
          <cell r="G1999">
            <v>30.45</v>
          </cell>
        </row>
        <row r="2000">
          <cell r="A2000" t="str">
            <v>.1</v>
          </cell>
          <cell r="B2000" t="str">
            <v>Comp. Sinapi 91872</v>
          </cell>
          <cell r="C2000" t="str">
            <v>Eletroduto</v>
          </cell>
        </row>
        <row r="2001">
          <cell r="A2001" t="str">
            <v>.1.1</v>
          </cell>
          <cell r="B2001" t="str">
            <v>Ins Sinapi 21136</v>
          </cell>
          <cell r="C2001" t="str">
            <v>Eletroduto em aco galvanizado eletrolitico, leve, diametro 1", parede de 0,90 mm</v>
          </cell>
          <cell r="D2001" t="str">
            <v>m</v>
          </cell>
          <cell r="E2001">
            <v>1.05</v>
          </cell>
          <cell r="F2001">
            <v>11.29</v>
          </cell>
          <cell r="G2001">
            <v>11.85</v>
          </cell>
        </row>
        <row r="2002">
          <cell r="A2002" t="str">
            <v>.1.2</v>
          </cell>
          <cell r="B2002" t="str">
            <v>Sinapi 88247</v>
          </cell>
          <cell r="C2002" t="str">
            <v>Auxiliar de eletricista com encargos complementares</v>
          </cell>
          <cell r="D2002" t="str">
            <v>h</v>
          </cell>
          <cell r="E2002">
            <v>0.221</v>
          </cell>
          <cell r="F2002">
            <v>14.57</v>
          </cell>
          <cell r="G2002">
            <v>3.22</v>
          </cell>
        </row>
        <row r="2003">
          <cell r="A2003" t="str">
            <v>.1.3</v>
          </cell>
          <cell r="B2003" t="str">
            <v>Sinapi 88264</v>
          </cell>
          <cell r="C2003" t="str">
            <v>Eletricista com encargos complementares</v>
          </cell>
          <cell r="D2003" t="str">
            <v>h</v>
          </cell>
          <cell r="E2003">
            <v>0.221</v>
          </cell>
          <cell r="F2003">
            <v>19.11</v>
          </cell>
          <cell r="G2003">
            <v>4.22</v>
          </cell>
        </row>
        <row r="2005">
          <cell r="A2005" t="str">
            <v>.2</v>
          </cell>
          <cell r="B2005" t="str">
            <v>Comp. Sinapi 91885</v>
          </cell>
          <cell r="C2005" t="str">
            <v>Luva Eletroduto</v>
          </cell>
        </row>
        <row r="2006">
          <cell r="A2006" t="str">
            <v>.2.1</v>
          </cell>
          <cell r="B2006" t="str">
            <v>Ins Sinapi 2638</v>
          </cell>
          <cell r="C2006" t="str">
            <v xml:space="preserve">Luva para eletroduto, em aço galvanizado eletrolítico, diâmetro de 100 mm (1") </v>
          </cell>
          <cell r="D2006" t="str">
            <v>un</v>
          </cell>
          <cell r="E2006">
            <v>0.33333000000000002</v>
          </cell>
          <cell r="F2006">
            <v>1.87</v>
          </cell>
          <cell r="G2006">
            <v>0.62</v>
          </cell>
        </row>
        <row r="2007">
          <cell r="A2007" t="str">
            <v>.2.2</v>
          </cell>
          <cell r="B2007" t="str">
            <v>Sinapi 88247</v>
          </cell>
          <cell r="C2007" t="str">
            <v>Auxiliar de eletricista com encargos complementares</v>
          </cell>
          <cell r="D2007" t="str">
            <v>h</v>
          </cell>
          <cell r="E2007">
            <v>6.9000000000000006E-2</v>
          </cell>
          <cell r="F2007">
            <v>14.57</v>
          </cell>
          <cell r="G2007">
            <v>1.01</v>
          </cell>
        </row>
        <row r="2008">
          <cell r="A2008" t="str">
            <v>.2.3</v>
          </cell>
          <cell r="B2008" t="str">
            <v>Sinapi 88264</v>
          </cell>
          <cell r="C2008" t="str">
            <v>Eletricista com encargos complementares</v>
          </cell>
          <cell r="D2008" t="str">
            <v>h</v>
          </cell>
          <cell r="E2008">
            <v>6.9000000000000006E-2</v>
          </cell>
          <cell r="F2008">
            <v>19.11</v>
          </cell>
          <cell r="G2008">
            <v>1.32</v>
          </cell>
        </row>
        <row r="2010">
          <cell r="A2010" t="str">
            <v>.3</v>
          </cell>
          <cell r="B2010" t="str">
            <v>Comp. Sinapi 91917</v>
          </cell>
          <cell r="C2010" t="str">
            <v>Curva Eletroduto</v>
          </cell>
        </row>
        <row r="2011">
          <cell r="A2011" t="str">
            <v>.3.1</v>
          </cell>
          <cell r="B2011" t="str">
            <v>Ins Sinapi 2617</v>
          </cell>
          <cell r="C2011" t="str">
            <v>Curva 90 graus, para eletroduto, em aço galvanizado eletrolítico, diâmetro de 100 mm (1")</v>
          </cell>
          <cell r="D2011" t="str">
            <v>un</v>
          </cell>
          <cell r="E2011">
            <v>0.33333000000000002</v>
          </cell>
          <cell r="F2011">
            <v>5.8</v>
          </cell>
          <cell r="G2011">
            <v>1.93</v>
          </cell>
        </row>
        <row r="2012">
          <cell r="A2012" t="str">
            <v>.3.2</v>
          </cell>
          <cell r="B2012" t="str">
            <v>Sinapi 88247</v>
          </cell>
          <cell r="C2012" t="str">
            <v>Auxiliar de eletricista com encargos complementares</v>
          </cell>
          <cell r="D2012" t="str">
            <v>h</v>
          </cell>
          <cell r="E2012">
            <v>0.104</v>
          </cell>
          <cell r="F2012">
            <v>14.57</v>
          </cell>
          <cell r="G2012">
            <v>1.52</v>
          </cell>
        </row>
        <row r="2013">
          <cell r="A2013" t="str">
            <v>.3.3</v>
          </cell>
          <cell r="B2013" t="str">
            <v>Sinapi 88264</v>
          </cell>
          <cell r="C2013" t="str">
            <v>Eletricista com encargos complementares</v>
          </cell>
          <cell r="D2013" t="str">
            <v>h</v>
          </cell>
          <cell r="E2013">
            <v>0.104</v>
          </cell>
          <cell r="F2013">
            <v>19.11</v>
          </cell>
          <cell r="G2013">
            <v>1.99</v>
          </cell>
        </row>
        <row r="2015">
          <cell r="A2015" t="str">
            <v>.4</v>
          </cell>
          <cell r="B2015" t="str">
            <v>Estimado</v>
          </cell>
          <cell r="C2015" t="str">
            <v>Apoios, suportes e fixações para o conjunto - 10 % do total</v>
          </cell>
          <cell r="D2015" t="str">
            <v>un</v>
          </cell>
          <cell r="E2015">
            <v>0.1</v>
          </cell>
          <cell r="F2015">
            <v>27.68</v>
          </cell>
          <cell r="G2015">
            <v>2.77</v>
          </cell>
        </row>
        <row r="2018">
          <cell r="A2018" t="str">
            <v>Composição 0410</v>
          </cell>
          <cell r="B2018" t="str">
            <v>Comp. Criada a partir do elemento</v>
          </cell>
          <cell r="C2018" t="str">
            <v>Eletrocalha perfurada com tampa, aço galvanizado, peça de 3m inclusive conexões - 100x100mm</v>
          </cell>
          <cell r="D2018" t="str">
            <v>m</v>
          </cell>
          <cell r="E2018">
            <v>1</v>
          </cell>
          <cell r="G2018">
            <v>80.599999999999994</v>
          </cell>
        </row>
        <row r="2019">
          <cell r="A2019" t="str">
            <v>.1</v>
          </cell>
          <cell r="B2019" t="str">
            <v>Comp. 8684/ORSE para eletrocalhas</v>
          </cell>
          <cell r="C2019" t="str">
            <v>Fornecimento e instalação de eletrocalha perfurada 100 x 100 x 3000 mm (ref. mopa ou similar)</v>
          </cell>
        </row>
        <row r="2020">
          <cell r="A2020" t="str">
            <v>.1.1</v>
          </cell>
          <cell r="B2020" t="str">
            <v>Sinapi 88316</v>
          </cell>
          <cell r="C2020" t="str">
            <v>Servente com encargos complementares</v>
          </cell>
          <cell r="D2020" t="str">
            <v>h</v>
          </cell>
          <cell r="E2020">
            <v>0.6</v>
          </cell>
          <cell r="F2020">
            <v>12.45</v>
          </cell>
          <cell r="G2020">
            <v>7.47</v>
          </cell>
        </row>
        <row r="2021">
          <cell r="A2021" t="str">
            <v>.1.2</v>
          </cell>
          <cell r="B2021" t="str">
            <v>Sinapi 88264</v>
          </cell>
          <cell r="C2021" t="str">
            <v>Eletricista com encargos complementares</v>
          </cell>
          <cell r="D2021" t="str">
            <v>h</v>
          </cell>
          <cell r="E2021">
            <v>0.6</v>
          </cell>
          <cell r="F2021">
            <v>19.11</v>
          </cell>
          <cell r="G2021">
            <v>11.47</v>
          </cell>
        </row>
        <row r="2022">
          <cell r="A2022" t="str">
            <v>.1.3</v>
          </cell>
          <cell r="B2022" t="str">
            <v>Ins 03633/ORSE</v>
          </cell>
          <cell r="C2022" t="str">
            <v>Eletrocalha metálica perfurada 100 X 100 x 3000 mm (ref. valemam ou similar)</v>
          </cell>
          <cell r="D2022" t="str">
            <v>un</v>
          </cell>
          <cell r="E2022">
            <v>0.35</v>
          </cell>
          <cell r="F2022">
            <v>64.900000000000006</v>
          </cell>
          <cell r="G2022">
            <v>22.72</v>
          </cell>
        </row>
        <row r="2023">
          <cell r="A2023" t="str">
            <v>.1.4</v>
          </cell>
          <cell r="B2023" t="str">
            <v>Ins 03990/ORSE</v>
          </cell>
          <cell r="C2023" t="str">
            <v>Tampa de encaixe 100 X3000 - Z para eletrocalha metálica (ref.: mopa ou similar)</v>
          </cell>
          <cell r="D2023" t="str">
            <v>m</v>
          </cell>
          <cell r="E2023">
            <v>1</v>
          </cell>
          <cell r="F2023">
            <v>8.4700000000000006</v>
          </cell>
          <cell r="G2023">
            <v>8.4700000000000006</v>
          </cell>
        </row>
        <row r="2025">
          <cell r="A2025" t="str">
            <v>.2</v>
          </cell>
          <cell r="B2025" t="str">
            <v>Comp. 11848/ORSE para emenda de eletrocalha</v>
          </cell>
          <cell r="C2025" t="str">
            <v>Emenda interna 100 x 100 mm com base lisa perfurada para eletrocalha metálica (ref. Mopa ou similar)</v>
          </cell>
        </row>
        <row r="2026">
          <cell r="A2026" t="str">
            <v>.2.1</v>
          </cell>
          <cell r="B2026" t="str">
            <v>Sinapi 88316</v>
          </cell>
          <cell r="C2026" t="str">
            <v>Servente com encargos complementares</v>
          </cell>
          <cell r="D2026" t="str">
            <v>h</v>
          </cell>
          <cell r="E2026">
            <v>0.2</v>
          </cell>
          <cell r="F2026">
            <v>12.45</v>
          </cell>
          <cell r="G2026">
            <v>2.4900000000000002</v>
          </cell>
        </row>
        <row r="2027">
          <cell r="A2027" t="str">
            <v>.2.2</v>
          </cell>
          <cell r="B2027" t="str">
            <v>Sinapi 88264</v>
          </cell>
          <cell r="C2027" t="str">
            <v>Eletricista com encargos complementares</v>
          </cell>
          <cell r="D2027" t="str">
            <v>h</v>
          </cell>
          <cell r="E2027">
            <v>0.2</v>
          </cell>
          <cell r="F2027">
            <v>19.11</v>
          </cell>
          <cell r="G2027">
            <v>3.82</v>
          </cell>
        </row>
        <row r="2028">
          <cell r="A2028" t="str">
            <v>.2.3</v>
          </cell>
          <cell r="B2028" t="str">
            <v>Ins 04034/ORSE</v>
          </cell>
          <cell r="C2028" t="str">
            <v>Emenda interna 100 x 100 mm com base lisa perfurada para eletrocalha metálica (ref. Mopa ou similar)</v>
          </cell>
          <cell r="D2028" t="str">
            <v>un</v>
          </cell>
          <cell r="E2028">
            <v>1</v>
          </cell>
          <cell r="F2028">
            <v>3.9</v>
          </cell>
          <cell r="G2028">
            <v>3.9</v>
          </cell>
        </row>
        <row r="2030">
          <cell r="A2030" t="str">
            <v>.3</v>
          </cell>
          <cell r="B2030" t="str">
            <v>Comp. 08701/ORSE para conexão de eletrocalha</v>
          </cell>
          <cell r="C2030" t="str">
            <v>Te horizontal 100 x 100mm para eletrocalha metálica</v>
          </cell>
        </row>
        <row r="2031">
          <cell r="A2031" t="str">
            <v>.3.1</v>
          </cell>
          <cell r="B2031" t="str">
            <v xml:space="preserve">Ins 04096/ORSE </v>
          </cell>
          <cell r="C2031" t="str">
            <v>Tê horizontal 100 x 100 mm para eletrocalha metálica (ref. Mopa ou similar)</v>
          </cell>
          <cell r="D2031" t="str">
            <v>un</v>
          </cell>
          <cell r="E2031">
            <v>0.33333000000000002</v>
          </cell>
          <cell r="F2031">
            <v>32.5</v>
          </cell>
          <cell r="G2031">
            <v>10.83</v>
          </cell>
        </row>
        <row r="2032">
          <cell r="A2032" t="str">
            <v>.3.2</v>
          </cell>
          <cell r="B2032" t="str">
            <v>Sinapi 88316</v>
          </cell>
          <cell r="C2032" t="str">
            <v>Servente com encargos complementares</v>
          </cell>
          <cell r="D2032" t="str">
            <v>h</v>
          </cell>
          <cell r="E2032">
            <v>6.6659999999999997E-2</v>
          </cell>
          <cell r="F2032">
            <v>12.45</v>
          </cell>
          <cell r="G2032">
            <v>0.83</v>
          </cell>
        </row>
        <row r="2033">
          <cell r="A2033" t="str">
            <v>.3.3</v>
          </cell>
          <cell r="B2033" t="str">
            <v>Sinapi 88264</v>
          </cell>
          <cell r="C2033" t="str">
            <v>Eletricista com encargos complementares</v>
          </cell>
          <cell r="D2033" t="str">
            <v>h</v>
          </cell>
          <cell r="E2033">
            <v>6.6659999999999997E-2</v>
          </cell>
          <cell r="F2033">
            <v>19.11</v>
          </cell>
          <cell r="G2033">
            <v>1.27</v>
          </cell>
        </row>
        <row r="2035">
          <cell r="A2035" t="str">
            <v>.4</v>
          </cell>
          <cell r="B2035" t="str">
            <v>Estimado</v>
          </cell>
          <cell r="C2035" t="str">
            <v>Apoios, suportes e fixações para o conjunto - 10% do total</v>
          </cell>
          <cell r="D2035" t="str">
            <v>un</v>
          </cell>
          <cell r="E2035">
            <v>0.1</v>
          </cell>
          <cell r="F2035">
            <v>73.27</v>
          </cell>
          <cell r="G2035">
            <v>7.33</v>
          </cell>
        </row>
        <row r="2038">
          <cell r="A2038" t="str">
            <v>Composição 0411</v>
          </cell>
          <cell r="B2038" t="str">
            <v>Comp. Criada a partir do elemento</v>
          </cell>
          <cell r="C2038" t="str">
            <v>Eletrocalha perfurada com tampa, aço galvanizado, peça de 3m inclusive conexões - 200x100mm</v>
          </cell>
          <cell r="D2038" t="str">
            <v>m</v>
          </cell>
          <cell r="E2038">
            <v>1</v>
          </cell>
          <cell r="G2038">
            <v>94.75</v>
          </cell>
        </row>
        <row r="2039">
          <cell r="A2039" t="str">
            <v>.1</v>
          </cell>
          <cell r="B2039" t="str">
            <v>Comp. 8684/ORSE para eletrocalhas</v>
          </cell>
          <cell r="C2039" t="str">
            <v>Fornecimento e instalação de eletrocalha perfurada 200 x 100 x 3000 mm (ref. mopa ou similar)</v>
          </cell>
        </row>
        <row r="2040">
          <cell r="A2040" t="str">
            <v>.1.1</v>
          </cell>
          <cell r="B2040" t="str">
            <v>Sinapi 88316</v>
          </cell>
          <cell r="C2040" t="str">
            <v>Servente com encargos complementares</v>
          </cell>
          <cell r="D2040" t="str">
            <v>h</v>
          </cell>
          <cell r="E2040">
            <v>0.4</v>
          </cell>
          <cell r="F2040">
            <v>12.45</v>
          </cell>
          <cell r="G2040">
            <v>4.9800000000000004</v>
          </cell>
        </row>
        <row r="2041">
          <cell r="A2041" t="str">
            <v>.1.2</v>
          </cell>
          <cell r="B2041" t="str">
            <v>Sinapi 88264</v>
          </cell>
          <cell r="C2041" t="str">
            <v>Eletricista com encargos complementares</v>
          </cell>
          <cell r="D2041" t="str">
            <v>h</v>
          </cell>
          <cell r="E2041">
            <v>0.4</v>
          </cell>
          <cell r="F2041">
            <v>19.11</v>
          </cell>
          <cell r="G2041">
            <v>7.64</v>
          </cell>
        </row>
        <row r="2042">
          <cell r="A2042" t="str">
            <v>.1.3</v>
          </cell>
          <cell r="B2042" t="str">
            <v>Ins 00861/ORSE</v>
          </cell>
          <cell r="C2042" t="str">
            <v>Eletrocalha metálica perfurada 200 x 100 x 3000 mm (ref. valemam ou similar)</v>
          </cell>
          <cell r="D2042" t="str">
            <v>m</v>
          </cell>
          <cell r="E2042">
            <v>1.05</v>
          </cell>
          <cell r="F2042">
            <v>23.33</v>
          </cell>
          <cell r="G2042">
            <v>24.5</v>
          </cell>
        </row>
        <row r="2043">
          <cell r="A2043" t="str">
            <v>.1.4</v>
          </cell>
          <cell r="B2043" t="str">
            <v>Ins 03991/ORSE</v>
          </cell>
          <cell r="C2043" t="str">
            <v>Tampa de encaixe 200 mm para eletrocalha metálica (ref.: mopa ou similar)</v>
          </cell>
          <cell r="D2043" t="str">
            <v>m</v>
          </cell>
          <cell r="E2043">
            <v>1.05</v>
          </cell>
          <cell r="F2043">
            <v>18.329999999999998</v>
          </cell>
          <cell r="G2043">
            <v>19.25</v>
          </cell>
        </row>
        <row r="2045">
          <cell r="A2045" t="str">
            <v>.2</v>
          </cell>
          <cell r="B2045" t="str">
            <v>Comp. 11848/ORSE para emenda de eletrocalha</v>
          </cell>
          <cell r="C2045" t="str">
            <v>Emenda interna 200 x 100 mm com base lisa perfurada para eletrocalha metálica (ref. Mopa ou similar)</v>
          </cell>
        </row>
        <row r="2046">
          <cell r="A2046" t="str">
            <v>.2.1</v>
          </cell>
          <cell r="B2046" t="str">
            <v>Sinapi 88316</v>
          </cell>
          <cell r="C2046" t="str">
            <v>Servente com encargos complementares</v>
          </cell>
          <cell r="D2046" t="str">
            <v>h</v>
          </cell>
          <cell r="E2046">
            <v>0.2</v>
          </cell>
          <cell r="F2046">
            <v>12.45</v>
          </cell>
          <cell r="G2046">
            <v>2.4900000000000002</v>
          </cell>
        </row>
        <row r="2047">
          <cell r="A2047" t="str">
            <v>.2.2</v>
          </cell>
          <cell r="B2047" t="str">
            <v>Sinapi 88264</v>
          </cell>
          <cell r="C2047" t="str">
            <v>Eletricista com encargos complementares</v>
          </cell>
          <cell r="D2047" t="str">
            <v>h</v>
          </cell>
          <cell r="E2047">
            <v>0.2</v>
          </cell>
          <cell r="F2047">
            <v>19.11</v>
          </cell>
          <cell r="G2047">
            <v>3.82</v>
          </cell>
        </row>
        <row r="2048">
          <cell r="A2048" t="str">
            <v>.2.3</v>
          </cell>
          <cell r="B2048" t="str">
            <v>Ins 04037/ORSE</v>
          </cell>
          <cell r="C2048" t="str">
            <v>Emenda interna 200 x 100 mm com base lisa perfurada para eletrocalha metálica (ref. Mopa ou similar)</v>
          </cell>
          <cell r="D2048" t="str">
            <v>un</v>
          </cell>
          <cell r="E2048">
            <v>1</v>
          </cell>
          <cell r="F2048">
            <v>4.99</v>
          </cell>
          <cell r="G2048">
            <v>4.99</v>
          </cell>
        </row>
        <row r="2050">
          <cell r="A2050" t="str">
            <v>.3</v>
          </cell>
          <cell r="B2050" t="str">
            <v>Comp. 08701/ORSE para conexão de eletrocalha</v>
          </cell>
          <cell r="C2050" t="str">
            <v>Te horizontal 200 x 100mm para eletrocalha metálica</v>
          </cell>
        </row>
        <row r="2051">
          <cell r="A2051" t="str">
            <v>.3.1</v>
          </cell>
          <cell r="B2051" t="str">
            <v>Ins 12158/ORSE</v>
          </cell>
          <cell r="C2051" t="str">
            <v>Tê horizontal 200 x 100 mm para eletrocalha metálica (ref. Mopa ou similar)</v>
          </cell>
          <cell r="D2051" t="str">
            <v>un</v>
          </cell>
          <cell r="E2051">
            <v>0.33333000000000002</v>
          </cell>
          <cell r="F2051">
            <v>49.1</v>
          </cell>
          <cell r="G2051">
            <v>16.37</v>
          </cell>
        </row>
        <row r="2052">
          <cell r="A2052" t="str">
            <v>.3.2</v>
          </cell>
          <cell r="B2052" t="str">
            <v>Sinapi 88316</v>
          </cell>
          <cell r="C2052" t="str">
            <v>Servente com encargos complementares</v>
          </cell>
          <cell r="D2052" t="str">
            <v>h</v>
          </cell>
          <cell r="E2052">
            <v>6.6659999999999997E-2</v>
          </cell>
          <cell r="F2052">
            <v>12.45</v>
          </cell>
          <cell r="G2052">
            <v>0.83</v>
          </cell>
        </row>
        <row r="2053">
          <cell r="A2053" t="str">
            <v>.3.3</v>
          </cell>
          <cell r="B2053" t="str">
            <v>Sinapi 88264</v>
          </cell>
          <cell r="C2053" t="str">
            <v>Eletricista com encargos complementares</v>
          </cell>
          <cell r="D2053" t="str">
            <v>h</v>
          </cell>
          <cell r="E2053">
            <v>6.6659999999999997E-2</v>
          </cell>
          <cell r="F2053">
            <v>19.11</v>
          </cell>
          <cell r="G2053">
            <v>1.27</v>
          </cell>
        </row>
        <row r="2055">
          <cell r="A2055" t="str">
            <v>.4</v>
          </cell>
          <cell r="B2055" t="str">
            <v>Estimado</v>
          </cell>
          <cell r="C2055" t="str">
            <v>Apoios, suportes e fixações para o conjunto - 10% do total</v>
          </cell>
          <cell r="D2055" t="str">
            <v>un</v>
          </cell>
          <cell r="E2055">
            <v>0.1</v>
          </cell>
          <cell r="F2055">
            <v>86.14</v>
          </cell>
          <cell r="G2055">
            <v>8.61</v>
          </cell>
        </row>
        <row r="2058">
          <cell r="A2058" t="str">
            <v>Composição 0412</v>
          </cell>
          <cell r="B2058" t="str">
            <v>Composições Sinapi</v>
          </cell>
          <cell r="C2058" t="str">
            <v xml:space="preserve">Perfilado 38x38mm, aço galvanizado, inclusive conexões </v>
          </cell>
          <cell r="D2058" t="str">
            <v>m</v>
          </cell>
          <cell r="E2058">
            <v>1</v>
          </cell>
          <cell r="G2058">
            <v>3.2199999999999998</v>
          </cell>
        </row>
        <row r="2059">
          <cell r="A2059" t="str">
            <v>.1</v>
          </cell>
          <cell r="B2059" t="str">
            <v>Sinapi 90462</v>
          </cell>
          <cell r="C2059" t="str">
            <v>Perfilado de seção 38x38 mm para suporte de até 3 tubos verticais</v>
          </cell>
          <cell r="D2059" t="str">
            <v>m</v>
          </cell>
          <cell r="E2059">
            <v>0.75</v>
          </cell>
          <cell r="F2059">
            <v>3.09</v>
          </cell>
          <cell r="G2059">
            <v>2.3199999999999998</v>
          </cell>
        </row>
        <row r="2060">
          <cell r="A2060" t="str">
            <v>.2</v>
          </cell>
          <cell r="B2060" t="str">
            <v>Sinapi 90463</v>
          </cell>
          <cell r="C2060" t="str">
            <v>Perfilado de seção 38x38 mm para suporte de mais de 3 tubos verticais.</v>
          </cell>
          <cell r="D2060" t="str">
            <v>m</v>
          </cell>
          <cell r="E2060">
            <v>0.25</v>
          </cell>
          <cell r="F2060">
            <v>2.44</v>
          </cell>
          <cell r="G2060">
            <v>0.61</v>
          </cell>
        </row>
        <row r="2061">
          <cell r="A2061" t="str">
            <v>.3</v>
          </cell>
          <cell r="B2061" t="str">
            <v>Estimado</v>
          </cell>
          <cell r="C2061" t="str">
            <v>Apoios, suportes e fixações para o conjunto - 10% do total</v>
          </cell>
          <cell r="D2061" t="str">
            <v>un</v>
          </cell>
          <cell r="E2061">
            <v>0.1</v>
          </cell>
          <cell r="F2061">
            <v>2.9299999999999997</v>
          </cell>
          <cell r="G2061">
            <v>0.28999999999999998</v>
          </cell>
        </row>
        <row r="2064">
          <cell r="A2064" t="str">
            <v>Composição 0413</v>
          </cell>
          <cell r="B2064" t="str">
            <v>Comp. Criada a partir do elemento</v>
          </cell>
          <cell r="C2064" t="str">
            <v>Caixa de passagem aparente 20x20x10cm (ver especificação no memorial descritivo)</v>
          </cell>
          <cell r="D2064" t="str">
            <v>un</v>
          </cell>
          <cell r="E2064">
            <v>1</v>
          </cell>
          <cell r="G2064">
            <v>51.550000000000004</v>
          </cell>
        </row>
        <row r="2065">
          <cell r="A2065" t="str">
            <v>.1</v>
          </cell>
          <cell r="B2065" t="str">
            <v>Ins Sinapi 39771</v>
          </cell>
          <cell r="C2065" t="str">
            <v>Caixa de passagem metalica de sobrepor com tampa parafusada, dimensoes 20 x 20 x 10 cm</v>
          </cell>
          <cell r="D2065" t="str">
            <v>un</v>
          </cell>
          <cell r="E2065">
            <v>1</v>
          </cell>
          <cell r="F2065">
            <v>24.6</v>
          </cell>
          <cell r="G2065">
            <v>24.6</v>
          </cell>
        </row>
        <row r="2066">
          <cell r="A2066" t="str">
            <v>.2</v>
          </cell>
          <cell r="B2066" t="str">
            <v>Sinapi 88247</v>
          </cell>
          <cell r="C2066" t="str">
            <v>Auxiliar de eletricista com encargos complementares</v>
          </cell>
          <cell r="D2066" t="str">
            <v>h</v>
          </cell>
          <cell r="E2066">
            <v>0.8</v>
          </cell>
          <cell r="F2066">
            <v>14.57</v>
          </cell>
          <cell r="G2066">
            <v>11.66</v>
          </cell>
        </row>
        <row r="2067">
          <cell r="A2067" t="str">
            <v>.3</v>
          </cell>
          <cell r="B2067" t="str">
            <v>Sinapi 88264</v>
          </cell>
          <cell r="C2067" t="str">
            <v>Eletricista com encargos complementares</v>
          </cell>
          <cell r="D2067" t="str">
            <v>h</v>
          </cell>
          <cell r="E2067">
            <v>0.8</v>
          </cell>
          <cell r="F2067">
            <v>19.11</v>
          </cell>
          <cell r="G2067">
            <v>15.29</v>
          </cell>
        </row>
        <row r="2070">
          <cell r="A2070" t="str">
            <v>Composição 0414</v>
          </cell>
          <cell r="B2070" t="str">
            <v>Comp. Criada a partir do elemento</v>
          </cell>
          <cell r="C2070" t="str">
            <v>Caixa de passagem aparente 30x30x12cm (ver especificação no memorial descritivo)</v>
          </cell>
          <cell r="D2070" t="str">
            <v>un</v>
          </cell>
          <cell r="E2070">
            <v>1</v>
          </cell>
          <cell r="G2070">
            <v>127.04</v>
          </cell>
        </row>
        <row r="2071">
          <cell r="A2071" t="str">
            <v>.1</v>
          </cell>
          <cell r="B2071" t="str">
            <v>Ins Sinapi 20253</v>
          </cell>
          <cell r="C2071" t="str">
            <v>Caixa de passagem metalica de sobrepor com tampa parafusada, dimensoes 35 x 35 x 12 cm</v>
          </cell>
          <cell r="D2071" t="str">
            <v>un</v>
          </cell>
          <cell r="E2071">
            <v>1</v>
          </cell>
          <cell r="F2071">
            <v>84.94</v>
          </cell>
          <cell r="G2071">
            <v>84.94</v>
          </cell>
        </row>
        <row r="2072">
          <cell r="A2072" t="str">
            <v>.2</v>
          </cell>
          <cell r="B2072" t="str">
            <v>Sinapi 88247</v>
          </cell>
          <cell r="C2072" t="str">
            <v>Auxiliar de eletricista com encargos complementares</v>
          </cell>
          <cell r="D2072" t="str">
            <v>h</v>
          </cell>
          <cell r="E2072">
            <v>1.25</v>
          </cell>
          <cell r="F2072">
            <v>14.57</v>
          </cell>
          <cell r="G2072">
            <v>18.21</v>
          </cell>
        </row>
        <row r="2073">
          <cell r="A2073" t="str">
            <v>.3</v>
          </cell>
          <cell r="B2073" t="str">
            <v>Sinapi 88264</v>
          </cell>
          <cell r="C2073" t="str">
            <v>Eletricista com encargos complementares</v>
          </cell>
          <cell r="D2073" t="str">
            <v>h</v>
          </cell>
          <cell r="E2073">
            <v>1.25</v>
          </cell>
          <cell r="F2073">
            <v>19.11</v>
          </cell>
          <cell r="G2073">
            <v>23.89</v>
          </cell>
        </row>
        <row r="2076">
          <cell r="A2076" t="str">
            <v>Composição 0415</v>
          </cell>
          <cell r="B2076" t="str">
            <v>Comp. Criada a partir do elemento</v>
          </cell>
          <cell r="C2076" t="str">
            <v>Caixa de passagem aparente 40x40x12cm (ver especificação no memorial descritivo)</v>
          </cell>
          <cell r="D2076" t="str">
            <v>un</v>
          </cell>
          <cell r="E2076">
            <v>1</v>
          </cell>
          <cell r="G2076">
            <v>164.11</v>
          </cell>
        </row>
        <row r="2077">
          <cell r="A2077" t="str">
            <v>.1</v>
          </cell>
          <cell r="B2077" t="str">
            <v>Ins Sinapi 39767</v>
          </cell>
          <cell r="C2077" t="str">
            <v>Caixa de passagem n 3, de sobrepor, padrao telebras, dimensoes 40 x 40 x *12* cm, em chapa de aco galvanizado</v>
          </cell>
          <cell r="D2077" t="str">
            <v>un</v>
          </cell>
          <cell r="E2077">
            <v>1</v>
          </cell>
          <cell r="F2077">
            <v>122.01</v>
          </cell>
          <cell r="G2077">
            <v>122.01</v>
          </cell>
        </row>
        <row r="2078">
          <cell r="A2078" t="str">
            <v>.2</v>
          </cell>
          <cell r="B2078" t="str">
            <v>Sinapi 88247</v>
          </cell>
          <cell r="C2078" t="str">
            <v>Auxiliar de eletricista com encargos complementares</v>
          </cell>
          <cell r="D2078" t="str">
            <v>h</v>
          </cell>
          <cell r="E2078">
            <v>1.25</v>
          </cell>
          <cell r="F2078">
            <v>14.57</v>
          </cell>
          <cell r="G2078">
            <v>18.21</v>
          </cell>
        </row>
        <row r="2079">
          <cell r="A2079" t="str">
            <v>.3</v>
          </cell>
          <cell r="B2079" t="str">
            <v>Sinapi 88264</v>
          </cell>
          <cell r="C2079" t="str">
            <v>Eletricista com encargos complementares</v>
          </cell>
          <cell r="D2079" t="str">
            <v>h</v>
          </cell>
          <cell r="E2079">
            <v>1.25</v>
          </cell>
          <cell r="F2079">
            <v>19.11</v>
          </cell>
          <cell r="G2079">
            <v>23.89</v>
          </cell>
        </row>
        <row r="2082">
          <cell r="A2082" t="str">
            <v>Composição 0416</v>
          </cell>
          <cell r="B2082" t="str">
            <v>Comp. Criada a partir do elemento</v>
          </cell>
          <cell r="C2082" t="str">
            <v>Caixa de passagem aparente 120x120x12cm (ver especificação no memorial descritivo)</v>
          </cell>
          <cell r="D2082" t="str">
            <v>un</v>
          </cell>
          <cell r="E2082">
            <v>1</v>
          </cell>
          <cell r="G2082">
            <v>701.24</v>
          </cell>
        </row>
        <row r="2083">
          <cell r="A2083" t="str">
            <v>.1</v>
          </cell>
          <cell r="B2083" t="str">
            <v>Ins Sinapi 39768</v>
          </cell>
          <cell r="C2083" t="str">
            <v>Caixa de passagem n 6, de sobrepor, padrao telebras, dimensoes 120 x 120 x *12* cm, em chapa de aco galvanizado</v>
          </cell>
          <cell r="D2083" t="str">
            <v>un</v>
          </cell>
          <cell r="E2083">
            <v>1</v>
          </cell>
          <cell r="F2083">
            <v>642.29999999999995</v>
          </cell>
          <cell r="G2083">
            <v>642.29999999999995</v>
          </cell>
        </row>
        <row r="2084">
          <cell r="A2084" t="str">
            <v>.2</v>
          </cell>
          <cell r="B2084" t="str">
            <v>Sinapi 88247</v>
          </cell>
          <cell r="C2084" t="str">
            <v>Auxiliar de eletricista com encargos complementares</v>
          </cell>
          <cell r="D2084" t="str">
            <v>h</v>
          </cell>
          <cell r="E2084">
            <v>1.75</v>
          </cell>
          <cell r="F2084">
            <v>14.57</v>
          </cell>
          <cell r="G2084">
            <v>25.5</v>
          </cell>
        </row>
        <row r="2085">
          <cell r="A2085" t="str">
            <v>.3</v>
          </cell>
          <cell r="B2085" t="str">
            <v>Sinapi 88264</v>
          </cell>
          <cell r="C2085" t="str">
            <v>Eletricista com encargos complementares</v>
          </cell>
          <cell r="D2085" t="str">
            <v>h</v>
          </cell>
          <cell r="E2085">
            <v>1.75</v>
          </cell>
          <cell r="F2085">
            <v>19.11</v>
          </cell>
          <cell r="G2085">
            <v>33.44</v>
          </cell>
        </row>
        <row r="2088">
          <cell r="A2088" t="str">
            <v>Composição 0417</v>
          </cell>
          <cell r="B2088" t="str">
            <v>Comp. Criada a partir do elemento</v>
          </cell>
          <cell r="C2088" t="str">
            <v>Caixa de passagem subterrânea 40x40x40cm (ver especificação no memorial descritivo)</v>
          </cell>
          <cell r="D2088" t="str">
            <v>un</v>
          </cell>
          <cell r="E2088">
            <v>1</v>
          </cell>
          <cell r="G2088">
            <v>248.63</v>
          </cell>
        </row>
        <row r="2089">
          <cell r="A2089" t="str">
            <v>.1</v>
          </cell>
          <cell r="B2089" t="str">
            <v>Sinapi 87448</v>
          </cell>
          <cell r="C2089" t="str">
            <v>Alvenaria de vedação de blocos vazados de concreto de 9x19x39cm (espessura 9cm) de paredes com área líquida menor que 6m² sem vãos e argamassa de assentamento com preparo manual</v>
          </cell>
          <cell r="D2089" t="str">
            <v>m2</v>
          </cell>
          <cell r="E2089">
            <v>0.64</v>
          </cell>
          <cell r="F2089">
            <v>44.78</v>
          </cell>
          <cell r="G2089">
            <v>28.66</v>
          </cell>
        </row>
        <row r="2090">
          <cell r="A2090" t="str">
            <v>.2</v>
          </cell>
          <cell r="B2090" t="str">
            <v>Sinapi 87878</v>
          </cell>
          <cell r="C2090" t="str">
            <v>Chapisco aplicado tanto em pilares e vigas de concreto como em alvenarias de paredes internas, com colher de pedreiro. argamassa traço 1:3 com preparo manual</v>
          </cell>
          <cell r="D2090" t="str">
            <v>m2</v>
          </cell>
          <cell r="E2090">
            <v>0.8</v>
          </cell>
          <cell r="F2090">
            <v>3.14</v>
          </cell>
          <cell r="G2090">
            <v>2.5099999999999998</v>
          </cell>
        </row>
        <row r="2091">
          <cell r="A2091" t="str">
            <v>.3</v>
          </cell>
          <cell r="B2091" t="str">
            <v>Sinapi 98560</v>
          </cell>
          <cell r="C2091" t="str">
            <v>Impermeabilizacao de superficie com argamassa de cimento e areia, traco 1:3, com aditivo impermeabilizante, e=2 cm</v>
          </cell>
          <cell r="D2091" t="str">
            <v>m2</v>
          </cell>
          <cell r="E2091">
            <v>0.8</v>
          </cell>
          <cell r="F2091">
            <v>33.33</v>
          </cell>
          <cell r="G2091">
            <v>26.66</v>
          </cell>
        </row>
        <row r="2092">
          <cell r="A2092" t="str">
            <v>.4</v>
          </cell>
          <cell r="B2092" t="str">
            <v>Sinapi 83681</v>
          </cell>
          <cell r="C2092" t="str">
            <v>Tubo pvc Ø 4" com material drenante para dreno/barbaca - fornecimento e instalacao</v>
          </cell>
          <cell r="D2092" t="str">
            <v>m</v>
          </cell>
          <cell r="E2092">
            <v>0.4</v>
          </cell>
          <cell r="F2092">
            <v>15.07</v>
          </cell>
          <cell r="G2092">
            <v>6.03</v>
          </cell>
        </row>
        <row r="2093">
          <cell r="A2093" t="str">
            <v>.5</v>
          </cell>
          <cell r="B2093" t="str">
            <v>Sinapi 83534</v>
          </cell>
          <cell r="C2093" t="str">
            <v>Lastro de concreto, preparo mecanico, incluso aditivo impermeabilizante - fundo da caixa</v>
          </cell>
          <cell r="D2093" t="str">
            <v>m3</v>
          </cell>
          <cell r="E2093">
            <v>1.7999999999999999E-2</v>
          </cell>
          <cell r="F2093">
            <v>535.41999999999996</v>
          </cell>
          <cell r="G2093">
            <v>9.64</v>
          </cell>
        </row>
        <row r="2094">
          <cell r="A2094" t="str">
            <v>.6</v>
          </cell>
          <cell r="B2094" t="str">
            <v>Sinapi 94107</v>
          </cell>
          <cell r="C2094" t="str">
            <v>Lastro com preparo de fundo, largura maior ou igual a 1,5 m, com camada de brita, lançamento manual, em local com nível baixo de interferência</v>
          </cell>
          <cell r="D2094" t="str">
            <v>m3</v>
          </cell>
          <cell r="E2094">
            <v>0.128</v>
          </cell>
          <cell r="F2094">
            <v>176.52</v>
          </cell>
          <cell r="G2094">
            <v>22.59</v>
          </cell>
        </row>
        <row r="2095">
          <cell r="A2095" t="str">
            <v>.7</v>
          </cell>
          <cell r="B2095" t="str">
            <v>Ins Sinapi 4777</v>
          </cell>
          <cell r="C2095" t="str">
            <v>Cantoneira de aco, com abas iguais,  qualquer bitola</v>
          </cell>
          <cell r="D2095" t="str">
            <v>kg</v>
          </cell>
          <cell r="E2095">
            <v>6.2412999999999998</v>
          </cell>
          <cell r="F2095">
            <v>4.2699999999999996</v>
          </cell>
          <cell r="G2095">
            <v>26.65</v>
          </cell>
        </row>
        <row r="2096">
          <cell r="A2096" t="str">
            <v>.8</v>
          </cell>
          <cell r="B2096" t="str">
            <v>Ins Sinapi 11241</v>
          </cell>
          <cell r="C2096" t="str">
            <v>Tampao fofo articulado p/ registro, classe a15 carga maxima 1,5 t, *400 x 400* mm</v>
          </cell>
          <cell r="D2096" t="str">
            <v>un</v>
          </cell>
          <cell r="E2096">
            <v>1</v>
          </cell>
          <cell r="F2096">
            <v>125.89</v>
          </cell>
          <cell r="G2096">
            <v>125.89</v>
          </cell>
        </row>
        <row r="2099">
          <cell r="A2099" t="str">
            <v>Composição 0418</v>
          </cell>
          <cell r="B2099" t="str">
            <v>Composições Sinapi</v>
          </cell>
          <cell r="C2099" t="str">
            <v>Caixa de passagem subterrânea - 120x120x130cm - Tipo R3, completa com tampão tipo pesado</v>
          </cell>
          <cell r="D2099" t="str">
            <v>un</v>
          </cell>
          <cell r="E2099">
            <v>1</v>
          </cell>
          <cell r="G2099">
            <v>1413.3999999999999</v>
          </cell>
        </row>
        <row r="2100">
          <cell r="A2100" t="str">
            <v>.1</v>
          </cell>
          <cell r="B2100" t="str">
            <v>Sinapi 73749/3</v>
          </cell>
          <cell r="C2100" t="str">
            <v>Caixa enterrada para instalacoes telefonicas tipo R3 1,30x1,20x1,20m em blocos de concreto estrutural</v>
          </cell>
          <cell r="D2100" t="str">
            <v>un</v>
          </cell>
          <cell r="E2100">
            <v>1</v>
          </cell>
          <cell r="F2100">
            <v>994.21</v>
          </cell>
          <cell r="G2100">
            <v>994.21</v>
          </cell>
        </row>
        <row r="2101">
          <cell r="A2101" t="str">
            <v>.2</v>
          </cell>
          <cell r="B2101" t="str">
            <v>Ins Sinapi 11299</v>
          </cell>
          <cell r="C2101" t="str">
            <v>Tampao fofo simples, classe a15 carga max 1,5 t, *550 x 1100* mm, rede telefone</v>
          </cell>
          <cell r="D2101" t="str">
            <v>un</v>
          </cell>
          <cell r="E2101">
            <v>1</v>
          </cell>
          <cell r="F2101">
            <v>414.09</v>
          </cell>
          <cell r="G2101">
            <v>414.09</v>
          </cell>
        </row>
        <row r="2102">
          <cell r="A2102" t="str">
            <v>.3</v>
          </cell>
          <cell r="B2102" t="str">
            <v>Sinapi 88247</v>
          </cell>
          <cell r="C2102" t="str">
            <v>Auxiliar de eletricista com encargos complementares</v>
          </cell>
          <cell r="D2102" t="str">
            <v>h</v>
          </cell>
          <cell r="E2102">
            <v>0.35</v>
          </cell>
          <cell r="F2102">
            <v>14.57</v>
          </cell>
          <cell r="G2102">
            <v>5.0999999999999996</v>
          </cell>
        </row>
        <row r="2105">
          <cell r="A2105" t="str">
            <v>Composição 0419</v>
          </cell>
          <cell r="B2105" t="str">
            <v>Sinapi 83366 para a caixa especificada</v>
          </cell>
          <cell r="C2105" t="str">
            <v>Caixa de passagem redonda fabricadas em alumínio com tampa aparafusada, tratada e pintada eletrostaticamente na cor cinza. Ref.: CPT-10/PX-15 WETZEL</v>
          </cell>
          <cell r="D2105" t="str">
            <v>un</v>
          </cell>
          <cell r="E2105">
            <v>1</v>
          </cell>
          <cell r="G2105">
            <v>385.76</v>
          </cell>
        </row>
        <row r="2106">
          <cell r="A2106" t="str">
            <v>.1</v>
          </cell>
          <cell r="B2106" t="str">
            <v>Proposta</v>
          </cell>
          <cell r="C2106" t="str">
            <v>Caixa de passagem redonda fabricadas em alumínio com tampa aparafusada, tratada e pintada eletrostaticamente na cor cinza. Ref.: CPT-10/PX-15 WETZEL</v>
          </cell>
          <cell r="D2106" t="str">
            <v>un</v>
          </cell>
          <cell r="E2106">
            <v>1</v>
          </cell>
          <cell r="F2106">
            <v>343.66</v>
          </cell>
          <cell r="G2106">
            <v>343.66</v>
          </cell>
        </row>
        <row r="2107">
          <cell r="A2107" t="str">
            <v>.2</v>
          </cell>
          <cell r="B2107" t="str">
            <v>Sinapi 88247</v>
          </cell>
          <cell r="C2107" t="str">
            <v>Auxiliar de eletricista com encargos complementares</v>
          </cell>
          <cell r="D2107" t="str">
            <v>h</v>
          </cell>
          <cell r="E2107">
            <v>1.25</v>
          </cell>
          <cell r="F2107">
            <v>14.57</v>
          </cell>
          <cell r="G2107">
            <v>18.21</v>
          </cell>
        </row>
        <row r="2108">
          <cell r="A2108" t="str">
            <v>.3</v>
          </cell>
          <cell r="B2108" t="str">
            <v>Sinapi 88264</v>
          </cell>
          <cell r="C2108" t="str">
            <v>Eletricista com encargos complementares</v>
          </cell>
          <cell r="D2108" t="str">
            <v>h</v>
          </cell>
          <cell r="E2108">
            <v>1.25</v>
          </cell>
          <cell r="F2108">
            <v>19.11</v>
          </cell>
          <cell r="G2108">
            <v>23.89</v>
          </cell>
        </row>
        <row r="2111">
          <cell r="A2111" t="str">
            <v>Composição 0420</v>
          </cell>
          <cell r="B2111" t="str">
            <v>Comp. Criada a partir do elemento</v>
          </cell>
          <cell r="C2111" t="str">
            <v xml:space="preserve">Caixa especial para embutir em piso elevado, em aço galvanizado estampado  4"x2" para uma  tomadas RJ45 Cat.6A. Com espelho em latão escovado com      tampa articulada com mola, incluindo parafusos  </v>
          </cell>
          <cell r="D2111" t="str">
            <v>un</v>
          </cell>
          <cell r="E2111">
            <v>1</v>
          </cell>
          <cell r="G2111">
            <v>270.63</v>
          </cell>
        </row>
        <row r="2112">
          <cell r="A2112" t="str">
            <v>.1</v>
          </cell>
          <cell r="B2112" t="str">
            <v>Ins Sinapi 1872</v>
          </cell>
          <cell r="C2112" t="str">
            <v>Caixa de passagem PVC 4" x 2"</v>
          </cell>
          <cell r="D2112" t="str">
            <v>un</v>
          </cell>
          <cell r="E2112">
            <v>1</v>
          </cell>
          <cell r="F2112">
            <v>1.47</v>
          </cell>
          <cell r="G2112">
            <v>1.47</v>
          </cell>
        </row>
        <row r="2113">
          <cell r="A2113" t="str">
            <v>.2</v>
          </cell>
          <cell r="B2113" t="str">
            <v>Proposta</v>
          </cell>
          <cell r="C2113" t="str">
            <v>Caixa especial para piso elevado com tampa</v>
          </cell>
          <cell r="D2113" t="str">
            <v>un</v>
          </cell>
          <cell r="E2113">
            <v>1</v>
          </cell>
          <cell r="F2113">
            <v>180</v>
          </cell>
          <cell r="G2113">
            <v>180</v>
          </cell>
        </row>
        <row r="2114">
          <cell r="A2114" t="str">
            <v>.3</v>
          </cell>
          <cell r="B2114" t="str">
            <v>Proposta</v>
          </cell>
          <cell r="C2114" t="str">
            <v>Tomada RJ45, 8 fios, cat 6A, conjunto montado para embutir 4" x 4" (placa + suporte + modulo)</v>
          </cell>
          <cell r="D2114" t="str">
            <v>un</v>
          </cell>
          <cell r="E2114">
            <v>1</v>
          </cell>
          <cell r="F2114">
            <v>26.04</v>
          </cell>
          <cell r="G2114">
            <v>26.04</v>
          </cell>
        </row>
        <row r="2115">
          <cell r="A2115" t="str">
            <v>.4</v>
          </cell>
          <cell r="B2115" t="str">
            <v>Sinapi 88264</v>
          </cell>
          <cell r="C2115" t="str">
            <v>Eletricista com encargos complementares</v>
          </cell>
          <cell r="D2115" t="str">
            <v>h</v>
          </cell>
          <cell r="E2115">
            <v>2</v>
          </cell>
          <cell r="F2115">
            <v>19.11</v>
          </cell>
          <cell r="G2115">
            <v>38.22</v>
          </cell>
        </row>
        <row r="2116">
          <cell r="A2116" t="str">
            <v>.5</v>
          </cell>
          <cell r="B2116" t="str">
            <v>Sinapi 88316</v>
          </cell>
          <cell r="C2116" t="str">
            <v>Servente com encargos complementares</v>
          </cell>
          <cell r="D2116" t="str">
            <v>h</v>
          </cell>
          <cell r="E2116">
            <v>2</v>
          </cell>
          <cell r="F2116">
            <v>12.45</v>
          </cell>
          <cell r="G2116">
            <v>24.9</v>
          </cell>
        </row>
        <row r="2119">
          <cell r="A2119" t="str">
            <v>Composição 0421</v>
          </cell>
          <cell r="B2119" t="str">
            <v>Comp. Criada a partir do elemento</v>
          </cell>
          <cell r="C2119" t="str">
            <v xml:space="preserve">Caixa especial para embutir em piso elevado, em aço galvanizado estampado  4"x2" para duas  tomadas RJ45 Cat.6A. Com espelho em latão escovado com      tampa articulada com mola, incluindo parafusos  </v>
          </cell>
          <cell r="D2119" t="str">
            <v>un</v>
          </cell>
          <cell r="E2119">
            <v>1</v>
          </cell>
          <cell r="G2119">
            <v>312.46000000000004</v>
          </cell>
        </row>
        <row r="2120">
          <cell r="A2120" t="str">
            <v>.1</v>
          </cell>
          <cell r="B2120" t="str">
            <v>Ins Sinapi 1872</v>
          </cell>
          <cell r="C2120" t="str">
            <v>Caixa de passagem PVC 4" x 2"</v>
          </cell>
          <cell r="D2120" t="str">
            <v>un</v>
          </cell>
          <cell r="E2120">
            <v>1</v>
          </cell>
          <cell r="F2120">
            <v>1.47</v>
          </cell>
          <cell r="G2120">
            <v>1.47</v>
          </cell>
        </row>
        <row r="2121">
          <cell r="A2121" t="str">
            <v>.2</v>
          </cell>
          <cell r="B2121" t="str">
            <v>Proposta</v>
          </cell>
          <cell r="C2121" t="str">
            <v>Caixa especial para piso elevado com tampa</v>
          </cell>
          <cell r="D2121" t="str">
            <v>un</v>
          </cell>
          <cell r="E2121">
            <v>1</v>
          </cell>
          <cell r="F2121">
            <v>180</v>
          </cell>
          <cell r="G2121">
            <v>180</v>
          </cell>
        </row>
        <row r="2122">
          <cell r="A2122" t="str">
            <v>.3</v>
          </cell>
          <cell r="B2122" t="str">
            <v>Proposta</v>
          </cell>
          <cell r="C2122" t="str">
            <v>Tomada RJ45, 8 fios, cat 6A, conjunto montado para embutir 4" x 4" (placa + suporte + modulo)</v>
          </cell>
          <cell r="D2122" t="str">
            <v>un</v>
          </cell>
          <cell r="E2122">
            <v>2</v>
          </cell>
          <cell r="F2122">
            <v>26.04</v>
          </cell>
          <cell r="G2122">
            <v>52.08</v>
          </cell>
        </row>
        <row r="2123">
          <cell r="A2123" t="str">
            <v>.4</v>
          </cell>
          <cell r="B2123" t="str">
            <v>Sinapi 88264</v>
          </cell>
          <cell r="C2123" t="str">
            <v>Eletricista com encargos complementares</v>
          </cell>
          <cell r="D2123" t="str">
            <v>h</v>
          </cell>
          <cell r="E2123">
            <v>2.5</v>
          </cell>
          <cell r="F2123">
            <v>19.11</v>
          </cell>
          <cell r="G2123">
            <v>47.78</v>
          </cell>
        </row>
        <row r="2124">
          <cell r="A2124" t="str">
            <v>.5</v>
          </cell>
          <cell r="B2124" t="str">
            <v>Sinapi 88316</v>
          </cell>
          <cell r="C2124" t="str">
            <v>Servente com encargos complementares</v>
          </cell>
          <cell r="D2124" t="str">
            <v>h</v>
          </cell>
          <cell r="E2124">
            <v>2.5</v>
          </cell>
          <cell r="F2124">
            <v>12.45</v>
          </cell>
          <cell r="G2124">
            <v>31.13</v>
          </cell>
        </row>
        <row r="2127">
          <cell r="A2127" t="str">
            <v>Composição 0422</v>
          </cell>
          <cell r="B2127" t="str">
            <v>Comp. 00796/ORSE para o ponto indicado</v>
          </cell>
          <cell r="C2127" t="str">
            <v>Ponto de rede para instalar em caixa 4"x2"  com 1 conector fêmea RJ45 CAT.6A incluindo espelho e todos os acessórios necessários.</v>
          </cell>
          <cell r="D2127" t="str">
            <v>un</v>
          </cell>
          <cell r="E2127">
            <v>1</v>
          </cell>
          <cell r="G2127">
            <v>49.61</v>
          </cell>
        </row>
        <row r="2128">
          <cell r="A2128" t="str">
            <v>.1</v>
          </cell>
          <cell r="B2128" t="str">
            <v>Ins Sinapi 1872</v>
          </cell>
          <cell r="C2128" t="str">
            <v>Caixa de passagem PVC 4" x 2"</v>
          </cell>
          <cell r="D2128" t="str">
            <v>un</v>
          </cell>
          <cell r="E2128">
            <v>1</v>
          </cell>
          <cell r="F2128">
            <v>1.47</v>
          </cell>
          <cell r="G2128">
            <v>1.47</v>
          </cell>
        </row>
        <row r="2129">
          <cell r="A2129" t="str">
            <v>.2</v>
          </cell>
          <cell r="B2129" t="str">
            <v>Proposta</v>
          </cell>
          <cell r="C2129" t="str">
            <v>Tomada RJ45, 8 fios, cat 6A, conjunto montado para embutir 4" x 2" (placa + suporte + modulo)</v>
          </cell>
          <cell r="D2129" t="str">
            <v>un</v>
          </cell>
          <cell r="E2129">
            <v>1</v>
          </cell>
          <cell r="F2129">
            <v>26.04</v>
          </cell>
          <cell r="G2129">
            <v>26.04</v>
          </cell>
        </row>
        <row r="2130">
          <cell r="A2130" t="str">
            <v>.3</v>
          </cell>
          <cell r="B2130" t="str">
            <v>Sinapi 88264</v>
          </cell>
          <cell r="C2130" t="str">
            <v>Eletricista com encargos complementares</v>
          </cell>
          <cell r="D2130" t="str">
            <v>h</v>
          </cell>
          <cell r="E2130">
            <v>0.7</v>
          </cell>
          <cell r="F2130">
            <v>19.11</v>
          </cell>
          <cell r="G2130">
            <v>13.38</v>
          </cell>
        </row>
        <row r="2131">
          <cell r="A2131" t="str">
            <v>.4</v>
          </cell>
          <cell r="B2131" t="str">
            <v>Sinapi 88316</v>
          </cell>
          <cell r="C2131" t="str">
            <v>Servente com encargos complementares</v>
          </cell>
          <cell r="D2131" t="str">
            <v>h</v>
          </cell>
          <cell r="E2131">
            <v>0.7</v>
          </cell>
          <cell r="F2131">
            <v>12.45</v>
          </cell>
          <cell r="G2131">
            <v>8.7200000000000006</v>
          </cell>
        </row>
        <row r="2134">
          <cell r="A2134" t="str">
            <v>Composição 0423</v>
          </cell>
          <cell r="B2134" t="str">
            <v>Comp. 00796/ORSE para o ponto indicado</v>
          </cell>
          <cell r="C2134" t="str">
            <v>Ponto de rede para instalar em caixa 4"x2" com 2 conectores fêmea RJ45 CAT.6A incluindo espelho e todos os acessórios necessários.</v>
          </cell>
          <cell r="D2134" t="str">
            <v>un</v>
          </cell>
          <cell r="E2134">
            <v>1</v>
          </cell>
          <cell r="G2134">
            <v>91.419999999999987</v>
          </cell>
        </row>
        <row r="2135">
          <cell r="A2135" t="str">
            <v>.1</v>
          </cell>
          <cell r="B2135" t="str">
            <v>Ins Sinapi 1872</v>
          </cell>
          <cell r="C2135" t="str">
            <v>Caixa de passagem PVC 4" x 2"</v>
          </cell>
          <cell r="D2135" t="str">
            <v>un</v>
          </cell>
          <cell r="E2135">
            <v>1</v>
          </cell>
          <cell r="F2135">
            <v>1.47</v>
          </cell>
          <cell r="G2135">
            <v>1.47</v>
          </cell>
        </row>
        <row r="2136">
          <cell r="A2136" t="str">
            <v>.2</v>
          </cell>
          <cell r="B2136" t="str">
            <v>Proposta</v>
          </cell>
          <cell r="C2136" t="str">
            <v>Tomada RJ45, 8 fios, cat 6A, conjunto montado para embutir 4" x 2" (placa + suporte + modulo)</v>
          </cell>
          <cell r="D2136" t="str">
            <v>un</v>
          </cell>
          <cell r="E2136">
            <v>2</v>
          </cell>
          <cell r="F2136">
            <v>26.04</v>
          </cell>
          <cell r="G2136">
            <v>52.08</v>
          </cell>
        </row>
        <row r="2137">
          <cell r="A2137" t="str">
            <v>.3</v>
          </cell>
          <cell r="B2137" t="str">
            <v>Sinapi 88264</v>
          </cell>
          <cell r="C2137" t="str">
            <v>Eletricista com encargos complementares</v>
          </cell>
          <cell r="D2137" t="str">
            <v>h</v>
          </cell>
          <cell r="E2137">
            <v>1.2</v>
          </cell>
          <cell r="F2137">
            <v>19.11</v>
          </cell>
          <cell r="G2137">
            <v>22.93</v>
          </cell>
        </row>
        <row r="2138">
          <cell r="A2138" t="str">
            <v>.4</v>
          </cell>
          <cell r="B2138" t="str">
            <v>Sinapi 88316</v>
          </cell>
          <cell r="C2138" t="str">
            <v>Servente com encargos complementares</v>
          </cell>
          <cell r="D2138" t="str">
            <v>h</v>
          </cell>
          <cell r="E2138">
            <v>1.2</v>
          </cell>
          <cell r="F2138">
            <v>12.45</v>
          </cell>
          <cell r="G2138">
            <v>14.94</v>
          </cell>
        </row>
        <row r="2141">
          <cell r="A2141" t="str">
            <v>Composição 0424</v>
          </cell>
          <cell r="B2141" t="str">
            <v>Comp. 00796/ORSE para o ponto indicado</v>
          </cell>
          <cell r="C2141" t="str">
            <v>Ponto de rede para instalar em caixa de piso com 1  conector fêmea RJ45 CAT.6A incluindo todos os acessórios necessários.</v>
          </cell>
          <cell r="D2141" t="str">
            <v>un</v>
          </cell>
          <cell r="E2141">
            <v>1</v>
          </cell>
          <cell r="G2141">
            <v>113.61000000000001</v>
          </cell>
        </row>
        <row r="2142">
          <cell r="A2142" t="str">
            <v>.1</v>
          </cell>
          <cell r="B2142" t="str">
            <v>Ins Sinapi 1873</v>
          </cell>
          <cell r="C2142" t="str">
            <v>Caixa de passagem PVC 4" x 4"</v>
          </cell>
          <cell r="D2142" t="str">
            <v>un</v>
          </cell>
          <cell r="E2142">
            <v>1</v>
          </cell>
          <cell r="F2142">
            <v>2.92</v>
          </cell>
          <cell r="G2142">
            <v>2.92</v>
          </cell>
        </row>
        <row r="2143">
          <cell r="A2143" t="str">
            <v>.2</v>
          </cell>
          <cell r="B2143" t="str">
            <v>Proposta</v>
          </cell>
          <cell r="C2143" t="str">
            <v>Tomada RJ45, 8 fios, cat 6A, conjunto montado para embutir 4" x 2" (placa + suporte + modulo)</v>
          </cell>
          <cell r="D2143" t="str">
            <v>un</v>
          </cell>
          <cell r="E2143">
            <v>1</v>
          </cell>
          <cell r="F2143">
            <v>26.04</v>
          </cell>
          <cell r="G2143">
            <v>26.04</v>
          </cell>
        </row>
        <row r="2144">
          <cell r="A2144" t="str">
            <v>.3</v>
          </cell>
          <cell r="B2144" t="str">
            <v>Proposta</v>
          </cell>
          <cell r="C2144" t="str">
            <v>Placa de piso metálica para tomada</v>
          </cell>
          <cell r="D2144" t="str">
            <v>un</v>
          </cell>
          <cell r="E2144">
            <v>1</v>
          </cell>
          <cell r="F2144">
            <v>21.53</v>
          </cell>
          <cell r="G2144">
            <v>21.53</v>
          </cell>
        </row>
        <row r="2145">
          <cell r="A2145" t="str">
            <v>.5</v>
          </cell>
          <cell r="B2145" t="str">
            <v>Sinapi 88264</v>
          </cell>
          <cell r="C2145" t="str">
            <v>Eletricista com encargos complementares</v>
          </cell>
          <cell r="D2145" t="str">
            <v>h</v>
          </cell>
          <cell r="E2145">
            <v>2</v>
          </cell>
          <cell r="F2145">
            <v>19.11</v>
          </cell>
          <cell r="G2145">
            <v>38.22</v>
          </cell>
        </row>
        <row r="2146">
          <cell r="A2146" t="str">
            <v>.6</v>
          </cell>
          <cell r="B2146" t="str">
            <v>Sinapi 88316</v>
          </cell>
          <cell r="C2146" t="str">
            <v>Servente com encargos complementares</v>
          </cell>
          <cell r="D2146" t="str">
            <v>h</v>
          </cell>
          <cell r="E2146">
            <v>2</v>
          </cell>
          <cell r="F2146">
            <v>12.45</v>
          </cell>
          <cell r="G2146">
            <v>24.9</v>
          </cell>
        </row>
        <row r="2149">
          <cell r="A2149" t="str">
            <v>Composição 0425</v>
          </cell>
          <cell r="B2149" t="str">
            <v>Comp. 00796/ORSE para o ponto indicado</v>
          </cell>
          <cell r="C2149" t="str">
            <v>Ponto de rede para instalar em caixa de piso com 2  conectores  fêmea RJ45 CAT.6A incluindo todos os acessórios necessários.</v>
          </cell>
          <cell r="D2149" t="str">
            <v>un</v>
          </cell>
          <cell r="E2149">
            <v>1</v>
          </cell>
          <cell r="G2149">
            <v>155.44</v>
          </cell>
        </row>
        <row r="2150">
          <cell r="A2150" t="str">
            <v>.1</v>
          </cell>
          <cell r="B2150" t="str">
            <v>Ins Sinapi 1873</v>
          </cell>
          <cell r="C2150" t="str">
            <v>Caixa de passagem PVC 4" x 4"</v>
          </cell>
          <cell r="D2150" t="str">
            <v>un</v>
          </cell>
          <cell r="E2150">
            <v>1</v>
          </cell>
          <cell r="F2150">
            <v>2.92</v>
          </cell>
          <cell r="G2150">
            <v>2.92</v>
          </cell>
        </row>
        <row r="2151">
          <cell r="A2151" t="str">
            <v>.2</v>
          </cell>
          <cell r="B2151" t="str">
            <v>Proposta</v>
          </cell>
          <cell r="C2151" t="str">
            <v>Tomada RJ45, 8 fios, cat 6A, conjunto montado para embutir 4" x 2" (placa + suporte + modulo)</v>
          </cell>
          <cell r="D2151" t="str">
            <v>un</v>
          </cell>
          <cell r="E2151">
            <v>2</v>
          </cell>
          <cell r="F2151">
            <v>26.04</v>
          </cell>
          <cell r="G2151">
            <v>52.08</v>
          </cell>
        </row>
        <row r="2152">
          <cell r="A2152" t="str">
            <v>.3</v>
          </cell>
          <cell r="B2152" t="str">
            <v>Proposta</v>
          </cell>
          <cell r="C2152" t="str">
            <v>Placa de piso metálica para tomada</v>
          </cell>
          <cell r="D2152" t="str">
            <v>un</v>
          </cell>
          <cell r="E2152">
            <v>1</v>
          </cell>
          <cell r="F2152">
            <v>21.53</v>
          </cell>
          <cell r="G2152">
            <v>21.53</v>
          </cell>
        </row>
        <row r="2153">
          <cell r="A2153" t="str">
            <v>.5</v>
          </cell>
          <cell r="B2153" t="str">
            <v>Sinapi 88264</v>
          </cell>
          <cell r="C2153" t="str">
            <v>Eletricista com encargos complementares</v>
          </cell>
          <cell r="D2153" t="str">
            <v>h</v>
          </cell>
          <cell r="E2153">
            <v>2.5</v>
          </cell>
          <cell r="F2153">
            <v>19.11</v>
          </cell>
          <cell r="G2153">
            <v>47.78</v>
          </cell>
        </row>
        <row r="2154">
          <cell r="A2154" t="str">
            <v>.6</v>
          </cell>
          <cell r="B2154" t="str">
            <v>Sinapi 88316</v>
          </cell>
          <cell r="C2154" t="str">
            <v>Servente com encargos complementares</v>
          </cell>
          <cell r="D2154" t="str">
            <v>h</v>
          </cell>
          <cell r="E2154">
            <v>2.5</v>
          </cell>
          <cell r="F2154">
            <v>12.45</v>
          </cell>
          <cell r="G2154">
            <v>31.13</v>
          </cell>
        </row>
        <row r="2157">
          <cell r="A2157" t="str">
            <v>Composição 0426</v>
          </cell>
          <cell r="B2157" t="str">
            <v>Comp. 00796/ORSE para o ponto indicado</v>
          </cell>
          <cell r="C2157" t="str">
            <v>Ponto de rede para instalar em condulete com 1  conector fêmea RJ45 CAT.6A incluindo todos os acessórios necessários.</v>
          </cell>
          <cell r="D2157" t="str">
            <v>un</v>
          </cell>
          <cell r="E2157">
            <v>1</v>
          </cell>
          <cell r="G2157">
            <v>119.66999999999999</v>
          </cell>
        </row>
        <row r="2158">
          <cell r="A2158" t="str">
            <v>.1</v>
          </cell>
          <cell r="B2158" t="str">
            <v>Ins Sinapi 2574</v>
          </cell>
          <cell r="C2158" t="str">
            <v>Condulete de aluminio tipo T, para eletroduto roscavel de 3/4", com tampa cega</v>
          </cell>
          <cell r="D2158" t="str">
            <v>un</v>
          </cell>
          <cell r="E2158">
            <v>1</v>
          </cell>
          <cell r="F2158">
            <v>8.98</v>
          </cell>
          <cell r="G2158">
            <v>8.98</v>
          </cell>
        </row>
        <row r="2159">
          <cell r="A2159" t="str">
            <v>.2</v>
          </cell>
          <cell r="B2159" t="str">
            <v>Proposta</v>
          </cell>
          <cell r="C2159" t="str">
            <v>Tomada RJ45, 8 fios, cat 6A, conjunto montado para embutir 4" x 2" (placa + suporte + modulo)</v>
          </cell>
          <cell r="D2159" t="str">
            <v>un</v>
          </cell>
          <cell r="E2159">
            <v>1</v>
          </cell>
          <cell r="F2159">
            <v>26.04</v>
          </cell>
          <cell r="G2159">
            <v>26.04</v>
          </cell>
        </row>
        <row r="2160">
          <cell r="A2160" t="str">
            <v>.3</v>
          </cell>
          <cell r="B2160" t="str">
            <v>Proposta</v>
          </cell>
          <cell r="C2160" t="str">
            <v>Placa de piso metálica para tomada</v>
          </cell>
          <cell r="D2160" t="str">
            <v>un</v>
          </cell>
          <cell r="E2160">
            <v>1</v>
          </cell>
          <cell r="F2160">
            <v>21.53</v>
          </cell>
          <cell r="G2160">
            <v>21.53</v>
          </cell>
        </row>
        <row r="2161">
          <cell r="A2161" t="str">
            <v>.5</v>
          </cell>
          <cell r="B2161" t="str">
            <v>Sinapi 88264</v>
          </cell>
          <cell r="C2161" t="str">
            <v>Eletricista com encargos complementares</v>
          </cell>
          <cell r="D2161" t="str">
            <v>h</v>
          </cell>
          <cell r="E2161">
            <v>2</v>
          </cell>
          <cell r="F2161">
            <v>19.11</v>
          </cell>
          <cell r="G2161">
            <v>38.22</v>
          </cell>
        </row>
        <row r="2162">
          <cell r="A2162" t="str">
            <v>.6</v>
          </cell>
          <cell r="B2162" t="str">
            <v>Sinapi 88316</v>
          </cell>
          <cell r="C2162" t="str">
            <v>Servente com encargos complementares</v>
          </cell>
          <cell r="D2162" t="str">
            <v>h</v>
          </cell>
          <cell r="E2162">
            <v>2</v>
          </cell>
          <cell r="F2162">
            <v>12.45</v>
          </cell>
          <cell r="G2162">
            <v>24.9</v>
          </cell>
        </row>
        <row r="2165">
          <cell r="A2165" t="str">
            <v>Composição 0427</v>
          </cell>
          <cell r="B2165" t="str">
            <v>Comp 09538/ORSE com insumos Sinapi e Mercado</v>
          </cell>
          <cell r="C2165" t="str">
            <v>Patch Cords, certificado, atendendo as especificações contidas no Memorial Descritivo, item 5.7.6-b, comprimento conforme instalação.  Ref.: FURUKAWA - GIGALAN CAT.6 ou superior. Caixa com 305m. Fornecimento e instalação, incluindo todos os materiais e acessórios necessários.</v>
          </cell>
          <cell r="D2165" t="str">
            <v>un</v>
          </cell>
          <cell r="E2165">
            <v>1</v>
          </cell>
          <cell r="G2165">
            <v>128.06</v>
          </cell>
        </row>
        <row r="2166">
          <cell r="A2166" t="str">
            <v>.1</v>
          </cell>
          <cell r="B2166" t="str">
            <v>Proposta</v>
          </cell>
          <cell r="C2166" t="str">
            <v>Patch Cords, categoria 6A,  Ref.: FURUKAWA - Patch Cord GigaLan CAT.6A</v>
          </cell>
          <cell r="D2166" t="str">
            <v>m</v>
          </cell>
          <cell r="E2166">
            <v>1</v>
          </cell>
          <cell r="F2166">
            <v>121.19</v>
          </cell>
          <cell r="G2166">
            <v>121.19</v>
          </cell>
        </row>
        <row r="2167">
          <cell r="A2167" t="str">
            <v>.2</v>
          </cell>
          <cell r="B2167" t="str">
            <v>Sinapi 88266</v>
          </cell>
          <cell r="C2167" t="str">
            <v>Eletrotécnico com encargos complementares</v>
          </cell>
          <cell r="D2167" t="str">
            <v>h</v>
          </cell>
          <cell r="E2167">
            <v>0.2</v>
          </cell>
          <cell r="F2167">
            <v>21.91</v>
          </cell>
          <cell r="G2167">
            <v>4.38</v>
          </cell>
        </row>
        <row r="2168">
          <cell r="A2168" t="str">
            <v>.3</v>
          </cell>
          <cell r="B2168" t="str">
            <v>Sinapi 88247</v>
          </cell>
          <cell r="C2168" t="str">
            <v>Auxiliar de eletricista com encargos complementares</v>
          </cell>
          <cell r="D2168" t="str">
            <v>h</v>
          </cell>
          <cell r="E2168">
            <v>0.2</v>
          </cell>
          <cell r="F2168">
            <v>12.45</v>
          </cell>
          <cell r="G2168">
            <v>2.4900000000000002</v>
          </cell>
        </row>
        <row r="2171">
          <cell r="A2171" t="str">
            <v>Composição 0428</v>
          </cell>
          <cell r="B2171" t="str">
            <v>Comp. 07138/ORSE para o cabo selecionado</v>
          </cell>
          <cell r="C2171" t="str">
            <v>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v>
          </cell>
          <cell r="D2171" t="str">
            <v>m</v>
          </cell>
          <cell r="E2171">
            <v>1</v>
          </cell>
          <cell r="G2171">
            <v>15.370000000000001</v>
          </cell>
        </row>
        <row r="2172">
          <cell r="A2172" t="str">
            <v>.1</v>
          </cell>
          <cell r="B2172" t="str">
            <v>Sinapi 88247</v>
          </cell>
          <cell r="C2172" t="str">
            <v>Auxiliar de eletricista com encargos complementares</v>
          </cell>
          <cell r="D2172" t="str">
            <v>h</v>
          </cell>
          <cell r="E2172">
            <v>0.14000000000000001</v>
          </cell>
          <cell r="F2172">
            <v>14.57</v>
          </cell>
          <cell r="G2172">
            <v>2.04</v>
          </cell>
        </row>
        <row r="2173">
          <cell r="A2173" t="str">
            <v>.2</v>
          </cell>
          <cell r="B2173" t="str">
            <v>Ins Sinapi 333</v>
          </cell>
          <cell r="C2173" t="str">
            <v>Arame galvanizado 14 bwg</v>
          </cell>
          <cell r="D2173" t="str">
            <v>kg</v>
          </cell>
          <cell r="E2173">
            <v>0.1</v>
          </cell>
          <cell r="F2173">
            <v>12.73</v>
          </cell>
          <cell r="G2173">
            <v>1.27</v>
          </cell>
        </row>
        <row r="2174">
          <cell r="A2174" t="str">
            <v>.3</v>
          </cell>
          <cell r="B2174" t="str">
            <v>Sinapi 88264</v>
          </cell>
          <cell r="C2174" t="str">
            <v xml:space="preserve">Eletricista com encargos complementares  </v>
          </cell>
          <cell r="D2174" t="str">
            <v>h</v>
          </cell>
          <cell r="E2174">
            <v>0.14000000000000001</v>
          </cell>
          <cell r="F2174">
            <v>19.11</v>
          </cell>
          <cell r="G2174">
            <v>2.68</v>
          </cell>
        </row>
        <row r="2175">
          <cell r="A2175" t="str">
            <v>.4</v>
          </cell>
          <cell r="B2175" t="str">
            <v>Proposta</v>
          </cell>
          <cell r="C2175" t="str">
            <v xml:space="preserve">Cordão óptico conectorizado, com cabo óptico duplex, com conectores ópticos SM LC-APC </v>
          </cell>
          <cell r="D2175" t="str">
            <v>m</v>
          </cell>
          <cell r="E2175">
            <v>1.05</v>
          </cell>
          <cell r="F2175">
            <v>8.93</v>
          </cell>
          <cell r="G2175">
            <v>9.3800000000000008</v>
          </cell>
        </row>
        <row r="2178">
          <cell r="A2178" t="str">
            <v>Composição 0429</v>
          </cell>
          <cell r="B2178" t="str">
            <v>Comp. Criada a partir do elemento</v>
          </cell>
          <cell r="C2178" t="str">
            <v>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v>
          </cell>
          <cell r="D2178" t="str">
            <v>un</v>
          </cell>
          <cell r="E2178">
            <v>1</v>
          </cell>
          <cell r="G2178">
            <v>20345.45</v>
          </cell>
        </row>
        <row r="2179">
          <cell r="A2179" t="str">
            <v>.1</v>
          </cell>
          <cell r="B2179" t="str">
            <v>Proposta</v>
          </cell>
          <cell r="C2179" t="str">
            <v>Rack Enterprise com guia 42u 600x1000 desm</v>
          </cell>
          <cell r="D2179" t="str">
            <v>un</v>
          </cell>
          <cell r="E2179">
            <v>1</v>
          </cell>
          <cell r="F2179">
            <v>10228.41</v>
          </cell>
          <cell r="G2179">
            <v>10228.41</v>
          </cell>
        </row>
        <row r="2180">
          <cell r="A2180" t="str">
            <v>.2</v>
          </cell>
          <cell r="B2180" t="str">
            <v>Proposta</v>
          </cell>
          <cell r="C2180" t="str">
            <v>Kit bandeja de emenda stack 24f</v>
          </cell>
          <cell r="D2180" t="str">
            <v>un</v>
          </cell>
          <cell r="E2180">
            <v>1</v>
          </cell>
          <cell r="F2180">
            <v>94.76</v>
          </cell>
          <cell r="G2180">
            <v>94.76</v>
          </cell>
        </row>
        <row r="2181">
          <cell r="A2181" t="str">
            <v>.3</v>
          </cell>
          <cell r="B2181" t="str">
            <v>Proposta</v>
          </cell>
          <cell r="C2181" t="str">
            <v>D.I.O. 48 fibras. ref. Furukawa Enterprise A270</v>
          </cell>
          <cell r="D2181" t="str">
            <v>un</v>
          </cell>
          <cell r="E2181">
            <v>1</v>
          </cell>
          <cell r="F2181">
            <v>698.3</v>
          </cell>
          <cell r="G2181">
            <v>698.3</v>
          </cell>
        </row>
        <row r="2182">
          <cell r="A2182" t="str">
            <v>.4</v>
          </cell>
          <cell r="B2182" t="str">
            <v>Proposta</v>
          </cell>
          <cell r="C2182" t="str">
            <v>Patch panel 24 portas com 24 alta densidade Furukawa</v>
          </cell>
          <cell r="D2182" t="str">
            <v>un</v>
          </cell>
          <cell r="E2182">
            <v>3</v>
          </cell>
          <cell r="F2182">
            <v>212.42</v>
          </cell>
          <cell r="G2182">
            <v>637.26</v>
          </cell>
        </row>
        <row r="2183">
          <cell r="A2183" t="str">
            <v>.5</v>
          </cell>
          <cell r="B2183" t="str">
            <v>Proposta</v>
          </cell>
          <cell r="C2183" t="str">
            <v>Organizador de cabos . ref. furukawa ref. 35150039</v>
          </cell>
          <cell r="D2183" t="str">
            <v>un</v>
          </cell>
          <cell r="E2183">
            <v>8</v>
          </cell>
          <cell r="F2183">
            <v>72.59</v>
          </cell>
          <cell r="G2183">
            <v>580.72</v>
          </cell>
        </row>
        <row r="2184">
          <cell r="A2184" t="str">
            <v>.6</v>
          </cell>
          <cell r="B2184" t="str">
            <v>Proposta</v>
          </cell>
          <cell r="C2184" t="str">
            <v>Conector fêmea gigalan cat6a</v>
          </cell>
          <cell r="D2184" t="str">
            <v>un</v>
          </cell>
          <cell r="E2184">
            <v>72</v>
          </cell>
          <cell r="F2184">
            <v>94.37</v>
          </cell>
          <cell r="G2184">
            <v>6794.64</v>
          </cell>
        </row>
        <row r="2185">
          <cell r="A2185" t="str">
            <v>.7</v>
          </cell>
          <cell r="B2185" t="str">
            <v>Proposta</v>
          </cell>
          <cell r="C2185" t="str">
            <v>Régua de 12 tomadas</v>
          </cell>
          <cell r="D2185" t="str">
            <v>un</v>
          </cell>
          <cell r="E2185">
            <v>1</v>
          </cell>
          <cell r="F2185">
            <v>66.44</v>
          </cell>
          <cell r="G2185">
            <v>66.44</v>
          </cell>
        </row>
        <row r="2186">
          <cell r="A2186" t="str">
            <v>.8</v>
          </cell>
          <cell r="B2186" t="str">
            <v>Proposta</v>
          </cell>
          <cell r="C2186" t="str">
            <v>Placa cega para rack 19"</v>
          </cell>
          <cell r="D2186" t="str">
            <v>un</v>
          </cell>
          <cell r="E2186">
            <v>28</v>
          </cell>
          <cell r="F2186">
            <v>4.37</v>
          </cell>
          <cell r="G2186">
            <v>122.36</v>
          </cell>
        </row>
        <row r="2187">
          <cell r="A2187" t="str">
            <v>.9</v>
          </cell>
          <cell r="B2187" t="str">
            <v>Sinapi 88264</v>
          </cell>
          <cell r="C2187" t="str">
            <v>Eletricista com encargos complementares</v>
          </cell>
          <cell r="D2187" t="str">
            <v>h</v>
          </cell>
          <cell r="E2187">
            <v>16</v>
          </cell>
          <cell r="F2187">
            <v>19.11</v>
          </cell>
          <cell r="G2187">
            <v>305.76</v>
          </cell>
        </row>
        <row r="2188">
          <cell r="A2188" t="str">
            <v>.10</v>
          </cell>
          <cell r="B2188" t="str">
            <v>Sinapi 88247</v>
          </cell>
          <cell r="C2188" t="str">
            <v>Auxiliar de eletricista com encargos complementares</v>
          </cell>
          <cell r="D2188" t="str">
            <v>h</v>
          </cell>
          <cell r="E2188">
            <v>32</v>
          </cell>
          <cell r="F2188">
            <v>14.57</v>
          </cell>
          <cell r="G2188">
            <v>466.24</v>
          </cell>
        </row>
        <row r="2189">
          <cell r="A2189" t="str">
            <v>.11</v>
          </cell>
          <cell r="B2189" t="str">
            <v>Sinapi 88266</v>
          </cell>
          <cell r="C2189" t="str">
            <v>Eletrotécnico com encargos complementares</v>
          </cell>
          <cell r="D2189" t="str">
            <v>h</v>
          </cell>
          <cell r="E2189">
            <v>16</v>
          </cell>
          <cell r="F2189">
            <v>21.91</v>
          </cell>
          <cell r="G2189">
            <v>350.56</v>
          </cell>
        </row>
        <row r="2192">
          <cell r="A2192" t="str">
            <v>Composição 0430</v>
          </cell>
          <cell r="B2192" t="str">
            <v>Comp. Criada a partir do elemento</v>
          </cell>
          <cell r="C2192" t="str">
            <v>RACK-GUR-02, conforme detalhado em projeto, padrão 19" 42U, completo e montado, incluindo todos os acessórios e uma régua de tomadas com 12 posições, 2P+T de 10A. (Conforme plano de faces em projeto e Memorial Descritivo)</v>
          </cell>
          <cell r="D2192" t="str">
            <v>un</v>
          </cell>
          <cell r="E2192">
            <v>1</v>
          </cell>
          <cell r="G2192">
            <v>20345.45</v>
          </cell>
        </row>
        <row r="2193">
          <cell r="A2193" t="str">
            <v>.1</v>
          </cell>
          <cell r="B2193" t="str">
            <v>Proposta</v>
          </cell>
          <cell r="C2193" t="str">
            <v>Rack Enterprise com guia 42u 600x1000 desm</v>
          </cell>
          <cell r="D2193" t="str">
            <v>un</v>
          </cell>
          <cell r="E2193">
            <v>1</v>
          </cell>
          <cell r="F2193">
            <v>10228.41</v>
          </cell>
          <cell r="G2193">
            <v>10228.41</v>
          </cell>
        </row>
        <row r="2194">
          <cell r="A2194" t="str">
            <v>.2</v>
          </cell>
          <cell r="B2194" t="str">
            <v>Proposta</v>
          </cell>
          <cell r="C2194" t="str">
            <v>Kit bandeja de emenda stack 24f</v>
          </cell>
          <cell r="D2194" t="str">
            <v>un</v>
          </cell>
          <cell r="E2194">
            <v>1</v>
          </cell>
          <cell r="F2194">
            <v>94.76</v>
          </cell>
          <cell r="G2194">
            <v>94.76</v>
          </cell>
        </row>
        <row r="2195">
          <cell r="A2195" t="str">
            <v>.3</v>
          </cell>
          <cell r="B2195" t="str">
            <v>Proposta</v>
          </cell>
          <cell r="C2195" t="str">
            <v>D.I.O. 48 fibras. ref. Furukawa Enterprise A270</v>
          </cell>
          <cell r="D2195" t="str">
            <v>un</v>
          </cell>
          <cell r="E2195">
            <v>1</v>
          </cell>
          <cell r="F2195">
            <v>698.3</v>
          </cell>
          <cell r="G2195">
            <v>698.3</v>
          </cell>
        </row>
        <row r="2196">
          <cell r="A2196" t="str">
            <v>.4</v>
          </cell>
          <cell r="B2196" t="str">
            <v>Proposta</v>
          </cell>
          <cell r="C2196" t="str">
            <v>Patch panel 24 portas com 24 alta densidade Furukawa</v>
          </cell>
          <cell r="D2196" t="str">
            <v>un</v>
          </cell>
          <cell r="E2196">
            <v>3</v>
          </cell>
          <cell r="F2196">
            <v>212.42</v>
          </cell>
          <cell r="G2196">
            <v>637.26</v>
          </cell>
        </row>
        <row r="2197">
          <cell r="A2197" t="str">
            <v>.5</v>
          </cell>
          <cell r="B2197" t="str">
            <v>Proposta</v>
          </cell>
          <cell r="C2197" t="str">
            <v>Organizador de cabos . ref. furukawa ref. 35150039</v>
          </cell>
          <cell r="D2197" t="str">
            <v>un</v>
          </cell>
          <cell r="E2197">
            <v>8</v>
          </cell>
          <cell r="F2197">
            <v>72.59</v>
          </cell>
          <cell r="G2197">
            <v>580.72</v>
          </cell>
        </row>
        <row r="2198">
          <cell r="A2198" t="str">
            <v>.6</v>
          </cell>
          <cell r="B2198" t="str">
            <v>Proposta</v>
          </cell>
          <cell r="C2198" t="str">
            <v>Conector fêmea gigalan cat6a</v>
          </cell>
          <cell r="D2198" t="str">
            <v>un</v>
          </cell>
          <cell r="E2198">
            <v>72</v>
          </cell>
          <cell r="F2198">
            <v>94.37</v>
          </cell>
          <cell r="G2198">
            <v>6794.64</v>
          </cell>
        </row>
        <row r="2199">
          <cell r="A2199" t="str">
            <v>.7</v>
          </cell>
          <cell r="B2199" t="str">
            <v>Proposta</v>
          </cell>
          <cell r="C2199" t="str">
            <v>Régua de 12 tomadas</v>
          </cell>
          <cell r="D2199" t="str">
            <v>un</v>
          </cell>
          <cell r="E2199">
            <v>1</v>
          </cell>
          <cell r="F2199">
            <v>66.44</v>
          </cell>
          <cell r="G2199">
            <v>66.44</v>
          </cell>
        </row>
        <row r="2200">
          <cell r="A2200" t="str">
            <v>.8</v>
          </cell>
          <cell r="B2200" t="str">
            <v>Proposta</v>
          </cell>
          <cell r="C2200" t="str">
            <v>Placa cega para rack 19"</v>
          </cell>
          <cell r="D2200" t="str">
            <v>un</v>
          </cell>
          <cell r="E2200">
            <v>28</v>
          </cell>
          <cell r="F2200">
            <v>4.37</v>
          </cell>
          <cell r="G2200">
            <v>122.36</v>
          </cell>
        </row>
        <row r="2201">
          <cell r="A2201" t="str">
            <v>.9</v>
          </cell>
          <cell r="B2201" t="str">
            <v>Sinapi 88264</v>
          </cell>
          <cell r="C2201" t="str">
            <v>Eletricista com encargos complementares</v>
          </cell>
          <cell r="D2201" t="str">
            <v>h</v>
          </cell>
          <cell r="E2201">
            <v>16</v>
          </cell>
          <cell r="F2201">
            <v>19.11</v>
          </cell>
          <cell r="G2201">
            <v>305.76</v>
          </cell>
        </row>
        <row r="2202">
          <cell r="A2202" t="str">
            <v>.10</v>
          </cell>
          <cell r="B2202" t="str">
            <v>Sinapi 88247</v>
          </cell>
          <cell r="C2202" t="str">
            <v>Auxiliar de eletricista com encargos complementares</v>
          </cell>
          <cell r="D2202" t="str">
            <v>h</v>
          </cell>
          <cell r="E2202">
            <v>32</v>
          </cell>
          <cell r="F2202">
            <v>14.57</v>
          </cell>
          <cell r="G2202">
            <v>466.24</v>
          </cell>
        </row>
        <row r="2203">
          <cell r="A2203" t="str">
            <v>.11</v>
          </cell>
          <cell r="B2203" t="str">
            <v>Sinapi 88266</v>
          </cell>
          <cell r="C2203" t="str">
            <v>Eletrotécnico com encargos complementares</v>
          </cell>
          <cell r="D2203" t="str">
            <v>h</v>
          </cell>
          <cell r="E2203">
            <v>16</v>
          </cell>
          <cell r="F2203">
            <v>21.91</v>
          </cell>
          <cell r="G2203">
            <v>350.56</v>
          </cell>
        </row>
        <row r="2206">
          <cell r="A2206" t="str">
            <v>Composição 0431</v>
          </cell>
          <cell r="B2206" t="str">
            <v>Comp. Criada a partir do elemento</v>
          </cell>
          <cell r="C2206" t="str">
            <v xml:space="preserve">RACK-GUR-03, conforme detalhado em projeto, padrão 19" 42U, completo e montado, incluindo todos os acessórios e uma régua de tomadas com 12 posições, 2P+T de 10A. (Conforme plano de faces em projeto e Memorial Descritivo) </v>
          </cell>
          <cell r="D2206" t="str">
            <v>un</v>
          </cell>
          <cell r="E2206">
            <v>1</v>
          </cell>
          <cell r="G2206">
            <v>17609.359999999997</v>
          </cell>
        </row>
        <row r="2207">
          <cell r="A2207" t="str">
            <v>.1</v>
          </cell>
          <cell r="B2207" t="str">
            <v>Proposta</v>
          </cell>
          <cell r="C2207" t="str">
            <v>Rack Enterprise com guia 42u 600x1000 desm</v>
          </cell>
          <cell r="D2207" t="str">
            <v>un</v>
          </cell>
          <cell r="E2207">
            <v>1</v>
          </cell>
          <cell r="F2207">
            <v>10228.41</v>
          </cell>
          <cell r="G2207">
            <v>10228.41</v>
          </cell>
        </row>
        <row r="2208">
          <cell r="A2208" t="str">
            <v>.2</v>
          </cell>
          <cell r="B2208" t="str">
            <v>Proposta</v>
          </cell>
          <cell r="C2208" t="str">
            <v>Kit bandeja de emenda stack 24f</v>
          </cell>
          <cell r="D2208" t="str">
            <v>un</v>
          </cell>
          <cell r="E2208">
            <v>1</v>
          </cell>
          <cell r="F2208">
            <v>94.76</v>
          </cell>
          <cell r="G2208">
            <v>94.76</v>
          </cell>
        </row>
        <row r="2209">
          <cell r="A2209" t="str">
            <v>.3</v>
          </cell>
          <cell r="B2209" t="str">
            <v>Proposta</v>
          </cell>
          <cell r="C2209" t="str">
            <v>D.I.O. 48 fibras. ref. Furukawa Enterprise A270</v>
          </cell>
          <cell r="D2209" t="str">
            <v>un</v>
          </cell>
          <cell r="E2209">
            <v>1</v>
          </cell>
          <cell r="F2209">
            <v>698.3</v>
          </cell>
          <cell r="G2209">
            <v>698.3</v>
          </cell>
        </row>
        <row r="2210">
          <cell r="A2210" t="str">
            <v>.4</v>
          </cell>
          <cell r="B2210" t="str">
            <v>Proposta</v>
          </cell>
          <cell r="C2210" t="str">
            <v>Patch panel 24 portas com 24 alta densidade Furukawa</v>
          </cell>
          <cell r="D2210" t="str">
            <v>un</v>
          </cell>
          <cell r="E2210">
            <v>2</v>
          </cell>
          <cell r="F2210">
            <v>212.42</v>
          </cell>
          <cell r="G2210">
            <v>424.84</v>
          </cell>
        </row>
        <row r="2211">
          <cell r="A2211" t="str">
            <v>.5</v>
          </cell>
          <cell r="B2211" t="str">
            <v>Proposta</v>
          </cell>
          <cell r="C2211" t="str">
            <v>Organizador de cabos . ref. furukawa ref. 35150039</v>
          </cell>
          <cell r="D2211" t="str">
            <v>un</v>
          </cell>
          <cell r="E2211">
            <v>8</v>
          </cell>
          <cell r="F2211">
            <v>72.59</v>
          </cell>
          <cell r="G2211">
            <v>580.72</v>
          </cell>
        </row>
        <row r="2212">
          <cell r="A2212" t="str">
            <v>.6</v>
          </cell>
          <cell r="B2212" t="str">
            <v>Proposta</v>
          </cell>
          <cell r="C2212" t="str">
            <v>Conector fêmea gigalan cat6a</v>
          </cell>
          <cell r="D2212" t="str">
            <v>un</v>
          </cell>
          <cell r="E2212">
            <v>48</v>
          </cell>
          <cell r="F2212">
            <v>94.37</v>
          </cell>
          <cell r="G2212">
            <v>4529.76</v>
          </cell>
        </row>
        <row r="2213">
          <cell r="A2213" t="str">
            <v>.7</v>
          </cell>
          <cell r="B2213" t="str">
            <v>Proposta</v>
          </cell>
          <cell r="C2213" t="str">
            <v>Régua de 12 tomadas</v>
          </cell>
          <cell r="D2213" t="str">
            <v>un</v>
          </cell>
          <cell r="E2213">
            <v>1</v>
          </cell>
          <cell r="F2213">
            <v>66.44</v>
          </cell>
          <cell r="G2213">
            <v>66.44</v>
          </cell>
        </row>
        <row r="2214">
          <cell r="A2214" t="str">
            <v>.8</v>
          </cell>
          <cell r="B2214" t="str">
            <v>Proposta</v>
          </cell>
          <cell r="C2214" t="str">
            <v>Placa cega para rack 19"</v>
          </cell>
          <cell r="D2214" t="str">
            <v>un</v>
          </cell>
          <cell r="E2214">
            <v>33</v>
          </cell>
          <cell r="F2214">
            <v>4.37</v>
          </cell>
          <cell r="G2214">
            <v>144.21</v>
          </cell>
        </row>
        <row r="2215">
          <cell r="A2215" t="str">
            <v>.9</v>
          </cell>
          <cell r="B2215" t="str">
            <v>Sinapi 88264</v>
          </cell>
          <cell r="C2215" t="str">
            <v>Eletricista com encargos complementares</v>
          </cell>
          <cell r="D2215" t="str">
            <v>h</v>
          </cell>
          <cell r="E2215">
            <v>12</v>
          </cell>
          <cell r="F2215">
            <v>19.11</v>
          </cell>
          <cell r="G2215">
            <v>229.32</v>
          </cell>
        </row>
        <row r="2216">
          <cell r="A2216" t="str">
            <v>.10</v>
          </cell>
          <cell r="B2216" t="str">
            <v>Sinapi 88247</v>
          </cell>
          <cell r="C2216" t="str">
            <v>Auxiliar de eletricista com encargos complementares</v>
          </cell>
          <cell r="D2216" t="str">
            <v>h</v>
          </cell>
          <cell r="E2216">
            <v>24</v>
          </cell>
          <cell r="F2216">
            <v>14.57</v>
          </cell>
          <cell r="G2216">
            <v>349.68</v>
          </cell>
        </row>
        <row r="2217">
          <cell r="A2217" t="str">
            <v>.11</v>
          </cell>
          <cell r="B2217" t="str">
            <v>Sinapi 88266</v>
          </cell>
          <cell r="C2217" t="str">
            <v>Eletrotécnico com encargos complementares</v>
          </cell>
          <cell r="D2217" t="str">
            <v>h</v>
          </cell>
          <cell r="E2217">
            <v>12</v>
          </cell>
          <cell r="F2217">
            <v>21.91</v>
          </cell>
          <cell r="G2217">
            <v>262.92</v>
          </cell>
        </row>
        <row r="2220">
          <cell r="A2220" t="str">
            <v>Composição 0432</v>
          </cell>
          <cell r="B2220" t="str">
            <v>Comp. Criada a partir do elemento</v>
          </cell>
          <cell r="C2220" t="str">
            <v>RACK-GUR-04, conforme detalhado em projeto, padrão 19" 42U, completo e montado, incluindo todos os acessórios e uma régua de tomadas com 12 posições, 2P+T de 10A. (Conforme plano de faces em projeto e Memorial Descritivo)</v>
          </cell>
          <cell r="D2220" t="str">
            <v>un</v>
          </cell>
          <cell r="E2220">
            <v>1</v>
          </cell>
          <cell r="G2220">
            <v>17609.359999999997</v>
          </cell>
        </row>
        <row r="2221">
          <cell r="A2221" t="str">
            <v>.1</v>
          </cell>
          <cell r="B2221" t="str">
            <v>Proposta</v>
          </cell>
          <cell r="C2221" t="str">
            <v>Rack Enterprise com guia 42u 600x1000 desm</v>
          </cell>
          <cell r="D2221" t="str">
            <v>un</v>
          </cell>
          <cell r="E2221">
            <v>1</v>
          </cell>
          <cell r="F2221">
            <v>10228.41</v>
          </cell>
          <cell r="G2221">
            <v>10228.41</v>
          </cell>
        </row>
        <row r="2222">
          <cell r="A2222" t="str">
            <v>.2</v>
          </cell>
          <cell r="B2222" t="str">
            <v>Proposta</v>
          </cell>
          <cell r="C2222" t="str">
            <v>Kit bandeja de emenda stack 24f</v>
          </cell>
          <cell r="D2222" t="str">
            <v>un</v>
          </cell>
          <cell r="E2222">
            <v>1</v>
          </cell>
          <cell r="F2222">
            <v>94.76</v>
          </cell>
          <cell r="G2222">
            <v>94.76</v>
          </cell>
        </row>
        <row r="2223">
          <cell r="A2223" t="str">
            <v>.3</v>
          </cell>
          <cell r="B2223" t="str">
            <v>Proposta</v>
          </cell>
          <cell r="C2223" t="str">
            <v>D.I.O. 48 fibras. ref. Furukawa Enterprise A270</v>
          </cell>
          <cell r="D2223" t="str">
            <v>un</v>
          </cell>
          <cell r="E2223">
            <v>1</v>
          </cell>
          <cell r="F2223">
            <v>698.3</v>
          </cell>
          <cell r="G2223">
            <v>698.3</v>
          </cell>
        </row>
        <row r="2224">
          <cell r="A2224" t="str">
            <v>.4</v>
          </cell>
          <cell r="B2224" t="str">
            <v>Proposta</v>
          </cell>
          <cell r="C2224" t="str">
            <v>Patch panel 24 portas com 24 alta densidade Furukawa</v>
          </cell>
          <cell r="D2224" t="str">
            <v>un</v>
          </cell>
          <cell r="E2224">
            <v>2</v>
          </cell>
          <cell r="F2224">
            <v>212.42</v>
          </cell>
          <cell r="G2224">
            <v>424.84</v>
          </cell>
        </row>
        <row r="2225">
          <cell r="A2225" t="str">
            <v>.5</v>
          </cell>
          <cell r="B2225" t="str">
            <v>Proposta</v>
          </cell>
          <cell r="C2225" t="str">
            <v>Organizador de cabos . ref. furukawa ref. 35150039</v>
          </cell>
          <cell r="D2225" t="str">
            <v>un</v>
          </cell>
          <cell r="E2225">
            <v>8</v>
          </cell>
          <cell r="F2225">
            <v>72.59</v>
          </cell>
          <cell r="G2225">
            <v>580.72</v>
          </cell>
        </row>
        <row r="2226">
          <cell r="A2226" t="str">
            <v>.6</v>
          </cell>
          <cell r="B2226" t="str">
            <v>Proposta</v>
          </cell>
          <cell r="C2226" t="str">
            <v>Conector fêmea gigalan cat6a</v>
          </cell>
          <cell r="D2226" t="str">
            <v>un</v>
          </cell>
          <cell r="E2226">
            <v>48</v>
          </cell>
          <cell r="F2226">
            <v>94.37</v>
          </cell>
          <cell r="G2226">
            <v>4529.76</v>
          </cell>
        </row>
        <row r="2227">
          <cell r="A2227" t="str">
            <v>.7</v>
          </cell>
          <cell r="B2227" t="str">
            <v>Proposta</v>
          </cell>
          <cell r="C2227" t="str">
            <v>Régua de 12 tomadas</v>
          </cell>
          <cell r="D2227" t="str">
            <v>un</v>
          </cell>
          <cell r="E2227">
            <v>1</v>
          </cell>
          <cell r="F2227">
            <v>66.44</v>
          </cell>
          <cell r="G2227">
            <v>66.44</v>
          </cell>
        </row>
        <row r="2228">
          <cell r="A2228" t="str">
            <v>.8</v>
          </cell>
          <cell r="B2228" t="str">
            <v>Proposta</v>
          </cell>
          <cell r="C2228" t="str">
            <v>Placa cega para rack 19"</v>
          </cell>
          <cell r="D2228" t="str">
            <v>un</v>
          </cell>
          <cell r="E2228">
            <v>33</v>
          </cell>
          <cell r="F2228">
            <v>4.37</v>
          </cell>
          <cell r="G2228">
            <v>144.21</v>
          </cell>
        </row>
        <row r="2229">
          <cell r="A2229" t="str">
            <v>.9</v>
          </cell>
          <cell r="B2229" t="str">
            <v>Sinapi 88264</v>
          </cell>
          <cell r="C2229" t="str">
            <v>Eletricista com encargos complementares</v>
          </cell>
          <cell r="D2229" t="str">
            <v>h</v>
          </cell>
          <cell r="E2229">
            <v>12</v>
          </cell>
          <cell r="F2229">
            <v>19.11</v>
          </cell>
          <cell r="G2229">
            <v>229.32</v>
          </cell>
        </row>
        <row r="2230">
          <cell r="A2230" t="str">
            <v>.10</v>
          </cell>
          <cell r="B2230" t="str">
            <v>Sinapi 88247</v>
          </cell>
          <cell r="C2230" t="str">
            <v>Auxiliar de eletricista com encargos complementares</v>
          </cell>
          <cell r="D2230" t="str">
            <v>h</v>
          </cell>
          <cell r="E2230">
            <v>24</v>
          </cell>
          <cell r="F2230">
            <v>14.57</v>
          </cell>
          <cell r="G2230">
            <v>349.68</v>
          </cell>
        </row>
        <row r="2231">
          <cell r="A2231" t="str">
            <v>.11</v>
          </cell>
          <cell r="B2231" t="str">
            <v>Sinapi 88266</v>
          </cell>
          <cell r="C2231" t="str">
            <v>Eletrotécnico com encargos complementares</v>
          </cell>
          <cell r="D2231" t="str">
            <v>h</v>
          </cell>
          <cell r="E2231">
            <v>12</v>
          </cell>
          <cell r="F2231">
            <v>21.91</v>
          </cell>
          <cell r="G2231">
            <v>262.92</v>
          </cell>
        </row>
        <row r="2234">
          <cell r="A2234" t="str">
            <v>Composição 0433</v>
          </cell>
          <cell r="B2234" t="str">
            <v>Comp. Criada a partir do elemento</v>
          </cell>
          <cell r="C2234" t="str">
            <v>RACK-CFTV, conforme detalhado em projeto, padrão 19" 42U, completo e montado, incluindo todos os acessórios, duas régua de tomadas com 12 posições, 2P+T de 10A e todos os equipamentos do sistema de CFTV nele contido. (Conforme plano de faces em projeto e Memorial Descritivo)</v>
          </cell>
          <cell r="D2234" t="str">
            <v>un</v>
          </cell>
          <cell r="E2234">
            <v>1</v>
          </cell>
          <cell r="G2234">
            <v>17369.739999999998</v>
          </cell>
        </row>
        <row r="2235">
          <cell r="A2235" t="str">
            <v>.1</v>
          </cell>
          <cell r="B2235" t="str">
            <v>Proposta</v>
          </cell>
          <cell r="C2235" t="str">
            <v>Rack Enterprise com guia 42u 600x1000 desm</v>
          </cell>
          <cell r="D2235" t="str">
            <v>un</v>
          </cell>
          <cell r="E2235">
            <v>1</v>
          </cell>
          <cell r="F2235">
            <v>10228.41</v>
          </cell>
          <cell r="G2235">
            <v>10228.41</v>
          </cell>
        </row>
        <row r="2236">
          <cell r="A2236" t="str">
            <v>.2</v>
          </cell>
          <cell r="B2236" t="str">
            <v>Proposta</v>
          </cell>
          <cell r="C2236" t="str">
            <v>Kit bandeja de emenda stack 24f</v>
          </cell>
          <cell r="D2236" t="str">
            <v>un</v>
          </cell>
          <cell r="E2236">
            <v>1</v>
          </cell>
          <cell r="F2236">
            <v>94.76</v>
          </cell>
          <cell r="G2236">
            <v>94.76</v>
          </cell>
        </row>
        <row r="2237">
          <cell r="A2237" t="str">
            <v>.3</v>
          </cell>
          <cell r="B2237" t="str">
            <v>Proposta</v>
          </cell>
          <cell r="C2237" t="str">
            <v>D.I.O. 48 fibras. ref. Furukawa Enterprise A270</v>
          </cell>
          <cell r="D2237" t="str">
            <v>un</v>
          </cell>
          <cell r="E2237">
            <v>1</v>
          </cell>
          <cell r="F2237">
            <v>698.3</v>
          </cell>
          <cell r="G2237">
            <v>698.3</v>
          </cell>
        </row>
        <row r="2238">
          <cell r="A2238" t="str">
            <v>.4</v>
          </cell>
          <cell r="B2238" t="str">
            <v>Proposta</v>
          </cell>
          <cell r="C2238" t="str">
            <v>Patch panel 24 portas com 24 alta densidade Furukawa</v>
          </cell>
          <cell r="D2238" t="str">
            <v>un</v>
          </cell>
          <cell r="E2238">
            <v>2</v>
          </cell>
          <cell r="F2238">
            <v>212.42</v>
          </cell>
          <cell r="G2238">
            <v>424.84</v>
          </cell>
        </row>
        <row r="2239">
          <cell r="A2239" t="str">
            <v>.5</v>
          </cell>
          <cell r="B2239" t="str">
            <v>Proposta</v>
          </cell>
          <cell r="C2239" t="str">
            <v>Organizador de cabos . ref. furukawa ref. 35150039</v>
          </cell>
          <cell r="D2239" t="str">
            <v>un</v>
          </cell>
          <cell r="E2239">
            <v>5</v>
          </cell>
          <cell r="F2239">
            <v>72.59</v>
          </cell>
          <cell r="G2239">
            <v>362.95</v>
          </cell>
        </row>
        <row r="2240">
          <cell r="A2240" t="str">
            <v>.6</v>
          </cell>
          <cell r="B2240" t="str">
            <v>Proposta</v>
          </cell>
          <cell r="C2240" t="str">
            <v>Conector fêmea gigalan cat6a</v>
          </cell>
          <cell r="D2240" t="str">
            <v>un</v>
          </cell>
          <cell r="E2240">
            <v>48</v>
          </cell>
          <cell r="F2240">
            <v>94.37</v>
          </cell>
          <cell r="G2240">
            <v>4529.76</v>
          </cell>
        </row>
        <row r="2241">
          <cell r="A2241" t="str">
            <v>.7</v>
          </cell>
          <cell r="B2241" t="str">
            <v>Proposta</v>
          </cell>
          <cell r="C2241" t="str">
            <v>Régua de 12 tomadas</v>
          </cell>
          <cell r="D2241" t="str">
            <v>un</v>
          </cell>
          <cell r="E2241">
            <v>1</v>
          </cell>
          <cell r="F2241">
            <v>66.44</v>
          </cell>
          <cell r="G2241">
            <v>66.44</v>
          </cell>
        </row>
        <row r="2242">
          <cell r="A2242" t="str">
            <v>.8</v>
          </cell>
          <cell r="B2242" t="str">
            <v>Proposta</v>
          </cell>
          <cell r="C2242" t="str">
            <v>Placa cega para rack 19"</v>
          </cell>
          <cell r="D2242" t="str">
            <v>un</v>
          </cell>
          <cell r="E2242">
            <v>28</v>
          </cell>
          <cell r="F2242">
            <v>4.37</v>
          </cell>
          <cell r="G2242">
            <v>122.36</v>
          </cell>
        </row>
        <row r="2243">
          <cell r="A2243" t="str">
            <v>.9</v>
          </cell>
          <cell r="B2243" t="str">
            <v>Sinapi 88264</v>
          </cell>
          <cell r="C2243" t="str">
            <v>Eletricista com encargos complementares</v>
          </cell>
          <cell r="D2243" t="str">
            <v>h</v>
          </cell>
          <cell r="E2243">
            <v>12</v>
          </cell>
          <cell r="F2243">
            <v>19.11</v>
          </cell>
          <cell r="G2243">
            <v>229.32</v>
          </cell>
        </row>
        <row r="2244">
          <cell r="A2244" t="str">
            <v>.10</v>
          </cell>
          <cell r="B2244" t="str">
            <v>Sinapi 88247</v>
          </cell>
          <cell r="C2244" t="str">
            <v>Auxiliar de eletricista com encargos complementares</v>
          </cell>
          <cell r="D2244" t="str">
            <v>h</v>
          </cell>
          <cell r="E2244">
            <v>24</v>
          </cell>
          <cell r="F2244">
            <v>14.57</v>
          </cell>
          <cell r="G2244">
            <v>349.68</v>
          </cell>
        </row>
        <row r="2245">
          <cell r="A2245" t="str">
            <v>.11</v>
          </cell>
          <cell r="B2245" t="str">
            <v>Sinapi 88266</v>
          </cell>
          <cell r="C2245" t="str">
            <v>Eletrotécnico com encargos complementares</v>
          </cell>
          <cell r="D2245" t="str">
            <v>h</v>
          </cell>
          <cell r="E2245">
            <v>12</v>
          </cell>
          <cell r="F2245">
            <v>21.91</v>
          </cell>
          <cell r="G2245">
            <v>262.92</v>
          </cell>
        </row>
        <row r="2248">
          <cell r="A2248" t="str">
            <v>Composição 0434</v>
          </cell>
          <cell r="B2248" t="str">
            <v>Comp. Criada a partir do elemento</v>
          </cell>
          <cell r="C2248" t="str">
            <v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WAP571-B-K9 ou superior. </v>
          </cell>
          <cell r="D2248" t="str">
            <v>un</v>
          </cell>
          <cell r="E2248">
            <v>1</v>
          </cell>
          <cell r="G2248">
            <v>2288.3900000000003</v>
          </cell>
        </row>
        <row r="2249">
          <cell r="A2249" t="str">
            <v>.1</v>
          </cell>
          <cell r="B2249" t="str">
            <v>Proposta</v>
          </cell>
          <cell r="C2249" t="str">
            <v>Aparelho de acesso a rede sem fio (Wireless):  Ref.: CISCO modelo WAP571-B-K9</v>
          </cell>
          <cell r="D2249" t="str">
            <v>un</v>
          </cell>
          <cell r="E2249">
            <v>1</v>
          </cell>
          <cell r="F2249">
            <v>2186.29</v>
          </cell>
          <cell r="G2249">
            <v>2186.29</v>
          </cell>
        </row>
        <row r="2250">
          <cell r="A2250" t="str">
            <v>.2</v>
          </cell>
          <cell r="B2250" t="str">
            <v>Sinapi 88247</v>
          </cell>
          <cell r="C2250" t="str">
            <v>Auxiliar de eletricista com encargos complementares</v>
          </cell>
          <cell r="D2250" t="str">
            <v>h</v>
          </cell>
          <cell r="E2250">
            <v>4</v>
          </cell>
          <cell r="F2250">
            <v>14.57</v>
          </cell>
          <cell r="G2250">
            <v>58.28</v>
          </cell>
        </row>
        <row r="2251">
          <cell r="A2251" t="str">
            <v>.3</v>
          </cell>
          <cell r="B2251" t="str">
            <v>Sinapi 88266</v>
          </cell>
          <cell r="C2251" t="str">
            <v>Eletrotécnico com encargos complementares</v>
          </cell>
          <cell r="D2251" t="str">
            <v>h</v>
          </cell>
          <cell r="E2251">
            <v>2</v>
          </cell>
          <cell r="F2251">
            <v>21.91</v>
          </cell>
          <cell r="G2251">
            <v>43.82</v>
          </cell>
        </row>
        <row r="2254">
          <cell r="A2254" t="str">
            <v>Composição 0435</v>
          </cell>
          <cell r="B2254" t="str">
            <v>Comp. Criada a partir do elemento</v>
          </cell>
          <cell r="C2254" t="str">
            <v>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v>
          </cell>
          <cell r="D2254" t="str">
            <v>un</v>
          </cell>
          <cell r="E2254">
            <v>1</v>
          </cell>
          <cell r="G2254">
            <v>1820.2599999999998</v>
          </cell>
        </row>
        <row r="2255">
          <cell r="A2255" t="str">
            <v>.1</v>
          </cell>
          <cell r="B2255" t="str">
            <v>Proposta</v>
          </cell>
          <cell r="C2255" t="str">
            <v>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v>
          </cell>
          <cell r="D2255" t="str">
            <v>un</v>
          </cell>
          <cell r="E2255">
            <v>1</v>
          </cell>
          <cell r="F2255">
            <v>1760.29</v>
          </cell>
          <cell r="G2255">
            <v>1760.29</v>
          </cell>
        </row>
        <row r="2256">
          <cell r="A2256" t="str">
            <v>.2</v>
          </cell>
          <cell r="B2256" t="str">
            <v>Sinapi 88264</v>
          </cell>
          <cell r="C2256" t="str">
            <v>Eletricista com encargos complementares</v>
          </cell>
          <cell r="D2256" t="str">
            <v>h</v>
          </cell>
          <cell r="E2256">
            <v>1</v>
          </cell>
          <cell r="F2256">
            <v>19.11</v>
          </cell>
          <cell r="G2256">
            <v>19.11</v>
          </cell>
        </row>
        <row r="2257">
          <cell r="A2257" t="str">
            <v>.3</v>
          </cell>
          <cell r="B2257" t="str">
            <v>Sinapi 88247</v>
          </cell>
          <cell r="C2257" t="str">
            <v>Auxiliar de eletricista com encargos complementares</v>
          </cell>
          <cell r="D2257" t="str">
            <v>h</v>
          </cell>
          <cell r="E2257">
            <v>1</v>
          </cell>
          <cell r="F2257">
            <v>14.57</v>
          </cell>
          <cell r="G2257">
            <v>14.57</v>
          </cell>
        </row>
        <row r="2258">
          <cell r="A2258" t="str">
            <v>.4</v>
          </cell>
          <cell r="B2258" t="str">
            <v>Sinapi 88266</v>
          </cell>
          <cell r="C2258" t="str">
            <v>Eletrotécnico com encargos complementares</v>
          </cell>
          <cell r="D2258" t="str">
            <v>h</v>
          </cell>
          <cell r="E2258">
            <v>1.2</v>
          </cell>
          <cell r="F2258">
            <v>21.91</v>
          </cell>
          <cell r="G2258">
            <v>26.29</v>
          </cell>
        </row>
        <row r="2261">
          <cell r="A2261" t="str">
            <v>Composição 0436</v>
          </cell>
          <cell r="B2261" t="str">
            <v>Comp. Criada a partir do elemento</v>
          </cell>
          <cell r="C2261" t="str">
            <v>Câmera Speed Dome: Resolução Full HD (2 MP) / Zoom óptico 12x / Zoom digital 16x / Suporte a PoE+ / Entradas/saídas de alarme: 2/1 / IP66, IK10 / ONVIF perfil S / INTELBRAS DDNS. Ref.: INTELBRÁS modelo VIP E5212 I ou superior</v>
          </cell>
          <cell r="D2261" t="str">
            <v>un</v>
          </cell>
          <cell r="E2261">
            <v>1</v>
          </cell>
          <cell r="G2261">
            <v>2894.8900000000003</v>
          </cell>
        </row>
        <row r="2262">
          <cell r="A2262" t="str">
            <v>.1</v>
          </cell>
          <cell r="B2262" t="str">
            <v>Proposta</v>
          </cell>
          <cell r="C2262" t="str">
            <v>Câmera Speed Dome: Resolução Full HD (2 MP) / Zoom óptico 12x / Zoom digital 16x / Suporte a PoE+ / Entradas/saídas de alarme: 2/1 / IP66, IK10 / ONVIF perfil S / INTELBRAS DDNS. Ref.: INTELBRÁS modelo VIP E5212 I ou superior</v>
          </cell>
          <cell r="D2262" t="str">
            <v>un</v>
          </cell>
          <cell r="E2262">
            <v>1</v>
          </cell>
          <cell r="F2262">
            <v>2834.92</v>
          </cell>
          <cell r="G2262">
            <v>2834.92</v>
          </cell>
        </row>
        <row r="2263">
          <cell r="A2263" t="str">
            <v>.2</v>
          </cell>
          <cell r="B2263" t="str">
            <v>Sinapi 88264</v>
          </cell>
          <cell r="C2263" t="str">
            <v>Eletricista com encargos complementares</v>
          </cell>
          <cell r="D2263" t="str">
            <v>h</v>
          </cell>
          <cell r="E2263">
            <v>1</v>
          </cell>
          <cell r="F2263">
            <v>19.11</v>
          </cell>
          <cell r="G2263">
            <v>19.11</v>
          </cell>
        </row>
        <row r="2264">
          <cell r="A2264" t="str">
            <v>.3</v>
          </cell>
          <cell r="B2264" t="str">
            <v>Sinapi 88247</v>
          </cell>
          <cell r="C2264" t="str">
            <v>Auxiliar de eletricista com encargos complementares</v>
          </cell>
          <cell r="D2264" t="str">
            <v>h</v>
          </cell>
          <cell r="E2264">
            <v>1</v>
          </cell>
          <cell r="F2264">
            <v>14.57</v>
          </cell>
          <cell r="G2264">
            <v>14.57</v>
          </cell>
        </row>
        <row r="2265">
          <cell r="A2265" t="str">
            <v>.4</v>
          </cell>
          <cell r="B2265" t="str">
            <v>Sinapi 88266</v>
          </cell>
          <cell r="C2265" t="str">
            <v>Eletrotécnico com encargos complementares</v>
          </cell>
          <cell r="D2265" t="str">
            <v>h</v>
          </cell>
          <cell r="E2265">
            <v>1.2</v>
          </cell>
          <cell r="F2265">
            <v>21.91</v>
          </cell>
          <cell r="G2265">
            <v>26.29</v>
          </cell>
        </row>
        <row r="2268">
          <cell r="A2268" t="str">
            <v>Composição 0437</v>
          </cell>
          <cell r="B2268" t="str">
            <v>Comp. Criada a partir do elemento</v>
          </cell>
          <cell r="C2268" t="str">
            <v>Monitor Profissional Led LFD Stand Alone 40'' USB/DVI/HDMI. Ref.: SAMSUNG Modelo DC40E ou superior</v>
          </cell>
          <cell r="D2268" t="str">
            <v>un</v>
          </cell>
          <cell r="E2268">
            <v>1</v>
          </cell>
          <cell r="G2268">
            <v>2546.91</v>
          </cell>
        </row>
        <row r="2269">
          <cell r="A2269" t="str">
            <v>.1</v>
          </cell>
          <cell r="B2269" t="str">
            <v>Proposta</v>
          </cell>
          <cell r="C2269" t="str">
            <v>Monitor Profissional Led LFD Stand Alone 40'' USB/DVI/HDMI. Ref.: SAMSUNG Modelo DC40E ou superior</v>
          </cell>
          <cell r="D2269" t="str">
            <v>un</v>
          </cell>
          <cell r="E2269">
            <v>1</v>
          </cell>
          <cell r="F2269">
            <v>2525</v>
          </cell>
          <cell r="G2269">
            <v>2525</v>
          </cell>
        </row>
        <row r="2270">
          <cell r="A2270" t="str">
            <v>.2</v>
          </cell>
          <cell r="B2270" t="str">
            <v>Sinapi 88266</v>
          </cell>
          <cell r="C2270" t="str">
            <v>Eletrotécnico com encargos complementares</v>
          </cell>
          <cell r="D2270" t="str">
            <v>h</v>
          </cell>
          <cell r="E2270">
            <v>1</v>
          </cell>
          <cell r="F2270">
            <v>21.91</v>
          </cell>
          <cell r="G2270">
            <v>21.91</v>
          </cell>
        </row>
        <row r="2273">
          <cell r="A2273" t="str">
            <v>Composição 0438</v>
          </cell>
          <cell r="B2273" t="str">
            <v>Comp. Criada a partir do elemento</v>
          </cell>
          <cell r="C2273" t="str">
            <v>Estação de trabalho para  sistema de CFTV, conforme especificado no Memorial Descritivo.  Ref. DELL ou superior</v>
          </cell>
          <cell r="D2273" t="str">
            <v>un</v>
          </cell>
          <cell r="E2273">
            <v>1</v>
          </cell>
          <cell r="G2273">
            <v>11752.32</v>
          </cell>
        </row>
        <row r="2274">
          <cell r="A2274" t="str">
            <v>.1</v>
          </cell>
          <cell r="B2274" t="str">
            <v>Proposta</v>
          </cell>
          <cell r="C2274" t="str">
            <v>Estação de trabalho para  sistema de CFTV, conforme especificado no Memorial Descritivo.  Ref. DELL ou superior</v>
          </cell>
          <cell r="D2274" t="str">
            <v>un</v>
          </cell>
          <cell r="E2274">
            <v>1</v>
          </cell>
          <cell r="F2274">
            <v>11631</v>
          </cell>
          <cell r="G2274">
            <v>11631</v>
          </cell>
        </row>
        <row r="2275">
          <cell r="A2275" t="str">
            <v>.2</v>
          </cell>
          <cell r="B2275" t="str">
            <v>Sinapi 88266</v>
          </cell>
          <cell r="C2275" t="str">
            <v>Eletrotécnico com encargos complementares</v>
          </cell>
          <cell r="D2275" t="str">
            <v>h</v>
          </cell>
          <cell r="E2275">
            <v>4</v>
          </cell>
          <cell r="F2275">
            <v>21.91</v>
          </cell>
          <cell r="G2275">
            <v>87.64</v>
          </cell>
        </row>
        <row r="2276">
          <cell r="A2276" t="str">
            <v>.3</v>
          </cell>
          <cell r="B2276" t="str">
            <v>Sinapi 88264</v>
          </cell>
          <cell r="C2276" t="str">
            <v>Eletricista com encargos complementares</v>
          </cell>
          <cell r="D2276" t="str">
            <v>h</v>
          </cell>
          <cell r="E2276">
            <v>1</v>
          </cell>
          <cell r="F2276">
            <v>19.11</v>
          </cell>
          <cell r="G2276">
            <v>19.11</v>
          </cell>
        </row>
        <row r="2277">
          <cell r="A2277" t="str">
            <v>.4</v>
          </cell>
          <cell r="B2277" t="str">
            <v>Sinapi 88247</v>
          </cell>
          <cell r="C2277" t="str">
            <v>Auxiliar de eletricista com encargos complementares</v>
          </cell>
          <cell r="D2277" t="str">
            <v>h</v>
          </cell>
          <cell r="E2277">
            <v>1</v>
          </cell>
          <cell r="F2277">
            <v>14.57</v>
          </cell>
          <cell r="G2277">
            <v>14.57</v>
          </cell>
        </row>
        <row r="2280">
          <cell r="A2280" t="str">
            <v>Composição 0439</v>
          </cell>
          <cell r="B2280" t="str">
            <v>Comp. Criada a partir do elemento</v>
          </cell>
          <cell r="C2280" t="str">
            <v>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v>
          </cell>
          <cell r="D2280" t="str">
            <v>un</v>
          </cell>
          <cell r="E2280">
            <v>1</v>
          </cell>
          <cell r="G2280">
            <v>3155.3100000000004</v>
          </cell>
        </row>
        <row r="2281">
          <cell r="A2281" t="str">
            <v>.1</v>
          </cell>
          <cell r="B2281" t="str">
            <v>Proposta</v>
          </cell>
          <cell r="C2281" t="str">
            <v>STORAGE NVR até 32 Cameras Intelbrás NVD7032</v>
          </cell>
          <cell r="D2281" t="str">
            <v>un</v>
          </cell>
          <cell r="E2281">
            <v>1</v>
          </cell>
          <cell r="F2281">
            <v>3028.09</v>
          </cell>
          <cell r="G2281">
            <v>3028.09</v>
          </cell>
        </row>
        <row r="2282">
          <cell r="A2282" t="str">
            <v>.2</v>
          </cell>
          <cell r="B2282" t="str">
            <v>Sinapi 88266</v>
          </cell>
          <cell r="C2282" t="str">
            <v>Eletrotécnico com encargos complementares</v>
          </cell>
          <cell r="D2282" t="str">
            <v>h</v>
          </cell>
          <cell r="E2282">
            <v>3.5</v>
          </cell>
          <cell r="F2282">
            <v>21.91</v>
          </cell>
          <cell r="G2282">
            <v>76.69</v>
          </cell>
        </row>
        <row r="2283">
          <cell r="A2283" t="str">
            <v>.3</v>
          </cell>
          <cell r="B2283" t="str">
            <v>Sinapi 88264</v>
          </cell>
          <cell r="C2283" t="str">
            <v>Eletricista com encargos complementares</v>
          </cell>
          <cell r="D2283" t="str">
            <v>h</v>
          </cell>
          <cell r="E2283">
            <v>1.5</v>
          </cell>
          <cell r="F2283">
            <v>19.11</v>
          </cell>
          <cell r="G2283">
            <v>28.67</v>
          </cell>
        </row>
        <row r="2284">
          <cell r="A2284" t="str">
            <v>.4</v>
          </cell>
          <cell r="B2284" t="str">
            <v>Sinapi 88247</v>
          </cell>
          <cell r="C2284" t="str">
            <v>Auxiliar de eletricista com encargos complementares</v>
          </cell>
          <cell r="D2284" t="str">
            <v>h</v>
          </cell>
          <cell r="E2284">
            <v>1.5</v>
          </cell>
          <cell r="F2284">
            <v>14.57</v>
          </cell>
          <cell r="G2284">
            <v>21.86</v>
          </cell>
        </row>
        <row r="2287">
          <cell r="A2287" t="str">
            <v>Composição 0440</v>
          </cell>
          <cell r="B2287" t="str">
            <v>Comp. Criada a partir do elemento</v>
          </cell>
          <cell r="C2287" t="str">
            <v>Teclado, mouse, cabos, plugues, adaptadores, Monitor 24" Samsung Full HD com Design Ultrafino, HDMI, tela Led - S24F350 e demais itens e acessórios necessários ao prefeito funcionamento do sistema.</v>
          </cell>
          <cell r="D2287" t="str">
            <v>cj</v>
          </cell>
          <cell r="E2287">
            <v>1</v>
          </cell>
          <cell r="G2287">
            <v>1033.3699999999999</v>
          </cell>
        </row>
        <row r="2288">
          <cell r="A2288" t="str">
            <v>.1</v>
          </cell>
          <cell r="B2288" t="str">
            <v>Proposta</v>
          </cell>
          <cell r="C2288" t="str">
            <v>Teclado e mouse wireless</v>
          </cell>
          <cell r="D2288" t="str">
            <v>un</v>
          </cell>
          <cell r="E2288">
            <v>1</v>
          </cell>
          <cell r="F2288">
            <v>169</v>
          </cell>
          <cell r="G2288">
            <v>169</v>
          </cell>
        </row>
        <row r="2289">
          <cell r="A2289" t="str">
            <v>.3</v>
          </cell>
          <cell r="B2289" t="str">
            <v>Proposta</v>
          </cell>
          <cell r="C2289" t="str">
            <v>MONITOR 24" FULL HD ULTRA FINO S24F350</v>
          </cell>
          <cell r="D2289" t="str">
            <v>un</v>
          </cell>
          <cell r="E2289">
            <v>1</v>
          </cell>
          <cell r="F2289">
            <v>820.6</v>
          </cell>
          <cell r="G2289">
            <v>820.6</v>
          </cell>
        </row>
        <row r="2290">
          <cell r="A2290" t="str">
            <v>.4</v>
          </cell>
          <cell r="B2290" t="str">
            <v>Sinapi 88266</v>
          </cell>
          <cell r="C2290" t="str">
            <v>Eletrotécnico com encargos complementares</v>
          </cell>
          <cell r="D2290" t="str">
            <v>h</v>
          </cell>
          <cell r="E2290">
            <v>1.2</v>
          </cell>
          <cell r="F2290">
            <v>21.91</v>
          </cell>
          <cell r="G2290">
            <v>26.29</v>
          </cell>
        </row>
        <row r="2291">
          <cell r="A2291" t="str">
            <v>.5</v>
          </cell>
          <cell r="B2291" t="str">
            <v>Sinapi 88247</v>
          </cell>
          <cell r="C2291" t="str">
            <v>Auxiliar de eletricista com encargos complementares</v>
          </cell>
          <cell r="D2291" t="str">
            <v>h</v>
          </cell>
          <cell r="E2291">
            <v>1.2</v>
          </cell>
          <cell r="F2291">
            <v>14.57</v>
          </cell>
          <cell r="G2291">
            <v>17.48</v>
          </cell>
        </row>
        <row r="2294">
          <cell r="A2294" t="str">
            <v>Composição 0441</v>
          </cell>
          <cell r="B2294" t="str">
            <v>Comp. Criada a partir do elemento</v>
          </cell>
          <cell r="C2294" t="str">
            <v>Certificações, Testes e verificações gerais dos sistemas executados com emissão de relatório de comissionamento, conforme Memorial Descritivo.</v>
          </cell>
          <cell r="D2294" t="str">
            <v>cj</v>
          </cell>
          <cell r="E2294">
            <v>1</v>
          </cell>
          <cell r="G2294">
            <v>21155.199999999997</v>
          </cell>
        </row>
        <row r="2295">
          <cell r="A2295" t="str">
            <v>.1</v>
          </cell>
          <cell r="B2295" t="str">
            <v>Sinapi 91677</v>
          </cell>
          <cell r="C2295" t="str">
            <v xml:space="preserve">Engenheiro eletricista com encargos complementares </v>
          </cell>
          <cell r="D2295" t="str">
            <v>h</v>
          </cell>
          <cell r="E2295">
            <v>64</v>
          </cell>
          <cell r="F2295">
            <v>161.81</v>
          </cell>
          <cell r="G2295">
            <v>10355.84</v>
          </cell>
        </row>
        <row r="2296">
          <cell r="A2296" t="str">
            <v>.2</v>
          </cell>
          <cell r="B2296" t="str">
            <v>Sinapi 90780</v>
          </cell>
          <cell r="C2296" t="str">
            <v>Mestre de obras com encargos complementares</v>
          </cell>
          <cell r="D2296" t="str">
            <v>h</v>
          </cell>
          <cell r="E2296">
            <v>64</v>
          </cell>
          <cell r="F2296">
            <v>28.42</v>
          </cell>
          <cell r="G2296">
            <v>1818.88</v>
          </cell>
        </row>
        <row r="2297">
          <cell r="A2297" t="str">
            <v>.3</v>
          </cell>
          <cell r="B2297" t="str">
            <v>Sinapi 88266</v>
          </cell>
          <cell r="C2297" t="str">
            <v>Eletrotécnico com encargos complementares</v>
          </cell>
          <cell r="D2297" t="str">
            <v>h</v>
          </cell>
          <cell r="E2297">
            <v>128</v>
          </cell>
          <cell r="F2297">
            <v>21.91</v>
          </cell>
          <cell r="G2297">
            <v>2804.48</v>
          </cell>
        </row>
        <row r="2298">
          <cell r="A2298" t="str">
            <v>.4</v>
          </cell>
          <cell r="B2298" t="str">
            <v>Sinapi 88264</v>
          </cell>
          <cell r="C2298" t="str">
            <v>Eletricista com encargos complementares</v>
          </cell>
          <cell r="D2298" t="str">
            <v>h</v>
          </cell>
          <cell r="E2298">
            <v>128</v>
          </cell>
          <cell r="F2298">
            <v>19.11</v>
          </cell>
          <cell r="G2298">
            <v>2446.08</v>
          </cell>
        </row>
        <row r="2299">
          <cell r="A2299" t="str">
            <v>.5</v>
          </cell>
          <cell r="B2299" t="str">
            <v>Sinapi 88247</v>
          </cell>
          <cell r="C2299" t="str">
            <v>Auxiliar de eletricista com encargos complementares</v>
          </cell>
          <cell r="D2299" t="str">
            <v>h</v>
          </cell>
          <cell r="E2299">
            <v>256</v>
          </cell>
          <cell r="F2299">
            <v>14.57</v>
          </cell>
          <cell r="G2299">
            <v>3729.92</v>
          </cell>
        </row>
        <row r="2302">
          <cell r="A2302" t="str">
            <v>Composição 0442</v>
          </cell>
          <cell r="B2302" t="str">
            <v>Comp. Sinapi 91931 adaptada para o cabo</v>
          </cell>
          <cell r="C2302" t="str">
            <v>Cabo PP, em cobre eletrolítico com isolamento em PVC antichama, 750V, Ref.: Cabo PP Cordplast 450/750V da PRYSMIAN ou superior: 3x2,5 mm²</v>
          </cell>
          <cell r="D2302" t="str">
            <v>m</v>
          </cell>
          <cell r="E2302">
            <v>1</v>
          </cell>
          <cell r="G2302">
            <v>7.62</v>
          </cell>
        </row>
        <row r="2303">
          <cell r="A2303" t="str">
            <v>.1</v>
          </cell>
          <cell r="B2303" t="str">
            <v>Ins Sinapi 39258</v>
          </cell>
          <cell r="C2303" t="str">
            <v>Cabo multipolar de cobre, flexivel, classe 4 ou 5, isolacao em hepr, cobertura em pvc-st2, antichama bwf-b, 0,6/1 kv, 3 condutores de 2,5 mm2</v>
          </cell>
          <cell r="D2303" t="str">
            <v>m</v>
          </cell>
          <cell r="E2303">
            <v>1.19</v>
          </cell>
          <cell r="F2303">
            <v>4.91</v>
          </cell>
          <cell r="G2303">
            <v>5.84</v>
          </cell>
        </row>
        <row r="2304">
          <cell r="A2304" t="str">
            <v>.2</v>
          </cell>
          <cell r="B2304" t="str">
            <v>Ins Sinapi 21127</v>
          </cell>
          <cell r="C2304" t="str">
            <v>Fita isolante adesiva antichama, uso ate 750 v, em rolo de 19 mm x 5 m</v>
          </cell>
          <cell r="D2304" t="str">
            <v>un</v>
          </cell>
          <cell r="E2304">
            <v>8.9999999999999993E-3</v>
          </cell>
          <cell r="F2304">
            <v>3.02</v>
          </cell>
          <cell r="G2304">
            <v>0.03</v>
          </cell>
        </row>
        <row r="2305">
          <cell r="A2305" t="str">
            <v>.3</v>
          </cell>
          <cell r="B2305" t="str">
            <v>Sinapi 88247</v>
          </cell>
          <cell r="C2305" t="str">
            <v xml:space="preserve">Auxiliar de eletricista com encargos complementares </v>
          </cell>
          <cell r="D2305" t="str">
            <v>h</v>
          </cell>
          <cell r="E2305">
            <v>5.1999999999999998E-2</v>
          </cell>
          <cell r="F2305">
            <v>14.57</v>
          </cell>
          <cell r="G2305">
            <v>0.76</v>
          </cell>
        </row>
        <row r="2306">
          <cell r="A2306" t="str">
            <v>.4</v>
          </cell>
          <cell r="B2306" t="str">
            <v>Sinapi 88264</v>
          </cell>
          <cell r="C2306" t="str">
            <v xml:space="preserve">Eletricista com encargos complementares </v>
          </cell>
          <cell r="D2306" t="str">
            <v>h</v>
          </cell>
          <cell r="E2306">
            <v>5.1999999999999998E-2</v>
          </cell>
          <cell r="F2306">
            <v>19.11</v>
          </cell>
          <cell r="G2306">
            <v>0.99</v>
          </cell>
        </row>
        <row r="2309">
          <cell r="A2309" t="str">
            <v>Composição 0443</v>
          </cell>
          <cell r="B2309" t="str">
            <v>Comp. Sinapi 91929 para o cabo especificado</v>
          </cell>
          <cell r="C2309" t="str">
            <v>Cabo flexível em cobre eletrolítico com isolamento em EPR antichama (90ºC), classe de tensão 0,6/1kV, Ref.: SIEMENS, FICAP, PHELS DODGE, PRYSMIAN ou superior: 4 mm²</v>
          </cell>
          <cell r="D2309" t="str">
            <v>m</v>
          </cell>
          <cell r="E2309">
            <v>1</v>
          </cell>
          <cell r="G2309">
            <v>4.9499999999999993</v>
          </cell>
        </row>
        <row r="2310">
          <cell r="A2310" t="str">
            <v>.1</v>
          </cell>
          <cell r="B2310" t="str">
            <v>Proposta</v>
          </cell>
          <cell r="C2310" t="str">
            <v>Cabo flexível em cobre eletrolítico com isolamento em EPR antichama (90ºC), classe de tensão 0,6/1kV, Ref.: SIEMENS, FICAP, PHELS DODGE, PRYSMIAN ou superior: 4 mm²</v>
          </cell>
          <cell r="D2310" t="str">
            <v>m</v>
          </cell>
          <cell r="E2310">
            <v>1.19</v>
          </cell>
          <cell r="F2310">
            <v>3.01</v>
          </cell>
          <cell r="G2310">
            <v>3.58</v>
          </cell>
        </row>
        <row r="2311">
          <cell r="A2311" t="str">
            <v>.2</v>
          </cell>
          <cell r="B2311" t="str">
            <v>Ins Sinapi 21127</v>
          </cell>
          <cell r="C2311" t="str">
            <v>Fita isolante adesiva antichama, uso ate 750 v, em rolo de 19 mm x 5 m</v>
          </cell>
          <cell r="D2311" t="str">
            <v>un</v>
          </cell>
          <cell r="E2311">
            <v>8.9999999999999993E-3</v>
          </cell>
          <cell r="F2311">
            <v>3.02</v>
          </cell>
          <cell r="G2311">
            <v>0.03</v>
          </cell>
        </row>
        <row r="2312">
          <cell r="A2312" t="str">
            <v>.3</v>
          </cell>
          <cell r="B2312" t="str">
            <v>Sinapi 88247</v>
          </cell>
          <cell r="C2312" t="str">
            <v xml:space="preserve">Auxiliar de eletricista com encargos complementares </v>
          </cell>
          <cell r="D2312" t="str">
            <v>h</v>
          </cell>
          <cell r="E2312">
            <v>0.04</v>
          </cell>
          <cell r="F2312">
            <v>14.57</v>
          </cell>
          <cell r="G2312">
            <v>0.57999999999999996</v>
          </cell>
        </row>
        <row r="2313">
          <cell r="A2313" t="str">
            <v>.4</v>
          </cell>
          <cell r="B2313" t="str">
            <v>Sinapi 88264</v>
          </cell>
          <cell r="C2313" t="str">
            <v xml:space="preserve">Eletricista com encargos complementares </v>
          </cell>
          <cell r="D2313" t="str">
            <v>h</v>
          </cell>
          <cell r="E2313">
            <v>0.04</v>
          </cell>
          <cell r="F2313">
            <v>19.11</v>
          </cell>
          <cell r="G2313">
            <v>0.76</v>
          </cell>
        </row>
        <row r="2316">
          <cell r="A2316" t="str">
            <v>Composição 0444</v>
          </cell>
          <cell r="B2316" t="str">
            <v>Comp. Sinapi 91933 para o cabo especificado</v>
          </cell>
          <cell r="C2316" t="str">
            <v>Cabo flexível em cobre eletrolítico com isolamento em EPR antichama (90ºC), classe de tensão 0,6/1kV, Ref.: SIEMENS, FICAP, PHELS DODGE, PRYSMIAN ou superior: 10 mm²</v>
          </cell>
          <cell r="D2316" t="str">
            <v>m</v>
          </cell>
          <cell r="E2316">
            <v>1</v>
          </cell>
          <cell r="G2316">
            <v>10.220000000000001</v>
          </cell>
        </row>
        <row r="2317">
          <cell r="A2317" t="str">
            <v>.1</v>
          </cell>
          <cell r="B2317" t="str">
            <v>Proposta</v>
          </cell>
          <cell r="C2317" t="str">
            <v>Cabo flexível em cobre eletrolítico com isolamento em EPR antichama (90ºC), classe de tensão 0,6/1kV, Ref.: SIEMENS, FICAP, PHELS DODGE, PRYSMIAN ou superior: 10 mm²</v>
          </cell>
          <cell r="D2317" t="str">
            <v>m</v>
          </cell>
          <cell r="E2317">
            <v>1.19</v>
          </cell>
          <cell r="F2317">
            <v>6.39</v>
          </cell>
          <cell r="G2317">
            <v>7.6</v>
          </cell>
        </row>
        <row r="2318">
          <cell r="A2318" t="str">
            <v>.2</v>
          </cell>
          <cell r="B2318" t="str">
            <v>Ins Sinapi 21127</v>
          </cell>
          <cell r="C2318" t="str">
            <v>Fita isolante adesiva antichama, uso ate 750 v, em rolo de 19 mm x 5 m</v>
          </cell>
          <cell r="D2318" t="str">
            <v>un</v>
          </cell>
          <cell r="E2318">
            <v>8.9999999999999993E-3</v>
          </cell>
          <cell r="F2318">
            <v>3.02</v>
          </cell>
          <cell r="G2318">
            <v>0.03</v>
          </cell>
        </row>
        <row r="2319">
          <cell r="A2319" t="str">
            <v>.3</v>
          </cell>
          <cell r="B2319" t="str">
            <v>Sinapi 88247</v>
          </cell>
          <cell r="C2319" t="str">
            <v xml:space="preserve">Auxiliar de eletricista com encargos complementares </v>
          </cell>
          <cell r="D2319" t="str">
            <v>h</v>
          </cell>
          <cell r="E2319">
            <v>7.6999999999999999E-2</v>
          </cell>
          <cell r="F2319">
            <v>14.57</v>
          </cell>
          <cell r="G2319">
            <v>1.1200000000000001</v>
          </cell>
        </row>
        <row r="2320">
          <cell r="A2320" t="str">
            <v>.4</v>
          </cell>
          <cell r="B2320" t="str">
            <v>Sinapi 88264</v>
          </cell>
          <cell r="C2320" t="str">
            <v xml:space="preserve">Eletricista com encargos complementares </v>
          </cell>
          <cell r="D2320" t="str">
            <v>h</v>
          </cell>
          <cell r="E2320">
            <v>7.6999999999999999E-2</v>
          </cell>
          <cell r="F2320">
            <v>19.11</v>
          </cell>
          <cell r="G2320">
            <v>1.47</v>
          </cell>
        </row>
        <row r="2323">
          <cell r="A2323" t="str">
            <v>Composição 0445</v>
          </cell>
          <cell r="B2323" t="str">
            <v>Comp. Sinapi 92982 para o cabo especificado</v>
          </cell>
          <cell r="C2323" t="str">
            <v>Cabo flexível em cobre eletrolítico com isolamento em EPR antichama (90ºC), classe de tensão 0,6/1kV, Ref.: SIEMENS, FICAP, PHELS DODGE, PRYSMIAN ou superior: 16 mm²</v>
          </cell>
          <cell r="D2323" t="str">
            <v>m</v>
          </cell>
          <cell r="E2323">
            <v>1</v>
          </cell>
          <cell r="G2323">
            <v>10.639999999999999</v>
          </cell>
        </row>
        <row r="2324">
          <cell r="A2324" t="str">
            <v>.1</v>
          </cell>
          <cell r="B2324" t="str">
            <v>Proposta</v>
          </cell>
          <cell r="C2324" t="str">
            <v>Cabo flexível em cobre eletrolítico com isolamento em EPR antichama (90ºC), classe de tensão 0,6/1kV, Ref.: SIEMENS, FICAP, PHELS DODGE, PRYSMIAN ou superior: 16 mm²</v>
          </cell>
          <cell r="D2324" t="str">
            <v>m</v>
          </cell>
          <cell r="E2324">
            <v>1.0269999999999999</v>
          </cell>
          <cell r="F2324">
            <v>9.9</v>
          </cell>
          <cell r="G2324">
            <v>10.17</v>
          </cell>
        </row>
        <row r="2325">
          <cell r="A2325" t="str">
            <v>.2</v>
          </cell>
          <cell r="B2325" t="str">
            <v>Ins Sinapi 21127</v>
          </cell>
          <cell r="C2325" t="str">
            <v>Fita isolante adesiva antichama, uso ate 750 v, em rolo de 19 mm x 5 m</v>
          </cell>
          <cell r="D2325" t="str">
            <v>un</v>
          </cell>
          <cell r="E2325">
            <v>0.01</v>
          </cell>
          <cell r="F2325">
            <v>3.02</v>
          </cell>
          <cell r="G2325">
            <v>0.03</v>
          </cell>
        </row>
        <row r="2326">
          <cell r="A2326" t="str">
            <v>.3</v>
          </cell>
          <cell r="B2326" t="str">
            <v>Sinapi 88247</v>
          </cell>
          <cell r="C2326" t="str">
            <v xml:space="preserve">Auxiliar de eletricista com encargos complementares </v>
          </cell>
          <cell r="D2326" t="str">
            <v>h</v>
          </cell>
          <cell r="E2326">
            <v>1.2999999999999999E-2</v>
          </cell>
          <cell r="F2326">
            <v>14.57</v>
          </cell>
          <cell r="G2326">
            <v>0.19</v>
          </cell>
        </row>
        <row r="2327">
          <cell r="A2327" t="str">
            <v>.4</v>
          </cell>
          <cell r="B2327" t="str">
            <v>Sinapi 88264</v>
          </cell>
          <cell r="C2327" t="str">
            <v xml:space="preserve">Eletricista com encargos complementares </v>
          </cell>
          <cell r="D2327" t="str">
            <v>h</v>
          </cell>
          <cell r="E2327">
            <v>1.2999999999999999E-2</v>
          </cell>
          <cell r="F2327">
            <v>19.11</v>
          </cell>
          <cell r="G2327">
            <v>0.25</v>
          </cell>
        </row>
        <row r="2330">
          <cell r="A2330" t="str">
            <v>Composição 0446</v>
          </cell>
          <cell r="B2330" t="str">
            <v>Comp. Sinapi 92984 para o cabo especificado</v>
          </cell>
          <cell r="C2330" t="str">
            <v>Cabo flexível em cobre eletrolítico com isolamento em EPR antichama (90ºC), classe de tensão 0,6/1kV, Ref.: SIEMENS, FICAP, PHELS DODGE, PRYSMIAN ou superior: 25 mm²</v>
          </cell>
          <cell r="D2330" t="str">
            <v>m</v>
          </cell>
          <cell r="E2330">
            <v>1</v>
          </cell>
          <cell r="G2330">
            <v>17.39</v>
          </cell>
        </row>
        <row r="2331">
          <cell r="A2331" t="str">
            <v>.1</v>
          </cell>
          <cell r="B2331" t="str">
            <v>Proposta</v>
          </cell>
          <cell r="C2331" t="str">
            <v>Cabo flexível em cobre eletrolítico com isolamento em EPR antichama (90ºC), classe de tensão 0,6/1kV, Ref.: SIEMENS, FICAP, PHELS DODGE, PRYSMIAN ou superior: 25 mm²</v>
          </cell>
          <cell r="D2331" t="str">
            <v>m</v>
          </cell>
          <cell r="E2331">
            <v>1.0149999999999999</v>
          </cell>
          <cell r="F2331">
            <v>14.99</v>
          </cell>
          <cell r="G2331">
            <v>15.21</v>
          </cell>
        </row>
        <row r="2332">
          <cell r="A2332" t="str">
            <v>.2</v>
          </cell>
          <cell r="B2332" t="str">
            <v>Ins Sinapi 21127</v>
          </cell>
          <cell r="C2332" t="str">
            <v>Fita isolante adesiva antichama, uso ate 750 v, em rolo de 19 mm x 5 m</v>
          </cell>
          <cell r="D2332" t="str">
            <v>un</v>
          </cell>
          <cell r="E2332">
            <v>8.9999999999999993E-3</v>
          </cell>
          <cell r="F2332">
            <v>3.02</v>
          </cell>
          <cell r="G2332">
            <v>0.03</v>
          </cell>
        </row>
        <row r="2333">
          <cell r="A2333" t="str">
            <v>.3</v>
          </cell>
          <cell r="B2333" t="str">
            <v>Sinapi 88247</v>
          </cell>
          <cell r="C2333" t="str">
            <v xml:space="preserve">Auxiliar de eletricista com encargos complementares </v>
          </cell>
          <cell r="D2333" t="str">
            <v>h</v>
          </cell>
          <cell r="E2333">
            <v>6.4000000000000001E-2</v>
          </cell>
          <cell r="F2333">
            <v>14.57</v>
          </cell>
          <cell r="G2333">
            <v>0.93</v>
          </cell>
        </row>
        <row r="2334">
          <cell r="A2334" t="str">
            <v>.4</v>
          </cell>
          <cell r="B2334" t="str">
            <v>Sinapi 88264</v>
          </cell>
          <cell r="C2334" t="str">
            <v xml:space="preserve">Eletricista com encargos complementares </v>
          </cell>
          <cell r="D2334" t="str">
            <v>h</v>
          </cell>
          <cell r="E2334">
            <v>6.4000000000000001E-2</v>
          </cell>
          <cell r="F2334">
            <v>19.11</v>
          </cell>
          <cell r="G2334">
            <v>1.22</v>
          </cell>
        </row>
        <row r="2337">
          <cell r="A2337" t="str">
            <v>Composição 0447</v>
          </cell>
          <cell r="B2337" t="str">
            <v>Comp. Sinapi 92986 para o cabo especificado</v>
          </cell>
          <cell r="C2337" t="str">
            <v>Cabo flexível em cobre eletrolítico com isolamento em EPR antichama (90ºC), classe de tensão 0,6/1kV, Ref.: SIEMENS, FICAP, PHELS DODGE, PRYSMIAN ou superior: 35 mm²</v>
          </cell>
          <cell r="D2337" t="str">
            <v>m</v>
          </cell>
          <cell r="E2337">
            <v>1</v>
          </cell>
          <cell r="G2337">
            <v>23.08</v>
          </cell>
        </row>
        <row r="2338">
          <cell r="A2338" t="str">
            <v>.1</v>
          </cell>
          <cell r="B2338" t="str">
            <v>Proposta</v>
          </cell>
          <cell r="C2338" t="str">
            <v>Cabo flexível em cobre eletrolítico com isolamento em EPR antichama (90ºC), classe de tensão 0,6/1kV, Ref.: SIEMENS, FICAP, PHELS DODGE, PRYSMIAN ou superior: 35 mm²</v>
          </cell>
          <cell r="D2338" t="str">
            <v>m</v>
          </cell>
          <cell r="E2338">
            <v>1.0149999999999999</v>
          </cell>
          <cell r="F2338">
            <v>20.29</v>
          </cell>
          <cell r="G2338">
            <v>20.59</v>
          </cell>
        </row>
        <row r="2339">
          <cell r="A2339" t="str">
            <v>.2</v>
          </cell>
          <cell r="B2339" t="str">
            <v>Ins Sinapi 21127</v>
          </cell>
          <cell r="C2339" t="str">
            <v>Fita isolante adesiva antichama, uso ate 750 v, em rolo de 19 mm x 5 m</v>
          </cell>
          <cell r="D2339" t="str">
            <v>un</v>
          </cell>
          <cell r="E2339">
            <v>8.9999999999999993E-3</v>
          </cell>
          <cell r="F2339">
            <v>3.02</v>
          </cell>
          <cell r="G2339">
            <v>0.03</v>
          </cell>
        </row>
        <row r="2340">
          <cell r="A2340" t="str">
            <v>.3</v>
          </cell>
          <cell r="B2340" t="str">
            <v>Sinapi 88247</v>
          </cell>
          <cell r="C2340" t="str">
            <v xml:space="preserve">Auxiliar de eletricista com encargos complementares </v>
          </cell>
          <cell r="D2340" t="str">
            <v>h</v>
          </cell>
          <cell r="E2340">
            <v>7.2999999999999995E-2</v>
          </cell>
          <cell r="F2340">
            <v>14.57</v>
          </cell>
          <cell r="G2340">
            <v>1.06</v>
          </cell>
        </row>
        <row r="2341">
          <cell r="A2341" t="str">
            <v>.4</v>
          </cell>
          <cell r="B2341" t="str">
            <v>Sinapi 88264</v>
          </cell>
          <cell r="C2341" t="str">
            <v xml:space="preserve">Eletricista com encargos complementares </v>
          </cell>
          <cell r="D2341" t="str">
            <v>h</v>
          </cell>
          <cell r="E2341">
            <v>7.2999999999999995E-2</v>
          </cell>
          <cell r="F2341">
            <v>19.11</v>
          </cell>
          <cell r="G2341">
            <v>1.4</v>
          </cell>
        </row>
        <row r="2344">
          <cell r="A2344" t="str">
            <v>Composição 0448</v>
          </cell>
          <cell r="B2344" t="str">
            <v>Comp. Sinapi 92988 para o cabo especificado</v>
          </cell>
          <cell r="C2344" t="str">
            <v>Cabo flexível em cobre eletrolítico com isolamento em EPR antichama (90ºC), classe de tensão 0,6/1kV, Ref.: SIEMENS, FICAP, PHELS DODGE, PRYSMIAN ou superior: 50 mm²</v>
          </cell>
          <cell r="D2344" t="str">
            <v>m</v>
          </cell>
          <cell r="E2344">
            <v>1</v>
          </cell>
          <cell r="G2344">
            <v>32.57</v>
          </cell>
        </row>
        <row r="2345">
          <cell r="A2345" t="str">
            <v>.1</v>
          </cell>
          <cell r="B2345" t="str">
            <v>Proposta</v>
          </cell>
          <cell r="C2345" t="str">
            <v>Cabo flexível em cobre eletrolítico com isolamento em EPR antichama (90ºC), classe de tensão 0,6/1kV, Ref.: SIEMENS, FICAP, PHELS DODGE, PRYSMIAN ou superior: 50 mm²</v>
          </cell>
          <cell r="D2345" t="str">
            <v>m</v>
          </cell>
          <cell r="E2345">
            <v>1.0149999999999999</v>
          </cell>
          <cell r="F2345">
            <v>29.17</v>
          </cell>
          <cell r="G2345">
            <v>29.61</v>
          </cell>
        </row>
        <row r="2346">
          <cell r="A2346" t="str">
            <v>.2</v>
          </cell>
          <cell r="B2346" t="str">
            <v>Ins Sinapi 21127</v>
          </cell>
          <cell r="C2346" t="str">
            <v>Fita isolante adesiva antichama, uso ate 750 v, em rolo de 19 mm x 5 m</v>
          </cell>
          <cell r="D2346" t="str">
            <v>un</v>
          </cell>
          <cell r="E2346">
            <v>8.9999999999999993E-3</v>
          </cell>
          <cell r="F2346">
            <v>3.02</v>
          </cell>
          <cell r="G2346">
            <v>0.03</v>
          </cell>
        </row>
        <row r="2347">
          <cell r="A2347" t="str">
            <v>.3</v>
          </cell>
          <cell r="B2347" t="str">
            <v>Sinapi 88247</v>
          </cell>
          <cell r="C2347" t="str">
            <v xml:space="preserve">Auxiliar de eletricista com encargos complementares </v>
          </cell>
          <cell r="D2347" t="str">
            <v>h</v>
          </cell>
          <cell r="E2347">
            <v>8.6999999999999994E-2</v>
          </cell>
          <cell r="F2347">
            <v>14.57</v>
          </cell>
          <cell r="G2347">
            <v>1.27</v>
          </cell>
        </row>
        <row r="2348">
          <cell r="A2348" t="str">
            <v>.4</v>
          </cell>
          <cell r="B2348" t="str">
            <v>Sinapi 88264</v>
          </cell>
          <cell r="C2348" t="str">
            <v xml:space="preserve">Eletricista com encargos complementares </v>
          </cell>
          <cell r="D2348" t="str">
            <v>h</v>
          </cell>
          <cell r="E2348">
            <v>8.6999999999999994E-2</v>
          </cell>
          <cell r="F2348">
            <v>19.11</v>
          </cell>
          <cell r="G2348">
            <v>1.66</v>
          </cell>
        </row>
        <row r="2351">
          <cell r="A2351" t="str">
            <v>Composição 0449</v>
          </cell>
          <cell r="B2351" t="str">
            <v>Comp. Sinapi 92990 para o cabo especificado</v>
          </cell>
          <cell r="C2351" t="str">
            <v>Cabo flexível em cobre eletrolítico com isolamento em EPR antichama (90ºC), classe de tensão 0,6/1kV, Ref.: SIEMENS, FICAP, PHELS DODGE, PRYSMIAN ou superior: 70 mm²</v>
          </cell>
          <cell r="D2351" t="str">
            <v>m</v>
          </cell>
          <cell r="E2351">
            <v>1</v>
          </cell>
          <cell r="G2351">
            <v>44.57</v>
          </cell>
        </row>
        <row r="2352">
          <cell r="A2352" t="str">
            <v>.1</v>
          </cell>
          <cell r="B2352" t="str">
            <v>Proposta</v>
          </cell>
          <cell r="C2352" t="str">
            <v>Cabo flexível em cobre eletrolítico com isolamento em EPR antichama (90ºC), classe de tensão 0,6/1kV, Ref.: SIEMENS, FICAP, PHELS DODGE, PRYSMIAN ou superior: 70 mm²</v>
          </cell>
          <cell r="D2352" t="str">
            <v>m</v>
          </cell>
          <cell r="E2352">
            <v>1.0149999999999999</v>
          </cell>
          <cell r="F2352">
            <v>40.39</v>
          </cell>
          <cell r="G2352">
            <v>41</v>
          </cell>
        </row>
        <row r="2353">
          <cell r="A2353" t="str">
            <v>.2</v>
          </cell>
          <cell r="B2353" t="str">
            <v>Ins Sinapi 21127</v>
          </cell>
          <cell r="C2353" t="str">
            <v>Fita isolante adesiva antichama, uso ate 750 v, em rolo de 19 mm x 5 m</v>
          </cell>
          <cell r="D2353" t="str">
            <v>un</v>
          </cell>
          <cell r="E2353">
            <v>8.9999999999999993E-3</v>
          </cell>
          <cell r="F2353">
            <v>3.02</v>
          </cell>
          <cell r="G2353">
            <v>0.03</v>
          </cell>
        </row>
        <row r="2354">
          <cell r="A2354" t="str">
            <v>.3</v>
          </cell>
          <cell r="B2354" t="str">
            <v>Sinapi 88247</v>
          </cell>
          <cell r="C2354" t="str">
            <v xml:space="preserve">Auxiliar de eletricista com encargos complementares </v>
          </cell>
          <cell r="D2354" t="str">
            <v>h</v>
          </cell>
          <cell r="E2354">
            <v>0.105</v>
          </cell>
          <cell r="F2354">
            <v>14.57</v>
          </cell>
          <cell r="G2354">
            <v>1.53</v>
          </cell>
        </row>
        <row r="2355">
          <cell r="A2355" t="str">
            <v>.4</v>
          </cell>
          <cell r="B2355" t="str">
            <v>Sinapi 88264</v>
          </cell>
          <cell r="C2355" t="str">
            <v xml:space="preserve">Eletricista com encargos complementares </v>
          </cell>
          <cell r="D2355" t="str">
            <v>h</v>
          </cell>
          <cell r="E2355">
            <v>0.105</v>
          </cell>
          <cell r="F2355">
            <v>19.11</v>
          </cell>
          <cell r="G2355">
            <v>2.0099999999999998</v>
          </cell>
        </row>
        <row r="2358">
          <cell r="A2358" t="str">
            <v>Composição 0450</v>
          </cell>
          <cell r="B2358" t="str">
            <v>Comp. Sinapi 92992 para o cabo especificado</v>
          </cell>
          <cell r="C2358" t="str">
            <v>Cabo flexível em cobre eletrolítico com isolamento em EPR antichama (90ºC), classe de tensão 0,6/1kV, Ref.: SIEMENS, FICAP, PHELS DODGE, PRYSMIAN ou superior: 95 mm²</v>
          </cell>
          <cell r="D2358" t="str">
            <v>m</v>
          </cell>
          <cell r="E2358">
            <v>1</v>
          </cell>
          <cell r="G2358">
            <v>57.760000000000005</v>
          </cell>
        </row>
        <row r="2359">
          <cell r="A2359" t="str">
            <v>.1</v>
          </cell>
          <cell r="B2359" t="str">
            <v>Proposta</v>
          </cell>
          <cell r="C2359" t="str">
            <v>Cabo flexível em cobre eletrolítico com isolamento em EPR antichama (90ºC), classe de tensão 0,6/1kV, Ref.: SIEMENS, FICAP, PHELS DODGE, PRYSMIAN ou superior: 95 mm²</v>
          </cell>
          <cell r="D2359" t="str">
            <v>m</v>
          </cell>
          <cell r="E2359">
            <v>1.0149999999999999</v>
          </cell>
          <cell r="F2359">
            <v>52.63</v>
          </cell>
          <cell r="G2359">
            <v>53.42</v>
          </cell>
        </row>
        <row r="2360">
          <cell r="A2360" t="str">
            <v>.2</v>
          </cell>
          <cell r="B2360" t="str">
            <v>Ins Sinapi 21127</v>
          </cell>
          <cell r="C2360" t="str">
            <v>Fita isolante adesiva antichama, uso ate 750 v, em rolo de 19 mm x 5 m</v>
          </cell>
          <cell r="D2360" t="str">
            <v>un</v>
          </cell>
          <cell r="E2360">
            <v>8.9999999999999993E-3</v>
          </cell>
          <cell r="F2360">
            <v>3.02</v>
          </cell>
          <cell r="G2360">
            <v>0.03</v>
          </cell>
        </row>
        <row r="2361">
          <cell r="A2361" t="str">
            <v>.3</v>
          </cell>
          <cell r="B2361" t="str">
            <v>Sinapi 88247</v>
          </cell>
          <cell r="C2361" t="str">
            <v xml:space="preserve">Auxiliar de eletricista com encargos complementares </v>
          </cell>
          <cell r="D2361" t="str">
            <v>h</v>
          </cell>
          <cell r="E2361">
            <v>0.128</v>
          </cell>
          <cell r="F2361">
            <v>14.57</v>
          </cell>
          <cell r="G2361">
            <v>1.86</v>
          </cell>
        </row>
        <row r="2362">
          <cell r="A2362" t="str">
            <v>.4</v>
          </cell>
          <cell r="B2362" t="str">
            <v>Sinapi 88264</v>
          </cell>
          <cell r="C2362" t="str">
            <v xml:space="preserve">Eletricista com encargos complementares </v>
          </cell>
          <cell r="D2362" t="str">
            <v>h</v>
          </cell>
          <cell r="E2362">
            <v>0.128</v>
          </cell>
          <cell r="F2362">
            <v>19.11</v>
          </cell>
          <cell r="G2362">
            <v>2.4500000000000002</v>
          </cell>
        </row>
        <row r="2365">
          <cell r="A2365" t="str">
            <v>Composição 0451</v>
          </cell>
          <cell r="B2365" t="str">
            <v>Comp. Sinapi 92994 para o cabo especificado</v>
          </cell>
          <cell r="C2365" t="str">
            <v>Cabo flexível em cobre eletrolítico com isolamento em EPR antichama (90ºC), classe de tensão 0,6/1kV, Ref.: SIEMENS, FICAP, PHELS DODGE, PRYSMIAN ou superior: 120 mm²</v>
          </cell>
          <cell r="D2365" t="str">
            <v>m</v>
          </cell>
          <cell r="E2365">
            <v>1</v>
          </cell>
          <cell r="G2365">
            <v>73.010000000000005</v>
          </cell>
        </row>
        <row r="2366">
          <cell r="A2366" t="str">
            <v>.1</v>
          </cell>
          <cell r="B2366" t="str">
            <v>Proposta</v>
          </cell>
          <cell r="C2366" t="str">
            <v>Cabo flexível em cobre eletrolítico com isolamento em EPR antichama (90ºC), classe de tensão 0,6/1kV, Ref.: SIEMENS, FICAP, PHELS DODGE, PRYSMIAN ou superior: 120 mm²</v>
          </cell>
          <cell r="D2366" t="str">
            <v>m</v>
          </cell>
          <cell r="E2366">
            <v>1.0149999999999999</v>
          </cell>
          <cell r="F2366">
            <v>66.87</v>
          </cell>
          <cell r="G2366">
            <v>67.87</v>
          </cell>
        </row>
        <row r="2367">
          <cell r="A2367" t="str">
            <v>.2</v>
          </cell>
          <cell r="B2367" t="str">
            <v>Ins Sinapi 21127</v>
          </cell>
          <cell r="C2367" t="str">
            <v>Fita isolante adesiva antichama, uso ate 750 v, em rolo de 19 mm x 5 m</v>
          </cell>
          <cell r="D2367" t="str">
            <v>un</v>
          </cell>
          <cell r="E2367">
            <v>8.9999999999999993E-3</v>
          </cell>
          <cell r="F2367">
            <v>3.02</v>
          </cell>
          <cell r="G2367">
            <v>0.03</v>
          </cell>
        </row>
        <row r="2368">
          <cell r="A2368" t="str">
            <v>.3</v>
          </cell>
          <cell r="B2368" t="str">
            <v>Sinapi 88247</v>
          </cell>
          <cell r="C2368" t="str">
            <v xml:space="preserve">Auxiliar de eletricista com encargos complementares </v>
          </cell>
          <cell r="D2368" t="str">
            <v>h</v>
          </cell>
          <cell r="E2368">
            <v>0.152</v>
          </cell>
          <cell r="F2368">
            <v>14.57</v>
          </cell>
          <cell r="G2368">
            <v>2.21</v>
          </cell>
        </row>
        <row r="2369">
          <cell r="A2369" t="str">
            <v>.4</v>
          </cell>
          <cell r="B2369" t="str">
            <v>Sinapi 88264</v>
          </cell>
          <cell r="C2369" t="str">
            <v xml:space="preserve">Eletricista com encargos complementares </v>
          </cell>
          <cell r="D2369" t="str">
            <v>h</v>
          </cell>
          <cell r="E2369">
            <v>0.152</v>
          </cell>
          <cell r="F2369">
            <v>19.11</v>
          </cell>
          <cell r="G2369">
            <v>2.9</v>
          </cell>
        </row>
        <row r="2372">
          <cell r="A2372" t="str">
            <v>Composição 0452</v>
          </cell>
          <cell r="B2372" t="str">
            <v>Comp. Sinapi 93000 para o cabo especificado</v>
          </cell>
          <cell r="C2372" t="str">
            <v>Cabo flexível em cobre eletrolítico com isolamento em EPR antichama (90ºC), classe de tensão 0,6/1kV, Ref.: SIEMENS, FICAP, PHELS DODGE, PRYSMIAN ou superior: 240 mm²</v>
          </cell>
          <cell r="D2372" t="str">
            <v>m</v>
          </cell>
          <cell r="E2372">
            <v>1</v>
          </cell>
          <cell r="G2372">
            <v>143.04000000000002</v>
          </cell>
        </row>
        <row r="2373">
          <cell r="A2373" t="str">
            <v>.1</v>
          </cell>
          <cell r="B2373" t="str">
            <v>Proposta</v>
          </cell>
          <cell r="C2373" t="str">
            <v>Cabo flexível em cobre eletrolítico com isolamento em EPR antichama (90ºC), classe de tensão 0,6/1kV, Ref.: SIEMENS, FICAP, PHELS DODGE, PRYSMIAN ou superior: 240 mm²</v>
          </cell>
          <cell r="D2373" t="str">
            <v>m</v>
          </cell>
          <cell r="E2373">
            <v>1.0149999999999999</v>
          </cell>
          <cell r="F2373">
            <v>132.16999999999999</v>
          </cell>
          <cell r="G2373">
            <v>134.15</v>
          </cell>
        </row>
        <row r="2374">
          <cell r="A2374" t="str">
            <v>.2</v>
          </cell>
          <cell r="B2374" t="str">
            <v>Ins Sinapi 21127</v>
          </cell>
          <cell r="C2374" t="str">
            <v>Fita isolante adesiva antichama, uso ate 750 v, em rolo de 19 mm x 5 m</v>
          </cell>
          <cell r="D2374" t="str">
            <v>un</v>
          </cell>
          <cell r="E2374">
            <v>8.9999999999999993E-3</v>
          </cell>
          <cell r="F2374">
            <v>3.02</v>
          </cell>
          <cell r="G2374">
            <v>0.03</v>
          </cell>
        </row>
        <row r="2375">
          <cell r="A2375" t="str">
            <v>.3</v>
          </cell>
          <cell r="B2375" t="str">
            <v>Sinapi 88247</v>
          </cell>
          <cell r="C2375" t="str">
            <v xml:space="preserve">Auxiliar de eletricista com encargos complementares </v>
          </cell>
          <cell r="D2375" t="str">
            <v>h</v>
          </cell>
          <cell r="E2375">
            <v>0.26300000000000001</v>
          </cell>
          <cell r="F2375">
            <v>14.57</v>
          </cell>
          <cell r="G2375">
            <v>3.83</v>
          </cell>
        </row>
        <row r="2376">
          <cell r="A2376" t="str">
            <v>.4</v>
          </cell>
          <cell r="B2376" t="str">
            <v>Sinapi 88264</v>
          </cell>
          <cell r="C2376" t="str">
            <v xml:space="preserve">Eletricista com encargos complementares </v>
          </cell>
          <cell r="D2376" t="str">
            <v>h</v>
          </cell>
          <cell r="E2376">
            <v>0.26300000000000001</v>
          </cell>
          <cell r="F2376">
            <v>19.11</v>
          </cell>
          <cell r="G2376">
            <v>5.03</v>
          </cell>
        </row>
        <row r="2379">
          <cell r="A2379" t="str">
            <v>Composição 0453</v>
          </cell>
          <cell r="B2379" t="str">
            <v>Comp. Sinapi 91931 adaptada para o cabo</v>
          </cell>
          <cell r="C2379"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79" t="str">
            <v>m</v>
          </cell>
          <cell r="E2379">
            <v>1</v>
          </cell>
          <cell r="G2379">
            <v>7.62</v>
          </cell>
        </row>
        <row r="2380">
          <cell r="A2380" t="str">
            <v>.1</v>
          </cell>
          <cell r="B2380" t="str">
            <v>Ins Sinapi 39258</v>
          </cell>
          <cell r="C2380"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80" t="str">
            <v>m</v>
          </cell>
          <cell r="E2380">
            <v>1.19</v>
          </cell>
          <cell r="F2380">
            <v>4.91</v>
          </cell>
          <cell r="G2380">
            <v>5.84</v>
          </cell>
        </row>
        <row r="2381">
          <cell r="A2381" t="str">
            <v>.2</v>
          </cell>
          <cell r="B2381" t="str">
            <v>Ins Sinapi 21127</v>
          </cell>
          <cell r="C2381" t="str">
            <v>Fita isolante adesiva antichama, uso ate 750 v, em rolo de 19 mm x 5 m</v>
          </cell>
          <cell r="D2381" t="str">
            <v>un</v>
          </cell>
          <cell r="E2381">
            <v>8.9999999999999993E-3</v>
          </cell>
          <cell r="F2381">
            <v>3.02</v>
          </cell>
          <cell r="G2381">
            <v>0.03</v>
          </cell>
        </row>
        <row r="2382">
          <cell r="A2382" t="str">
            <v>.3</v>
          </cell>
          <cell r="B2382" t="str">
            <v>Sinapi 88247</v>
          </cell>
          <cell r="C2382" t="str">
            <v xml:space="preserve">Auxiliar de eletricista com encargos complementares </v>
          </cell>
          <cell r="D2382" t="str">
            <v>h</v>
          </cell>
          <cell r="E2382">
            <v>5.1999999999999998E-2</v>
          </cell>
          <cell r="F2382">
            <v>14.57</v>
          </cell>
          <cell r="G2382">
            <v>0.76</v>
          </cell>
        </row>
        <row r="2383">
          <cell r="A2383" t="str">
            <v>.4</v>
          </cell>
          <cell r="B2383" t="str">
            <v>Sinapi 88264</v>
          </cell>
          <cell r="C2383" t="str">
            <v xml:space="preserve">Eletricista com encargos complementares </v>
          </cell>
          <cell r="D2383" t="str">
            <v>h</v>
          </cell>
          <cell r="E2383">
            <v>5.1999999999999998E-2</v>
          </cell>
          <cell r="F2383">
            <v>19.11</v>
          </cell>
          <cell r="G2383">
            <v>0.99</v>
          </cell>
        </row>
        <row r="2386">
          <cell r="A2386" t="str">
            <v>Composição 0454</v>
          </cell>
          <cell r="B2386" t="str">
            <v>Comp. 09045/ORSE com insumos Sinapi</v>
          </cell>
          <cell r="C2386" t="str">
            <v>Eletroduto Flexível corrugado, fabricado em PEAD, incluindo curvas, luvas, buchas e arruelas, ref.: Kanaflex ou Similar Ø1.1/2"</v>
          </cell>
          <cell r="D2386" t="str">
            <v>m</v>
          </cell>
          <cell r="E2386">
            <v>1</v>
          </cell>
          <cell r="G2386">
            <v>10.219999999999999</v>
          </cell>
        </row>
        <row r="2387">
          <cell r="A2387" t="str">
            <v>.1</v>
          </cell>
          <cell r="B2387" t="str">
            <v>Ins Sinapi 39246</v>
          </cell>
          <cell r="C2387" t="str">
            <v>Eletrodutoduto pead flexivel parede simples, corrugacao helicoidal, cor preta, sem rosca, de 1 1/2", para cabeamento subterraneo (NBR 15715)</v>
          </cell>
          <cell r="D2387" t="str">
            <v>m</v>
          </cell>
          <cell r="E2387">
            <v>1.0149999999999999</v>
          </cell>
          <cell r="F2387">
            <v>3.61</v>
          </cell>
          <cell r="G2387">
            <v>3.66</v>
          </cell>
        </row>
        <row r="2388">
          <cell r="A2388" t="str">
            <v>.2</v>
          </cell>
          <cell r="B2388" t="str">
            <v>Sinapi 88247</v>
          </cell>
          <cell r="C2388" t="str">
            <v>Auxiliar de eletricista com encargos complementares</v>
          </cell>
          <cell r="D2388" t="str">
            <v>h</v>
          </cell>
          <cell r="E2388">
            <v>0.45</v>
          </cell>
          <cell r="F2388">
            <v>14.57</v>
          </cell>
          <cell r="G2388">
            <v>6.56</v>
          </cell>
        </row>
        <row r="2391">
          <cell r="A2391" t="str">
            <v>Composição 0455</v>
          </cell>
          <cell r="B2391" t="str">
            <v>Comp. 07150/ORSE com insumos Sinapi</v>
          </cell>
          <cell r="C2391" t="str">
            <v>Eletroduto Flexível corrugado, fabricado em PEAD, incluindo curvas, luvas, buchas e arruelas, ref.: Kanaflex ou Similar Ø 4"</v>
          </cell>
          <cell r="D2391" t="str">
            <v>m</v>
          </cell>
          <cell r="E2391">
            <v>1</v>
          </cell>
          <cell r="G2391">
            <v>16.84</v>
          </cell>
        </row>
        <row r="2392">
          <cell r="A2392" t="str">
            <v>.1</v>
          </cell>
          <cell r="B2392" t="str">
            <v>Ins Sinapi 39248</v>
          </cell>
          <cell r="C2392" t="str">
            <v>Eletrodutoduto pead flexivel parede simples, corrugacao helicoidal, cor preta, sem rosca, de 4", para cabeamento subterraneo (NBR 15715)</v>
          </cell>
          <cell r="D2392" t="str">
            <v>m</v>
          </cell>
          <cell r="E2392">
            <v>1.0149999999999999</v>
          </cell>
          <cell r="F2392">
            <v>10.130000000000001</v>
          </cell>
          <cell r="G2392">
            <v>10.28</v>
          </cell>
        </row>
        <row r="2393">
          <cell r="A2393" t="str">
            <v>.2</v>
          </cell>
          <cell r="B2393" t="str">
            <v>Sinapi 88247</v>
          </cell>
          <cell r="C2393" t="str">
            <v>Auxiliar de eletricista com encargos complementares</v>
          </cell>
          <cell r="D2393" t="str">
            <v>h</v>
          </cell>
          <cell r="E2393">
            <v>0.45</v>
          </cell>
          <cell r="F2393">
            <v>14.57</v>
          </cell>
          <cell r="G2393">
            <v>6.56</v>
          </cell>
        </row>
        <row r="2396">
          <cell r="A2396" t="str">
            <v>Composição 0456</v>
          </cell>
          <cell r="B2396" t="str">
            <v>Comp. Sinapi</v>
          </cell>
          <cell r="C2396" t="str">
            <v>Eletroduto PVC Flexível, ref.: Tigre ou Similar Ø3/4", apoios, suportes e fixações</v>
          </cell>
          <cell r="D2396" t="str">
            <v>m</v>
          </cell>
          <cell r="E2396">
            <v>1</v>
          </cell>
          <cell r="G2396">
            <v>7.02</v>
          </cell>
        </row>
        <row r="2397">
          <cell r="A2397" t="str">
            <v>.1</v>
          </cell>
          <cell r="B2397" t="str">
            <v>Sinapi 91854</v>
          </cell>
          <cell r="C2397" t="str">
            <v>Eletroduto flexível corrugado, pvc, dn 25 mm (3/4"), para circuitos terminais, instalado em parede - fornecimento e instalação</v>
          </cell>
          <cell r="D2397" t="str">
            <v>m</v>
          </cell>
          <cell r="E2397">
            <v>1</v>
          </cell>
          <cell r="F2397">
            <v>6.38</v>
          </cell>
          <cell r="G2397">
            <v>6.38</v>
          </cell>
        </row>
        <row r="2398">
          <cell r="A2398" t="str">
            <v>.2</v>
          </cell>
          <cell r="B2398" t="str">
            <v>Estimado</v>
          </cell>
          <cell r="C2398" t="str">
            <v>Apoios, suportes e fixações para o conjunto - 10% do total</v>
          </cell>
          <cell r="D2398" t="str">
            <v>un</v>
          </cell>
          <cell r="E2398">
            <v>0.1</v>
          </cell>
          <cell r="F2398">
            <v>6.38</v>
          </cell>
          <cell r="G2398">
            <v>0.64</v>
          </cell>
        </row>
        <row r="2401">
          <cell r="A2401" t="str">
            <v>Composição 0457</v>
          </cell>
          <cell r="B2401" t="str">
            <v>Comp. Sinapi</v>
          </cell>
          <cell r="C2401" t="str">
            <v>Eletroduto PVC Flexível, ref.: Tigre ou Similar Ø1.1/4", apoios, suportes e fixações</v>
          </cell>
          <cell r="D2401" t="str">
            <v>m</v>
          </cell>
          <cell r="E2401">
            <v>1</v>
          </cell>
          <cell r="G2401">
            <v>10.469999999999999</v>
          </cell>
        </row>
        <row r="2402">
          <cell r="A2402" t="str">
            <v>.1</v>
          </cell>
          <cell r="B2402" t="str">
            <v>Sinapi 91860</v>
          </cell>
          <cell r="C2402" t="str">
            <v>Eletroduto flexível corrugado, pead, dn 40 mm (1 1/4"), para circuitos terminais, instalado em parede - fornecimento e instalação</v>
          </cell>
          <cell r="D2402" t="str">
            <v>m</v>
          </cell>
          <cell r="E2402">
            <v>1</v>
          </cell>
          <cell r="F2402">
            <v>9.52</v>
          </cell>
          <cell r="G2402">
            <v>9.52</v>
          </cell>
        </row>
        <row r="2403">
          <cell r="A2403" t="str">
            <v>.2</v>
          </cell>
          <cell r="B2403" t="str">
            <v>Estimado</v>
          </cell>
          <cell r="C2403" t="str">
            <v>Apoios, suportes e fixações para o conjunto - 10% do total</v>
          </cell>
          <cell r="D2403" t="str">
            <v>un</v>
          </cell>
          <cell r="E2403">
            <v>0.1</v>
          </cell>
          <cell r="F2403">
            <v>9.52</v>
          </cell>
          <cell r="G2403">
            <v>0.95</v>
          </cell>
        </row>
        <row r="2406">
          <cell r="A2406" t="str">
            <v>Composição 0458</v>
          </cell>
          <cell r="B2406" t="str">
            <v xml:space="preserve">Composições Sinapi </v>
          </cell>
          <cell r="C2406" t="str">
            <v>Eletroduto em Aço Galvanizado tipo leve, incluindo curvas, luvas, buchas e arruelas, apoios, suportes e fixações ref.: A.D.MARTINI, APOLO, ELECON, MOPA, THOMEU. - Ø3/4"</v>
          </cell>
          <cell r="D2406" t="str">
            <v>m</v>
          </cell>
          <cell r="E2406">
            <v>1</v>
          </cell>
          <cell r="G2406">
            <v>29.519999999999996</v>
          </cell>
        </row>
        <row r="2407">
          <cell r="A2407" t="str">
            <v>.1</v>
          </cell>
          <cell r="B2407" t="str">
            <v>Sinapi 95749</v>
          </cell>
          <cell r="C2407" t="str">
            <v>Eletroduto de aço galvanizado, classe leve, DN 20 mm (3/4),  instalado em parede - fornecimento e instalação</v>
          </cell>
          <cell r="D2407" t="str">
            <v>m</v>
          </cell>
          <cell r="E2407">
            <v>1</v>
          </cell>
          <cell r="F2407">
            <v>20.149999999999999</v>
          </cell>
          <cell r="G2407">
            <v>20.149999999999999</v>
          </cell>
        </row>
        <row r="2408">
          <cell r="A2408" t="str">
            <v>.2</v>
          </cell>
          <cell r="B2408" t="str">
            <v>Sinapi 95757</v>
          </cell>
          <cell r="C2408" t="str">
            <v>Luva de emenda para eletroduto, aço galvanizado, DN 20 mm (3/4''), instalada em parede - fornecimento e instalação</v>
          </cell>
          <cell r="D2408" t="str">
            <v>un</v>
          </cell>
          <cell r="E2408">
            <v>0.33333000000000002</v>
          </cell>
          <cell r="F2408">
            <v>7.76</v>
          </cell>
          <cell r="G2408">
            <v>2.59</v>
          </cell>
        </row>
        <row r="2409">
          <cell r="A2409" t="str">
            <v>.3</v>
          </cell>
          <cell r="B2409" t="str">
            <v>Sinapi 91914 para eletroduto 3/4" galvanizado</v>
          </cell>
          <cell r="C2409" t="str">
            <v>Curva eletroduto 90 graus em aço galvanizado</v>
          </cell>
        </row>
        <row r="2410">
          <cell r="A2410" t="str">
            <v>.3.1</v>
          </cell>
          <cell r="B2410" t="str">
            <v>Ins Sinapi 2633</v>
          </cell>
          <cell r="C2410" t="str">
            <v>Curva 90 graus, para eletroduto, em aço galvanizado eletrolítico, diâmetro de 20 mm (3/4")</v>
          </cell>
          <cell r="D2410" t="str">
            <v>un</v>
          </cell>
          <cell r="E2410">
            <v>0.33333000000000002</v>
          </cell>
          <cell r="F2410">
            <v>4.2699999999999996</v>
          </cell>
          <cell r="G2410">
            <v>1.42</v>
          </cell>
        </row>
        <row r="2411">
          <cell r="A2411" t="str">
            <v>.3.2</v>
          </cell>
          <cell r="B2411" t="str">
            <v>Sinapi 88247</v>
          </cell>
          <cell r="C2411" t="str">
            <v>Auxiliar de eletricista com encargos complementares</v>
          </cell>
          <cell r="D2411" t="str">
            <v>h</v>
          </cell>
          <cell r="E2411">
            <v>7.9699999999999993E-2</v>
          </cell>
          <cell r="F2411">
            <v>14.57</v>
          </cell>
          <cell r="G2411">
            <v>1.1599999999999999</v>
          </cell>
        </row>
        <row r="2412">
          <cell r="A2412" t="str">
            <v>.3.3</v>
          </cell>
          <cell r="B2412" t="str">
            <v>Sinapi 88264</v>
          </cell>
          <cell r="C2412" t="str">
            <v>Eletricista com Encargos Complementares</v>
          </cell>
          <cell r="D2412" t="str">
            <v>h</v>
          </cell>
          <cell r="E2412">
            <v>7.9699999999999993E-2</v>
          </cell>
          <cell r="F2412">
            <v>19.11</v>
          </cell>
          <cell r="G2412">
            <v>1.52</v>
          </cell>
        </row>
        <row r="2413">
          <cell r="A2413" t="str">
            <v>.4</v>
          </cell>
          <cell r="B2413" t="str">
            <v>Estimado</v>
          </cell>
          <cell r="C2413" t="str">
            <v>Apoios, suportes e fixações para o conjunto - 10% do total</v>
          </cell>
          <cell r="D2413" t="str">
            <v>un</v>
          </cell>
          <cell r="E2413">
            <v>0.1</v>
          </cell>
          <cell r="F2413">
            <v>26.839999999999996</v>
          </cell>
          <cell r="G2413">
            <v>2.68</v>
          </cell>
        </row>
        <row r="2416">
          <cell r="A2416" t="str">
            <v>Composição 0459</v>
          </cell>
          <cell r="B2416" t="str">
            <v>Comp. Criada a partir do elemento</v>
          </cell>
          <cell r="C2416" t="str">
            <v>Eletroduto em Aço Galvanizado tipo semi pesado, incluindo curvas, luvas, buchas e arruelas, apoios, suportes e fixações ref.: A.D.MARTINI, APOLO, ELECON, MOPA, THOMEU. - Ø1.1/4"</v>
          </cell>
          <cell r="D2416" t="str">
            <v>m</v>
          </cell>
          <cell r="E2416">
            <v>1</v>
          </cell>
          <cell r="G2416">
            <v>45.769999999999996</v>
          </cell>
        </row>
        <row r="2417">
          <cell r="A2417" t="str">
            <v>.1</v>
          </cell>
          <cell r="B2417" t="str">
            <v>Comp. Sinapi 91873</v>
          </cell>
          <cell r="C2417" t="str">
            <v>Eletroduto</v>
          </cell>
        </row>
        <row r="2418">
          <cell r="A2418" t="str">
            <v>.1.1</v>
          </cell>
          <cell r="B2418" t="str">
            <v>Ins Sinapi 21135</v>
          </cell>
          <cell r="C2418" t="str">
            <v>Eletroduto em aco galvanizado eletrolitico, semi pesado, diametro 1 1/4", parede de 1,20 mm</v>
          </cell>
          <cell r="D2418" t="str">
            <v>m</v>
          </cell>
          <cell r="E2418">
            <v>1.05</v>
          </cell>
          <cell r="F2418">
            <v>21.73</v>
          </cell>
          <cell r="G2418">
            <v>22.82</v>
          </cell>
        </row>
        <row r="2419">
          <cell r="A2419" t="str">
            <v>.1.2</v>
          </cell>
          <cell r="B2419" t="str">
            <v>Sinapi 88247</v>
          </cell>
          <cell r="C2419" t="str">
            <v>Auxiliar de eletricista com encargos complementares</v>
          </cell>
          <cell r="D2419" t="str">
            <v>h</v>
          </cell>
          <cell r="E2419">
            <v>0.221</v>
          </cell>
          <cell r="F2419">
            <v>14.57</v>
          </cell>
          <cell r="G2419">
            <v>3.22</v>
          </cell>
        </row>
        <row r="2420">
          <cell r="A2420" t="str">
            <v>.1.3</v>
          </cell>
          <cell r="B2420" t="str">
            <v>Sinapi 88264</v>
          </cell>
          <cell r="C2420" t="str">
            <v>Eletricista com encargos complementares</v>
          </cell>
          <cell r="D2420" t="str">
            <v>h</v>
          </cell>
          <cell r="E2420">
            <v>0.221</v>
          </cell>
          <cell r="F2420">
            <v>19.11</v>
          </cell>
          <cell r="G2420">
            <v>4.22</v>
          </cell>
        </row>
        <row r="2422">
          <cell r="A2422" t="str">
            <v>.2</v>
          </cell>
          <cell r="B2422" t="str">
            <v>Comp. Sinapi 91886</v>
          </cell>
          <cell r="C2422" t="str">
            <v>Luva Eletroduto</v>
          </cell>
        </row>
        <row r="2423">
          <cell r="A2423" t="str">
            <v>.2.1</v>
          </cell>
          <cell r="B2423" t="str">
            <v>Ins Sinapi 2639</v>
          </cell>
          <cell r="C2423" t="str">
            <v xml:space="preserve">Luva para eletroduto, em aço galvanizado eletrolítico, diâmetro de 100 mm (1 1/4") </v>
          </cell>
          <cell r="D2423" t="str">
            <v>un</v>
          </cell>
          <cell r="E2423">
            <v>0.33333000000000002</v>
          </cell>
          <cell r="F2423">
            <v>3.32</v>
          </cell>
          <cell r="G2423">
            <v>1.1100000000000001</v>
          </cell>
        </row>
        <row r="2424">
          <cell r="A2424" t="str">
            <v>.2.2</v>
          </cell>
          <cell r="B2424" t="str">
            <v>Sinapi 88247</v>
          </cell>
          <cell r="C2424" t="str">
            <v>Auxiliar de eletricista com encargos complementares</v>
          </cell>
          <cell r="D2424" t="str">
            <v>h</v>
          </cell>
          <cell r="E2424">
            <v>6.9330000000000003E-2</v>
          </cell>
          <cell r="F2424">
            <v>14.57</v>
          </cell>
          <cell r="G2424">
            <v>1.01</v>
          </cell>
        </row>
        <row r="2425">
          <cell r="A2425" t="str">
            <v>.2.3</v>
          </cell>
          <cell r="B2425" t="str">
            <v>Sinapi 88264</v>
          </cell>
          <cell r="C2425" t="str">
            <v>Eletricista com encargos complementares</v>
          </cell>
          <cell r="D2425" t="str">
            <v>h</v>
          </cell>
          <cell r="E2425">
            <v>6.9330000000000003E-2</v>
          </cell>
          <cell r="F2425">
            <v>19.11</v>
          </cell>
          <cell r="G2425">
            <v>1.32</v>
          </cell>
        </row>
        <row r="2427">
          <cell r="A2427" t="str">
            <v>.3</v>
          </cell>
          <cell r="B2427" t="str">
            <v>Comp. Sinapi 91920</v>
          </cell>
          <cell r="C2427" t="str">
            <v>Curva Eletroduto</v>
          </cell>
        </row>
        <row r="2428">
          <cell r="A2428" t="str">
            <v>.3.1</v>
          </cell>
          <cell r="B2428" t="str">
            <v>Ins Sinapi 2618</v>
          </cell>
          <cell r="C2428" t="str">
            <v>Curva 90 graus, para eletroduto, em aço galvanizado eletrolítico, diâmetro de 100 mm (1 1/4")</v>
          </cell>
          <cell r="D2428" t="str">
            <v>un</v>
          </cell>
          <cell r="E2428">
            <v>0.33333000000000002</v>
          </cell>
          <cell r="F2428">
            <v>13.21</v>
          </cell>
          <cell r="G2428">
            <v>4.4000000000000004</v>
          </cell>
        </row>
        <row r="2429">
          <cell r="A2429" t="str">
            <v>.3.2</v>
          </cell>
          <cell r="B2429" t="str">
            <v>Sinapi 88247</v>
          </cell>
          <cell r="C2429" t="str">
            <v>Auxiliar de eletricista com encargos complementares</v>
          </cell>
          <cell r="D2429" t="str">
            <v>h</v>
          </cell>
          <cell r="E2429">
            <v>0.104</v>
          </cell>
          <cell r="F2429">
            <v>14.57</v>
          </cell>
          <cell r="G2429">
            <v>1.52</v>
          </cell>
        </row>
        <row r="2430">
          <cell r="A2430" t="str">
            <v>.3.3</v>
          </cell>
          <cell r="B2430" t="str">
            <v>Sinapi 88264</v>
          </cell>
          <cell r="C2430" t="str">
            <v>Eletricista com encargos complementares</v>
          </cell>
          <cell r="D2430" t="str">
            <v>h</v>
          </cell>
          <cell r="E2430">
            <v>0.104</v>
          </cell>
          <cell r="F2430">
            <v>19.11</v>
          </cell>
          <cell r="G2430">
            <v>1.99</v>
          </cell>
        </row>
        <row r="2432">
          <cell r="A2432" t="str">
            <v>.4</v>
          </cell>
          <cell r="B2432" t="str">
            <v>Estimado</v>
          </cell>
          <cell r="C2432" t="str">
            <v>Apoios, suportes e fixações para o conjunto - 10 % do total</v>
          </cell>
          <cell r="D2432" t="str">
            <v>un</v>
          </cell>
          <cell r="E2432">
            <v>0.1</v>
          </cell>
          <cell r="F2432">
            <v>41.61</v>
          </cell>
          <cell r="G2432">
            <v>4.16</v>
          </cell>
        </row>
        <row r="2435">
          <cell r="A2435" t="str">
            <v>Composição 0460</v>
          </cell>
          <cell r="B2435" t="str">
            <v>Comp. Criada a partir do elemento</v>
          </cell>
          <cell r="C2435" t="str">
            <v>Eletroduto em Aço Galvanizado tipo semi pesado, incluindo curvas, luvas, buchas e arruelas, apoios, suportes e fixações ref.: A.D.MARTINI, APOLO, ELECON, MOPA, THOMEU. - Ø1.1/2"</v>
          </cell>
          <cell r="D2435" t="str">
            <v>m</v>
          </cell>
          <cell r="E2435">
            <v>1</v>
          </cell>
          <cell r="G2435">
            <v>44.22</v>
          </cell>
        </row>
        <row r="2436">
          <cell r="A2436" t="str">
            <v>.1</v>
          </cell>
          <cell r="B2436" t="str">
            <v>Comp. Sinapi 93008</v>
          </cell>
          <cell r="C2436" t="str">
            <v>Eletroduto</v>
          </cell>
        </row>
        <row r="2437">
          <cell r="A2437" t="str">
            <v>.1.1</v>
          </cell>
          <cell r="B2437" t="str">
            <v>Ins Sinapi 21130</v>
          </cell>
          <cell r="C2437" t="str">
            <v>Eletroduto em aco galvanizado eletrolitico, semi pesado, diametro 1 1/2", parede de 1,20 mm</v>
          </cell>
          <cell r="D2437" t="str">
            <v>m</v>
          </cell>
          <cell r="E2437">
            <v>1.05</v>
          </cell>
          <cell r="F2437">
            <v>22.07</v>
          </cell>
          <cell r="G2437">
            <v>23.17</v>
          </cell>
        </row>
        <row r="2438">
          <cell r="A2438" t="str">
            <v>.1.2</v>
          </cell>
          <cell r="B2438" t="str">
            <v>Sinapi 88247</v>
          </cell>
          <cell r="C2438" t="str">
            <v>Auxiliar de eletricista com encargos complementares</v>
          </cell>
          <cell r="D2438" t="str">
            <v>h</v>
          </cell>
          <cell r="E2438">
            <v>0.112</v>
          </cell>
          <cell r="F2438">
            <v>14.57</v>
          </cell>
          <cell r="G2438">
            <v>1.63</v>
          </cell>
        </row>
        <row r="2439">
          <cell r="A2439" t="str">
            <v>.1.3</v>
          </cell>
          <cell r="B2439" t="str">
            <v>Sinapi 88264</v>
          </cell>
          <cell r="C2439" t="str">
            <v>Eletricista com encargos complementares</v>
          </cell>
          <cell r="D2439" t="str">
            <v>h</v>
          </cell>
          <cell r="E2439">
            <v>0.112</v>
          </cell>
          <cell r="F2439">
            <v>19.11</v>
          </cell>
          <cell r="G2439">
            <v>2.14</v>
          </cell>
        </row>
        <row r="2441">
          <cell r="A2441" t="str">
            <v>.2</v>
          </cell>
          <cell r="B2441" t="str">
            <v>Comp. Sinapi 93013</v>
          </cell>
          <cell r="C2441" t="str">
            <v>Luva Eletroduto</v>
          </cell>
        </row>
        <row r="2442">
          <cell r="A2442" t="str">
            <v>.2.1</v>
          </cell>
          <cell r="B2442" t="str">
            <v>Ins Sinapi 2644</v>
          </cell>
          <cell r="C2442" t="str">
            <v xml:space="preserve">Luva para eletroduto, em aço galvanizado eletrolítico, diâmetro de 100 mm (1 1/2") </v>
          </cell>
          <cell r="D2442" t="str">
            <v>un</v>
          </cell>
          <cell r="E2442">
            <v>0.33333000000000002</v>
          </cell>
          <cell r="F2442">
            <v>4.8</v>
          </cell>
          <cell r="G2442">
            <v>1.6</v>
          </cell>
        </row>
        <row r="2443">
          <cell r="A2443" t="str">
            <v>.2.2</v>
          </cell>
          <cell r="B2443" t="str">
            <v>Sinapi 88247</v>
          </cell>
          <cell r="C2443" t="str">
            <v>Auxiliar de eletricista com encargos complementares</v>
          </cell>
          <cell r="D2443" t="str">
            <v>h</v>
          </cell>
          <cell r="E2443">
            <v>7.4999999999999997E-2</v>
          </cell>
          <cell r="F2443">
            <v>14.57</v>
          </cell>
          <cell r="G2443">
            <v>1.0900000000000001</v>
          </cell>
        </row>
        <row r="2444">
          <cell r="A2444" t="str">
            <v>.2.3</v>
          </cell>
          <cell r="B2444" t="str">
            <v>Sinapi 88264</v>
          </cell>
          <cell r="C2444" t="str">
            <v>Eletricista com encargos complementares</v>
          </cell>
          <cell r="D2444" t="str">
            <v>h</v>
          </cell>
          <cell r="E2444">
            <v>7.4999999999999997E-2</v>
          </cell>
          <cell r="F2444">
            <v>19.11</v>
          </cell>
          <cell r="G2444">
            <v>1.43</v>
          </cell>
        </row>
        <row r="2446">
          <cell r="A2446" t="str">
            <v>.3</v>
          </cell>
          <cell r="B2446" t="str">
            <v>Comp. Sinapi 93018</v>
          </cell>
          <cell r="C2446" t="str">
            <v>Curva Eletroduto</v>
          </cell>
        </row>
        <row r="2447">
          <cell r="A2447" t="str">
            <v>.3.1</v>
          </cell>
          <cell r="B2447" t="str">
            <v>Ins Sinapi 2632</v>
          </cell>
          <cell r="C2447" t="str">
            <v>Curva 90 graus, para eletroduto, em aço galvanizado eletrolítico, diâmetro de 100 mm (1 1/2")</v>
          </cell>
          <cell r="D2447" t="str">
            <v>un</v>
          </cell>
          <cell r="E2447">
            <v>0.33333000000000002</v>
          </cell>
          <cell r="F2447">
            <v>16.12</v>
          </cell>
          <cell r="G2447">
            <v>5.37</v>
          </cell>
        </row>
        <row r="2448">
          <cell r="A2448" t="str">
            <v>.3.2</v>
          </cell>
          <cell r="B2448" t="str">
            <v>Sinapi 88247</v>
          </cell>
          <cell r="C2448" t="str">
            <v>Auxiliar de eletricista com encargos complementares</v>
          </cell>
          <cell r="D2448" t="str">
            <v>h</v>
          </cell>
          <cell r="E2448">
            <v>0.112</v>
          </cell>
          <cell r="F2448">
            <v>14.57</v>
          </cell>
          <cell r="G2448">
            <v>1.63</v>
          </cell>
        </row>
        <row r="2449">
          <cell r="A2449" t="str">
            <v>.3.3</v>
          </cell>
          <cell r="B2449" t="str">
            <v>Sinapi 88264</v>
          </cell>
          <cell r="C2449" t="str">
            <v>Eletricista com encargos complementares</v>
          </cell>
          <cell r="D2449" t="str">
            <v>h</v>
          </cell>
          <cell r="E2449">
            <v>0.112</v>
          </cell>
          <cell r="F2449">
            <v>19.11</v>
          </cell>
          <cell r="G2449">
            <v>2.14</v>
          </cell>
        </row>
        <row r="2451">
          <cell r="A2451" t="str">
            <v>.4</v>
          </cell>
          <cell r="B2451" t="str">
            <v>Estimado</v>
          </cell>
          <cell r="C2451" t="str">
            <v>Apoios, suportes e fixações para o conjunto - 10 % do total</v>
          </cell>
          <cell r="D2451" t="str">
            <v>un</v>
          </cell>
          <cell r="E2451">
            <v>0.1</v>
          </cell>
          <cell r="F2451">
            <v>40.200000000000003</v>
          </cell>
          <cell r="G2451">
            <v>4.0199999999999996</v>
          </cell>
        </row>
        <row r="2454">
          <cell r="A2454" t="str">
            <v>Composição 0461</v>
          </cell>
          <cell r="B2454" t="str">
            <v>Composições Sinapi</v>
          </cell>
          <cell r="C2454" t="str">
            <v>Eletroduto em Aço Galvanizado tipo semi pesado, incluindo curvas, luvas, buchas e arruelas, apoios, suportes e fixações ref.: A.D.MARTINI, APOLO, ELECON, MOPA, THOMEU. - Ø2"</v>
          </cell>
          <cell r="D2454" t="str">
            <v>m</v>
          </cell>
          <cell r="E2454">
            <v>1</v>
          </cell>
          <cell r="G2454">
            <v>69.19</v>
          </cell>
        </row>
        <row r="2455">
          <cell r="A2455" t="str">
            <v>.1</v>
          </cell>
          <cell r="B2455" t="str">
            <v>Comp. Sinapi 93009</v>
          </cell>
          <cell r="C2455" t="str">
            <v>Eletroduto</v>
          </cell>
        </row>
        <row r="2456">
          <cell r="A2456" t="str">
            <v>.1.1</v>
          </cell>
          <cell r="B2456" t="str">
            <v xml:space="preserve">Ins 03975/ORSE	</v>
          </cell>
          <cell r="C2456" t="str">
            <v>Eletroduto em aco galvanizado eletrolitico,  pesado, diametro 2", parede de 1,20 mm</v>
          </cell>
          <cell r="D2456" t="str">
            <v>un</v>
          </cell>
          <cell r="E2456">
            <v>0.35</v>
          </cell>
          <cell r="F2456">
            <v>117.69</v>
          </cell>
          <cell r="G2456">
            <v>41.19</v>
          </cell>
        </row>
        <row r="2457">
          <cell r="A2457" t="str">
            <v>.1.2</v>
          </cell>
          <cell r="B2457" t="str">
            <v>Sinapi 88247</v>
          </cell>
          <cell r="C2457" t="str">
            <v>Auxiliar de eletricista com encargos complementares</v>
          </cell>
          <cell r="D2457" t="str">
            <v>h</v>
          </cell>
          <cell r="E2457">
            <v>0.129</v>
          </cell>
          <cell r="F2457">
            <v>14.57</v>
          </cell>
          <cell r="G2457">
            <v>1.88</v>
          </cell>
        </row>
        <row r="2458">
          <cell r="A2458" t="str">
            <v>.1.3</v>
          </cell>
          <cell r="B2458" t="str">
            <v>Sinapi 88264</v>
          </cell>
          <cell r="C2458" t="str">
            <v>Eletricista com encargos complementares</v>
          </cell>
          <cell r="D2458" t="str">
            <v>h</v>
          </cell>
          <cell r="E2458">
            <v>0.129</v>
          </cell>
          <cell r="F2458">
            <v>19.11</v>
          </cell>
          <cell r="G2458">
            <v>2.4700000000000002</v>
          </cell>
        </row>
        <row r="2460">
          <cell r="A2460" t="str">
            <v>.2</v>
          </cell>
          <cell r="B2460" t="str">
            <v>Comp. Sinapi 93014</v>
          </cell>
          <cell r="C2460" t="str">
            <v>Luva eletroduto</v>
          </cell>
        </row>
        <row r="2461">
          <cell r="A2461" t="str">
            <v>.2.1</v>
          </cell>
          <cell r="B2461" t="str">
            <v>Ins Sinapi 2643</v>
          </cell>
          <cell r="C2461" t="str">
            <v>Luva para eletroduto, em aco galvanizado eletrolitico, diametro de 50 mm (2")</v>
          </cell>
          <cell r="D2461" t="str">
            <v>un</v>
          </cell>
          <cell r="E2461">
            <v>0.33333000000000002</v>
          </cell>
          <cell r="F2461">
            <v>6.7</v>
          </cell>
          <cell r="G2461">
            <v>2.23</v>
          </cell>
        </row>
        <row r="2462">
          <cell r="A2462" t="str">
            <v>.2.2</v>
          </cell>
          <cell r="B2462" t="str">
            <v>Sinapi 88247</v>
          </cell>
          <cell r="C2462" t="str">
            <v>Auxiliar de eletricista com encargos complementares</v>
          </cell>
          <cell r="D2462" t="str">
            <v>h</v>
          </cell>
          <cell r="E2462">
            <v>8.5999999999999993E-2</v>
          </cell>
          <cell r="F2462">
            <v>14.57</v>
          </cell>
          <cell r="G2462">
            <v>1.25</v>
          </cell>
        </row>
        <row r="2463">
          <cell r="A2463" t="str">
            <v>.2.3</v>
          </cell>
          <cell r="B2463" t="str">
            <v>Sinapi 88264</v>
          </cell>
          <cell r="C2463" t="str">
            <v>Eletricista com encargos complementares</v>
          </cell>
          <cell r="D2463" t="str">
            <v>h</v>
          </cell>
          <cell r="E2463">
            <v>8.5999999999999993E-2</v>
          </cell>
          <cell r="F2463">
            <v>19.11</v>
          </cell>
          <cell r="G2463">
            <v>1.64</v>
          </cell>
        </row>
        <row r="2465">
          <cell r="A2465" t="str">
            <v>.3</v>
          </cell>
          <cell r="B2465" t="str">
            <v>Comp. Sinapi 93020</v>
          </cell>
          <cell r="C2465" t="str">
            <v xml:space="preserve">Curva eletroduto </v>
          </cell>
        </row>
        <row r="2466">
          <cell r="A2466" t="str">
            <v>.3.1</v>
          </cell>
          <cell r="B2466" t="str">
            <v>Ins Sinapi 2631</v>
          </cell>
          <cell r="C2466" t="str">
            <v>Curva 90 graus, para eletroduto, em aco galvanizado eletrolitico, diametro de 50 mm (2")</v>
          </cell>
          <cell r="D2466" t="str">
            <v>un</v>
          </cell>
          <cell r="E2466">
            <v>0.33333000000000002</v>
          </cell>
          <cell r="F2466">
            <v>23.66</v>
          </cell>
          <cell r="G2466">
            <v>7.89</v>
          </cell>
        </row>
        <row r="2467">
          <cell r="A2467" t="str">
            <v>.3.2</v>
          </cell>
          <cell r="B2467" t="str">
            <v>Sinapi 88247</v>
          </cell>
          <cell r="C2467" t="str">
            <v>Auxiliar de eletricista com encargos complementares</v>
          </cell>
          <cell r="D2467" t="str">
            <v>h</v>
          </cell>
          <cell r="E2467">
            <v>0.129</v>
          </cell>
          <cell r="F2467">
            <v>14.57</v>
          </cell>
          <cell r="G2467">
            <v>1.88</v>
          </cell>
        </row>
        <row r="2468">
          <cell r="A2468" t="str">
            <v>.3.3</v>
          </cell>
          <cell r="B2468" t="str">
            <v>Sinapi 88264</v>
          </cell>
          <cell r="C2468" t="str">
            <v>Eletricista com encargos complementares</v>
          </cell>
          <cell r="D2468" t="str">
            <v>h</v>
          </cell>
          <cell r="E2468">
            <v>0.129</v>
          </cell>
          <cell r="F2468">
            <v>19.11</v>
          </cell>
          <cell r="G2468">
            <v>2.4700000000000002</v>
          </cell>
        </row>
        <row r="2470">
          <cell r="A2470" t="str">
            <v>.4</v>
          </cell>
          <cell r="B2470" t="str">
            <v>Estimado</v>
          </cell>
          <cell r="C2470" t="str">
            <v>Apoios, suportes e fixações para o conjunto - 10% do total</v>
          </cell>
          <cell r="D2470" t="str">
            <v>un</v>
          </cell>
          <cell r="E2470">
            <v>0.1</v>
          </cell>
          <cell r="F2470">
            <v>62.9</v>
          </cell>
          <cell r="G2470">
            <v>6.29</v>
          </cell>
        </row>
        <row r="2473">
          <cell r="A2473" t="str">
            <v>Composição 0462</v>
          </cell>
          <cell r="B2473" t="str">
            <v>Composições Sinapi</v>
          </cell>
          <cell r="C2473" t="str">
            <v>Eletroduto em Aço Galvanizado tipo pesado, incluindo curvas, luvas, buchas e arruelas, apoios, suportes e fixações ref.: A.D.MARTINI, APOLO, ELECON, MOPA, THOMEU. - Ø2 1/2"</v>
          </cell>
          <cell r="D2473" t="str">
            <v>m</v>
          </cell>
          <cell r="E2473">
            <v>1</v>
          </cell>
          <cell r="G2473">
            <v>106.22</v>
          </cell>
        </row>
        <row r="2474">
          <cell r="A2474" t="str">
            <v>.1</v>
          </cell>
          <cell r="B2474" t="str">
            <v>Comp. Sinapi 93010</v>
          </cell>
          <cell r="C2474" t="str">
            <v>Eletroduto</v>
          </cell>
        </row>
        <row r="2475">
          <cell r="A2475" t="str">
            <v>.1.1</v>
          </cell>
          <cell r="B2475" t="str">
            <v>Ins 03844/ORSE</v>
          </cell>
          <cell r="C2475" t="str">
            <v>Eletroduto em aco galvanizado eletrolitico,  pesado, diametro 2 1/2", parede de 1,20 mm</v>
          </cell>
          <cell r="D2475" t="str">
            <v>un</v>
          </cell>
          <cell r="E2475">
            <v>0.35</v>
          </cell>
          <cell r="F2475">
            <v>169.99</v>
          </cell>
          <cell r="G2475">
            <v>59.5</v>
          </cell>
        </row>
        <row r="2476">
          <cell r="A2476" t="str">
            <v>.1.2</v>
          </cell>
          <cell r="B2476" t="str">
            <v>Sinapi 88247</v>
          </cell>
          <cell r="C2476" t="str">
            <v>Auxiliar de eletricista com encargos complementares</v>
          </cell>
          <cell r="D2476" t="str">
            <v>h</v>
          </cell>
          <cell r="E2476">
            <v>0.154</v>
          </cell>
          <cell r="F2476">
            <v>14.57</v>
          </cell>
          <cell r="G2476">
            <v>2.2400000000000002</v>
          </cell>
        </row>
        <row r="2477">
          <cell r="A2477" t="str">
            <v>.1.3</v>
          </cell>
          <cell r="B2477" t="str">
            <v>Sinapi 88264</v>
          </cell>
          <cell r="C2477" t="str">
            <v>Eletricista com encargos complementares</v>
          </cell>
          <cell r="D2477" t="str">
            <v>h</v>
          </cell>
          <cell r="E2477">
            <v>0.154</v>
          </cell>
          <cell r="F2477">
            <v>19.11</v>
          </cell>
          <cell r="G2477">
            <v>2.94</v>
          </cell>
        </row>
        <row r="2479">
          <cell r="A2479" t="str">
            <v>.2</v>
          </cell>
          <cell r="B2479" t="str">
            <v>Comp. Sinapi 93015</v>
          </cell>
          <cell r="C2479" t="str">
            <v>Luva eletroduto</v>
          </cell>
        </row>
        <row r="2480">
          <cell r="A2480" t="str">
            <v>.2.1</v>
          </cell>
          <cell r="B2480" t="str">
            <v>Ins Sinapi 2640</v>
          </cell>
          <cell r="C2480" t="str">
            <v>Luva para eletroduto, em aco galvanizado eletrolitico, diametro de 50 mm (2 1/2")</v>
          </cell>
          <cell r="D2480" t="str">
            <v>un</v>
          </cell>
          <cell r="E2480">
            <v>0.33333000000000002</v>
          </cell>
          <cell r="F2480">
            <v>9.77</v>
          </cell>
          <cell r="G2480">
            <v>3.26</v>
          </cell>
        </row>
        <row r="2481">
          <cell r="A2481" t="str">
            <v>.2.2</v>
          </cell>
          <cell r="B2481" t="str">
            <v>Sinapi 88247</v>
          </cell>
          <cell r="C2481" t="str">
            <v>Auxiliar de eletricista com encargos complementares</v>
          </cell>
          <cell r="D2481" t="str">
            <v>h</v>
          </cell>
          <cell r="E2481">
            <v>0.10299999999999999</v>
          </cell>
          <cell r="F2481">
            <v>14.57</v>
          </cell>
          <cell r="G2481">
            <v>1.5</v>
          </cell>
        </row>
        <row r="2482">
          <cell r="A2482" t="str">
            <v>.2.3</v>
          </cell>
          <cell r="B2482" t="str">
            <v>Sinapi 88264</v>
          </cell>
          <cell r="C2482" t="str">
            <v>Eletricista com encargos complementares</v>
          </cell>
          <cell r="D2482" t="str">
            <v>h</v>
          </cell>
          <cell r="E2482">
            <v>0.10299999999999999</v>
          </cell>
          <cell r="F2482">
            <v>19.11</v>
          </cell>
          <cell r="G2482">
            <v>1.97</v>
          </cell>
        </row>
        <row r="2484">
          <cell r="A2484" t="str">
            <v>.3</v>
          </cell>
          <cell r="B2484" t="str">
            <v>Comp. Sinapi 93022</v>
          </cell>
          <cell r="C2484" t="str">
            <v xml:space="preserve">Curva eletroduto </v>
          </cell>
        </row>
        <row r="2485">
          <cell r="A2485" t="str">
            <v>.3.1</v>
          </cell>
          <cell r="B2485" t="str">
            <v>Ins Sinapi 2619</v>
          </cell>
          <cell r="C2485" t="str">
            <v>Curva 90 graus, para eletroduto, em aco galvanizado eletrolitico, diametro de 50 mm (2 1/2")</v>
          </cell>
          <cell r="D2485" t="str">
            <v>un</v>
          </cell>
          <cell r="E2485">
            <v>0.33333000000000002</v>
          </cell>
          <cell r="F2485">
            <v>59.91</v>
          </cell>
          <cell r="G2485">
            <v>19.97</v>
          </cell>
        </row>
        <row r="2486">
          <cell r="A2486" t="str">
            <v>.3.2</v>
          </cell>
          <cell r="B2486" t="str">
            <v>Sinapi 88247</v>
          </cell>
          <cell r="C2486" t="str">
            <v>Auxiliar de eletricista com encargos complementares</v>
          </cell>
          <cell r="D2486" t="str">
            <v>h</v>
          </cell>
          <cell r="E2486">
            <v>0.154</v>
          </cell>
          <cell r="F2486">
            <v>14.57</v>
          </cell>
          <cell r="G2486">
            <v>2.2400000000000002</v>
          </cell>
        </row>
        <row r="2487">
          <cell r="A2487" t="str">
            <v>.3.3</v>
          </cell>
          <cell r="B2487" t="str">
            <v>Sinapi 88264</v>
          </cell>
          <cell r="C2487" t="str">
            <v>Eletricista com encargos complementares</v>
          </cell>
          <cell r="D2487" t="str">
            <v>h</v>
          </cell>
          <cell r="E2487">
            <v>0.154</v>
          </cell>
          <cell r="F2487">
            <v>19.11</v>
          </cell>
          <cell r="G2487">
            <v>2.94</v>
          </cell>
        </row>
        <row r="2489">
          <cell r="A2489" t="str">
            <v>.4</v>
          </cell>
          <cell r="B2489" t="str">
            <v>Estimado</v>
          </cell>
          <cell r="C2489" t="str">
            <v>Apoios, suportes e fixações para o conjunto - 10% do total</v>
          </cell>
          <cell r="D2489" t="str">
            <v>un</v>
          </cell>
          <cell r="E2489">
            <v>0.1</v>
          </cell>
          <cell r="F2489">
            <v>96.56</v>
          </cell>
          <cell r="G2489">
            <v>9.66</v>
          </cell>
        </row>
        <row r="2492">
          <cell r="A2492" t="str">
            <v>Composição 0463</v>
          </cell>
          <cell r="B2492" t="str">
            <v>Composições Sinapi</v>
          </cell>
          <cell r="C2492" t="str">
            <v>Eletroduto em Aço Galvanizado tipo pesado, incluindo curvas, luvas, buchas e arruelas, apoios, suportes e fixações ref.: A.D.MARTINI, APOLO, ELECON, MOPA, THOMEU. - Ø4"</v>
          </cell>
          <cell r="D2492" t="str">
            <v>m</v>
          </cell>
          <cell r="E2492">
            <v>1</v>
          </cell>
          <cell r="G2492">
            <v>192.86999999999998</v>
          </cell>
        </row>
        <row r="2493">
          <cell r="A2493" t="str">
            <v>.1</v>
          </cell>
          <cell r="B2493" t="str">
            <v>Comp. Sinapi 93012</v>
          </cell>
          <cell r="C2493" t="str">
            <v>Eletroduto</v>
          </cell>
        </row>
        <row r="2494">
          <cell r="A2494" t="str">
            <v>.1.1</v>
          </cell>
          <cell r="B2494" t="str">
            <v>Ins 03977/ORSE</v>
          </cell>
          <cell r="C2494" t="str">
            <v>Eletroduto em aco galvanizado eletrolitico,  pesado, diametro 4", parede de 1,50 mm</v>
          </cell>
          <cell r="D2494" t="str">
            <v>un</v>
          </cell>
          <cell r="E2494">
            <v>0.35</v>
          </cell>
          <cell r="F2494">
            <v>296.89999999999998</v>
          </cell>
          <cell r="G2494">
            <v>103.92</v>
          </cell>
        </row>
        <row r="2495">
          <cell r="A2495" t="str">
            <v>.1.2</v>
          </cell>
          <cell r="B2495" t="str">
            <v>Sinapi 88247</v>
          </cell>
          <cell r="C2495" t="str">
            <v>Auxiliar de eletricista com encargos complementares</v>
          </cell>
          <cell r="D2495" t="str">
            <v>h</v>
          </cell>
          <cell r="E2495">
            <v>0.21299999999999999</v>
          </cell>
          <cell r="F2495">
            <v>14.57</v>
          </cell>
          <cell r="G2495">
            <v>3.1</v>
          </cell>
        </row>
        <row r="2496">
          <cell r="A2496" t="str">
            <v>.1.3</v>
          </cell>
          <cell r="B2496" t="str">
            <v>Sinapi 88264</v>
          </cell>
          <cell r="C2496" t="str">
            <v>Eletricista com encargos complementares</v>
          </cell>
          <cell r="D2496" t="str">
            <v>h</v>
          </cell>
          <cell r="E2496">
            <v>0.21299999999999999</v>
          </cell>
          <cell r="F2496">
            <v>19.11</v>
          </cell>
          <cell r="G2496">
            <v>4.07</v>
          </cell>
        </row>
        <row r="2498">
          <cell r="A2498" t="str">
            <v>.2</v>
          </cell>
          <cell r="B2498" t="str">
            <v>Comp. Sinapi 93017</v>
          </cell>
          <cell r="C2498" t="str">
            <v>Luva eletroduto</v>
          </cell>
        </row>
        <row r="2499">
          <cell r="A2499" t="str">
            <v>.2.1</v>
          </cell>
          <cell r="B2499" t="str">
            <v>Ins Sinapi 2641</v>
          </cell>
          <cell r="C2499" t="str">
            <v>Luva para eletroduto, em aco galvanizado eletrolitico, diametro de 100 mm (4")</v>
          </cell>
          <cell r="D2499" t="str">
            <v>un</v>
          </cell>
          <cell r="E2499">
            <v>0.33333000000000002</v>
          </cell>
          <cell r="F2499">
            <v>23.49</v>
          </cell>
          <cell r="G2499">
            <v>7.83</v>
          </cell>
        </row>
        <row r="2500">
          <cell r="A2500" t="str">
            <v>.2.2</v>
          </cell>
          <cell r="B2500" t="str">
            <v>Sinapi 88247</v>
          </cell>
          <cell r="C2500" t="str">
            <v>Auxiliar de eletricista com encargos complementares</v>
          </cell>
          <cell r="D2500" t="str">
            <v>h</v>
          </cell>
          <cell r="E2500">
            <v>0.14199999999999999</v>
          </cell>
          <cell r="F2500">
            <v>14.57</v>
          </cell>
          <cell r="G2500">
            <v>2.0699999999999998</v>
          </cell>
        </row>
        <row r="2501">
          <cell r="A2501" t="str">
            <v>.2.3</v>
          </cell>
          <cell r="B2501" t="str">
            <v>Sinapi 88264</v>
          </cell>
          <cell r="C2501" t="str">
            <v>Eletricista com encargos complementares</v>
          </cell>
          <cell r="D2501" t="str">
            <v>h</v>
          </cell>
          <cell r="E2501">
            <v>0.14199999999999999</v>
          </cell>
          <cell r="F2501">
            <v>19.11</v>
          </cell>
          <cell r="G2501">
            <v>2.71</v>
          </cell>
        </row>
        <row r="2503">
          <cell r="A2503" t="str">
            <v>.3</v>
          </cell>
          <cell r="B2503" t="str">
            <v>Comp. Sinapi 93026</v>
          </cell>
          <cell r="C2503" t="str">
            <v xml:space="preserve">Curva eletroduto </v>
          </cell>
        </row>
        <row r="2504">
          <cell r="A2504" t="str">
            <v>.3.1</v>
          </cell>
          <cell r="B2504" t="str">
            <v>Ins Sinapi 2621</v>
          </cell>
          <cell r="C2504" t="str">
            <v>Curva 90 graus, para eletroduto, em aco galvanizado eletrolitico, diametro de 100 mm (4")</v>
          </cell>
          <cell r="D2504" t="str">
            <v>un</v>
          </cell>
          <cell r="E2504">
            <v>0.33333000000000002</v>
          </cell>
          <cell r="F2504">
            <v>133.41</v>
          </cell>
          <cell r="G2504">
            <v>44.47</v>
          </cell>
        </row>
        <row r="2505">
          <cell r="A2505" t="str">
            <v>.3.2</v>
          </cell>
          <cell r="B2505" t="str">
            <v>Sinapi 88247</v>
          </cell>
          <cell r="C2505" t="str">
            <v>Auxiliar de eletricista com encargos complementares</v>
          </cell>
          <cell r="D2505" t="str">
            <v>h</v>
          </cell>
          <cell r="E2505">
            <v>0.21299999999999999</v>
          </cell>
          <cell r="F2505">
            <v>14.57</v>
          </cell>
          <cell r="G2505">
            <v>3.1</v>
          </cell>
        </row>
        <row r="2506">
          <cell r="A2506" t="str">
            <v>.3.3</v>
          </cell>
          <cell r="B2506" t="str">
            <v>Sinapi 88264</v>
          </cell>
          <cell r="C2506" t="str">
            <v>Eletricista com encargos complementares</v>
          </cell>
          <cell r="D2506" t="str">
            <v>h</v>
          </cell>
          <cell r="E2506">
            <v>0.21299999999999999</v>
          </cell>
          <cell r="F2506">
            <v>19.11</v>
          </cell>
          <cell r="G2506">
            <v>4.07</v>
          </cell>
        </row>
        <row r="2508">
          <cell r="A2508" t="str">
            <v>.4</v>
          </cell>
          <cell r="B2508" t="str">
            <v>Estimado</v>
          </cell>
          <cell r="C2508" t="str">
            <v>Apoios, suportes e fixações para o conjunto - 10% do total</v>
          </cell>
          <cell r="D2508" t="str">
            <v>un</v>
          </cell>
          <cell r="E2508">
            <v>0.1</v>
          </cell>
          <cell r="F2508">
            <v>175.33999999999997</v>
          </cell>
          <cell r="G2508">
            <v>17.53</v>
          </cell>
        </row>
        <row r="2511">
          <cell r="A2511" t="str">
            <v>Composição 0464</v>
          </cell>
          <cell r="B2511" t="str">
            <v xml:space="preserve">Composições Sinapi </v>
          </cell>
          <cell r="C2511" t="str">
            <v>Eletroduto PVC rígido (cinza), incluindo curvas, luvas, buchas e arruelas, apoios, suportes e fixações ref.: Tigre ou similar. - Ø3/4"</v>
          </cell>
          <cell r="D2511" t="str">
            <v>m</v>
          </cell>
          <cell r="E2511">
            <v>1</v>
          </cell>
          <cell r="G2511">
            <v>25.199999999999996</v>
          </cell>
        </row>
        <row r="2512">
          <cell r="A2512" t="str">
            <v>.1</v>
          </cell>
          <cell r="B2512" t="str">
            <v>Comp. Sinapi 91867</v>
          </cell>
          <cell r="C2512" t="str">
            <v xml:space="preserve">Eletroduto </v>
          </cell>
        </row>
        <row r="2513">
          <cell r="A2513" t="str">
            <v>.1.1</v>
          </cell>
          <cell r="B2513" t="str">
            <v>Proposta</v>
          </cell>
          <cell r="C2513" t="str">
            <v>Eletroduto rígido roscável, PVC, cinza DN 25mm (3/4")</v>
          </cell>
          <cell r="D2513" t="str">
            <v>m</v>
          </cell>
          <cell r="E2513">
            <v>1</v>
          </cell>
          <cell r="F2513">
            <v>10.66</v>
          </cell>
          <cell r="G2513">
            <v>10.66</v>
          </cell>
        </row>
        <row r="2514">
          <cell r="A2514" t="str">
            <v>.1.2</v>
          </cell>
          <cell r="B2514" t="str">
            <v>Ins Sinapi 34562</v>
          </cell>
          <cell r="C2514" t="str">
            <v>Ara,e recozido 16 BWG, 1,60 mm (0,016 kg/m)</v>
          </cell>
          <cell r="D2514" t="str">
            <v>kg</v>
          </cell>
          <cell r="E2514">
            <v>1.8E-3</v>
          </cell>
          <cell r="F2514">
            <v>12.86</v>
          </cell>
          <cell r="G2514">
            <v>0.02</v>
          </cell>
        </row>
        <row r="2515">
          <cell r="A2515" t="str">
            <v>.1.3</v>
          </cell>
          <cell r="B2515" t="str">
            <v>Sinapi 88247</v>
          </cell>
          <cell r="C2515" t="str">
            <v>Auxiliar de eletricista com encargos complementares</v>
          </cell>
          <cell r="D2515" t="str">
            <v>h</v>
          </cell>
          <cell r="E2515">
            <v>0.10199999999999999</v>
          </cell>
          <cell r="F2515">
            <v>14.57</v>
          </cell>
          <cell r="G2515">
            <v>1.49</v>
          </cell>
        </row>
        <row r="2516">
          <cell r="A2516" t="str">
            <v>.1.4</v>
          </cell>
          <cell r="B2516" t="str">
            <v>Sinapi 88264</v>
          </cell>
          <cell r="C2516" t="str">
            <v>Eletricista com encargos complementares</v>
          </cell>
          <cell r="D2516" t="str">
            <v>h</v>
          </cell>
          <cell r="E2516">
            <v>0.10199999999999999</v>
          </cell>
          <cell r="F2516">
            <v>19.11</v>
          </cell>
          <cell r="G2516">
            <v>1.95</v>
          </cell>
        </row>
        <row r="2518">
          <cell r="A2518" t="str">
            <v>.2</v>
          </cell>
          <cell r="B2518" t="str">
            <v>Comp. Sinapi 91879</v>
          </cell>
          <cell r="C2518" t="str">
            <v>Luva para eletroduto</v>
          </cell>
        </row>
        <row r="2519">
          <cell r="A2519" t="str">
            <v>.2.1</v>
          </cell>
          <cell r="B2519" t="str">
            <v>Proposta</v>
          </cell>
          <cell r="C2519" t="str">
            <v>Luva para eletroduto, PVC, roscável, DN 25 mm (3/4"), cinza</v>
          </cell>
          <cell r="D2519" t="str">
            <v>un</v>
          </cell>
          <cell r="E2519">
            <v>0.33333000000000002</v>
          </cell>
          <cell r="F2519">
            <v>5.99</v>
          </cell>
          <cell r="G2519">
            <v>2</v>
          </cell>
        </row>
        <row r="2520">
          <cell r="A2520" t="str">
            <v>.2.2</v>
          </cell>
          <cell r="B2520" t="str">
            <v>Sinapi 88247</v>
          </cell>
          <cell r="C2520" t="str">
            <v>Auxiliar de eletricista com encargos complementares</v>
          </cell>
          <cell r="D2520" t="str">
            <v>h</v>
          </cell>
          <cell r="E2520">
            <v>4.4999999999999998E-2</v>
          </cell>
          <cell r="F2520">
            <v>14.57</v>
          </cell>
          <cell r="G2520">
            <v>0.66</v>
          </cell>
        </row>
        <row r="2521">
          <cell r="A2521" t="str">
            <v>.2.3</v>
          </cell>
          <cell r="B2521" t="str">
            <v>Sinapi 88264</v>
          </cell>
          <cell r="C2521" t="str">
            <v>Eletricista com encargos complementares</v>
          </cell>
          <cell r="D2521" t="str">
            <v>h</v>
          </cell>
          <cell r="E2521">
            <v>4.4999999999999998E-2</v>
          </cell>
          <cell r="F2521">
            <v>19.11</v>
          </cell>
          <cell r="G2521">
            <v>0.86</v>
          </cell>
        </row>
        <row r="2523">
          <cell r="A2523" t="str">
            <v>.3</v>
          </cell>
          <cell r="B2523" t="str">
            <v>Comp. Sinapi 91902</v>
          </cell>
          <cell r="C2523" t="str">
            <v>Curva 90 graus para eletroduto</v>
          </cell>
        </row>
        <row r="2524">
          <cell r="A2524" t="str">
            <v>.3.1</v>
          </cell>
          <cell r="B2524" t="str">
            <v>Proposta</v>
          </cell>
          <cell r="C2524" t="str">
            <v>Curva 90 graus para eletroduto, PVC, roscável, DN 25 mm (3/4"), cinza</v>
          </cell>
          <cell r="D2524" t="str">
            <v>un</v>
          </cell>
          <cell r="E2524">
            <v>0.33333000000000002</v>
          </cell>
          <cell r="F2524">
            <v>8.99</v>
          </cell>
          <cell r="G2524">
            <v>3</v>
          </cell>
        </row>
        <row r="2525">
          <cell r="A2525" t="str">
            <v>.3.2</v>
          </cell>
          <cell r="B2525" t="str">
            <v>Sinapi 88247</v>
          </cell>
          <cell r="C2525" t="str">
            <v>Auxiliar de eletricista com encargos complementares</v>
          </cell>
          <cell r="D2525" t="str">
            <v>h</v>
          </cell>
          <cell r="E2525">
            <v>6.7330000000000001E-2</v>
          </cell>
          <cell r="F2525">
            <v>14.57</v>
          </cell>
          <cell r="G2525">
            <v>0.98</v>
          </cell>
        </row>
        <row r="2526">
          <cell r="A2526" t="str">
            <v>.3.3</v>
          </cell>
          <cell r="B2526" t="str">
            <v>Sinapi 88264</v>
          </cell>
          <cell r="C2526" t="str">
            <v>Eletricista com encargos complementares</v>
          </cell>
          <cell r="D2526" t="str">
            <v>h</v>
          </cell>
          <cell r="E2526">
            <v>6.7330000000000001E-2</v>
          </cell>
          <cell r="F2526">
            <v>19.11</v>
          </cell>
          <cell r="G2526">
            <v>1.29</v>
          </cell>
        </row>
        <row r="2528">
          <cell r="A2528" t="str">
            <v>.4</v>
          </cell>
          <cell r="B2528" t="str">
            <v>Estimado</v>
          </cell>
          <cell r="C2528" t="str">
            <v>Apoios, suportes e fixações para o conjunto - 10% do total</v>
          </cell>
          <cell r="D2528" t="str">
            <v>un</v>
          </cell>
          <cell r="E2528">
            <v>0.1</v>
          </cell>
          <cell r="F2528">
            <v>22.909999999999997</v>
          </cell>
          <cell r="G2528">
            <v>2.29</v>
          </cell>
        </row>
        <row r="2531">
          <cell r="A2531" t="str">
            <v>Composição 0465</v>
          </cell>
          <cell r="B2531" t="str">
            <v>Comp. Criada a partir do elemento</v>
          </cell>
          <cell r="C2531" t="str">
            <v>Eletrocalha perfurada com tampa, aço galvanizado, peça de 3m, incluindo conexões, apoios, suportes e fixações - 150x100mm</v>
          </cell>
          <cell r="D2531" t="str">
            <v>m</v>
          </cell>
          <cell r="E2531">
            <v>1</v>
          </cell>
          <cell r="G2531">
            <v>87.38</v>
          </cell>
        </row>
        <row r="2532">
          <cell r="A2532" t="str">
            <v>.1</v>
          </cell>
          <cell r="B2532" t="str">
            <v>Comp. 8684/ORSE para eletrocalhas</v>
          </cell>
          <cell r="C2532" t="str">
            <v>Fornecimento e instalação de eletrocalha perfurada 150 x 100 x 3000 mm (ref. mopa ou similar)</v>
          </cell>
        </row>
        <row r="2533">
          <cell r="A2533" t="str">
            <v>.1.1</v>
          </cell>
          <cell r="B2533" t="str">
            <v>Sinapi 88316</v>
          </cell>
          <cell r="C2533" t="str">
            <v>Servente com encargos complementares</v>
          </cell>
          <cell r="D2533" t="str">
            <v>h</v>
          </cell>
          <cell r="E2533">
            <v>0.4</v>
          </cell>
          <cell r="F2533">
            <v>12.45</v>
          </cell>
          <cell r="G2533">
            <v>4.9800000000000004</v>
          </cell>
        </row>
        <row r="2534">
          <cell r="A2534" t="str">
            <v>.1.2</v>
          </cell>
          <cell r="B2534" t="str">
            <v>Sinapi 88264</v>
          </cell>
          <cell r="C2534" t="str">
            <v>Eletricista com encargos complementares</v>
          </cell>
          <cell r="D2534" t="str">
            <v>h</v>
          </cell>
          <cell r="E2534">
            <v>0.4</v>
          </cell>
          <cell r="F2534">
            <v>19.11</v>
          </cell>
          <cell r="G2534">
            <v>7.64</v>
          </cell>
        </row>
        <row r="2535">
          <cell r="A2535" t="str">
            <v>.1.3</v>
          </cell>
          <cell r="B2535" t="str">
            <v>Ins 03458/ORSE</v>
          </cell>
          <cell r="C2535" t="str">
            <v>Eletrocalha metálica perfurada 150 x 100 x 3000 mm (ref. valemam ou similar)</v>
          </cell>
          <cell r="D2535" t="str">
            <v>un</v>
          </cell>
          <cell r="E2535">
            <v>0.35</v>
          </cell>
          <cell r="F2535">
            <v>66.400000000000006</v>
          </cell>
          <cell r="G2535">
            <v>23.24</v>
          </cell>
        </row>
        <row r="2536">
          <cell r="A2536" t="str">
            <v>.1.4</v>
          </cell>
          <cell r="B2536" t="str">
            <v>Ins 03460/ORSE</v>
          </cell>
          <cell r="C2536" t="str">
            <v>Tampa de encaixe 150mm para eletrocalha metálica (ref.: mopa ou similar)</v>
          </cell>
          <cell r="D2536" t="str">
            <v>un</v>
          </cell>
          <cell r="E2536">
            <v>0.35</v>
          </cell>
          <cell r="F2536">
            <v>41.45</v>
          </cell>
          <cell r="G2536">
            <v>14.51</v>
          </cell>
        </row>
        <row r="2538">
          <cell r="A2538" t="str">
            <v>.2</v>
          </cell>
          <cell r="B2538" t="str">
            <v>Comp. 11547/ORSE para emenda de eletrocalha</v>
          </cell>
          <cell r="C2538" t="str">
            <v>Emenda interna 150 x 100 mm com base lisa perfurada para eletrocalha metálica (ref. Mopa ou similar)</v>
          </cell>
        </row>
        <row r="2539">
          <cell r="A2539" t="str">
            <v>.2.1</v>
          </cell>
          <cell r="B2539" t="str">
            <v>Sinapi 88316</v>
          </cell>
          <cell r="C2539" t="str">
            <v>Servente com encargos complementares</v>
          </cell>
          <cell r="D2539" t="str">
            <v>h</v>
          </cell>
          <cell r="E2539">
            <v>0.2</v>
          </cell>
          <cell r="F2539">
            <v>12.45</v>
          </cell>
          <cell r="G2539">
            <v>2.4900000000000002</v>
          </cell>
        </row>
        <row r="2540">
          <cell r="A2540" t="str">
            <v>.2.2</v>
          </cell>
          <cell r="B2540" t="str">
            <v>Sinapi 88264</v>
          </cell>
          <cell r="C2540" t="str">
            <v>Eletricista com encargos complementares</v>
          </cell>
          <cell r="D2540" t="str">
            <v>h</v>
          </cell>
          <cell r="E2540">
            <v>0.2</v>
          </cell>
          <cell r="F2540">
            <v>19.11</v>
          </cell>
          <cell r="G2540">
            <v>3.82</v>
          </cell>
        </row>
        <row r="2541">
          <cell r="A2541" t="str">
            <v>.2.3</v>
          </cell>
          <cell r="B2541" t="str">
            <v>Ins 04035/ORSE</v>
          </cell>
          <cell r="C2541" t="str">
            <v>Emenda interna 150 x 100 mm com base lisa perfurada para eletrocalha metálica (ref. Mopa ou similar)</v>
          </cell>
          <cell r="D2541" t="str">
            <v>un</v>
          </cell>
          <cell r="E2541">
            <v>1</v>
          </cell>
          <cell r="F2541">
            <v>4.99</v>
          </cell>
          <cell r="G2541">
            <v>4.99</v>
          </cell>
        </row>
        <row r="2543">
          <cell r="A2543" t="str">
            <v>.3</v>
          </cell>
          <cell r="B2543" t="str">
            <v>Comp. 08308/ORSE para conexão de eletrocalha</v>
          </cell>
          <cell r="C2543" t="str">
            <v>Te horizontal 150 x 100mm para eletrocalha metálica</v>
          </cell>
        </row>
        <row r="2544">
          <cell r="A2544" t="str">
            <v>.3.1</v>
          </cell>
          <cell r="B2544" t="str">
            <v>Ins 04097/ORSE</v>
          </cell>
          <cell r="C2544" t="str">
            <v>Tê horizontal 150 x 100 mm para eletrocalha metálica (ref. Mopa ou similar)</v>
          </cell>
          <cell r="D2544" t="str">
            <v>un</v>
          </cell>
          <cell r="E2544">
            <v>0.33333000000000002</v>
          </cell>
          <cell r="F2544">
            <v>47</v>
          </cell>
          <cell r="G2544">
            <v>15.67</v>
          </cell>
        </row>
        <row r="2545">
          <cell r="A2545" t="str">
            <v>.3.2</v>
          </cell>
          <cell r="B2545" t="str">
            <v>Sinapi 88316</v>
          </cell>
          <cell r="C2545" t="str">
            <v>Servente com encargos complementares</v>
          </cell>
          <cell r="D2545" t="str">
            <v>h</v>
          </cell>
          <cell r="E2545">
            <v>6.6659999999999997E-2</v>
          </cell>
          <cell r="F2545">
            <v>12.45</v>
          </cell>
          <cell r="G2545">
            <v>0.83</v>
          </cell>
        </row>
        <row r="2546">
          <cell r="A2546" t="str">
            <v>.3.3</v>
          </cell>
          <cell r="B2546" t="str">
            <v>Sinapi 88264</v>
          </cell>
          <cell r="C2546" t="str">
            <v>Eletricista com encargos complementares</v>
          </cell>
          <cell r="D2546" t="str">
            <v>h</v>
          </cell>
          <cell r="E2546">
            <v>6.6659999999999997E-2</v>
          </cell>
          <cell r="F2546">
            <v>19.11</v>
          </cell>
          <cell r="G2546">
            <v>1.27</v>
          </cell>
        </row>
        <row r="2548">
          <cell r="A2548" t="str">
            <v>.4</v>
          </cell>
          <cell r="B2548" t="str">
            <v>Estimado</v>
          </cell>
          <cell r="C2548" t="str">
            <v>Apoios, suportes e fixações para o conjunto - 10% do total</v>
          </cell>
          <cell r="D2548" t="str">
            <v>un</v>
          </cell>
          <cell r="E2548">
            <v>0.1</v>
          </cell>
          <cell r="F2548">
            <v>79.44</v>
          </cell>
          <cell r="G2548">
            <v>7.94</v>
          </cell>
        </row>
        <row r="2551">
          <cell r="A2551" t="str">
            <v>Composição 0466</v>
          </cell>
          <cell r="B2551" t="str">
            <v>Comp. Criada a partir do elemento</v>
          </cell>
          <cell r="C2551" t="str">
            <v>Eletrocalha perfurada com tampa, aço galvanizado, peça de 3m, incluindo conexões, apoios, suportes e fixações - 400x100mm</v>
          </cell>
          <cell r="D2551" t="str">
            <v>m</v>
          </cell>
          <cell r="E2551">
            <v>1</v>
          </cell>
          <cell r="G2551">
            <v>187.48</v>
          </cell>
        </row>
        <row r="2552">
          <cell r="A2552" t="str">
            <v>.1</v>
          </cell>
          <cell r="B2552" t="str">
            <v>Comp. 8684/ORSE para eletrocalhas</v>
          </cell>
          <cell r="C2552" t="str">
            <v>Fornecimento e instalação de eletrocalha perfurada 400 x 100 x 3000 mm (ref. mopa ou similar)</v>
          </cell>
        </row>
        <row r="2553">
          <cell r="A2553" t="str">
            <v>.1.1</v>
          </cell>
          <cell r="B2553" t="str">
            <v>Sinapi 88316</v>
          </cell>
          <cell r="C2553" t="str">
            <v>Servente com encargos complementares</v>
          </cell>
          <cell r="D2553" t="str">
            <v>h</v>
          </cell>
          <cell r="E2553">
            <v>0.6</v>
          </cell>
          <cell r="F2553">
            <v>12.45</v>
          </cell>
          <cell r="G2553">
            <v>7.47</v>
          </cell>
        </row>
        <row r="2554">
          <cell r="A2554" t="str">
            <v>.1.2</v>
          </cell>
          <cell r="B2554" t="str">
            <v>Sinapi 88264</v>
          </cell>
          <cell r="C2554" t="str">
            <v>Eletricista com encargos complementares</v>
          </cell>
          <cell r="D2554" t="str">
            <v>h</v>
          </cell>
          <cell r="E2554">
            <v>0.6</v>
          </cell>
          <cell r="F2554">
            <v>19.11</v>
          </cell>
          <cell r="G2554">
            <v>11.47</v>
          </cell>
        </row>
        <row r="2555">
          <cell r="A2555" t="str">
            <v>.1.3</v>
          </cell>
          <cell r="B2555" t="str">
            <v>Ins 08193/ORSE</v>
          </cell>
          <cell r="C2555" t="str">
            <v>Eletrocalha metálica perfurada 400 x 100 x 3000 mm (ref. valemam ou similar)</v>
          </cell>
          <cell r="D2555" t="str">
            <v>m</v>
          </cell>
          <cell r="E2555">
            <v>1.05</v>
          </cell>
          <cell r="F2555">
            <v>53.37</v>
          </cell>
          <cell r="G2555">
            <v>56.04</v>
          </cell>
        </row>
        <row r="2556">
          <cell r="A2556" t="str">
            <v>.1.4</v>
          </cell>
          <cell r="B2556" t="str">
            <v>Ins 03994/ORSE</v>
          </cell>
          <cell r="C2556" t="str">
            <v>Tampa de encaixe 400 mm para eletrocalha metálica (ref.: mopa ou similar)</v>
          </cell>
          <cell r="D2556" t="str">
            <v>un</v>
          </cell>
          <cell r="E2556">
            <v>0.35</v>
          </cell>
          <cell r="F2556">
            <v>113</v>
          </cell>
          <cell r="G2556">
            <v>39.549999999999997</v>
          </cell>
        </row>
        <row r="2558">
          <cell r="A2558" t="str">
            <v>.2</v>
          </cell>
          <cell r="B2558" t="str">
            <v>Comp. 11848/ORSE para emenda de eletrocalha</v>
          </cell>
          <cell r="C2558" t="str">
            <v>Emenda interna 400 x 100 mm com base lisa perfurada para eletrocalha metálica (ref. Mopa ou similar)</v>
          </cell>
        </row>
        <row r="2559">
          <cell r="A2559" t="str">
            <v>.2.1</v>
          </cell>
          <cell r="B2559" t="str">
            <v>Sinapi 88316</v>
          </cell>
          <cell r="C2559" t="str">
            <v>Servente com encargos complementares</v>
          </cell>
          <cell r="D2559" t="str">
            <v>h</v>
          </cell>
          <cell r="E2559">
            <v>0.2</v>
          </cell>
          <cell r="F2559">
            <v>12.45</v>
          </cell>
          <cell r="G2559">
            <v>2.4900000000000002</v>
          </cell>
        </row>
        <row r="2560">
          <cell r="A2560" t="str">
            <v>.2.2</v>
          </cell>
          <cell r="B2560" t="str">
            <v>Sinapi 88264</v>
          </cell>
          <cell r="C2560" t="str">
            <v>Eletricista com encargos complementares</v>
          </cell>
          <cell r="D2560" t="str">
            <v>h</v>
          </cell>
          <cell r="E2560">
            <v>0.2</v>
          </cell>
          <cell r="F2560">
            <v>19.11</v>
          </cell>
          <cell r="G2560">
            <v>3.82</v>
          </cell>
        </row>
        <row r="2561">
          <cell r="A2561" t="str">
            <v>.2.3</v>
          </cell>
          <cell r="B2561" t="str">
            <v>Ins 04082/ORSE</v>
          </cell>
          <cell r="C2561" t="str">
            <v>Emenda interna 400 x 100 mm com base lisa perfurada para eletrocalha metálica (ref. Mopa ou similar)</v>
          </cell>
          <cell r="D2561" t="str">
            <v>un</v>
          </cell>
          <cell r="E2561">
            <v>1</v>
          </cell>
          <cell r="F2561">
            <v>8.5</v>
          </cell>
          <cell r="G2561">
            <v>8.5</v>
          </cell>
        </row>
        <row r="2563">
          <cell r="A2563" t="str">
            <v>.3</v>
          </cell>
          <cell r="B2563" t="str">
            <v>Comp. 08112/ORSE para conexão de eletrocalha</v>
          </cell>
          <cell r="C2563" t="str">
            <v>Te horizontal 400 x 100mm para eletrocalha metálica</v>
          </cell>
        </row>
        <row r="2564">
          <cell r="A2564" t="str">
            <v>.3.1</v>
          </cell>
          <cell r="B2564" t="str">
            <v>Ins 04102/ORSE</v>
          </cell>
          <cell r="C2564" t="str">
            <v>Tê horizontal 400 x 100 mm para eletrocalha metálica (ref. Mopa ou similar)</v>
          </cell>
          <cell r="D2564" t="str">
            <v>un</v>
          </cell>
          <cell r="E2564">
            <v>0.33333000000000002</v>
          </cell>
          <cell r="F2564">
            <v>117</v>
          </cell>
          <cell r="G2564">
            <v>39</v>
          </cell>
        </row>
        <row r="2565">
          <cell r="A2565" t="str">
            <v>.3.2</v>
          </cell>
          <cell r="B2565" t="str">
            <v>Sinapi 88316</v>
          </cell>
          <cell r="C2565" t="str">
            <v>Servente com encargos complementares</v>
          </cell>
          <cell r="D2565" t="str">
            <v>h</v>
          </cell>
          <cell r="E2565">
            <v>6.6659999999999997E-2</v>
          </cell>
          <cell r="F2565">
            <v>12.45</v>
          </cell>
          <cell r="G2565">
            <v>0.83</v>
          </cell>
        </row>
        <row r="2566">
          <cell r="A2566" t="str">
            <v>.3.3</v>
          </cell>
          <cell r="B2566" t="str">
            <v>Sinapi 88264</v>
          </cell>
          <cell r="C2566" t="str">
            <v>Eletricista com encargos complementares</v>
          </cell>
          <cell r="D2566" t="str">
            <v>h</v>
          </cell>
          <cell r="E2566">
            <v>6.6659999999999997E-2</v>
          </cell>
          <cell r="F2566">
            <v>19.11</v>
          </cell>
          <cell r="G2566">
            <v>1.27</v>
          </cell>
        </row>
        <row r="2568">
          <cell r="A2568" t="str">
            <v>.4</v>
          </cell>
          <cell r="B2568" t="str">
            <v>Estimado</v>
          </cell>
          <cell r="C2568" t="str">
            <v>Apoios, suportes e fixações para o conjunto - 10% do total</v>
          </cell>
          <cell r="D2568" t="str">
            <v>un</v>
          </cell>
          <cell r="E2568">
            <v>0.1</v>
          </cell>
          <cell r="F2568">
            <v>170.44</v>
          </cell>
          <cell r="G2568">
            <v>17.04</v>
          </cell>
        </row>
        <row r="2571">
          <cell r="A2571" t="str">
            <v>Composição 0467</v>
          </cell>
          <cell r="B2571" t="str">
            <v>Comp. Criada a partir do elemento</v>
          </cell>
          <cell r="C2571" t="str">
            <v>Caixa de passagem subterrânea 50x50x80cm</v>
          </cell>
          <cell r="D2571" t="str">
            <v>un</v>
          </cell>
          <cell r="E2571">
            <v>1</v>
          </cell>
          <cell r="G2571">
            <v>319.11</v>
          </cell>
        </row>
        <row r="2572">
          <cell r="A2572" t="str">
            <v>.1</v>
          </cell>
          <cell r="B2572" t="str">
            <v>Sinapi 87448</v>
          </cell>
          <cell r="C2572" t="str">
            <v>Alvenaria de vedação de blocos vazados de concreto de 9x19x39cm (espessura 9cm) de paredes com área líquida menor que 6m² sem vãos e argamassa de assentamento com preparo manual</v>
          </cell>
          <cell r="D2572" t="str">
            <v>m2</v>
          </cell>
          <cell r="E2572">
            <v>1.6</v>
          </cell>
          <cell r="F2572">
            <v>44.78</v>
          </cell>
          <cell r="G2572">
            <v>71.650000000000006</v>
          </cell>
        </row>
        <row r="2573">
          <cell r="A2573" t="str">
            <v>.2</v>
          </cell>
          <cell r="B2573" t="str">
            <v>Sinapi 87878</v>
          </cell>
          <cell r="C2573" t="str">
            <v>Chapisco aplicado tanto em pilares e vigas de concreto como em alvenarias de paredes internas, com colher de pedreiro. argamassa traço 1:3 com preparo manual</v>
          </cell>
          <cell r="D2573" t="str">
            <v>m2</v>
          </cell>
          <cell r="E2573">
            <v>1.85</v>
          </cell>
          <cell r="F2573">
            <v>3.14</v>
          </cell>
          <cell r="G2573">
            <v>5.81</v>
          </cell>
        </row>
        <row r="2574">
          <cell r="A2574" t="str">
            <v>.3</v>
          </cell>
          <cell r="B2574" t="str">
            <v>Sinapi 98560</v>
          </cell>
          <cell r="C2574" t="str">
            <v>Impermeabilizacao de superficie com argamassa de cimento e areia, traco 1:3, com aditivo impermeabilizante, e=2 cm</v>
          </cell>
          <cell r="D2574" t="str">
            <v>m2</v>
          </cell>
          <cell r="E2574">
            <v>1.85</v>
          </cell>
          <cell r="F2574">
            <v>33.33</v>
          </cell>
          <cell r="G2574">
            <v>61.66</v>
          </cell>
        </row>
        <row r="2575">
          <cell r="A2575" t="str">
            <v>.4</v>
          </cell>
          <cell r="B2575" t="str">
            <v>Sinapi 83681</v>
          </cell>
          <cell r="C2575" t="str">
            <v>Tubo pvc Ø 4" com material drenante para dreno/barbaca - fornecimento e instalacao</v>
          </cell>
          <cell r="D2575" t="str">
            <v>m</v>
          </cell>
          <cell r="E2575">
            <v>0.4</v>
          </cell>
          <cell r="F2575">
            <v>15.07</v>
          </cell>
          <cell r="G2575">
            <v>6.03</v>
          </cell>
        </row>
        <row r="2576">
          <cell r="A2576" t="str">
            <v>.5</v>
          </cell>
          <cell r="B2576" t="str">
            <v>Sinapi 83534</v>
          </cell>
          <cell r="C2576" t="str">
            <v>Lastro de concreto, preparo mecanico, incluso aditivo impermeabilizante - fundo da caixa</v>
          </cell>
          <cell r="D2576" t="str">
            <v>m3</v>
          </cell>
          <cell r="E2576">
            <v>2.4500000000000001E-2</v>
          </cell>
          <cell r="F2576">
            <v>535.41999999999996</v>
          </cell>
          <cell r="G2576">
            <v>13.12</v>
          </cell>
        </row>
        <row r="2577">
          <cell r="A2577" t="str">
            <v>.6</v>
          </cell>
          <cell r="B2577" t="str">
            <v>Sinapi 94107</v>
          </cell>
          <cell r="C2577" t="str">
            <v>Lastro com preparo de fundo, largura maior ou igual a 1,5 m, com camada de brita, lançamento manual, em local com nível baixo de interferência</v>
          </cell>
          <cell r="D2577" t="str">
            <v>m3</v>
          </cell>
          <cell r="E2577">
            <v>9.8000000000000004E-2</v>
          </cell>
          <cell r="F2577">
            <v>176.52</v>
          </cell>
          <cell r="G2577">
            <v>17.3</v>
          </cell>
        </row>
        <row r="2578">
          <cell r="A2578" t="str">
            <v>.7</v>
          </cell>
          <cell r="B2578" t="str">
            <v>Ins Sinapi 4777</v>
          </cell>
          <cell r="C2578" t="str">
            <v>Cantoneira de aco, com abas iguais,  qualquer bitola</v>
          </cell>
          <cell r="D2578" t="str">
            <v>kg</v>
          </cell>
          <cell r="E2578">
            <v>6.2412999999999998</v>
          </cell>
          <cell r="F2578">
            <v>4.2699999999999996</v>
          </cell>
          <cell r="G2578">
            <v>26.65</v>
          </cell>
        </row>
        <row r="2579">
          <cell r="A2579" t="str">
            <v>.8</v>
          </cell>
          <cell r="B2579" t="str">
            <v>Ins Sinapi 21071</v>
          </cell>
          <cell r="C2579" t="str">
            <v>Tampao fofo simples com base, classe a15 carga max 1,5 t, 400 x 400 mm, rede pluvial/esgoto/eletrica</v>
          </cell>
          <cell r="D2579" t="str">
            <v>un</v>
          </cell>
          <cell r="E2579">
            <v>1</v>
          </cell>
          <cell r="F2579">
            <v>116.89</v>
          </cell>
          <cell r="G2579">
            <v>116.89</v>
          </cell>
        </row>
        <row r="2582">
          <cell r="A2582" t="str">
            <v>Composição 0468</v>
          </cell>
          <cell r="B2582" t="str">
            <v>Comp. Criada a partir do elemento</v>
          </cell>
          <cell r="C2582" t="str">
            <v>Caixa de passagem subterrânea 40x40x40cm</v>
          </cell>
          <cell r="D2582" t="str">
            <v>un</v>
          </cell>
          <cell r="E2582">
            <v>1</v>
          </cell>
          <cell r="G2582">
            <v>248.63</v>
          </cell>
        </row>
        <row r="2583">
          <cell r="A2583" t="str">
            <v>.1</v>
          </cell>
          <cell r="B2583" t="str">
            <v>Sinapi 87448</v>
          </cell>
          <cell r="C2583" t="str">
            <v>Alvenaria de vedação de blocos vazados de concreto de 9x19x39cm (espessura 9cm) de paredes com área líquida menor que 6m² sem vãos e argamassa de assentamento com preparo manual</v>
          </cell>
          <cell r="D2583" t="str">
            <v>m2</v>
          </cell>
          <cell r="E2583">
            <v>0.64</v>
          </cell>
          <cell r="F2583">
            <v>44.78</v>
          </cell>
          <cell r="G2583">
            <v>28.66</v>
          </cell>
        </row>
        <row r="2584">
          <cell r="A2584" t="str">
            <v>.2</v>
          </cell>
          <cell r="B2584" t="str">
            <v>Sinapi 87878</v>
          </cell>
          <cell r="C2584" t="str">
            <v>Chapisco aplicado tanto em pilares e vigas de concreto como em alvenarias de paredes internas, com colher de pedreiro. argamassa traço 1:3 com preparo manual</v>
          </cell>
          <cell r="D2584" t="str">
            <v>m2</v>
          </cell>
          <cell r="E2584">
            <v>0.8</v>
          </cell>
          <cell r="F2584">
            <v>3.14</v>
          </cell>
          <cell r="G2584">
            <v>2.5099999999999998</v>
          </cell>
        </row>
        <row r="2585">
          <cell r="A2585" t="str">
            <v>.3</v>
          </cell>
          <cell r="B2585" t="str">
            <v>Sinapi 98560</v>
          </cell>
          <cell r="C2585" t="str">
            <v>Impermeabilizacao de superficie com argamassa de cimento e areia, traco 1:3, com aditivo impermeabilizante, e=2 cm</v>
          </cell>
          <cell r="D2585" t="str">
            <v>m2</v>
          </cell>
          <cell r="E2585">
            <v>0.8</v>
          </cell>
          <cell r="F2585">
            <v>33.33</v>
          </cell>
          <cell r="G2585">
            <v>26.66</v>
          </cell>
        </row>
        <row r="2586">
          <cell r="A2586" t="str">
            <v>.4</v>
          </cell>
          <cell r="B2586" t="str">
            <v>Sinapi 83681</v>
          </cell>
          <cell r="C2586" t="str">
            <v>Tubo pvc Ø 4" com material drenante para dreno/barbaca - fornecimento e instalacao</v>
          </cell>
          <cell r="D2586" t="str">
            <v>m</v>
          </cell>
          <cell r="E2586">
            <v>0.4</v>
          </cell>
          <cell r="F2586">
            <v>15.07</v>
          </cell>
          <cell r="G2586">
            <v>6.03</v>
          </cell>
        </row>
        <row r="2587">
          <cell r="A2587" t="str">
            <v>.5</v>
          </cell>
          <cell r="B2587" t="str">
            <v>Sinapi 83534</v>
          </cell>
          <cell r="C2587" t="str">
            <v>Lastro de concreto, preparo mecanico, incluso aditivo impermeabilizante - fundo da caixa</v>
          </cell>
          <cell r="D2587" t="str">
            <v>m3</v>
          </cell>
          <cell r="E2587">
            <v>1.7999999999999999E-2</v>
          </cell>
          <cell r="F2587">
            <v>535.41999999999996</v>
          </cell>
          <cell r="G2587">
            <v>9.64</v>
          </cell>
        </row>
        <row r="2588">
          <cell r="A2588" t="str">
            <v>.6</v>
          </cell>
          <cell r="B2588" t="str">
            <v>Sinapi 94107</v>
          </cell>
          <cell r="C2588" t="str">
            <v>Lastro com preparo de fundo, largura maior ou igual a 1,5 m, com camada de brita, lançamento manual, em local com nível baixo de interferência</v>
          </cell>
          <cell r="D2588" t="str">
            <v>m3</v>
          </cell>
          <cell r="E2588">
            <v>0.128</v>
          </cell>
          <cell r="F2588">
            <v>176.52</v>
          </cell>
          <cell r="G2588">
            <v>22.59</v>
          </cell>
        </row>
        <row r="2589">
          <cell r="A2589" t="str">
            <v>.7</v>
          </cell>
          <cell r="B2589" t="str">
            <v>Ins Sinapi 4777</v>
          </cell>
          <cell r="C2589" t="str">
            <v>Cantoneira de aco, com abas iguais,  qualquer bitola</v>
          </cell>
          <cell r="D2589" t="str">
            <v>kg</v>
          </cell>
          <cell r="E2589">
            <v>6.2412999999999998</v>
          </cell>
          <cell r="F2589">
            <v>4.2699999999999996</v>
          </cell>
          <cell r="G2589">
            <v>26.65</v>
          </cell>
        </row>
        <row r="2590">
          <cell r="A2590" t="str">
            <v>.8</v>
          </cell>
          <cell r="B2590" t="str">
            <v>Ins Sinapi 11241</v>
          </cell>
          <cell r="C2590" t="str">
            <v>Tampao fofo articulado p/ registro, classe a15 carga maxima 1,5 t, *400 x 400* mm</v>
          </cell>
          <cell r="D2590" t="str">
            <v>un</v>
          </cell>
          <cell r="E2590">
            <v>1</v>
          </cell>
          <cell r="F2590">
            <v>125.89</v>
          </cell>
          <cell r="G2590">
            <v>125.89</v>
          </cell>
        </row>
        <row r="2593">
          <cell r="A2593" t="str">
            <v>Composição 0469</v>
          </cell>
          <cell r="B2593" t="str">
            <v>Comp. Criada a partir do elemento</v>
          </cell>
          <cell r="C2593" t="str">
            <v>Caixa de passagem subterrânea 80x80x100cm</v>
          </cell>
          <cell r="D2593" t="str">
            <v>un</v>
          </cell>
          <cell r="E2593">
            <v>1</v>
          </cell>
          <cell r="G2593">
            <v>806.52</v>
          </cell>
        </row>
        <row r="2594">
          <cell r="A2594" t="str">
            <v>.1</v>
          </cell>
          <cell r="B2594" t="str">
            <v>Sinapi 87448</v>
          </cell>
          <cell r="C2594" t="str">
            <v>Alvenaria de vedação de blocos vazados de concreto de 9x19x39cm (espessura 9cm) de paredes com área líquida menor que 6m² sem vãos e argamassa de assentamento com preparo manual</v>
          </cell>
          <cell r="D2594" t="str">
            <v>m2</v>
          </cell>
          <cell r="E2594">
            <v>3.2</v>
          </cell>
          <cell r="F2594">
            <v>44.78</v>
          </cell>
          <cell r="G2594">
            <v>143.30000000000001</v>
          </cell>
        </row>
        <row r="2595">
          <cell r="A2595" t="str">
            <v>.2</v>
          </cell>
          <cell r="B2595" t="str">
            <v>Sinapi 87878</v>
          </cell>
          <cell r="C2595" t="str">
            <v>Chapisco aplicado tanto em pilares e vigas de concreto como em alvenarias de paredes internas, com colher de pedreiro. argamassa traço 1:3 com preparo manual</v>
          </cell>
          <cell r="D2595" t="str">
            <v>m2</v>
          </cell>
          <cell r="E2595">
            <v>3.84</v>
          </cell>
          <cell r="F2595">
            <v>3.14</v>
          </cell>
          <cell r="G2595">
            <v>12.06</v>
          </cell>
        </row>
        <row r="2596">
          <cell r="A2596" t="str">
            <v>.3</v>
          </cell>
          <cell r="B2596" t="str">
            <v>Sinapi 98560</v>
          </cell>
          <cell r="C2596" t="str">
            <v>Impermeabilizacao de superficie com argamassa de cimento e areia, traco 1:3, com aditivo impermeabilizante, e=2 cm</v>
          </cell>
          <cell r="D2596" t="str">
            <v>m2</v>
          </cell>
          <cell r="E2596">
            <v>3.84</v>
          </cell>
          <cell r="F2596">
            <v>33.33</v>
          </cell>
          <cell r="G2596">
            <v>127.99</v>
          </cell>
        </row>
        <row r="2597">
          <cell r="A2597" t="str">
            <v>.4</v>
          </cell>
          <cell r="B2597" t="str">
            <v>Sinapi 83681</v>
          </cell>
          <cell r="C2597" t="str">
            <v>Tubo pvc Ø 4" com material drenante para dreno/barbaca - fornecimento e instalacao</v>
          </cell>
          <cell r="D2597" t="str">
            <v>m</v>
          </cell>
          <cell r="E2597">
            <v>0.4</v>
          </cell>
          <cell r="F2597">
            <v>15.07</v>
          </cell>
          <cell r="G2597">
            <v>6.03</v>
          </cell>
        </row>
        <row r="2598">
          <cell r="A2598" t="str">
            <v>.5</v>
          </cell>
          <cell r="B2598" t="str">
            <v>Sinapi 83534</v>
          </cell>
          <cell r="C2598" t="str">
            <v>Lastro de concreto, preparo mecanico, incluso aditivo impermeabilizante - fundo da caixa</v>
          </cell>
          <cell r="D2598" t="str">
            <v>m3</v>
          </cell>
          <cell r="E2598">
            <v>7.8200000000000006E-2</v>
          </cell>
          <cell r="F2598">
            <v>535.41999999999996</v>
          </cell>
          <cell r="G2598">
            <v>41.87</v>
          </cell>
        </row>
        <row r="2599">
          <cell r="A2599" t="str">
            <v>.6</v>
          </cell>
          <cell r="B2599" t="str">
            <v>Sinapi 94107</v>
          </cell>
          <cell r="C2599" t="str">
            <v>Lastro com preparo de fundo, largura maior ou igual a 1,5 m, com camada de brita, lançamento manual, em local com nível baixo de interferência</v>
          </cell>
          <cell r="D2599" t="str">
            <v>m3</v>
          </cell>
          <cell r="E2599">
            <v>0.3125</v>
          </cell>
          <cell r="F2599">
            <v>176.52</v>
          </cell>
          <cell r="G2599">
            <v>55.16</v>
          </cell>
        </row>
        <row r="2600">
          <cell r="A2600" t="str">
            <v>.7</v>
          </cell>
          <cell r="B2600" t="str">
            <v>Ins Sinapi 4777</v>
          </cell>
          <cell r="C2600" t="str">
            <v>Cantoneira de aco, com abas iguais,  qualquer bitola</v>
          </cell>
          <cell r="D2600" t="str">
            <v>kg</v>
          </cell>
          <cell r="E2600">
            <v>9.3632000000000009</v>
          </cell>
          <cell r="F2600">
            <v>4.2699999999999996</v>
          </cell>
          <cell r="G2600">
            <v>39.979999999999997</v>
          </cell>
        </row>
        <row r="2601">
          <cell r="A2601" t="str">
            <v>.8</v>
          </cell>
          <cell r="B2601" t="str">
            <v>Sinapi 83627</v>
          </cell>
          <cell r="C2601" t="str">
            <v>Tampao de ferro fundido, d = 60cm, 175kg, p = chamine cx areia/poco visita assentado com arg cim/areia 1:4, fornecimento e assentamento</v>
          </cell>
          <cell r="D2601" t="str">
            <v>un</v>
          </cell>
          <cell r="E2601">
            <v>1</v>
          </cell>
          <cell r="F2601">
            <v>380.13</v>
          </cell>
          <cell r="G2601">
            <v>380.13</v>
          </cell>
        </row>
        <row r="2604">
          <cell r="A2604" t="str">
            <v>Composição 0470</v>
          </cell>
          <cell r="B2604" t="str">
            <v>Comp. Criada a partir do elemento</v>
          </cell>
          <cell r="C2604" t="str">
            <v>Caixa de passagem subterrânea 120x120x120cm</v>
          </cell>
          <cell r="D2604" t="str">
            <v>un</v>
          </cell>
          <cell r="E2604">
            <v>1</v>
          </cell>
          <cell r="G2604">
            <v>1086.3200000000002</v>
          </cell>
        </row>
        <row r="2605">
          <cell r="A2605" t="str">
            <v>.1</v>
          </cell>
          <cell r="B2605" t="str">
            <v>Sinapi 87448</v>
          </cell>
          <cell r="C2605" t="str">
            <v>Alvenaria de vedação de blocos vazados de concreto de 9x19x39cm (espessura 9cm) de paredes com área líquida menor que 6m² sem vãos e argamassa de assentamento com preparo manual</v>
          </cell>
          <cell r="D2605" t="str">
            <v>m2</v>
          </cell>
          <cell r="E2605">
            <v>5.76</v>
          </cell>
          <cell r="F2605">
            <v>44.78</v>
          </cell>
          <cell r="G2605">
            <v>257.93</v>
          </cell>
        </row>
        <row r="2606">
          <cell r="A2606" t="str">
            <v>.2</v>
          </cell>
          <cell r="B2606" t="str">
            <v>Sinapi 87878</v>
          </cell>
          <cell r="C2606" t="str">
            <v>Chapisco aplicado tanto em pilares e vigas de concreto como em alvenarias de paredes internas, com colher de pedreiro. argamassa traço 1:3 com preparo manual</v>
          </cell>
          <cell r="D2606" t="str">
            <v>m2</v>
          </cell>
          <cell r="E2606">
            <v>7.2</v>
          </cell>
          <cell r="F2606">
            <v>3.14</v>
          </cell>
          <cell r="G2606">
            <v>22.61</v>
          </cell>
        </row>
        <row r="2607">
          <cell r="A2607" t="str">
            <v>.3</v>
          </cell>
          <cell r="B2607" t="str">
            <v>Sinapi 98560</v>
          </cell>
          <cell r="C2607" t="str">
            <v>Impermeabilizacao de superficie com argamassa de cimento e areia, traco 1:3, com aditivo impermeabilizante, e=2 cm</v>
          </cell>
          <cell r="D2607" t="str">
            <v>m2</v>
          </cell>
          <cell r="E2607">
            <v>7.2</v>
          </cell>
          <cell r="F2607">
            <v>33.33</v>
          </cell>
          <cell r="G2607">
            <v>239.98</v>
          </cell>
        </row>
        <row r="2608">
          <cell r="A2608" t="str">
            <v>.4</v>
          </cell>
          <cell r="B2608" t="str">
            <v>Sinapi 83681</v>
          </cell>
          <cell r="C2608" t="str">
            <v>Tubo pvc Ø 4" com material drenante para dreno/barbaca - fornecimento e instalacao</v>
          </cell>
          <cell r="D2608" t="str">
            <v>m</v>
          </cell>
          <cell r="E2608">
            <v>0.4</v>
          </cell>
          <cell r="F2608">
            <v>15.07</v>
          </cell>
          <cell r="G2608">
            <v>6.03</v>
          </cell>
        </row>
        <row r="2609">
          <cell r="A2609" t="str">
            <v>.5</v>
          </cell>
          <cell r="B2609" t="str">
            <v>Sinapi 83534</v>
          </cell>
          <cell r="C2609" t="str">
            <v>Lastro de concreto, preparo mecanico, incluso aditivo impermeabilizante - fundo da caixa</v>
          </cell>
          <cell r="D2609" t="str">
            <v>m3</v>
          </cell>
          <cell r="E2609">
            <v>0.1125</v>
          </cell>
          <cell r="F2609">
            <v>535.41999999999996</v>
          </cell>
          <cell r="G2609">
            <v>60.23</v>
          </cell>
        </row>
        <row r="2610">
          <cell r="A2610" t="str">
            <v>.6</v>
          </cell>
          <cell r="B2610" t="str">
            <v>Sinapi 94107</v>
          </cell>
          <cell r="C2610" t="str">
            <v>Lastro com preparo de fundo, largura maior ou igual a 1,5 m, com camada de brita, lançamento manual, em local com nível baixo de interferência</v>
          </cell>
          <cell r="D2610" t="str">
            <v>m3</v>
          </cell>
          <cell r="E2610">
            <v>0.45</v>
          </cell>
          <cell r="F2610">
            <v>176.52</v>
          </cell>
          <cell r="G2610">
            <v>79.430000000000007</v>
          </cell>
        </row>
        <row r="2611">
          <cell r="A2611" t="str">
            <v>.7</v>
          </cell>
          <cell r="B2611" t="str">
            <v>Ins Sinapi 4777</v>
          </cell>
          <cell r="C2611" t="str">
            <v>Cantoneira de aco, com abas iguais,  qualquer bitola</v>
          </cell>
          <cell r="D2611" t="str">
            <v>kg</v>
          </cell>
          <cell r="E2611">
            <v>9.3632000000000009</v>
          </cell>
          <cell r="F2611">
            <v>4.2699999999999996</v>
          </cell>
          <cell r="G2611">
            <v>39.979999999999997</v>
          </cell>
        </row>
        <row r="2612">
          <cell r="A2612" t="str">
            <v>.8</v>
          </cell>
          <cell r="B2612" t="str">
            <v>Sinapi 83627</v>
          </cell>
          <cell r="C2612" t="str">
            <v>Tampao de ferro fundido, d = 60cm, 175kg, p = chamine cx areia/poco visita assentado com arg cim/areia 1:4, fornecimento e assentamento</v>
          </cell>
          <cell r="D2612" t="str">
            <v>un</v>
          </cell>
          <cell r="E2612">
            <v>1</v>
          </cell>
          <cell r="F2612">
            <v>380.13</v>
          </cell>
          <cell r="G2612">
            <v>380.13</v>
          </cell>
        </row>
        <row r="2615">
          <cell r="A2615" t="str">
            <v>Composição 0471</v>
          </cell>
          <cell r="B2615" t="str">
            <v>Comp. Criada a partir do elemento</v>
          </cell>
          <cell r="C2615" t="str">
            <v>Caixa de passagem de sobrepor 40x40x20cm em aço estampado com tampa cega aparafusada, tratada e pintada eletrostaticamente na cor cinza.</v>
          </cell>
          <cell r="D2615" t="str">
            <v>un</v>
          </cell>
          <cell r="E2615">
            <v>1</v>
          </cell>
          <cell r="G2615">
            <v>156.74</v>
          </cell>
        </row>
        <row r="2616">
          <cell r="A2616" t="str">
            <v>.1</v>
          </cell>
          <cell r="B2616" t="str">
            <v>Ins Sinapi 39774</v>
          </cell>
          <cell r="C2616" t="str">
            <v>Caixa de passagem metalica de sobrepor com tampa parafusada, dimensoes 50 x 50 x 15 cm</v>
          </cell>
          <cell r="D2616" t="str">
            <v>un</v>
          </cell>
          <cell r="E2616">
            <v>1</v>
          </cell>
          <cell r="F2616">
            <v>114.64</v>
          </cell>
          <cell r="G2616">
            <v>114.64</v>
          </cell>
        </row>
        <row r="2617">
          <cell r="A2617" t="str">
            <v>.2</v>
          </cell>
          <cell r="B2617" t="str">
            <v>Sinapi 88247</v>
          </cell>
          <cell r="C2617" t="str">
            <v>Auxiliar de eletricista com encargos complementares</v>
          </cell>
          <cell r="D2617" t="str">
            <v>h</v>
          </cell>
          <cell r="E2617">
            <v>1.25</v>
          </cell>
          <cell r="F2617">
            <v>14.57</v>
          </cell>
          <cell r="G2617">
            <v>18.21</v>
          </cell>
        </row>
        <row r="2618">
          <cell r="A2618" t="str">
            <v>.3</v>
          </cell>
          <cell r="B2618" t="str">
            <v>Sinapi 88264</v>
          </cell>
          <cell r="C2618" t="str">
            <v>Eletricista com encargos complementares</v>
          </cell>
          <cell r="D2618" t="str">
            <v>h</v>
          </cell>
          <cell r="E2618">
            <v>1.25</v>
          </cell>
          <cell r="F2618">
            <v>19.11</v>
          </cell>
          <cell r="G2618">
            <v>23.89</v>
          </cell>
        </row>
        <row r="2621">
          <cell r="A2621" t="str">
            <v>Composição 0472</v>
          </cell>
          <cell r="B2621" t="str">
            <v>Comp. Criada a partir do elemento</v>
          </cell>
          <cell r="C2621" t="str">
            <v>Caixa de passagem de sobrepor 20x20x15cm em aço estampado com tampa cega aparafusada, tratada e pintada eletrostaticamente na cor cinza.</v>
          </cell>
          <cell r="D2621" t="str">
            <v>un</v>
          </cell>
          <cell r="E2621">
            <v>1</v>
          </cell>
          <cell r="G2621">
            <v>67.59</v>
          </cell>
        </row>
        <row r="2622">
          <cell r="A2622" t="str">
            <v>.1</v>
          </cell>
          <cell r="B2622" t="str">
            <v>Ins Sinapi 20255</v>
          </cell>
          <cell r="C2622" t="str">
            <v>Caixa de passagem metalica de sobrepor com tampa parafusada, dimensoes 25 x 25 x 10 cm</v>
          </cell>
          <cell r="D2622" t="str">
            <v>un</v>
          </cell>
          <cell r="E2622">
            <v>1</v>
          </cell>
          <cell r="F2622">
            <v>40.64</v>
          </cell>
          <cell r="G2622">
            <v>40.64</v>
          </cell>
        </row>
        <row r="2623">
          <cell r="A2623" t="str">
            <v>.2</v>
          </cell>
          <cell r="B2623" t="str">
            <v>Sinapi 88247</v>
          </cell>
          <cell r="C2623" t="str">
            <v>Auxiliar de eletricista com encargos complementares</v>
          </cell>
          <cell r="D2623" t="str">
            <v>h</v>
          </cell>
          <cell r="E2623">
            <v>0.8</v>
          </cell>
          <cell r="F2623">
            <v>14.57</v>
          </cell>
          <cell r="G2623">
            <v>11.66</v>
          </cell>
        </row>
        <row r="2624">
          <cell r="A2624" t="str">
            <v>.3</v>
          </cell>
          <cell r="B2624" t="str">
            <v>Sinapi 88264</v>
          </cell>
          <cell r="C2624" t="str">
            <v>Eletricista com encargos complementares</v>
          </cell>
          <cell r="D2624" t="str">
            <v>h</v>
          </cell>
          <cell r="E2624">
            <v>0.8</v>
          </cell>
          <cell r="F2624">
            <v>19.11</v>
          </cell>
          <cell r="G2624">
            <v>15.29</v>
          </cell>
        </row>
        <row r="2627">
          <cell r="A2627" t="str">
            <v>Composição 0473</v>
          </cell>
          <cell r="B2627" t="str">
            <v>Comp. Criada a partir do elemento</v>
          </cell>
          <cell r="C2627"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27" t="str">
            <v>un</v>
          </cell>
          <cell r="E2627">
            <v>1</v>
          </cell>
          <cell r="G2627">
            <v>141.97999999999999</v>
          </cell>
        </row>
        <row r="2628">
          <cell r="A2628" t="str">
            <v>.1</v>
          </cell>
          <cell r="B2628" t="str">
            <v>Proposta</v>
          </cell>
          <cell r="C2628"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28" t="str">
            <v>cj</v>
          </cell>
          <cell r="E2628">
            <v>1</v>
          </cell>
          <cell r="F2628">
            <v>117.31</v>
          </cell>
          <cell r="G2628">
            <v>117.31</v>
          </cell>
        </row>
        <row r="2629">
          <cell r="A2629" t="str">
            <v>.2</v>
          </cell>
          <cell r="B2629" t="str">
            <v>Estimativa</v>
          </cell>
          <cell r="C2629" t="str">
            <v>Frete JadLog para Luminárias (R$ 13.585,29 / R$ 203.769,12) = 6,67%</v>
          </cell>
          <cell r="D2629" t="str">
            <v>un</v>
          </cell>
          <cell r="E2629">
            <v>6.6699999999999995E-2</v>
          </cell>
          <cell r="F2629">
            <v>117.31</v>
          </cell>
          <cell r="G2629">
            <v>7.82</v>
          </cell>
        </row>
        <row r="2630">
          <cell r="A2630" t="str">
            <v>.3</v>
          </cell>
          <cell r="B2630" t="str">
            <v>Sinapi 88247</v>
          </cell>
          <cell r="C2630" t="str">
            <v>Auxiliar de eletricista com encargos complementares</v>
          </cell>
          <cell r="D2630" t="str">
            <v>h</v>
          </cell>
          <cell r="E2630">
            <v>0.5</v>
          </cell>
          <cell r="F2630">
            <v>14.57</v>
          </cell>
          <cell r="G2630">
            <v>7.29</v>
          </cell>
        </row>
        <row r="2631">
          <cell r="A2631" t="str">
            <v>.4</v>
          </cell>
          <cell r="B2631" t="str">
            <v>Sinapi 88264</v>
          </cell>
          <cell r="C2631" t="str">
            <v>Eletricista com encargos complementares</v>
          </cell>
          <cell r="D2631" t="str">
            <v>h</v>
          </cell>
          <cell r="E2631">
            <v>0.5</v>
          </cell>
          <cell r="F2631">
            <v>19.11</v>
          </cell>
          <cell r="G2631">
            <v>9.56</v>
          </cell>
        </row>
        <row r="2634">
          <cell r="A2634" t="str">
            <v>Composição 0474</v>
          </cell>
          <cell r="B2634" t="str">
            <v>Comp. Criada a partir do elemento</v>
          </cell>
          <cell r="C2634"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34" t="str">
            <v>un</v>
          </cell>
          <cell r="E2634">
            <v>1</v>
          </cell>
          <cell r="G2634">
            <v>180.42999999999998</v>
          </cell>
        </row>
        <row r="2635">
          <cell r="A2635" t="str">
            <v>.1</v>
          </cell>
          <cell r="B2635" t="str">
            <v>Proposta</v>
          </cell>
          <cell r="C2635"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35" t="str">
            <v>cj</v>
          </cell>
          <cell r="E2635">
            <v>1</v>
          </cell>
          <cell r="F2635">
            <v>153.35</v>
          </cell>
          <cell r="G2635">
            <v>153.35</v>
          </cell>
        </row>
        <row r="2636">
          <cell r="A2636" t="str">
            <v>.2</v>
          </cell>
          <cell r="B2636" t="str">
            <v>Estimativa</v>
          </cell>
          <cell r="C2636" t="str">
            <v>Frete JadLog para Luminárias (R$ 13.585,29 / R$ 203.769,12) = 6,67%</v>
          </cell>
          <cell r="D2636" t="str">
            <v>un</v>
          </cell>
          <cell r="E2636">
            <v>6.6699999999999995E-2</v>
          </cell>
          <cell r="F2636">
            <v>153.35</v>
          </cell>
          <cell r="G2636">
            <v>10.23</v>
          </cell>
        </row>
        <row r="2637">
          <cell r="A2637" t="str">
            <v>.3</v>
          </cell>
          <cell r="B2637" t="str">
            <v>Sinapi 88247</v>
          </cell>
          <cell r="C2637" t="str">
            <v>Auxiliar de eletricista com encargos complementares</v>
          </cell>
          <cell r="D2637" t="str">
            <v>h</v>
          </cell>
          <cell r="E2637">
            <v>0.5</v>
          </cell>
          <cell r="F2637">
            <v>14.57</v>
          </cell>
          <cell r="G2637">
            <v>7.29</v>
          </cell>
        </row>
        <row r="2638">
          <cell r="A2638" t="str">
            <v>.4</v>
          </cell>
          <cell r="B2638" t="str">
            <v>Sinapi 88264</v>
          </cell>
          <cell r="C2638" t="str">
            <v>Eletricista com encargos complementares</v>
          </cell>
          <cell r="D2638" t="str">
            <v>h</v>
          </cell>
          <cell r="E2638">
            <v>0.5</v>
          </cell>
          <cell r="F2638">
            <v>19.11</v>
          </cell>
          <cell r="G2638">
            <v>9.56</v>
          </cell>
        </row>
        <row r="2641">
          <cell r="A2641" t="str">
            <v>Composição 0475</v>
          </cell>
          <cell r="B2641" t="str">
            <v>Comp. Criada a partir do elemento</v>
          </cell>
          <cell r="C2641"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41" t="str">
            <v>un</v>
          </cell>
          <cell r="E2641">
            <v>1</v>
          </cell>
          <cell r="G2641">
            <v>72.53</v>
          </cell>
        </row>
        <row r="2642">
          <cell r="A2642" t="str">
            <v>.1</v>
          </cell>
          <cell r="B2642" t="str">
            <v>Proposta</v>
          </cell>
          <cell r="C2642"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42" t="str">
            <v>cj</v>
          </cell>
          <cell r="E2642">
            <v>1</v>
          </cell>
          <cell r="F2642">
            <v>52.2</v>
          </cell>
          <cell r="G2642">
            <v>52.2</v>
          </cell>
        </row>
        <row r="2643">
          <cell r="A2643" t="str">
            <v>.2</v>
          </cell>
          <cell r="B2643" t="str">
            <v>Estimativa</v>
          </cell>
          <cell r="C2643" t="str">
            <v>Frete JadLog para Luminárias (R$ 13.585,29 / R$ 203.769,12) = 6,67%</v>
          </cell>
          <cell r="D2643" t="str">
            <v>un</v>
          </cell>
          <cell r="E2643">
            <v>6.6699999999999995E-2</v>
          </cell>
          <cell r="F2643">
            <v>52.2</v>
          </cell>
          <cell r="G2643">
            <v>3.48</v>
          </cell>
        </row>
        <row r="2644">
          <cell r="A2644" t="str">
            <v>.3</v>
          </cell>
          <cell r="B2644" t="str">
            <v>Sinapi 88247</v>
          </cell>
          <cell r="C2644" t="str">
            <v>Auxiliar de eletricista com encargos complementares</v>
          </cell>
          <cell r="D2644" t="str">
            <v>h</v>
          </cell>
          <cell r="E2644">
            <v>0.5</v>
          </cell>
          <cell r="F2644">
            <v>14.57</v>
          </cell>
          <cell r="G2644">
            <v>7.29</v>
          </cell>
        </row>
        <row r="2645">
          <cell r="A2645" t="str">
            <v>.4</v>
          </cell>
          <cell r="B2645" t="str">
            <v>Sinapi 88264</v>
          </cell>
          <cell r="C2645" t="str">
            <v>Eletricista com encargos complementares</v>
          </cell>
          <cell r="D2645" t="str">
            <v>h</v>
          </cell>
          <cell r="E2645">
            <v>0.5</v>
          </cell>
          <cell r="F2645">
            <v>19.11</v>
          </cell>
          <cell r="G2645">
            <v>9.56</v>
          </cell>
        </row>
        <row r="2648">
          <cell r="A2648" t="str">
            <v>Composição 0478</v>
          </cell>
          <cell r="B2648" t="str">
            <v>Comp. Criada a partir do elemento</v>
          </cell>
          <cell r="C2648" t="str">
            <v>L3 - Luminária retangular hermética - LED 31W Ref.: LPT - 40 (ITAIM) ou similar;</v>
          </cell>
          <cell r="D2648" t="str">
            <v>un</v>
          </cell>
          <cell r="E2648">
            <v>1</v>
          </cell>
          <cell r="G2648">
            <v>791.29000000000008</v>
          </cell>
        </row>
        <row r="2649">
          <cell r="A2649" t="str">
            <v>.1</v>
          </cell>
          <cell r="B2649" t="str">
            <v>Proposta</v>
          </cell>
          <cell r="C2649" t="str">
            <v>L3 - Luminária retangular hermética - LED 31W Ref.: LPT - 40 (ITAIM) ou similar;</v>
          </cell>
          <cell r="D2649" t="str">
            <v>cj</v>
          </cell>
          <cell r="E2649">
            <v>1</v>
          </cell>
          <cell r="F2649">
            <v>710.24</v>
          </cell>
          <cell r="G2649">
            <v>710.24</v>
          </cell>
        </row>
        <row r="2650">
          <cell r="A2650" t="str">
            <v>.2</v>
          </cell>
          <cell r="B2650" t="str">
            <v>Estimativa</v>
          </cell>
          <cell r="C2650" t="str">
            <v>Frete JadLog para Luminárias (R$ 13.585,29 / R$ 203.769,12) = 6,67%</v>
          </cell>
          <cell r="D2650" t="str">
            <v>un</v>
          </cell>
          <cell r="E2650">
            <v>6.6699999999999995E-2</v>
          </cell>
          <cell r="F2650">
            <v>710.24</v>
          </cell>
          <cell r="G2650">
            <v>47.37</v>
          </cell>
        </row>
        <row r="2651">
          <cell r="A2651" t="str">
            <v>.3</v>
          </cell>
          <cell r="B2651" t="str">
            <v>Sinapi 88247</v>
          </cell>
          <cell r="C2651" t="str">
            <v>Auxiliar de eletricista com encargos complementares</v>
          </cell>
          <cell r="D2651" t="str">
            <v>h</v>
          </cell>
          <cell r="E2651">
            <v>1</v>
          </cell>
          <cell r="F2651">
            <v>14.57</v>
          </cell>
          <cell r="G2651">
            <v>14.57</v>
          </cell>
        </row>
        <row r="2652">
          <cell r="A2652" t="str">
            <v>.4</v>
          </cell>
          <cell r="B2652" t="str">
            <v>Sinapi 88264</v>
          </cell>
          <cell r="C2652" t="str">
            <v>Eletricista com encargos complementares</v>
          </cell>
          <cell r="D2652" t="str">
            <v>h</v>
          </cell>
          <cell r="E2652">
            <v>1</v>
          </cell>
          <cell r="F2652">
            <v>19.11</v>
          </cell>
          <cell r="G2652">
            <v>19.11</v>
          </cell>
        </row>
        <row r="2655">
          <cell r="A2655" t="str">
            <v>Composição 0479</v>
          </cell>
          <cell r="B2655" t="str">
            <v>Comp. Criada a partir do elemento</v>
          </cell>
          <cell r="C2655" t="str">
            <v>L4 - Luminária circular de embutir com LED 9W Ref.: DORAH-EP-PC (ITAIM) ou similar;</v>
          </cell>
          <cell r="D2655" t="str">
            <v>un</v>
          </cell>
          <cell r="E2655">
            <v>1</v>
          </cell>
          <cell r="G2655">
            <v>169.24</v>
          </cell>
        </row>
        <row r="2656">
          <cell r="A2656" t="str">
            <v>.1</v>
          </cell>
          <cell r="B2656" t="str">
            <v>Proposta</v>
          </cell>
          <cell r="C2656" t="str">
            <v>L4 - Luminária circular de embutir com LED 9W Ref.: DORAH-EP-PC (ITAIM) ou similar;</v>
          </cell>
          <cell r="D2656" t="str">
            <v>cj</v>
          </cell>
          <cell r="E2656">
            <v>1</v>
          </cell>
          <cell r="F2656">
            <v>119.19</v>
          </cell>
          <cell r="G2656">
            <v>119.19</v>
          </cell>
        </row>
        <row r="2657">
          <cell r="A2657" t="str">
            <v>.2</v>
          </cell>
          <cell r="B2657" t="str">
            <v>Estimativa</v>
          </cell>
          <cell r="C2657" t="str">
            <v>Frete JadLog para Luminárias (R$ 13.585,29 / R$ 203.769,12) = 6,67%</v>
          </cell>
          <cell r="D2657" t="str">
            <v>un</v>
          </cell>
          <cell r="E2657">
            <v>6.6699999999999995E-2</v>
          </cell>
          <cell r="F2657">
            <v>119.19</v>
          </cell>
          <cell r="G2657">
            <v>7.95</v>
          </cell>
        </row>
        <row r="2658">
          <cell r="A2658" t="str">
            <v>.3</v>
          </cell>
          <cell r="B2658" t="str">
            <v>Sinapi 88247</v>
          </cell>
          <cell r="C2658" t="str">
            <v>Auxiliar de eletricista com encargos complementares</v>
          </cell>
          <cell r="D2658" t="str">
            <v>h</v>
          </cell>
          <cell r="E2658">
            <v>1.25</v>
          </cell>
          <cell r="F2658">
            <v>14.57</v>
          </cell>
          <cell r="G2658">
            <v>18.21</v>
          </cell>
        </row>
        <row r="2659">
          <cell r="A2659" t="str">
            <v>.4</v>
          </cell>
          <cell r="B2659" t="str">
            <v>Sinapi 88264</v>
          </cell>
          <cell r="C2659" t="str">
            <v>Eletricista com encargos complementares</v>
          </cell>
          <cell r="D2659" t="str">
            <v>h</v>
          </cell>
          <cell r="E2659">
            <v>1.25</v>
          </cell>
          <cell r="F2659">
            <v>19.11</v>
          </cell>
          <cell r="G2659">
            <v>23.89</v>
          </cell>
        </row>
        <row r="2662">
          <cell r="A2662" t="str">
            <v>Composição 0480</v>
          </cell>
          <cell r="B2662" t="str">
            <v>Comp. Criada a partir do elemento</v>
          </cell>
          <cell r="C2662" t="str">
            <v>L5 - Luminária quadrada de embutir com LED 9W Ref.: DORAH-EP-PQ (ITAIM) ou similar;</v>
          </cell>
          <cell r="D2662" t="str">
            <v>un</v>
          </cell>
          <cell r="E2662">
            <v>1</v>
          </cell>
          <cell r="G2662">
            <v>156.51999999999998</v>
          </cell>
        </row>
        <row r="2663">
          <cell r="A2663" t="str">
            <v>.1</v>
          </cell>
          <cell r="B2663" t="str">
            <v>Proposta</v>
          </cell>
          <cell r="C2663" t="str">
            <v>L5 - Luminária quadrada de embutir com LED 9W Ref.: DORAH-EP-PQ (ITAIM) ou similar;</v>
          </cell>
          <cell r="D2663" t="str">
            <v>cj</v>
          </cell>
          <cell r="E2663">
            <v>1</v>
          </cell>
          <cell r="F2663">
            <v>107.27</v>
          </cell>
          <cell r="G2663">
            <v>107.27</v>
          </cell>
        </row>
        <row r="2664">
          <cell r="A2664" t="str">
            <v>.2</v>
          </cell>
          <cell r="B2664" t="str">
            <v>Estimativa</v>
          </cell>
          <cell r="C2664" t="str">
            <v>Frete JadLog para Luminárias (R$ 13.585,29 / R$ 203.769,12) = 6,67%</v>
          </cell>
          <cell r="D2664" t="str">
            <v>un</v>
          </cell>
          <cell r="E2664">
            <v>6.6699999999999995E-2</v>
          </cell>
          <cell r="F2664">
            <v>107.27</v>
          </cell>
          <cell r="G2664">
            <v>7.15</v>
          </cell>
        </row>
        <row r="2665">
          <cell r="A2665" t="str">
            <v>.3</v>
          </cell>
          <cell r="B2665" t="str">
            <v>Sinapi 88247</v>
          </cell>
          <cell r="C2665" t="str">
            <v>Auxiliar de eletricista com encargos complementares</v>
          </cell>
          <cell r="D2665" t="str">
            <v>h</v>
          </cell>
          <cell r="E2665">
            <v>1.25</v>
          </cell>
          <cell r="F2665">
            <v>14.57</v>
          </cell>
          <cell r="G2665">
            <v>18.21</v>
          </cell>
        </row>
        <row r="2666">
          <cell r="A2666" t="str">
            <v>.4</v>
          </cell>
          <cell r="B2666" t="str">
            <v>Sinapi 88264</v>
          </cell>
          <cell r="C2666" t="str">
            <v>Eletricista com encargos complementares</v>
          </cell>
          <cell r="D2666" t="str">
            <v>h</v>
          </cell>
          <cell r="E2666">
            <v>1.25</v>
          </cell>
          <cell r="F2666">
            <v>19.11</v>
          </cell>
          <cell r="G2666">
            <v>23.89</v>
          </cell>
        </row>
        <row r="2669">
          <cell r="A2669" t="str">
            <v>Composição 0481</v>
          </cell>
          <cell r="B2669" t="str">
            <v>Comp. Criada a partir do elemento</v>
          </cell>
          <cell r="C2669" t="str">
            <v>L6 - Luminária circular de embutir com LED 19W Ref.: DORAH-EP-MC (ITAIM) ou similar;</v>
          </cell>
          <cell r="D2669" t="str">
            <v>un</v>
          </cell>
          <cell r="E2669">
            <v>1</v>
          </cell>
          <cell r="G2669">
            <v>217.07</v>
          </cell>
        </row>
        <row r="2670">
          <cell r="A2670" t="str">
            <v>.1</v>
          </cell>
          <cell r="B2670" t="str">
            <v>Proposta</v>
          </cell>
          <cell r="C2670" t="str">
            <v>L6 - Luminária circular de embutir com LED 19W Ref.: DORAH-EP-MC (ITAIM) ou similar;</v>
          </cell>
          <cell r="D2670" t="str">
            <v>cj</v>
          </cell>
          <cell r="E2670">
            <v>1</v>
          </cell>
          <cell r="F2670">
            <v>164.03</v>
          </cell>
          <cell r="G2670">
            <v>164.03</v>
          </cell>
        </row>
        <row r="2671">
          <cell r="A2671" t="str">
            <v>.2</v>
          </cell>
          <cell r="B2671" t="str">
            <v>Estimativa</v>
          </cell>
          <cell r="C2671" t="str">
            <v>Frete JadLog para Luminárias (R$ 13.585,29 / R$ 203.769,12) = 6,67%</v>
          </cell>
          <cell r="D2671" t="str">
            <v>un</v>
          </cell>
          <cell r="E2671">
            <v>6.6699999999999995E-2</v>
          </cell>
          <cell r="F2671">
            <v>164.03</v>
          </cell>
          <cell r="G2671">
            <v>10.94</v>
          </cell>
        </row>
        <row r="2672">
          <cell r="A2672" t="str">
            <v>.3</v>
          </cell>
          <cell r="B2672" t="str">
            <v>Sinapi 88247</v>
          </cell>
          <cell r="C2672" t="str">
            <v>Auxiliar de eletricista com encargos complementares</v>
          </cell>
          <cell r="D2672" t="str">
            <v>h</v>
          </cell>
          <cell r="E2672">
            <v>1.25</v>
          </cell>
          <cell r="F2672">
            <v>14.57</v>
          </cell>
          <cell r="G2672">
            <v>18.21</v>
          </cell>
        </row>
        <row r="2673">
          <cell r="A2673" t="str">
            <v>.4</v>
          </cell>
          <cell r="B2673" t="str">
            <v>Sinapi 88264</v>
          </cell>
          <cell r="C2673" t="str">
            <v>Eletricista com encargos complementares</v>
          </cell>
          <cell r="D2673" t="str">
            <v>h</v>
          </cell>
          <cell r="E2673">
            <v>1.25</v>
          </cell>
          <cell r="F2673">
            <v>19.11</v>
          </cell>
          <cell r="G2673">
            <v>23.89</v>
          </cell>
        </row>
        <row r="2676">
          <cell r="A2676" t="str">
            <v>Composição 0482</v>
          </cell>
          <cell r="B2676" t="str">
            <v>Comp. Criada a partir do elemento</v>
          </cell>
          <cell r="C2676" t="str">
            <v>L7 - Luminária retangular de embutir com 2 focos orbitais com LED 7W. Ref.: ORBI-EM-2-M 25° 7W (ITAIM) ou similar;</v>
          </cell>
          <cell r="D2676" t="str">
            <v>un</v>
          </cell>
          <cell r="E2676">
            <v>1</v>
          </cell>
          <cell r="G2676">
            <v>397.03999999999996</v>
          </cell>
        </row>
        <row r="2677">
          <cell r="A2677" t="str">
            <v>.1</v>
          </cell>
          <cell r="B2677" t="str">
            <v>Proposta</v>
          </cell>
          <cell r="C2677" t="str">
            <v>L7 - Luminária retangular de embutir com 2 focos orbitais com LED 7W. Ref.: ORBI-EM-2-M 25° 7W (ITAIM) ou similar;</v>
          </cell>
          <cell r="D2677" t="str">
            <v>cj</v>
          </cell>
          <cell r="E2677">
            <v>1</v>
          </cell>
          <cell r="F2677">
            <v>332.75</v>
          </cell>
          <cell r="G2677">
            <v>332.75</v>
          </cell>
        </row>
        <row r="2678">
          <cell r="A2678" t="str">
            <v>.2</v>
          </cell>
          <cell r="B2678" t="str">
            <v>Estimativa</v>
          </cell>
          <cell r="C2678" t="str">
            <v>Frete JadLog para Luminárias (R$ 13.585,29 / R$ 203.769,12) = 6,67%</v>
          </cell>
          <cell r="D2678" t="str">
            <v>un</v>
          </cell>
          <cell r="E2678">
            <v>6.6699999999999995E-2</v>
          </cell>
          <cell r="F2678">
            <v>332.75</v>
          </cell>
          <cell r="G2678">
            <v>22.19</v>
          </cell>
        </row>
        <row r="2679">
          <cell r="A2679" t="str">
            <v>.3</v>
          </cell>
          <cell r="B2679" t="str">
            <v>Sinapi 88247</v>
          </cell>
          <cell r="C2679" t="str">
            <v>Auxiliar de eletricista com encargos complementares</v>
          </cell>
          <cell r="D2679" t="str">
            <v>h</v>
          </cell>
          <cell r="E2679">
            <v>1.25</v>
          </cell>
          <cell r="F2679">
            <v>14.57</v>
          </cell>
          <cell r="G2679">
            <v>18.21</v>
          </cell>
        </row>
        <row r="2680">
          <cell r="A2680" t="str">
            <v>.4</v>
          </cell>
          <cell r="B2680" t="str">
            <v>Sinapi 88264</v>
          </cell>
          <cell r="C2680" t="str">
            <v>Eletricista com encargos complementares</v>
          </cell>
          <cell r="D2680" t="str">
            <v>h</v>
          </cell>
          <cell r="E2680">
            <v>1.25</v>
          </cell>
          <cell r="F2680">
            <v>19.11</v>
          </cell>
          <cell r="G2680">
            <v>23.89</v>
          </cell>
        </row>
        <row r="2683">
          <cell r="A2683" t="str">
            <v>Composição 0483</v>
          </cell>
          <cell r="B2683" t="str">
            <v>Comp. Criada a partir do elemento</v>
          </cell>
          <cell r="C2683" t="str">
            <v>L8 - Luminária retangular de embutir com 1 foco orbital com LED 15W. Ref.: ORBI-EM-M 60° 15W (ITAIM) ou similar;</v>
          </cell>
          <cell r="D2683" t="str">
            <v>un</v>
          </cell>
          <cell r="E2683">
            <v>1</v>
          </cell>
          <cell r="G2683">
            <v>239.62</v>
          </cell>
        </row>
        <row r="2684">
          <cell r="A2684" t="str">
            <v>.1</v>
          </cell>
          <cell r="B2684" t="str">
            <v>Proposta</v>
          </cell>
          <cell r="C2684" t="str">
            <v>L8 - Luminária retangular de embutir com 1 foco orbital com LED 15W. Ref.: ORBI-EM-M 60° 15W (ITAIM) ou similar;</v>
          </cell>
          <cell r="D2684" t="str">
            <v>cj</v>
          </cell>
          <cell r="E2684">
            <v>1</v>
          </cell>
          <cell r="F2684">
            <v>185.17</v>
          </cell>
          <cell r="G2684">
            <v>185.17</v>
          </cell>
        </row>
        <row r="2685">
          <cell r="A2685" t="str">
            <v>.2</v>
          </cell>
          <cell r="B2685" t="str">
            <v>Estimativa</v>
          </cell>
          <cell r="C2685" t="str">
            <v>Frete JadLog para Luminárias (R$ 13.585,29 / R$ 203.769,12) = 6,67%</v>
          </cell>
          <cell r="D2685" t="str">
            <v>un</v>
          </cell>
          <cell r="E2685">
            <v>6.6699999999999995E-2</v>
          </cell>
          <cell r="F2685">
            <v>185.17</v>
          </cell>
          <cell r="G2685">
            <v>12.35</v>
          </cell>
        </row>
        <row r="2686">
          <cell r="A2686" t="str">
            <v>.3</v>
          </cell>
          <cell r="B2686" t="str">
            <v>Sinapi 88247</v>
          </cell>
          <cell r="C2686" t="str">
            <v>Auxiliar de eletricista com encargos complementares</v>
          </cell>
          <cell r="D2686" t="str">
            <v>h</v>
          </cell>
          <cell r="E2686">
            <v>1.25</v>
          </cell>
          <cell r="F2686">
            <v>14.57</v>
          </cell>
          <cell r="G2686">
            <v>18.21</v>
          </cell>
        </row>
        <row r="2687">
          <cell r="A2687" t="str">
            <v>.4</v>
          </cell>
          <cell r="B2687" t="str">
            <v>Sinapi 88264</v>
          </cell>
          <cell r="C2687" t="str">
            <v>Eletricista com encargos complementares</v>
          </cell>
          <cell r="D2687" t="str">
            <v>h</v>
          </cell>
          <cell r="E2687">
            <v>1.25</v>
          </cell>
          <cell r="F2687">
            <v>19.11</v>
          </cell>
          <cell r="G2687">
            <v>23.89</v>
          </cell>
        </row>
        <row r="2690">
          <cell r="A2690" t="str">
            <v>Composição 0484</v>
          </cell>
          <cell r="B2690" t="str">
            <v>Comp. Criada a partir do elemento</v>
          </cell>
          <cell r="C2690" t="str">
            <v>L9 - Luminária quadrada de embutir com LED 39W Ref.: DORAH-EP-GQ (ITAIM) ou similar;</v>
          </cell>
          <cell r="D2690" t="str">
            <v>un</v>
          </cell>
          <cell r="E2690">
            <v>1</v>
          </cell>
          <cell r="G2690">
            <v>241.51999999999998</v>
          </cell>
        </row>
        <row r="2691">
          <cell r="A2691" t="str">
            <v>.1</v>
          </cell>
          <cell r="B2691" t="str">
            <v>Proposta</v>
          </cell>
          <cell r="C2691" t="str">
            <v>L9 - Luminária quadrada de embutir com LED 39W Ref.: DORAH-EP-GQ (ITAIM) ou similar;</v>
          </cell>
          <cell r="D2691" t="str">
            <v>cj</v>
          </cell>
          <cell r="E2691">
            <v>1</v>
          </cell>
          <cell r="F2691">
            <v>186.95</v>
          </cell>
          <cell r="G2691">
            <v>186.95</v>
          </cell>
        </row>
        <row r="2692">
          <cell r="A2692" t="str">
            <v>.2</v>
          </cell>
          <cell r="B2692" t="str">
            <v>Estimativa</v>
          </cell>
          <cell r="C2692" t="str">
            <v>Frete JadLog para Luminárias (R$ 13.585,29 / R$ 203.769,12) = 6,67%</v>
          </cell>
          <cell r="D2692" t="str">
            <v>un</v>
          </cell>
          <cell r="E2692">
            <v>6.6699999999999995E-2</v>
          </cell>
          <cell r="F2692">
            <v>186.95</v>
          </cell>
          <cell r="G2692">
            <v>12.47</v>
          </cell>
        </row>
        <row r="2693">
          <cell r="A2693" t="str">
            <v>.3</v>
          </cell>
          <cell r="B2693" t="str">
            <v>Sinapi 88247</v>
          </cell>
          <cell r="C2693" t="str">
            <v>Auxiliar de eletricista com encargos complementares</v>
          </cell>
          <cell r="D2693" t="str">
            <v>h</v>
          </cell>
          <cell r="E2693">
            <v>1.25</v>
          </cell>
          <cell r="F2693">
            <v>14.57</v>
          </cell>
          <cell r="G2693">
            <v>18.21</v>
          </cell>
        </row>
        <row r="2694">
          <cell r="A2694" t="str">
            <v>.4</v>
          </cell>
          <cell r="B2694" t="str">
            <v>Sinapi 88264</v>
          </cell>
          <cell r="C2694" t="str">
            <v>Eletricista com encargos complementares</v>
          </cell>
          <cell r="D2694" t="str">
            <v>h</v>
          </cell>
          <cell r="E2694">
            <v>1.25</v>
          </cell>
          <cell r="F2694">
            <v>19.11</v>
          </cell>
          <cell r="G2694">
            <v>23.89</v>
          </cell>
        </row>
        <row r="2697">
          <cell r="A2697" t="str">
            <v>Composição 0485</v>
          </cell>
          <cell r="B2697" t="str">
            <v>Comp. Criada a partir do elemento</v>
          </cell>
          <cell r="C2697" t="str">
            <v>L10 - Luminária tipo arandela, com LED 9W. Ref.: BLOCK (LUMINI) ou similar;</v>
          </cell>
          <cell r="D2697" t="str">
            <v>un</v>
          </cell>
          <cell r="E2697">
            <v>1</v>
          </cell>
          <cell r="G2697">
            <v>627.42999999999995</v>
          </cell>
        </row>
        <row r="2698">
          <cell r="A2698" t="str">
            <v>.1</v>
          </cell>
          <cell r="B2698" t="str">
            <v>Proposta</v>
          </cell>
          <cell r="C2698" t="str">
            <v>L10 - Luminária tipo arandela, com LED 9W. Ref.: BLOCK (LUMINI) ou similar;</v>
          </cell>
          <cell r="D2698" t="str">
            <v>cj</v>
          </cell>
          <cell r="E2698">
            <v>1</v>
          </cell>
          <cell r="F2698">
            <v>564.52</v>
          </cell>
          <cell r="G2698">
            <v>564.52</v>
          </cell>
        </row>
        <row r="2699">
          <cell r="A2699" t="str">
            <v>.2</v>
          </cell>
          <cell r="B2699" t="str">
            <v>Estimativa</v>
          </cell>
          <cell r="C2699" t="str">
            <v>Frete JadLog para Luminárias (R$ 13.585,29 / R$ 203.769,12) = 6,67%</v>
          </cell>
          <cell r="D2699" t="str">
            <v>un</v>
          </cell>
          <cell r="E2699">
            <v>6.6699999999999995E-2</v>
          </cell>
          <cell r="F2699">
            <v>564.52</v>
          </cell>
          <cell r="G2699">
            <v>37.65</v>
          </cell>
        </row>
        <row r="2700">
          <cell r="A2700" t="str">
            <v>.3</v>
          </cell>
          <cell r="B2700" t="str">
            <v>Sinapi 88247</v>
          </cell>
          <cell r="C2700" t="str">
            <v>Auxiliar de eletricista com encargos complementares</v>
          </cell>
          <cell r="D2700" t="str">
            <v>h</v>
          </cell>
          <cell r="E2700">
            <v>0.75</v>
          </cell>
          <cell r="F2700">
            <v>14.57</v>
          </cell>
          <cell r="G2700">
            <v>10.93</v>
          </cell>
        </row>
        <row r="2701">
          <cell r="A2701" t="str">
            <v>.4</v>
          </cell>
          <cell r="B2701" t="str">
            <v>Sinapi 88264</v>
          </cell>
          <cell r="C2701" t="str">
            <v>Eletricista com encargos complementares</v>
          </cell>
          <cell r="D2701" t="str">
            <v>h</v>
          </cell>
          <cell r="E2701">
            <v>0.75</v>
          </cell>
          <cell r="F2701">
            <v>19.11</v>
          </cell>
          <cell r="G2701">
            <v>14.33</v>
          </cell>
        </row>
        <row r="2704">
          <cell r="A2704" t="str">
            <v>Composição 0488</v>
          </cell>
          <cell r="B2704" t="str">
            <v>Comp. Criada a partir do elemento</v>
          </cell>
          <cell r="C2704" t="str">
            <v>L13 - Luminária quadrada de embutir com barra LED 49W. Ref.: MINOTAURO ME 49W (ITAIM) ou similar;</v>
          </cell>
          <cell r="D2704" t="str">
            <v>un</v>
          </cell>
          <cell r="E2704">
            <v>1</v>
          </cell>
          <cell r="G2704">
            <v>357.43</v>
          </cell>
        </row>
        <row r="2705">
          <cell r="A2705" t="str">
            <v>.1</v>
          </cell>
          <cell r="B2705" t="str">
            <v>Proposta</v>
          </cell>
          <cell r="C2705" t="str">
            <v>L13 - Luminária quadrada de embutir com barra LED 49W. Ref.: MINOTAURO ME 49W (ITAIM) ou similar;</v>
          </cell>
          <cell r="D2705" t="str">
            <v>cj</v>
          </cell>
          <cell r="E2705">
            <v>1</v>
          </cell>
          <cell r="F2705">
            <v>295.61</v>
          </cell>
          <cell r="G2705">
            <v>295.61</v>
          </cell>
        </row>
        <row r="2706">
          <cell r="A2706" t="str">
            <v>.2</v>
          </cell>
          <cell r="B2706" t="str">
            <v>Estimativa</v>
          </cell>
          <cell r="C2706" t="str">
            <v>Frete JadLog para Luminárias (R$ 13.585,29 / R$ 203.769,12) = 6,67%</v>
          </cell>
          <cell r="D2706" t="str">
            <v>un</v>
          </cell>
          <cell r="E2706">
            <v>6.6699999999999995E-2</v>
          </cell>
          <cell r="F2706">
            <v>295.61</v>
          </cell>
          <cell r="G2706">
            <v>19.72</v>
          </cell>
        </row>
        <row r="2707">
          <cell r="A2707" t="str">
            <v>.3</v>
          </cell>
          <cell r="B2707" t="str">
            <v>Sinapi 88247</v>
          </cell>
          <cell r="C2707" t="str">
            <v>Auxiliar de eletricista com encargos complementares</v>
          </cell>
          <cell r="D2707" t="str">
            <v>h</v>
          </cell>
          <cell r="E2707">
            <v>1.25</v>
          </cell>
          <cell r="F2707">
            <v>14.57</v>
          </cell>
          <cell r="G2707">
            <v>18.21</v>
          </cell>
        </row>
        <row r="2708">
          <cell r="A2708" t="str">
            <v>.4</v>
          </cell>
          <cell r="B2708" t="str">
            <v>Sinapi 88264</v>
          </cell>
          <cell r="C2708" t="str">
            <v>Eletricista com encargos complementares</v>
          </cell>
          <cell r="D2708" t="str">
            <v>h</v>
          </cell>
          <cell r="E2708">
            <v>1.25</v>
          </cell>
          <cell r="F2708">
            <v>19.11</v>
          </cell>
          <cell r="G2708">
            <v>23.89</v>
          </cell>
        </row>
        <row r="2711">
          <cell r="A2711" t="str">
            <v>Composição 0489</v>
          </cell>
          <cell r="B2711" t="str">
            <v>Comp. Criada a partir do elemento</v>
          </cell>
          <cell r="C2711" t="str">
            <v>L14 - Luminária pendente com LED 20W. Suspensão em cabo de aço de 2m. Ref.: D'ART GESSO 1525 (ITAIM) ou similar;</v>
          </cell>
          <cell r="D2711" t="str">
            <v>un</v>
          </cell>
          <cell r="E2711">
            <v>1</v>
          </cell>
          <cell r="G2711">
            <v>514.76</v>
          </cell>
        </row>
        <row r="2712">
          <cell r="A2712" t="str">
            <v>.1</v>
          </cell>
          <cell r="B2712" t="str">
            <v>Proposta</v>
          </cell>
          <cell r="C2712" t="str">
            <v>L14 - Luminária pendente com LED 20W. Suspensão em cabo de aço de 2m. Ref.: D'ART GESSO 1525 (ITAIM) ou similar;</v>
          </cell>
          <cell r="D2712" t="str">
            <v>cj</v>
          </cell>
          <cell r="E2712">
            <v>1</v>
          </cell>
          <cell r="F2712">
            <v>424.17</v>
          </cell>
          <cell r="G2712">
            <v>424.17</v>
          </cell>
        </row>
        <row r="2713">
          <cell r="A2713" t="str">
            <v>.2</v>
          </cell>
          <cell r="B2713" t="str">
            <v>Estimativa</v>
          </cell>
          <cell r="C2713" t="str">
            <v>Frete JadLog para Luminárias (R$ 13.585,29 / R$ 203.769,12) = 6,67%</v>
          </cell>
          <cell r="D2713" t="str">
            <v>un</v>
          </cell>
          <cell r="E2713">
            <v>6.6699999999999995E-2</v>
          </cell>
          <cell r="F2713">
            <v>424.17</v>
          </cell>
          <cell r="G2713">
            <v>28.29</v>
          </cell>
        </row>
        <row r="2714">
          <cell r="A2714" t="str">
            <v>.3</v>
          </cell>
          <cell r="B2714" t="str">
            <v>Sinapi 88247</v>
          </cell>
          <cell r="C2714" t="str">
            <v>Auxiliar de eletricista com encargos complementares</v>
          </cell>
          <cell r="D2714" t="str">
            <v>h</v>
          </cell>
          <cell r="E2714">
            <v>1.85</v>
          </cell>
          <cell r="F2714">
            <v>14.57</v>
          </cell>
          <cell r="G2714">
            <v>26.95</v>
          </cell>
        </row>
        <row r="2715">
          <cell r="A2715" t="str">
            <v>.4</v>
          </cell>
          <cell r="B2715" t="str">
            <v>Sinapi 88264</v>
          </cell>
          <cell r="C2715" t="str">
            <v>Eletricista com encargos complementares</v>
          </cell>
          <cell r="D2715" t="str">
            <v>h</v>
          </cell>
          <cell r="E2715">
            <v>1.85</v>
          </cell>
          <cell r="F2715">
            <v>19.11</v>
          </cell>
          <cell r="G2715">
            <v>35.35</v>
          </cell>
        </row>
        <row r="2718">
          <cell r="A2718" t="str">
            <v>Composição 0490</v>
          </cell>
          <cell r="B2718" t="str">
            <v>Comp. Criada a partir do elemento</v>
          </cell>
          <cell r="C2718" t="str">
            <v>L15 - Luminária pendente com LED 110NW. Ref.: BY698P (PHILIPS) ou similar;</v>
          </cell>
          <cell r="D2718" t="str">
            <v>un</v>
          </cell>
          <cell r="E2718">
            <v>1</v>
          </cell>
          <cell r="G2718">
            <v>1703.2399999999998</v>
          </cell>
        </row>
        <row r="2719">
          <cell r="A2719" t="str">
            <v>.1</v>
          </cell>
          <cell r="B2719" t="str">
            <v>Proposta</v>
          </cell>
          <cell r="C2719" t="str">
            <v>L15 - Luminária pendente com LED 110NW. Ref.: BY698P (PHILIPS) ou similar;</v>
          </cell>
          <cell r="D2719" t="str">
            <v>cj</v>
          </cell>
          <cell r="E2719">
            <v>1</v>
          </cell>
          <cell r="F2719">
            <v>1538.33</v>
          </cell>
          <cell r="G2719">
            <v>1538.33</v>
          </cell>
        </row>
        <row r="2720">
          <cell r="A2720" t="str">
            <v>.2</v>
          </cell>
          <cell r="B2720" t="str">
            <v>Estimativa</v>
          </cell>
          <cell r="C2720" t="str">
            <v>Frete JadLog para Luminárias (R$ 13.585,29 / R$ 203.769,12) = 6,67%</v>
          </cell>
          <cell r="D2720" t="str">
            <v>un</v>
          </cell>
          <cell r="E2720">
            <v>6.6699999999999995E-2</v>
          </cell>
          <cell r="F2720">
            <v>1538.33</v>
          </cell>
          <cell r="G2720">
            <v>102.61</v>
          </cell>
        </row>
        <row r="2721">
          <cell r="A2721" t="str">
            <v>.3</v>
          </cell>
          <cell r="B2721" t="str">
            <v>Sinapi 88247</v>
          </cell>
          <cell r="C2721" t="str">
            <v>Auxiliar de eletricista com encargos complementares</v>
          </cell>
          <cell r="D2721" t="str">
            <v>h</v>
          </cell>
          <cell r="E2721">
            <v>1.85</v>
          </cell>
          <cell r="F2721">
            <v>14.57</v>
          </cell>
          <cell r="G2721">
            <v>26.95</v>
          </cell>
        </row>
        <row r="2722">
          <cell r="A2722" t="str">
            <v>.4</v>
          </cell>
          <cell r="B2722" t="str">
            <v>Sinapi 88264</v>
          </cell>
          <cell r="C2722" t="str">
            <v>Eletricista com encargos complementares</v>
          </cell>
          <cell r="D2722" t="str">
            <v>h</v>
          </cell>
          <cell r="E2722">
            <v>1.85</v>
          </cell>
          <cell r="F2722">
            <v>19.11</v>
          </cell>
          <cell r="G2722">
            <v>35.35</v>
          </cell>
        </row>
        <row r="2725">
          <cell r="A2725" t="str">
            <v>Composição 0492</v>
          </cell>
          <cell r="B2725" t="str">
            <v>Comp. Criada a partir do elemento</v>
          </cell>
          <cell r="C2725" t="str">
            <v>L17 - Luminária tipo refletor com LED 360NW Ref.: BVP383 (PHILIPS) ou similar;</v>
          </cell>
          <cell r="D2725" t="str">
            <v>un</v>
          </cell>
          <cell r="E2725">
            <v>1</v>
          </cell>
          <cell r="G2725">
            <v>6620.3</v>
          </cell>
        </row>
        <row r="2726">
          <cell r="A2726" t="str">
            <v>.1</v>
          </cell>
          <cell r="B2726" t="str">
            <v>Proposta</v>
          </cell>
          <cell r="C2726" t="str">
            <v>L17 - Luminária tipo refletor com LED 360NW Ref.: BVP383 (PHILIPS) ou similar;</v>
          </cell>
          <cell r="D2726" t="str">
            <v>cj</v>
          </cell>
          <cell r="E2726">
            <v>1</v>
          </cell>
          <cell r="F2726">
            <v>6140.03</v>
          </cell>
          <cell r="G2726">
            <v>6140.03</v>
          </cell>
        </row>
        <row r="2727">
          <cell r="A2727" t="str">
            <v>.2</v>
          </cell>
          <cell r="B2727" t="str">
            <v>Estimativa</v>
          </cell>
          <cell r="C2727" t="str">
            <v>Frete JadLog para Luminárias (R$ 13.585,29 / R$ 203.769,12) = 6,67%</v>
          </cell>
          <cell r="D2727" t="str">
            <v>un</v>
          </cell>
          <cell r="E2727">
            <v>6.6699999999999995E-2</v>
          </cell>
          <cell r="F2727">
            <v>6140.03</v>
          </cell>
          <cell r="G2727">
            <v>409.54</v>
          </cell>
        </row>
        <row r="2728">
          <cell r="A2728" t="str">
            <v>.3</v>
          </cell>
          <cell r="B2728" t="str">
            <v>Sinapi 88247</v>
          </cell>
          <cell r="C2728" t="str">
            <v>Auxiliar de eletricista com encargos complementares</v>
          </cell>
          <cell r="D2728" t="str">
            <v>h</v>
          </cell>
          <cell r="E2728">
            <v>2.1</v>
          </cell>
          <cell r="F2728">
            <v>14.57</v>
          </cell>
          <cell r="G2728">
            <v>30.6</v>
          </cell>
        </row>
        <row r="2729">
          <cell r="A2729" t="str">
            <v>.4</v>
          </cell>
          <cell r="B2729" t="str">
            <v>Sinapi 88264</v>
          </cell>
          <cell r="C2729" t="str">
            <v>Eletricista com encargos complementares</v>
          </cell>
          <cell r="D2729" t="str">
            <v>h</v>
          </cell>
          <cell r="E2729">
            <v>2.1</v>
          </cell>
          <cell r="F2729">
            <v>19.11</v>
          </cell>
          <cell r="G2729">
            <v>40.130000000000003</v>
          </cell>
        </row>
        <row r="2732">
          <cell r="A2732" t="str">
            <v>Composição 0493</v>
          </cell>
          <cell r="B2732" t="str">
            <v>Comp. Criada a partir do elemento</v>
          </cell>
          <cell r="C2732" t="str">
            <v>L15 - Luminária pendente com LED 110NW. Ref.: BY698P (PHILIPS) ou similar;</v>
          </cell>
          <cell r="D2732" t="str">
            <v>un</v>
          </cell>
          <cell r="E2732">
            <v>1</v>
          </cell>
          <cell r="G2732">
            <v>1703.2399999999998</v>
          </cell>
        </row>
        <row r="2733">
          <cell r="A2733" t="str">
            <v>.1</v>
          </cell>
          <cell r="B2733" t="str">
            <v>Proposta</v>
          </cell>
          <cell r="C2733" t="str">
            <v>L15 - Luminária pendente com LED 110NW. Ref.: BY698P (PHILIPS) ou similar;</v>
          </cell>
          <cell r="D2733" t="str">
            <v>cj</v>
          </cell>
          <cell r="E2733">
            <v>1</v>
          </cell>
          <cell r="F2733">
            <v>1538.33</v>
          </cell>
          <cell r="G2733">
            <v>1538.33</v>
          </cell>
        </row>
        <row r="2734">
          <cell r="A2734" t="str">
            <v>.2</v>
          </cell>
          <cell r="B2734" t="str">
            <v>Estimativa</v>
          </cell>
          <cell r="C2734" t="str">
            <v>Frete JadLog para Luminárias (R$ 13.585,29 / R$ 203.769,12) = 6,67%</v>
          </cell>
          <cell r="D2734" t="str">
            <v>un</v>
          </cell>
          <cell r="E2734">
            <v>6.6699999999999995E-2</v>
          </cell>
          <cell r="F2734">
            <v>1538.33</v>
          </cell>
          <cell r="G2734">
            <v>102.61</v>
          </cell>
        </row>
        <row r="2735">
          <cell r="A2735" t="str">
            <v>.3</v>
          </cell>
          <cell r="B2735" t="str">
            <v>Sinapi 88247</v>
          </cell>
          <cell r="C2735" t="str">
            <v>Auxiliar de eletricista com encargos complementares</v>
          </cell>
          <cell r="D2735" t="str">
            <v>h</v>
          </cell>
          <cell r="E2735">
            <v>1.85</v>
          </cell>
          <cell r="F2735">
            <v>14.57</v>
          </cell>
          <cell r="G2735">
            <v>26.95</v>
          </cell>
        </row>
        <row r="2736">
          <cell r="A2736" t="str">
            <v>.4</v>
          </cell>
          <cell r="B2736" t="str">
            <v>Sinapi 88264</v>
          </cell>
          <cell r="C2736" t="str">
            <v>Eletricista com encargos complementares</v>
          </cell>
          <cell r="D2736" t="str">
            <v>h</v>
          </cell>
          <cell r="E2736">
            <v>1.85</v>
          </cell>
          <cell r="F2736">
            <v>19.11</v>
          </cell>
          <cell r="G2736">
            <v>35.35</v>
          </cell>
        </row>
        <row r="2739">
          <cell r="A2739" t="str">
            <v>Composição 0494</v>
          </cell>
          <cell r="B2739" t="str">
            <v>Comp. Criada a partir do elemento</v>
          </cell>
          <cell r="C2739" t="str">
            <v>L19 - Luminária tipo arandela tartaruga com bulbo LED 9W. Ref.: TATU (ITAIM) ou similar;</v>
          </cell>
          <cell r="D2739" t="str">
            <v>un</v>
          </cell>
          <cell r="E2739">
            <v>1</v>
          </cell>
          <cell r="G2739">
            <v>93.999999999999986</v>
          </cell>
        </row>
        <row r="2740">
          <cell r="A2740" t="str">
            <v>.1</v>
          </cell>
          <cell r="B2740" t="str">
            <v>Proposta</v>
          </cell>
          <cell r="C2740" t="str">
            <v>L19 - Luminária tipo arandela tartaruga com bulbo LED 9W. Ref.: TATU (ITAIM) ou similar;</v>
          </cell>
          <cell r="D2740" t="str">
            <v>cj</v>
          </cell>
          <cell r="E2740">
            <v>1</v>
          </cell>
          <cell r="F2740">
            <v>64.44</v>
          </cell>
          <cell r="G2740">
            <v>64.44</v>
          </cell>
        </row>
        <row r="2741">
          <cell r="A2741" t="str">
            <v>.2</v>
          </cell>
          <cell r="B2741" t="str">
            <v>Estimativa</v>
          </cell>
          <cell r="C2741" t="str">
            <v>Frete JadLog para Luminárias (R$ 13.585,29 / R$ 203.769,12) = 6,67%</v>
          </cell>
          <cell r="D2741" t="str">
            <v>un</v>
          </cell>
          <cell r="E2741">
            <v>6.6699999999999995E-2</v>
          </cell>
          <cell r="F2741">
            <v>64.44</v>
          </cell>
          <cell r="G2741">
            <v>4.3</v>
          </cell>
        </row>
        <row r="2742">
          <cell r="A2742" t="str">
            <v>.3</v>
          </cell>
          <cell r="B2742" t="str">
            <v>Sinapi 88247</v>
          </cell>
          <cell r="C2742" t="str">
            <v>Auxiliar de eletricista com encargos complementares</v>
          </cell>
          <cell r="D2742" t="str">
            <v>h</v>
          </cell>
          <cell r="E2742">
            <v>0.75</v>
          </cell>
          <cell r="F2742">
            <v>14.57</v>
          </cell>
          <cell r="G2742">
            <v>10.93</v>
          </cell>
        </row>
        <row r="2743">
          <cell r="A2743" t="str">
            <v>.4</v>
          </cell>
          <cell r="B2743" t="str">
            <v>Sinapi 88264</v>
          </cell>
          <cell r="C2743" t="str">
            <v>Eletricista com encargos complementares</v>
          </cell>
          <cell r="D2743" t="str">
            <v>h</v>
          </cell>
          <cell r="E2743">
            <v>0.75</v>
          </cell>
          <cell r="F2743">
            <v>19.11</v>
          </cell>
          <cell r="G2743">
            <v>14.33</v>
          </cell>
        </row>
        <row r="2746">
          <cell r="A2746" t="str">
            <v>Composição 0495</v>
          </cell>
          <cell r="B2746" t="str">
            <v>Comp. Criada a partir do elemento</v>
          </cell>
          <cell r="C2746" t="str">
            <v>L20 - Poste em aço galvanizado a fogo, retangular, h=6m com 2 pétalas de LED 50W. Ref.: TLEX 9610/LD2 (TOTALLIGHT) ou similar;</v>
          </cell>
          <cell r="D2746" t="str">
            <v>un</v>
          </cell>
          <cell r="E2746">
            <v>1</v>
          </cell>
          <cell r="G2746">
            <v>2667.59</v>
          </cell>
        </row>
        <row r="2747">
          <cell r="A2747" t="str">
            <v>.1</v>
          </cell>
          <cell r="B2747" t="str">
            <v>Ins Sinapi 5052</v>
          </cell>
          <cell r="C2747" t="str">
            <v>Poste conico continuo em aco galvanizado, curvo, braco simples, flangeado, = 7 m, diametro inferior = *125* mm</v>
          </cell>
          <cell r="D2747" t="str">
            <v>un</v>
          </cell>
          <cell r="E2747">
            <v>1</v>
          </cell>
          <cell r="F2747">
            <v>811.79</v>
          </cell>
          <cell r="G2747">
            <v>811.79</v>
          </cell>
        </row>
        <row r="2748">
          <cell r="A2748" t="str">
            <v>.2</v>
          </cell>
          <cell r="B2748" t="str">
            <v>Proposta</v>
          </cell>
          <cell r="C2748" t="str">
            <v>Pétalas de LED 50W. Ref.: TLEX 9610/LD2 (TOTALLIGHT) 2 pétalas</v>
          </cell>
          <cell r="D2748" t="str">
            <v>un</v>
          </cell>
          <cell r="E2748">
            <v>1</v>
          </cell>
          <cell r="F2748">
            <v>1488</v>
          </cell>
          <cell r="G2748">
            <v>1488</v>
          </cell>
        </row>
        <row r="2749">
          <cell r="A2749" t="str">
            <v>.2</v>
          </cell>
          <cell r="B2749" t="str">
            <v>Estimativa</v>
          </cell>
          <cell r="C2749" t="str">
            <v>Frete JadLog para Luminárias (R$ 13.585,29 / R$ 203.769,12) = 6,67%</v>
          </cell>
          <cell r="D2749" t="str">
            <v>un</v>
          </cell>
          <cell r="E2749">
            <v>6.6699999999999995E-2</v>
          </cell>
          <cell r="F2749">
            <v>1488</v>
          </cell>
          <cell r="G2749">
            <v>99.25</v>
          </cell>
        </row>
        <row r="2750">
          <cell r="A2750" t="str">
            <v>.4</v>
          </cell>
          <cell r="B2750" t="str">
            <v>Sinapi 88247</v>
          </cell>
          <cell r="C2750" t="str">
            <v>Auxiliar de eletricista com encargos complementares</v>
          </cell>
          <cell r="D2750" t="str">
            <v>h</v>
          </cell>
          <cell r="E2750">
            <v>4</v>
          </cell>
          <cell r="F2750">
            <v>14.57</v>
          </cell>
          <cell r="G2750">
            <v>58.28</v>
          </cell>
        </row>
        <row r="2751">
          <cell r="A2751" t="str">
            <v>.5</v>
          </cell>
          <cell r="B2751" t="str">
            <v>Sinapi 88264</v>
          </cell>
          <cell r="C2751" t="str">
            <v>Eletricista com encargos complementares</v>
          </cell>
          <cell r="D2751" t="str">
            <v>h</v>
          </cell>
          <cell r="E2751">
            <v>4</v>
          </cell>
          <cell r="F2751">
            <v>19.11</v>
          </cell>
          <cell r="G2751">
            <v>76.44</v>
          </cell>
        </row>
        <row r="2752">
          <cell r="A2752" t="str">
            <v>.6</v>
          </cell>
          <cell r="B2752" t="str">
            <v>Sinapi 96523</v>
          </cell>
          <cell r="C2752" t="str">
            <v>Escavação manual de valas a qualquer profundidade, segundo Sinapi</v>
          </cell>
          <cell r="D2752" t="str">
            <v>m3</v>
          </cell>
          <cell r="E2752">
            <v>0.1125</v>
          </cell>
          <cell r="F2752">
            <v>58.41</v>
          </cell>
          <cell r="G2752">
            <v>6.57</v>
          </cell>
        </row>
        <row r="2753">
          <cell r="A2753" t="str">
            <v>.7</v>
          </cell>
          <cell r="B2753" t="str">
            <v>Sinapi 96995</v>
          </cell>
          <cell r="C2753" t="str">
            <v>Reaterro de vala com compactação manual</v>
          </cell>
          <cell r="D2753" t="str">
            <v>m3</v>
          </cell>
          <cell r="E2753">
            <v>4.8500000000000001E-2</v>
          </cell>
          <cell r="F2753">
            <v>29.86</v>
          </cell>
          <cell r="G2753">
            <v>1.45</v>
          </cell>
        </row>
        <row r="2754">
          <cell r="A2754" t="str">
            <v>.8</v>
          </cell>
          <cell r="B2754" t="str">
            <v>Sinapi 95969</v>
          </cell>
          <cell r="C2754" t="str">
            <v>Bloco de Concreto Armado 40x40x40cm</v>
          </cell>
          <cell r="D2754" t="str">
            <v>m3</v>
          </cell>
          <cell r="E2754">
            <v>6.4000000000000001E-2</v>
          </cell>
          <cell r="F2754">
            <v>1965.83</v>
          </cell>
          <cell r="G2754">
            <v>125.81</v>
          </cell>
        </row>
        <row r="2757">
          <cell r="A2757" t="str">
            <v>Composição 0498</v>
          </cell>
          <cell r="B2757" t="str">
            <v>Comp. 00778/ORSE com insumos Sinapi e Mercado</v>
          </cell>
          <cell r="C2757" t="str">
            <v>Tomada, 2P+T-10A, para montagem em caixa de piso, incluindo tampa em latão com obturador articulado tipo "unha" e demais acessórios necessários</v>
          </cell>
          <cell r="D2757" t="str">
            <v>un</v>
          </cell>
          <cell r="E2757">
            <v>1</v>
          </cell>
          <cell r="G2757">
            <v>59.24</v>
          </cell>
        </row>
        <row r="2758">
          <cell r="A2758" t="str">
            <v>.1</v>
          </cell>
          <cell r="B2758" t="str">
            <v>Ins Sinapi 1872</v>
          </cell>
          <cell r="C2758" t="str">
            <v>Caixa de passagem, em pvc, de 4" x 2"</v>
          </cell>
          <cell r="D2758" t="str">
            <v>un</v>
          </cell>
          <cell r="E2758">
            <v>1</v>
          </cell>
          <cell r="F2758">
            <v>1.47</v>
          </cell>
          <cell r="G2758">
            <v>1.47</v>
          </cell>
        </row>
        <row r="2759">
          <cell r="A2759" t="str">
            <v>.2</v>
          </cell>
          <cell r="B2759" t="str">
            <v>Sinapi 91998</v>
          </cell>
          <cell r="C2759" t="str">
            <v xml:space="preserve">Tomada 2P+T 10A - completa </v>
          </cell>
          <cell r="D2759" t="str">
            <v>un</v>
          </cell>
          <cell r="E2759">
            <v>1</v>
          </cell>
          <cell r="F2759">
            <v>14.14</v>
          </cell>
          <cell r="G2759">
            <v>14.14</v>
          </cell>
        </row>
        <row r="2760">
          <cell r="A2760" t="str">
            <v>.3</v>
          </cell>
          <cell r="B2760" t="str">
            <v>Proposta</v>
          </cell>
          <cell r="C2760" t="str">
            <v>Tampa de latão metálica para tomada</v>
          </cell>
          <cell r="D2760" t="str">
            <v>un</v>
          </cell>
          <cell r="E2760">
            <v>1</v>
          </cell>
          <cell r="F2760">
            <v>21.53</v>
          </cell>
          <cell r="G2760">
            <v>21.53</v>
          </cell>
        </row>
        <row r="2761">
          <cell r="A2761" t="str">
            <v>.4</v>
          </cell>
          <cell r="B2761" t="str">
            <v>Sinapi 88264</v>
          </cell>
          <cell r="C2761" t="str">
            <v xml:space="preserve">Eletricista com encargos complementares </v>
          </cell>
          <cell r="D2761" t="str">
            <v>h</v>
          </cell>
          <cell r="E2761">
            <v>0.7</v>
          </cell>
          <cell r="F2761">
            <v>19.11</v>
          </cell>
          <cell r="G2761">
            <v>13.38</v>
          </cell>
        </row>
        <row r="2762">
          <cell r="A2762" t="str">
            <v>.5</v>
          </cell>
          <cell r="B2762" t="str">
            <v>Sinapi 88316</v>
          </cell>
          <cell r="C2762" t="str">
            <v xml:space="preserve">Servente com encargos complementares </v>
          </cell>
          <cell r="D2762" t="str">
            <v>h</v>
          </cell>
          <cell r="E2762">
            <v>0.7</v>
          </cell>
          <cell r="F2762">
            <v>12.45</v>
          </cell>
          <cell r="G2762">
            <v>8.7200000000000006</v>
          </cell>
        </row>
        <row r="2765">
          <cell r="A2765" t="str">
            <v>Composição 0499</v>
          </cell>
          <cell r="B2765" t="str">
            <v>Comp. 00778/ORSE com insumos Sinapi e Mercado</v>
          </cell>
          <cell r="C2765" t="str">
            <v>Tomada, 2P+T-20A, para montagem em caixa de piso, incluindo tampa em latão com obturador articulado tipo "unha" e demais acessórios necessários</v>
          </cell>
          <cell r="D2765" t="str">
            <v>un</v>
          </cell>
          <cell r="E2765">
            <v>1</v>
          </cell>
          <cell r="G2765">
            <v>60.980000000000004</v>
          </cell>
        </row>
        <row r="2766">
          <cell r="A2766" t="str">
            <v>.1</v>
          </cell>
          <cell r="B2766" t="str">
            <v>Ins Sinapi 1872</v>
          </cell>
          <cell r="C2766" t="str">
            <v>Caixa de passagem, em pvc, de 4" x 2"</v>
          </cell>
          <cell r="D2766" t="str">
            <v>un</v>
          </cell>
          <cell r="E2766">
            <v>1</v>
          </cell>
          <cell r="F2766">
            <v>1.47</v>
          </cell>
          <cell r="G2766">
            <v>1.47</v>
          </cell>
        </row>
        <row r="2767">
          <cell r="A2767" t="str">
            <v>.2</v>
          </cell>
          <cell r="B2767" t="str">
            <v>Sinapi 91999</v>
          </cell>
          <cell r="C2767" t="str">
            <v xml:space="preserve">Tomada 2P+T 20A - completa </v>
          </cell>
          <cell r="D2767" t="str">
            <v>un</v>
          </cell>
          <cell r="E2767">
            <v>1</v>
          </cell>
          <cell r="F2767">
            <v>15.88</v>
          </cell>
          <cell r="G2767">
            <v>15.88</v>
          </cell>
        </row>
        <row r="2768">
          <cell r="A2768" t="str">
            <v>.3</v>
          </cell>
          <cell r="B2768" t="str">
            <v>Proposta</v>
          </cell>
          <cell r="C2768" t="str">
            <v>Tampa de latão metálica para tomada</v>
          </cell>
          <cell r="D2768" t="str">
            <v>un</v>
          </cell>
          <cell r="E2768">
            <v>1</v>
          </cell>
          <cell r="F2768">
            <v>21.53</v>
          </cell>
          <cell r="G2768">
            <v>21.53</v>
          </cell>
        </row>
        <row r="2769">
          <cell r="A2769" t="str">
            <v>.4</v>
          </cell>
          <cell r="B2769" t="str">
            <v>Sinapi 88264</v>
          </cell>
          <cell r="C2769" t="str">
            <v xml:space="preserve">Eletricista com encargos complementares </v>
          </cell>
          <cell r="D2769" t="str">
            <v>h</v>
          </cell>
          <cell r="E2769">
            <v>0.7</v>
          </cell>
          <cell r="F2769">
            <v>19.11</v>
          </cell>
          <cell r="G2769">
            <v>13.38</v>
          </cell>
        </row>
        <row r="2770">
          <cell r="A2770" t="str">
            <v>.5</v>
          </cell>
          <cell r="B2770" t="str">
            <v>Sinapi 88316</v>
          </cell>
          <cell r="C2770" t="str">
            <v xml:space="preserve">Servente com encargos complementares </v>
          </cell>
          <cell r="D2770" t="str">
            <v>h</v>
          </cell>
          <cell r="E2770">
            <v>0.7</v>
          </cell>
          <cell r="F2770">
            <v>12.45</v>
          </cell>
          <cell r="G2770">
            <v>8.7200000000000006</v>
          </cell>
        </row>
        <row r="2773">
          <cell r="A2773" t="str">
            <v>Composição 0500</v>
          </cell>
          <cell r="B2773" t="str">
            <v>Comp. 00778/ORSE com insumos Sinapi e Mercado</v>
          </cell>
          <cell r="C2773" t="str">
            <v>Tomada 2P+T-10A, com tampa, blindada, IP44, incluindo caixa do mesmo fabricante. REF.: STECK - S8640 (10A)</v>
          </cell>
          <cell r="D2773" t="str">
            <v>un</v>
          </cell>
          <cell r="E2773">
            <v>1</v>
          </cell>
          <cell r="G2773">
            <v>59.24</v>
          </cell>
        </row>
        <row r="2774">
          <cell r="A2774" t="str">
            <v>.1</v>
          </cell>
          <cell r="B2774" t="str">
            <v>Ins Sinapi 1872</v>
          </cell>
          <cell r="C2774" t="str">
            <v>Caixa de passagem, em pvc, de 4" x 2"</v>
          </cell>
          <cell r="D2774" t="str">
            <v>un</v>
          </cell>
          <cell r="E2774">
            <v>1</v>
          </cell>
          <cell r="F2774">
            <v>1.47</v>
          </cell>
          <cell r="G2774">
            <v>1.47</v>
          </cell>
        </row>
        <row r="2775">
          <cell r="A2775" t="str">
            <v>.2</v>
          </cell>
          <cell r="B2775" t="str">
            <v>Sinapi 91998</v>
          </cell>
          <cell r="C2775" t="str">
            <v>Tomada 2P+T-10A, com tampa, blindada, IP44, incluindo caixa do mesmo fabricante. REF.: STECK - S8640 (10A)</v>
          </cell>
          <cell r="D2775" t="str">
            <v>un</v>
          </cell>
          <cell r="E2775">
            <v>1</v>
          </cell>
          <cell r="F2775">
            <v>14.14</v>
          </cell>
          <cell r="G2775">
            <v>14.14</v>
          </cell>
        </row>
        <row r="2776">
          <cell r="A2776" t="str">
            <v>.3</v>
          </cell>
          <cell r="B2776" t="str">
            <v>Proposta</v>
          </cell>
          <cell r="C2776" t="str">
            <v>Tampa de latão metálica para tomada</v>
          </cell>
          <cell r="D2776" t="str">
            <v>un</v>
          </cell>
          <cell r="E2776">
            <v>1</v>
          </cell>
          <cell r="F2776">
            <v>21.53</v>
          </cell>
          <cell r="G2776">
            <v>21.53</v>
          </cell>
        </row>
        <row r="2777">
          <cell r="A2777" t="str">
            <v>.4</v>
          </cell>
          <cell r="B2777" t="str">
            <v>Sinapi 88264</v>
          </cell>
          <cell r="C2777" t="str">
            <v xml:space="preserve">Eletricista com encargos complementares </v>
          </cell>
          <cell r="D2777" t="str">
            <v>h</v>
          </cell>
          <cell r="E2777">
            <v>0.7</v>
          </cell>
          <cell r="F2777">
            <v>19.11</v>
          </cell>
          <cell r="G2777">
            <v>13.38</v>
          </cell>
        </row>
        <row r="2778">
          <cell r="A2778" t="str">
            <v>.5</v>
          </cell>
          <cell r="B2778" t="str">
            <v>Sinapi 88316</v>
          </cell>
          <cell r="C2778" t="str">
            <v xml:space="preserve">Servente com encargos complementares </v>
          </cell>
          <cell r="D2778" t="str">
            <v>h</v>
          </cell>
          <cell r="E2778">
            <v>0.7</v>
          </cell>
          <cell r="F2778">
            <v>12.45</v>
          </cell>
          <cell r="G2778">
            <v>8.7200000000000006</v>
          </cell>
        </row>
        <row r="2781">
          <cell r="A2781" t="str">
            <v>Composição 0501</v>
          </cell>
          <cell r="B2781" t="str">
            <v>Comp. 00778/ORSE com insumos Sinapi e Mercado</v>
          </cell>
          <cell r="C2781" t="str">
            <v>Tomada tipo industrial, 3 polos, 25A, blindada, IP67, incluindo plugue. Ref.: STECK S3506/S3576</v>
          </cell>
          <cell r="D2781" t="str">
            <v>un</v>
          </cell>
          <cell r="E2781">
            <v>1</v>
          </cell>
          <cell r="G2781">
            <v>59.24</v>
          </cell>
        </row>
        <row r="2782">
          <cell r="A2782" t="str">
            <v>.1</v>
          </cell>
          <cell r="B2782" t="str">
            <v>Ins Sinapi 1872</v>
          </cell>
          <cell r="C2782" t="str">
            <v>Caixa de passagem, em pvc, de 4" x 2"</v>
          </cell>
          <cell r="D2782" t="str">
            <v>un</v>
          </cell>
          <cell r="E2782">
            <v>1</v>
          </cell>
          <cell r="F2782">
            <v>1.47</v>
          </cell>
          <cell r="G2782">
            <v>1.47</v>
          </cell>
        </row>
        <row r="2783">
          <cell r="A2783" t="str">
            <v>.2</v>
          </cell>
          <cell r="B2783" t="str">
            <v>Sinapi 91998</v>
          </cell>
          <cell r="C2783" t="str">
            <v>Tomada tipo industrial, 3 polos, 25A, blindada, IP67, incluindo plugue. Ref.: STECK S3506/S3576</v>
          </cell>
          <cell r="D2783" t="str">
            <v>un</v>
          </cell>
          <cell r="E2783">
            <v>1</v>
          </cell>
          <cell r="F2783">
            <v>14.14</v>
          </cell>
          <cell r="G2783">
            <v>14.14</v>
          </cell>
        </row>
        <row r="2784">
          <cell r="A2784" t="str">
            <v>.3</v>
          </cell>
          <cell r="B2784" t="str">
            <v>Proposta</v>
          </cell>
          <cell r="C2784" t="str">
            <v>Tampa de latão metálica para tomada</v>
          </cell>
          <cell r="D2784" t="str">
            <v>un</v>
          </cell>
          <cell r="E2784">
            <v>1</v>
          </cell>
          <cell r="F2784">
            <v>21.53</v>
          </cell>
          <cell r="G2784">
            <v>21.53</v>
          </cell>
        </row>
        <row r="2785">
          <cell r="A2785" t="str">
            <v>.4</v>
          </cell>
          <cell r="B2785" t="str">
            <v>Sinapi 88264</v>
          </cell>
          <cell r="C2785" t="str">
            <v xml:space="preserve">Eletricista com encargos complementares </v>
          </cell>
          <cell r="D2785" t="str">
            <v>h</v>
          </cell>
          <cell r="E2785">
            <v>0.7</v>
          </cell>
          <cell r="F2785">
            <v>19.11</v>
          </cell>
          <cell r="G2785">
            <v>13.38</v>
          </cell>
        </row>
        <row r="2786">
          <cell r="A2786" t="str">
            <v>.5</v>
          </cell>
          <cell r="B2786" t="str">
            <v>Sinapi 88316</v>
          </cell>
          <cell r="C2786" t="str">
            <v xml:space="preserve">Servente com encargos complementares </v>
          </cell>
          <cell r="D2786" t="str">
            <v>h</v>
          </cell>
          <cell r="E2786">
            <v>0.7</v>
          </cell>
          <cell r="F2786">
            <v>12.45</v>
          </cell>
          <cell r="G2786">
            <v>8.7200000000000006</v>
          </cell>
        </row>
        <row r="2789">
          <cell r="A2789" t="str">
            <v>Composição 0502</v>
          </cell>
          <cell r="B2789" t="str">
            <v>Comp. Criada a partir do elemento</v>
          </cell>
          <cell r="C2789" t="str">
            <v>Botão antipânico para piscinas, composto por placa de PVC 22mm, dimensões 30x40cm ou similar. Referência Marchesi ou similar.</v>
          </cell>
          <cell r="D2789" t="str">
            <v>un</v>
          </cell>
          <cell r="E2789">
            <v>1</v>
          </cell>
          <cell r="G2789">
            <v>2003.02</v>
          </cell>
        </row>
        <row r="2790">
          <cell r="A2790" t="str">
            <v>.1</v>
          </cell>
          <cell r="B2790" t="str">
            <v>Proposta</v>
          </cell>
          <cell r="C2790" t="str">
            <v>Botão antipânico para piscinas, composto por placa de PVC 22mm, dimensões 30x40cm ou similar. Referência Marchesi ou similar.</v>
          </cell>
          <cell r="D2790" t="str">
            <v>un</v>
          </cell>
          <cell r="E2790">
            <v>1</v>
          </cell>
          <cell r="F2790">
            <v>1957.55</v>
          </cell>
          <cell r="G2790">
            <v>1957.55</v>
          </cell>
        </row>
        <row r="2791">
          <cell r="A2791" t="str">
            <v>.6</v>
          </cell>
          <cell r="B2791" t="str">
            <v>Sinapi 88247</v>
          </cell>
          <cell r="C2791" t="str">
            <v>Auxiliar de eletricista com encargos complementares</v>
          </cell>
          <cell r="D2791" t="str">
            <v>h</v>
          </cell>
          <cell r="E2791">
            <v>1.35</v>
          </cell>
          <cell r="F2791">
            <v>14.57</v>
          </cell>
          <cell r="G2791">
            <v>19.670000000000002</v>
          </cell>
        </row>
        <row r="2792">
          <cell r="A2792" t="str">
            <v>.7</v>
          </cell>
          <cell r="B2792" t="str">
            <v>Sinapi 88264</v>
          </cell>
          <cell r="C2792" t="str">
            <v>Eletricista com encargos complementares</v>
          </cell>
          <cell r="D2792" t="str">
            <v>h</v>
          </cell>
          <cell r="E2792">
            <v>1.35</v>
          </cell>
          <cell r="F2792">
            <v>19.11</v>
          </cell>
          <cell r="G2792">
            <v>25.8</v>
          </cell>
        </row>
        <row r="2795">
          <cell r="A2795" t="str">
            <v>Composição 0503</v>
          </cell>
          <cell r="B2795" t="str">
            <v>Comp. Criada a partir do elemento</v>
          </cell>
          <cell r="C2795" t="str">
            <v>Ponto de força em caixa 4"x4", com tampa cega e prensa cabo, incluindo 2 metros de cabo PP (seção conforme o equipamento)</v>
          </cell>
          <cell r="D2795" t="str">
            <v>un</v>
          </cell>
          <cell r="E2795">
            <v>1</v>
          </cell>
          <cell r="G2795">
            <v>88.03</v>
          </cell>
        </row>
        <row r="2796">
          <cell r="A2796" t="str">
            <v>.1</v>
          </cell>
          <cell r="B2796" t="str">
            <v>Ins Sinapi 1873</v>
          </cell>
          <cell r="C2796" t="str">
            <v>Caixa de passagem, em pvc, de 4" x 4", para eletroduto flexivel corrugado</v>
          </cell>
          <cell r="D2796" t="str">
            <v>un</v>
          </cell>
          <cell r="E2796">
            <v>1</v>
          </cell>
          <cell r="F2796">
            <v>2.92</v>
          </cell>
          <cell r="G2796">
            <v>2.92</v>
          </cell>
        </row>
        <row r="2797">
          <cell r="A2797" t="str">
            <v>.2</v>
          </cell>
          <cell r="B2797" t="str">
            <v>Ins Sinapi 2674</v>
          </cell>
          <cell r="C2797" t="str">
            <v>Eletroduto de pvc rigido roscavel de 3/4 ", sem luva</v>
          </cell>
          <cell r="D2797" t="str">
            <v>m</v>
          </cell>
          <cell r="E2797">
            <v>1.5</v>
          </cell>
          <cell r="F2797">
            <v>2.9</v>
          </cell>
          <cell r="G2797">
            <v>4.3499999999999996</v>
          </cell>
        </row>
        <row r="2798">
          <cell r="A2798" t="str">
            <v>.3</v>
          </cell>
          <cell r="B2798" t="str">
            <v>Ins Sinapi 1891</v>
          </cell>
          <cell r="C2798" t="str">
            <v>Luva em pvc rigido roscavel, de 3/4", para eletroduto</v>
          </cell>
          <cell r="D2798" t="str">
            <v>un</v>
          </cell>
          <cell r="E2798">
            <v>2</v>
          </cell>
          <cell r="F2798">
            <v>0.74</v>
          </cell>
          <cell r="G2798">
            <v>1.48</v>
          </cell>
        </row>
        <row r="2799">
          <cell r="A2799" t="str">
            <v>.4</v>
          </cell>
          <cell r="B2799" t="str">
            <v>Ins Sinapi 1597</v>
          </cell>
          <cell r="C2799" t="str">
            <v>Conector de aluminio tipo prensa cabo, bitola 3/8", para cabos de diametro de 9 a 10 mm</v>
          </cell>
          <cell r="D2799" t="str">
            <v>un</v>
          </cell>
          <cell r="E2799">
            <v>1</v>
          </cell>
          <cell r="F2799">
            <v>8.17</v>
          </cell>
          <cell r="G2799">
            <v>8.17</v>
          </cell>
        </row>
        <row r="2800">
          <cell r="A2800" t="str">
            <v>.5</v>
          </cell>
          <cell r="B2800" t="str">
            <v>Ins Sinapi 34607</v>
          </cell>
          <cell r="C2800" t="str">
            <v>Cabo flexivel pvc 750 v, 2 condutores de 4,0 mm2</v>
          </cell>
          <cell r="D2800" t="str">
            <v>m</v>
          </cell>
          <cell r="E2800">
            <v>1.5</v>
          </cell>
          <cell r="F2800">
            <v>2.5</v>
          </cell>
          <cell r="G2800">
            <v>3.75</v>
          </cell>
        </row>
        <row r="2801">
          <cell r="A2801" t="str">
            <v>.6</v>
          </cell>
          <cell r="B2801" t="str">
            <v>Sinapi 88247</v>
          </cell>
          <cell r="C2801" t="str">
            <v>Auxiliar de eletricista com encargos complementares</v>
          </cell>
          <cell r="D2801" t="str">
            <v>h</v>
          </cell>
          <cell r="E2801">
            <v>2</v>
          </cell>
          <cell r="F2801">
            <v>14.57</v>
          </cell>
          <cell r="G2801">
            <v>29.14</v>
          </cell>
        </row>
        <row r="2802">
          <cell r="A2802" t="str">
            <v>.7</v>
          </cell>
          <cell r="B2802" t="str">
            <v>Sinapi 88264</v>
          </cell>
          <cell r="C2802" t="str">
            <v>Eletricista com encargos complementares</v>
          </cell>
          <cell r="D2802" t="str">
            <v>h</v>
          </cell>
          <cell r="E2802">
            <v>2</v>
          </cell>
          <cell r="F2802">
            <v>19.11</v>
          </cell>
          <cell r="G2802">
            <v>38.22</v>
          </cell>
        </row>
        <row r="2805">
          <cell r="A2805" t="str">
            <v>Composição 0504</v>
          </cell>
          <cell r="B2805" t="str">
            <v>Comp. Criada a partir do elemento</v>
          </cell>
          <cell r="C2805" t="str">
            <v>Ponto de força composto por caixa a prova de tempo, 15x15x10cm, corpo e tampa em alumínio fundido, junta de vedação em borracha sintética, com tampa cega e prensa cabo, incluindo 2 metros de cabo PP de 4mm² conforme o equipamento.</v>
          </cell>
          <cell r="D2805" t="str">
            <v>un</v>
          </cell>
          <cell r="E2805">
            <v>1</v>
          </cell>
          <cell r="G2805">
            <v>482.00000000000006</v>
          </cell>
        </row>
        <row r="2806">
          <cell r="A2806" t="str">
            <v>.1</v>
          </cell>
          <cell r="B2806" t="str">
            <v>Composição 0419</v>
          </cell>
          <cell r="C2806" t="str">
            <v>Caixa de passagem redonda fabricadas em alumínio com tampa aparafusada, tratada e pintada eletrostaticamente na cor cinza. Ref.: CPT-10/PX-15 WETZEL</v>
          </cell>
          <cell r="D2806" t="str">
            <v>un</v>
          </cell>
          <cell r="E2806">
            <v>1</v>
          </cell>
          <cell r="F2806">
            <v>343.66</v>
          </cell>
          <cell r="G2806">
            <v>343.66</v>
          </cell>
        </row>
        <row r="2807">
          <cell r="A2807" t="str">
            <v>.2</v>
          </cell>
          <cell r="B2807" t="str">
            <v>Ins Sinapi 2674</v>
          </cell>
          <cell r="C2807" t="str">
            <v>Eletroduto de pvc rigido roscavel de 3/4 ", sem luva</v>
          </cell>
          <cell r="D2807" t="str">
            <v>m</v>
          </cell>
          <cell r="E2807">
            <v>2</v>
          </cell>
          <cell r="F2807">
            <v>2.9</v>
          </cell>
          <cell r="G2807">
            <v>5.8</v>
          </cell>
        </row>
        <row r="2808">
          <cell r="A2808" t="str">
            <v>.3</v>
          </cell>
          <cell r="B2808" t="str">
            <v>Ins Sinapi 1891</v>
          </cell>
          <cell r="C2808" t="str">
            <v>Luva em pvc rigido roscavel, de 3/4", para eletroduto</v>
          </cell>
          <cell r="D2808" t="str">
            <v>un</v>
          </cell>
          <cell r="E2808">
            <v>2</v>
          </cell>
          <cell r="F2808">
            <v>0.74</v>
          </cell>
          <cell r="G2808">
            <v>1.48</v>
          </cell>
        </row>
        <row r="2809">
          <cell r="A2809" t="str">
            <v>.4</v>
          </cell>
          <cell r="B2809" t="str">
            <v>Ins Sinapi 1597</v>
          </cell>
          <cell r="C2809" t="str">
            <v>Conector de aluminio tipo prensa cabo, bitola 3/8", para cabos de diametro de 9 a 10 mm</v>
          </cell>
          <cell r="D2809" t="str">
            <v>un</v>
          </cell>
          <cell r="E2809">
            <v>1</v>
          </cell>
          <cell r="F2809">
            <v>8.17</v>
          </cell>
          <cell r="G2809">
            <v>8.17</v>
          </cell>
        </row>
        <row r="2810">
          <cell r="A2810" t="str">
            <v>.5</v>
          </cell>
          <cell r="B2810" t="str">
            <v>Ins Sinapi 34607</v>
          </cell>
          <cell r="C2810" t="str">
            <v>Cabo flexivel pvc 750 v, 2 condutores de 4,0 mm2</v>
          </cell>
          <cell r="D2810" t="str">
            <v>m</v>
          </cell>
          <cell r="E2810">
            <v>2</v>
          </cell>
          <cell r="F2810">
            <v>2.5</v>
          </cell>
          <cell r="G2810">
            <v>5</v>
          </cell>
        </row>
        <row r="2811">
          <cell r="A2811" t="str">
            <v>.6</v>
          </cell>
          <cell r="B2811" t="str">
            <v>Sinapi 88247</v>
          </cell>
          <cell r="C2811" t="str">
            <v>Auxiliar de eletricista com encargos complementares</v>
          </cell>
          <cell r="D2811" t="str">
            <v>h</v>
          </cell>
          <cell r="E2811">
            <v>3.5</v>
          </cell>
          <cell r="F2811">
            <v>14.57</v>
          </cell>
          <cell r="G2811">
            <v>51</v>
          </cell>
        </row>
        <row r="2812">
          <cell r="A2812" t="str">
            <v>.7</v>
          </cell>
          <cell r="B2812" t="str">
            <v>Sinapi 88264</v>
          </cell>
          <cell r="C2812" t="str">
            <v>Eletricista com encargos complementares</v>
          </cell>
          <cell r="D2812" t="str">
            <v>h</v>
          </cell>
          <cell r="E2812">
            <v>3.5</v>
          </cell>
          <cell r="F2812">
            <v>19.11</v>
          </cell>
          <cell r="G2812">
            <v>66.89</v>
          </cell>
        </row>
        <row r="2815">
          <cell r="A2815" t="str">
            <v>Composição 0505</v>
          </cell>
          <cell r="B2815" t="str">
            <v>Comp. Criada a partir do elemento</v>
          </cell>
          <cell r="C2815" t="str">
            <v>Quadros de distribuição, conforme especificações contidas no Memorial Descritivo e Diagrama em Projeto. Ref.: SIEMENS, ABB, SCHNEIDER ou similar. QGBT-NE</v>
          </cell>
          <cell r="D2815" t="str">
            <v>un</v>
          </cell>
          <cell r="E2815">
            <v>1</v>
          </cell>
          <cell r="G2815">
            <v>55850.200000000004</v>
          </cell>
        </row>
        <row r="2816">
          <cell r="A2816" t="str">
            <v>.1</v>
          </cell>
          <cell r="B2816" t="str">
            <v>Proposta</v>
          </cell>
          <cell r="C2816" t="str">
            <v>Quadros de distribuição, conforme especificações contidas no Memorial Descritivo e Diagrama em Projeto. Ref.: SIEMENS, ABB, SCHNEIDER ou similar. QGBT-NE</v>
          </cell>
          <cell r="D2816" t="str">
            <v>un</v>
          </cell>
          <cell r="E2816">
            <v>1</v>
          </cell>
          <cell r="F2816">
            <v>50132.35</v>
          </cell>
          <cell r="G2816">
            <v>50132.35</v>
          </cell>
        </row>
        <row r="2817">
          <cell r="A2817" t="str">
            <v>.2</v>
          </cell>
          <cell r="B2817" t="str">
            <v>Sinapi 88247</v>
          </cell>
          <cell r="C2817" t="str">
            <v>Auxiliar de eletricista com encargos complementares</v>
          </cell>
          <cell r="D2817" t="str">
            <v>h</v>
          </cell>
          <cell r="E2817">
            <v>140</v>
          </cell>
          <cell r="F2817">
            <v>14.57</v>
          </cell>
          <cell r="G2817">
            <v>2039.8</v>
          </cell>
        </row>
        <row r="2818">
          <cell r="A2818" t="str">
            <v>.3</v>
          </cell>
          <cell r="B2818" t="str">
            <v>Sinapi 88264</v>
          </cell>
          <cell r="C2818" t="str">
            <v>Eletricista com encargos complementares</v>
          </cell>
          <cell r="D2818" t="str">
            <v>h</v>
          </cell>
          <cell r="E2818">
            <v>140</v>
          </cell>
          <cell r="F2818">
            <v>19.11</v>
          </cell>
          <cell r="G2818">
            <v>2675.4</v>
          </cell>
        </row>
        <row r="2819">
          <cell r="A2819" t="str">
            <v>.4</v>
          </cell>
          <cell r="B2819" t="str">
            <v>Estimativo</v>
          </cell>
          <cell r="C2819" t="str">
            <v>Frete de quadros elétricos (2 % do valor do quadro)</v>
          </cell>
          <cell r="D2819" t="str">
            <v>un</v>
          </cell>
          <cell r="E2819">
            <v>0.02</v>
          </cell>
          <cell r="F2819">
            <v>50132.35</v>
          </cell>
          <cell r="G2819">
            <v>1002.65</v>
          </cell>
        </row>
        <row r="2822">
          <cell r="A2822" t="str">
            <v>Composição 0506</v>
          </cell>
          <cell r="B2822" t="str">
            <v>Comp. Criada a partir do elemento</v>
          </cell>
          <cell r="C2822" t="str">
            <v>Quadros de distribuição, conforme especificações contidas no Memorial Descritivo e Diagrama em Projeto. Ref.: SIEMENS, ABB, SCHNEIDER ou similar. QTNE-SS-01</v>
          </cell>
          <cell r="D2822" t="str">
            <v>un</v>
          </cell>
          <cell r="E2822">
            <v>1</v>
          </cell>
          <cell r="G2822">
            <v>3881.5199999999995</v>
          </cell>
        </row>
        <row r="2823">
          <cell r="A2823" t="str">
            <v>.1</v>
          </cell>
          <cell r="B2823" t="str">
            <v>Proposta</v>
          </cell>
          <cell r="C2823" t="str">
            <v>Quadros de distribuição, conforme especificações contidas no Memorial Descritivo e Diagrama em Projeto. Ref.: SIEMENS, ABB, SCHNEIDER ou similar. QTNE-SS-01</v>
          </cell>
          <cell r="D2823" t="str">
            <v>un</v>
          </cell>
          <cell r="E2823">
            <v>1</v>
          </cell>
          <cell r="F2823">
            <v>3475.22</v>
          </cell>
          <cell r="G2823">
            <v>3475.22</v>
          </cell>
        </row>
        <row r="2824">
          <cell r="A2824" t="str">
            <v>.2</v>
          </cell>
          <cell r="B2824" t="str">
            <v>Sinapi 88247</v>
          </cell>
          <cell r="C2824" t="str">
            <v>Auxiliar de eletricista com encargos complementares</v>
          </cell>
          <cell r="D2824" t="str">
            <v>h</v>
          </cell>
          <cell r="E2824">
            <v>10</v>
          </cell>
          <cell r="F2824">
            <v>14.57</v>
          </cell>
          <cell r="G2824">
            <v>145.69999999999999</v>
          </cell>
        </row>
        <row r="2825">
          <cell r="A2825" t="str">
            <v>.3</v>
          </cell>
          <cell r="B2825" t="str">
            <v>Sinapi 88264</v>
          </cell>
          <cell r="C2825" t="str">
            <v>Eletricista com encargos complementares</v>
          </cell>
          <cell r="D2825" t="str">
            <v>h</v>
          </cell>
          <cell r="E2825">
            <v>10</v>
          </cell>
          <cell r="F2825">
            <v>19.11</v>
          </cell>
          <cell r="G2825">
            <v>191.1</v>
          </cell>
        </row>
        <row r="2826">
          <cell r="A2826" t="str">
            <v>.4</v>
          </cell>
          <cell r="B2826" t="str">
            <v>Estimativo</v>
          </cell>
          <cell r="C2826" t="str">
            <v>Frete de quadros elétricos (2 % do valor do quadro)</v>
          </cell>
          <cell r="D2826" t="str">
            <v>un</v>
          </cell>
          <cell r="E2826">
            <v>0.02</v>
          </cell>
          <cell r="F2826">
            <v>3475.22</v>
          </cell>
          <cell r="G2826">
            <v>69.5</v>
          </cell>
        </row>
        <row r="2829">
          <cell r="A2829" t="str">
            <v>Composição 0507</v>
          </cell>
          <cell r="B2829" t="str">
            <v>Comp. Criada a partir do elemento</v>
          </cell>
          <cell r="C2829" t="str">
            <v>Quadros de distribuição, conforme especificações contidas no Memorial Descritivo e Diagrama em Projeto. Ref.: SIEMENS, ABB, SCHNEIDER ou similar. QTNE-SS-02</v>
          </cell>
          <cell r="D2829" t="str">
            <v>un</v>
          </cell>
          <cell r="E2829">
            <v>1</v>
          </cell>
          <cell r="G2829">
            <v>4317.95</v>
          </cell>
        </row>
        <row r="2830">
          <cell r="A2830" t="str">
            <v>.1</v>
          </cell>
          <cell r="B2830" t="str">
            <v>Proposta</v>
          </cell>
          <cell r="C2830" t="str">
            <v>Quadros de distribuição, conforme especificações contidas no Memorial Descritivo e Diagrama em Projeto. Ref.: SIEMENS, ABB, SCHNEIDER ou similar. QTNE-SS-02</v>
          </cell>
          <cell r="D2830" t="str">
            <v>un</v>
          </cell>
          <cell r="E2830">
            <v>1</v>
          </cell>
          <cell r="F2830">
            <v>3870.07</v>
          </cell>
          <cell r="G2830">
            <v>3870.07</v>
          </cell>
        </row>
        <row r="2831">
          <cell r="A2831" t="str">
            <v>.2</v>
          </cell>
          <cell r="B2831" t="str">
            <v>Sinapi 88247</v>
          </cell>
          <cell r="C2831" t="str">
            <v>Auxiliar de eletricista com encargos complementares</v>
          </cell>
          <cell r="D2831" t="str">
            <v>h</v>
          </cell>
          <cell r="E2831">
            <v>11</v>
          </cell>
          <cell r="F2831">
            <v>14.57</v>
          </cell>
          <cell r="G2831">
            <v>160.27000000000001</v>
          </cell>
        </row>
        <row r="2832">
          <cell r="A2832" t="str">
            <v>.3</v>
          </cell>
          <cell r="B2832" t="str">
            <v>Sinapi 88264</v>
          </cell>
          <cell r="C2832" t="str">
            <v>Eletricista com encargos complementares</v>
          </cell>
          <cell r="D2832" t="str">
            <v>h</v>
          </cell>
          <cell r="E2832">
            <v>11</v>
          </cell>
          <cell r="F2832">
            <v>19.11</v>
          </cell>
          <cell r="G2832">
            <v>210.21</v>
          </cell>
        </row>
        <row r="2833">
          <cell r="A2833" t="str">
            <v>.4</v>
          </cell>
          <cell r="B2833" t="str">
            <v>Estimativo</v>
          </cell>
          <cell r="C2833" t="str">
            <v>Frete de quadros elétricos (2 % do valor do quadro)</v>
          </cell>
          <cell r="D2833" t="str">
            <v>un</v>
          </cell>
          <cell r="E2833">
            <v>0.02</v>
          </cell>
          <cell r="F2833">
            <v>3870.07</v>
          </cell>
          <cell r="G2833">
            <v>77.400000000000006</v>
          </cell>
        </row>
        <row r="2836">
          <cell r="A2836" t="str">
            <v>Composição 0508</v>
          </cell>
          <cell r="B2836" t="str">
            <v>Comp. Criada a partir do elemento</v>
          </cell>
          <cell r="C2836" t="str">
            <v>Ponto de força em condulete, com tampa cega e prensa cabo, incluindo 2 metros de cabo PP (seção conforme o equipamento) (seção conforme o equipamento)</v>
          </cell>
          <cell r="D2836" t="str">
            <v>un</v>
          </cell>
          <cell r="E2836">
            <v>1</v>
          </cell>
          <cell r="G2836">
            <v>97.36</v>
          </cell>
        </row>
        <row r="2837">
          <cell r="A2837" t="str">
            <v>.1</v>
          </cell>
          <cell r="B2837" t="str">
            <v>Ins Sinapi 2570</v>
          </cell>
          <cell r="C2837" t="str">
            <v>Condulete de aluminio tipo lr, para eletroduto roscavel de 1", com tampa cega</v>
          </cell>
          <cell r="D2837" t="str">
            <v>un</v>
          </cell>
          <cell r="E2837">
            <v>1</v>
          </cell>
          <cell r="F2837">
            <v>12.25</v>
          </cell>
          <cell r="G2837">
            <v>12.25</v>
          </cell>
        </row>
        <row r="2838">
          <cell r="A2838" t="str">
            <v>.2</v>
          </cell>
          <cell r="B2838" t="str">
            <v>Ins Sinapi 2674</v>
          </cell>
          <cell r="C2838" t="str">
            <v>Eletroduto de pvc rigido roscavel de 3/4 ", sem luva</v>
          </cell>
          <cell r="D2838" t="str">
            <v>m</v>
          </cell>
          <cell r="E2838">
            <v>1.5</v>
          </cell>
          <cell r="F2838">
            <v>2.9</v>
          </cell>
          <cell r="G2838">
            <v>4.3499999999999996</v>
          </cell>
        </row>
        <row r="2839">
          <cell r="A2839" t="str">
            <v>.3</v>
          </cell>
          <cell r="B2839" t="str">
            <v>Ins Sinapi 1891</v>
          </cell>
          <cell r="C2839" t="str">
            <v>Luva em pvc rigido roscavel, de 3/4", para eletroduto</v>
          </cell>
          <cell r="D2839" t="str">
            <v>un</v>
          </cell>
          <cell r="E2839">
            <v>2</v>
          </cell>
          <cell r="F2839">
            <v>0.74</v>
          </cell>
          <cell r="G2839">
            <v>1.48</v>
          </cell>
        </row>
        <row r="2840">
          <cell r="A2840" t="str">
            <v>.4</v>
          </cell>
          <cell r="B2840" t="str">
            <v>Ins Sinapi 1597</v>
          </cell>
          <cell r="C2840" t="str">
            <v>Conector de aluminio tipo prensa cabo, bitola 3/8", para cabos de diametro de 9 a 10 mm</v>
          </cell>
          <cell r="D2840" t="str">
            <v>un</v>
          </cell>
          <cell r="E2840">
            <v>1</v>
          </cell>
          <cell r="F2840">
            <v>8.17</v>
          </cell>
          <cell r="G2840">
            <v>8.17</v>
          </cell>
        </row>
        <row r="2841">
          <cell r="A2841" t="str">
            <v>.5</v>
          </cell>
          <cell r="B2841" t="str">
            <v>Ins Sinapi 34607</v>
          </cell>
          <cell r="C2841" t="str">
            <v>Cabo flexivel pvc 750 v, 2 condutores de 4,0 mm2</v>
          </cell>
          <cell r="D2841" t="str">
            <v>m</v>
          </cell>
          <cell r="E2841">
            <v>1.5</v>
          </cell>
          <cell r="F2841">
            <v>2.5</v>
          </cell>
          <cell r="G2841">
            <v>3.75</v>
          </cell>
        </row>
        <row r="2842">
          <cell r="A2842" t="str">
            <v>.6</v>
          </cell>
          <cell r="B2842" t="str">
            <v>Sinapi 88247</v>
          </cell>
          <cell r="C2842" t="str">
            <v>Auxiliar de eletricista com encargos complementares</v>
          </cell>
          <cell r="D2842" t="str">
            <v>h</v>
          </cell>
          <cell r="E2842">
            <v>2</v>
          </cell>
          <cell r="F2842">
            <v>14.57</v>
          </cell>
          <cell r="G2842">
            <v>29.14</v>
          </cell>
        </row>
        <row r="2843">
          <cell r="A2843" t="str">
            <v>.7</v>
          </cell>
          <cell r="B2843" t="str">
            <v>Sinapi 88264</v>
          </cell>
          <cell r="C2843" t="str">
            <v>Eletricista com encargos complementares</v>
          </cell>
          <cell r="D2843" t="str">
            <v>h</v>
          </cell>
          <cell r="E2843">
            <v>2</v>
          </cell>
          <cell r="F2843">
            <v>19.11</v>
          </cell>
          <cell r="G2843">
            <v>38.22</v>
          </cell>
        </row>
        <row r="2846">
          <cell r="A2846" t="str">
            <v>Composição 0509</v>
          </cell>
          <cell r="B2846" t="str">
            <v>Comp. Criada a partir do elemento</v>
          </cell>
          <cell r="C2846" t="str">
            <v>Quadros de distribuição, conforme especificações contidas no Memorial Descritivo e Diagrama em Projeto. Ref.: SIEMENS, ABB, SCHNEIDER ou similar. QTNE-1P-01</v>
          </cell>
          <cell r="D2846" t="str">
            <v>un</v>
          </cell>
          <cell r="E2846">
            <v>1</v>
          </cell>
          <cell r="G2846">
            <v>8378.85</v>
          </cell>
        </row>
        <row r="2847">
          <cell r="A2847" t="str">
            <v>.1</v>
          </cell>
          <cell r="B2847" t="str">
            <v>Proposta</v>
          </cell>
          <cell r="C2847" t="str">
            <v>Quadros de distribuição, conforme especificações contidas no Memorial Descritivo e Diagrama em Projeto. Ref.: SIEMENS, ABB, SCHNEIDER ou similar. QTNE-1P-01</v>
          </cell>
          <cell r="D2847" t="str">
            <v>un</v>
          </cell>
          <cell r="E2847">
            <v>1</v>
          </cell>
          <cell r="F2847">
            <v>7521.15</v>
          </cell>
          <cell r="G2847">
            <v>7521.15</v>
          </cell>
        </row>
        <row r="2848">
          <cell r="A2848" t="str">
            <v>.2</v>
          </cell>
          <cell r="B2848" t="str">
            <v>Sinapi 88247</v>
          </cell>
          <cell r="C2848" t="str">
            <v>Auxiliar de eletricista com encargos complementares</v>
          </cell>
          <cell r="D2848" t="str">
            <v>h</v>
          </cell>
          <cell r="E2848">
            <v>21</v>
          </cell>
          <cell r="F2848">
            <v>14.57</v>
          </cell>
          <cell r="G2848">
            <v>305.97000000000003</v>
          </cell>
        </row>
        <row r="2849">
          <cell r="A2849" t="str">
            <v>.3</v>
          </cell>
          <cell r="B2849" t="str">
            <v>Sinapi 88264</v>
          </cell>
          <cell r="C2849" t="str">
            <v>Eletricista com encargos complementares</v>
          </cell>
          <cell r="D2849" t="str">
            <v>h</v>
          </cell>
          <cell r="E2849">
            <v>21</v>
          </cell>
          <cell r="F2849">
            <v>19.11</v>
          </cell>
          <cell r="G2849">
            <v>401.31</v>
          </cell>
        </row>
        <row r="2850">
          <cell r="A2850" t="str">
            <v>.4</v>
          </cell>
          <cell r="B2850" t="str">
            <v>Estimativo</v>
          </cell>
          <cell r="C2850" t="str">
            <v>Frete de quadros elétricos (2 % do valor do quadro)</v>
          </cell>
          <cell r="D2850" t="str">
            <v>un</v>
          </cell>
          <cell r="E2850">
            <v>0.02</v>
          </cell>
          <cell r="F2850">
            <v>7521.15</v>
          </cell>
          <cell r="G2850">
            <v>150.41999999999999</v>
          </cell>
        </row>
        <row r="2853">
          <cell r="A2853" t="str">
            <v>Composição 0510</v>
          </cell>
          <cell r="B2853" t="str">
            <v>Comp. Criada a partir do elemento</v>
          </cell>
          <cell r="C2853" t="str">
            <v>Quadros de distribuição, conforme especificações contidas no Memorial Descritivo e Diagrama em Projeto. Ref.: SIEMENS, ABB, SCHNEIDER ou similar. QTNE-1P-02</v>
          </cell>
          <cell r="D2853" t="str">
            <v>un</v>
          </cell>
          <cell r="E2853">
            <v>1</v>
          </cell>
          <cell r="G2853">
            <v>13927.44</v>
          </cell>
        </row>
        <row r="2854">
          <cell r="A2854" t="str">
            <v>.1</v>
          </cell>
          <cell r="B2854" t="str">
            <v>Proposta</v>
          </cell>
          <cell r="C2854" t="str">
            <v>Quadros de distribuição, conforme especificações contidas no Memorial Descritivo e Diagrama em Projeto. Ref.: SIEMENS, ABB, SCHNEIDER ou similar. QTNE-1P-02</v>
          </cell>
          <cell r="D2854" t="str">
            <v>un</v>
          </cell>
          <cell r="E2854">
            <v>1</v>
          </cell>
          <cell r="F2854">
            <v>12498.67</v>
          </cell>
          <cell r="G2854">
            <v>12498.67</v>
          </cell>
        </row>
        <row r="2855">
          <cell r="A2855" t="str">
            <v>.2</v>
          </cell>
          <cell r="B2855" t="str">
            <v>Sinapi 88247</v>
          </cell>
          <cell r="C2855" t="str">
            <v>Auxiliar de eletricista com encargos complementares</v>
          </cell>
          <cell r="D2855" t="str">
            <v>h</v>
          </cell>
          <cell r="E2855">
            <v>35</v>
          </cell>
          <cell r="F2855">
            <v>14.57</v>
          </cell>
          <cell r="G2855">
            <v>509.95</v>
          </cell>
        </row>
        <row r="2856">
          <cell r="A2856" t="str">
            <v>.3</v>
          </cell>
          <cell r="B2856" t="str">
            <v>Sinapi 88264</v>
          </cell>
          <cell r="C2856" t="str">
            <v>Eletricista com encargos complementares</v>
          </cell>
          <cell r="D2856" t="str">
            <v>h</v>
          </cell>
          <cell r="E2856">
            <v>35</v>
          </cell>
          <cell r="F2856">
            <v>19.11</v>
          </cell>
          <cell r="G2856">
            <v>668.85</v>
          </cell>
        </row>
        <row r="2857">
          <cell r="A2857" t="str">
            <v>.4</v>
          </cell>
          <cell r="B2857" t="str">
            <v>Estimativo</v>
          </cell>
          <cell r="C2857" t="str">
            <v>Frete de quadros elétricos (2 % do valor do quadro)</v>
          </cell>
          <cell r="D2857" t="str">
            <v>un</v>
          </cell>
          <cell r="E2857">
            <v>0.02</v>
          </cell>
          <cell r="F2857">
            <v>12498.67</v>
          </cell>
          <cell r="G2857">
            <v>249.97</v>
          </cell>
        </row>
        <row r="2860">
          <cell r="A2860" t="str">
            <v>Composição 0511</v>
          </cell>
          <cell r="B2860" t="str">
            <v>Comp. Criada a partir do elemento</v>
          </cell>
          <cell r="C2860" t="str">
            <v>Quadros de distribuição, conforme especificações contidas no Memorial Descritivo e Diagrama em Projeto. Ref.: SIEMENS, ABB, SCHNEIDER ou similar. QTNE-1P-03</v>
          </cell>
          <cell r="D2860" t="str">
            <v>un</v>
          </cell>
          <cell r="E2860">
            <v>1</v>
          </cell>
          <cell r="G2860">
            <v>8045.8499999999995</v>
          </cell>
        </row>
        <row r="2861">
          <cell r="A2861" t="str">
            <v>.1</v>
          </cell>
          <cell r="B2861" t="str">
            <v>Proposta</v>
          </cell>
          <cell r="C2861" t="str">
            <v>Quadros de distribuição, conforme especificações contidas no Memorial Descritivo e Diagrama em Projeto. Ref.: SIEMENS, ABB, SCHNEIDER ou similar. QTNE-1P-03</v>
          </cell>
          <cell r="D2861" t="str">
            <v>un</v>
          </cell>
          <cell r="E2861">
            <v>1</v>
          </cell>
          <cell r="F2861">
            <v>7227.7</v>
          </cell>
          <cell r="G2861">
            <v>7227.7</v>
          </cell>
        </row>
        <row r="2862">
          <cell r="A2862" t="str">
            <v>.2</v>
          </cell>
          <cell r="B2862" t="str">
            <v>Sinapi 88247</v>
          </cell>
          <cell r="C2862" t="str">
            <v>Auxiliar de eletricista com encargos complementares</v>
          </cell>
          <cell r="D2862" t="str">
            <v>h</v>
          </cell>
          <cell r="E2862">
            <v>20</v>
          </cell>
          <cell r="F2862">
            <v>14.57</v>
          </cell>
          <cell r="G2862">
            <v>291.39999999999998</v>
          </cell>
        </row>
        <row r="2863">
          <cell r="A2863" t="str">
            <v>.3</v>
          </cell>
          <cell r="B2863" t="str">
            <v>Sinapi 88264</v>
          </cell>
          <cell r="C2863" t="str">
            <v>Eletricista com encargos complementares</v>
          </cell>
          <cell r="D2863" t="str">
            <v>h</v>
          </cell>
          <cell r="E2863">
            <v>20</v>
          </cell>
          <cell r="F2863">
            <v>19.11</v>
          </cell>
          <cell r="G2863">
            <v>382.2</v>
          </cell>
        </row>
        <row r="2864">
          <cell r="A2864" t="str">
            <v>.4</v>
          </cell>
          <cell r="B2864" t="str">
            <v>Estimativo</v>
          </cell>
          <cell r="C2864" t="str">
            <v>Frete de quadros elétricos (2 % do valor do quadro)</v>
          </cell>
          <cell r="D2864" t="str">
            <v>un</v>
          </cell>
          <cell r="E2864">
            <v>0.02</v>
          </cell>
          <cell r="F2864">
            <v>7227.7</v>
          </cell>
          <cell r="G2864">
            <v>144.55000000000001</v>
          </cell>
        </row>
        <row r="2867">
          <cell r="A2867" t="str">
            <v>Composição 0512</v>
          </cell>
          <cell r="B2867" t="str">
            <v>Comp. Criada a partir do elemento</v>
          </cell>
          <cell r="C2867" t="str">
            <v>Quadros de distribuição, conforme especificações contidas no Memorial Descritivo e Diagrama em Projeto. Ref.: SIEMENS, ABB, SCHNEIDER ou similar. QTNE-1P-04</v>
          </cell>
          <cell r="D2867" t="str">
            <v>un</v>
          </cell>
          <cell r="E2867">
            <v>1</v>
          </cell>
          <cell r="G2867">
            <v>7156.8200000000006</v>
          </cell>
        </row>
        <row r="2868">
          <cell r="A2868" t="str">
            <v>.1</v>
          </cell>
          <cell r="B2868" t="str">
            <v>Proposta</v>
          </cell>
          <cell r="C2868" t="str">
            <v>Quadros de distribuição, conforme especificações contidas no Memorial Descritivo e Diagrama em Projeto. Ref.: SIEMENS, ABB, SCHNEIDER ou similar. QTNE-1P-04</v>
          </cell>
          <cell r="D2868" t="str">
            <v>un</v>
          </cell>
          <cell r="E2868">
            <v>1</v>
          </cell>
          <cell r="F2868">
            <v>6422.14</v>
          </cell>
          <cell r="G2868">
            <v>6422.14</v>
          </cell>
        </row>
        <row r="2869">
          <cell r="A2869" t="str">
            <v>.2</v>
          </cell>
          <cell r="B2869" t="str">
            <v>Sinapi 88247</v>
          </cell>
          <cell r="C2869" t="str">
            <v>Auxiliar de eletricista com encargos complementares</v>
          </cell>
          <cell r="D2869" t="str">
            <v>h</v>
          </cell>
          <cell r="E2869">
            <v>18</v>
          </cell>
          <cell r="F2869">
            <v>14.57</v>
          </cell>
          <cell r="G2869">
            <v>262.26</v>
          </cell>
        </row>
        <row r="2870">
          <cell r="A2870" t="str">
            <v>.3</v>
          </cell>
          <cell r="B2870" t="str">
            <v>Sinapi 88264</v>
          </cell>
          <cell r="C2870" t="str">
            <v>Eletricista com encargos complementares</v>
          </cell>
          <cell r="D2870" t="str">
            <v>h</v>
          </cell>
          <cell r="E2870">
            <v>18</v>
          </cell>
          <cell r="F2870">
            <v>19.11</v>
          </cell>
          <cell r="G2870">
            <v>343.98</v>
          </cell>
        </row>
        <row r="2871">
          <cell r="A2871" t="str">
            <v>.4</v>
          </cell>
          <cell r="B2871" t="str">
            <v>Estimativo</v>
          </cell>
          <cell r="C2871" t="str">
            <v>Frete de quadros elétricos (2 % do valor do quadro)</v>
          </cell>
          <cell r="D2871" t="str">
            <v>un</v>
          </cell>
          <cell r="E2871">
            <v>0.02</v>
          </cell>
          <cell r="F2871">
            <v>6422.14</v>
          </cell>
          <cell r="G2871">
            <v>128.44</v>
          </cell>
        </row>
        <row r="2874">
          <cell r="A2874" t="str">
            <v>Composição 0513</v>
          </cell>
          <cell r="B2874" t="str">
            <v>Comp. Criada a partir do elemento</v>
          </cell>
          <cell r="C2874" t="str">
            <v>Quadros de distribuição, conforme especificações contidas no Memorial Descritivo e Diagrama em Projeto. Ref.: SIEMENS, ABB, SCHNEIDER ou similar. QDG-TE</v>
          </cell>
          <cell r="D2874" t="str">
            <v>un</v>
          </cell>
          <cell r="E2874">
            <v>1</v>
          </cell>
          <cell r="G2874">
            <v>26374.809999999998</v>
          </cell>
        </row>
        <row r="2875">
          <cell r="A2875" t="str">
            <v>.1</v>
          </cell>
          <cell r="B2875" t="str">
            <v>Proposta</v>
          </cell>
          <cell r="C2875" t="str">
            <v>Quadros de distribuição, conforme especificações contidas no Memorial Descritivo e Diagrama em Projeto. Ref.: SIEMENS, ABB, SCHNEIDER ou similar. QDG-TE</v>
          </cell>
          <cell r="D2875" t="str">
            <v>un</v>
          </cell>
          <cell r="E2875">
            <v>1</v>
          </cell>
          <cell r="F2875">
            <v>23678.36</v>
          </cell>
          <cell r="G2875">
            <v>23678.36</v>
          </cell>
        </row>
        <row r="2876">
          <cell r="A2876" t="str">
            <v>.2</v>
          </cell>
          <cell r="B2876" t="str">
            <v>Sinapi 88247</v>
          </cell>
          <cell r="C2876" t="str">
            <v>Auxiliar de eletricista com encargos complementares</v>
          </cell>
          <cell r="D2876" t="str">
            <v>h</v>
          </cell>
          <cell r="E2876">
            <v>66</v>
          </cell>
          <cell r="F2876">
            <v>14.57</v>
          </cell>
          <cell r="G2876">
            <v>961.62</v>
          </cell>
        </row>
        <row r="2877">
          <cell r="A2877" t="str">
            <v>.3</v>
          </cell>
          <cell r="B2877" t="str">
            <v>Sinapi 88264</v>
          </cell>
          <cell r="C2877" t="str">
            <v>Eletricista com encargos complementares</v>
          </cell>
          <cell r="D2877" t="str">
            <v>h</v>
          </cell>
          <cell r="E2877">
            <v>66</v>
          </cell>
          <cell r="F2877">
            <v>19.11</v>
          </cell>
          <cell r="G2877">
            <v>1261.26</v>
          </cell>
        </row>
        <row r="2878">
          <cell r="A2878" t="str">
            <v>.4</v>
          </cell>
          <cell r="B2878" t="str">
            <v>Estimativo</v>
          </cell>
          <cell r="C2878" t="str">
            <v>Frete de quadros elétricos (2 % do valor do quadro)</v>
          </cell>
          <cell r="D2878" t="str">
            <v>un</v>
          </cell>
          <cell r="E2878">
            <v>0.02</v>
          </cell>
          <cell r="F2878">
            <v>23678.36</v>
          </cell>
          <cell r="G2878">
            <v>473.57</v>
          </cell>
        </row>
        <row r="2881">
          <cell r="A2881" t="str">
            <v>Composição 0514</v>
          </cell>
          <cell r="B2881" t="str">
            <v>Comp. Criada a partir do elemento</v>
          </cell>
          <cell r="C2881" t="str">
            <v>Quadros de distribuição, conforme especificações contidas no Memorial Descritivo e Diagrama em Projeto. Ref.: SIEMENS, ABB, SCHNEIDER ou similar. QDIC</v>
          </cell>
          <cell r="D2881" t="str">
            <v>un</v>
          </cell>
          <cell r="E2881">
            <v>1</v>
          </cell>
          <cell r="G2881">
            <v>6367.57</v>
          </cell>
        </row>
        <row r="2882">
          <cell r="A2882" t="str">
            <v>.1</v>
          </cell>
          <cell r="B2882" t="str">
            <v>Proposta</v>
          </cell>
          <cell r="C2882" t="str">
            <v>Quadros de distribuição, conforme especificações contidas no Memorial Descritivo e Diagrama em Projeto. Ref.: SIEMENS, ABB, SCHNEIDER ou similar. QDIC</v>
          </cell>
          <cell r="D2882" t="str">
            <v>un</v>
          </cell>
          <cell r="E2882">
            <v>1</v>
          </cell>
          <cell r="F2882">
            <v>5714.4</v>
          </cell>
          <cell r="G2882">
            <v>5714.4</v>
          </cell>
        </row>
        <row r="2883">
          <cell r="A2883" t="str">
            <v>.2</v>
          </cell>
          <cell r="B2883" t="str">
            <v>Sinapi 88247</v>
          </cell>
          <cell r="C2883" t="str">
            <v>Auxiliar de eletricista com encargos complementares</v>
          </cell>
          <cell r="D2883" t="str">
            <v>h</v>
          </cell>
          <cell r="E2883">
            <v>16</v>
          </cell>
          <cell r="F2883">
            <v>14.57</v>
          </cell>
          <cell r="G2883">
            <v>233.12</v>
          </cell>
        </row>
        <row r="2884">
          <cell r="A2884" t="str">
            <v>.3</v>
          </cell>
          <cell r="B2884" t="str">
            <v>Sinapi 88264</v>
          </cell>
          <cell r="C2884" t="str">
            <v>Eletricista com encargos complementares</v>
          </cell>
          <cell r="D2884" t="str">
            <v>h</v>
          </cell>
          <cell r="E2884">
            <v>16</v>
          </cell>
          <cell r="F2884">
            <v>19.11</v>
          </cell>
          <cell r="G2884">
            <v>305.76</v>
          </cell>
        </row>
        <row r="2885">
          <cell r="A2885" t="str">
            <v>.4</v>
          </cell>
          <cell r="B2885" t="str">
            <v>Estimativo</v>
          </cell>
          <cell r="C2885" t="str">
            <v>Frete de quadros elétricos (2 % do valor do quadro)</v>
          </cell>
          <cell r="D2885" t="str">
            <v>un</v>
          </cell>
          <cell r="E2885">
            <v>0.02</v>
          </cell>
          <cell r="F2885">
            <v>5714.4</v>
          </cell>
          <cell r="G2885">
            <v>114.29</v>
          </cell>
        </row>
        <row r="2888">
          <cell r="A2888" t="str">
            <v>Composição 0515</v>
          </cell>
          <cell r="B2888" t="str">
            <v>Comp. Criada a partir do elemento</v>
          </cell>
          <cell r="C2888" t="str">
            <v>Quadros de distribuição, conforme especificações contidas no Memorial Descritivo e Diagrama em Projeto. Ref.: SIEMENS, ABB, SCHNEIDER ou similar. QTNE-TE-01</v>
          </cell>
          <cell r="D2888" t="str">
            <v>un</v>
          </cell>
          <cell r="E2888">
            <v>1</v>
          </cell>
          <cell r="G2888">
            <v>4148.0199999999995</v>
          </cell>
        </row>
        <row r="2889">
          <cell r="A2889" t="str">
            <v>.1</v>
          </cell>
          <cell r="B2889" t="str">
            <v>Proposta</v>
          </cell>
          <cell r="C2889" t="str">
            <v>Quadros de distribuição, conforme especificações contidas no Memorial Descritivo e Diagrama em Projeto. Ref.: SIEMENS, ABB, SCHNEIDER ou similar. QTNE-TE-01</v>
          </cell>
          <cell r="D2889" t="str">
            <v>un</v>
          </cell>
          <cell r="E2889">
            <v>1</v>
          </cell>
          <cell r="F2889">
            <v>3736.49</v>
          </cell>
          <cell r="G2889">
            <v>3736.49</v>
          </cell>
        </row>
        <row r="2890">
          <cell r="A2890" t="str">
            <v>.2</v>
          </cell>
          <cell r="B2890" t="str">
            <v>Sinapi 88247</v>
          </cell>
          <cell r="C2890" t="str">
            <v>Auxiliar de eletricista com encargos complementares</v>
          </cell>
          <cell r="D2890" t="str">
            <v>h</v>
          </cell>
          <cell r="E2890">
            <v>10</v>
          </cell>
          <cell r="F2890">
            <v>14.57</v>
          </cell>
          <cell r="G2890">
            <v>145.69999999999999</v>
          </cell>
        </row>
        <row r="2891">
          <cell r="A2891" t="str">
            <v>.3</v>
          </cell>
          <cell r="B2891" t="str">
            <v>Sinapi 88264</v>
          </cell>
          <cell r="C2891" t="str">
            <v>Eletricista com encargos complementares</v>
          </cell>
          <cell r="D2891" t="str">
            <v>h</v>
          </cell>
          <cell r="E2891">
            <v>10</v>
          </cell>
          <cell r="F2891">
            <v>19.11</v>
          </cell>
          <cell r="G2891">
            <v>191.1</v>
          </cell>
        </row>
        <row r="2892">
          <cell r="A2892" t="str">
            <v>.4</v>
          </cell>
          <cell r="B2892" t="str">
            <v>Estimativo</v>
          </cell>
          <cell r="C2892" t="str">
            <v>Frete de quadros elétricos (2 % do valor do quadro)</v>
          </cell>
          <cell r="D2892" t="str">
            <v>un</v>
          </cell>
          <cell r="E2892">
            <v>0.02</v>
          </cell>
          <cell r="F2892">
            <v>3736.49</v>
          </cell>
          <cell r="G2892">
            <v>74.73</v>
          </cell>
        </row>
        <row r="2895">
          <cell r="A2895" t="str">
            <v>Composição 0516</v>
          </cell>
          <cell r="B2895" t="str">
            <v>Comp. Criada a partir do elemento</v>
          </cell>
          <cell r="C2895" t="str">
            <v>Quadros de distribuição, conforme especificações contidas no Memorial Descritivo e Diagrama em Projeto. Ref.: SIEMENS, ABB, SCHNEIDER ou similar. QTNE-TE-02</v>
          </cell>
          <cell r="D2895" t="str">
            <v>un</v>
          </cell>
          <cell r="E2895">
            <v>1</v>
          </cell>
          <cell r="G2895">
            <v>3812.5899999999997</v>
          </cell>
        </row>
        <row r="2896">
          <cell r="A2896" t="str">
            <v>.1</v>
          </cell>
          <cell r="B2896" t="str">
            <v>Proposta</v>
          </cell>
          <cell r="C2896" t="str">
            <v>Quadros de distribuição, conforme especificações contidas no Memorial Descritivo e Diagrama em Projeto. Ref.: SIEMENS, ABB, SCHNEIDER ou similar. QTNE-TE-02</v>
          </cell>
          <cell r="D2896" t="str">
            <v>un</v>
          </cell>
          <cell r="E2896">
            <v>1</v>
          </cell>
          <cell r="F2896">
            <v>3407.64</v>
          </cell>
          <cell r="G2896">
            <v>3407.64</v>
          </cell>
        </row>
        <row r="2897">
          <cell r="A2897" t="str">
            <v>.2</v>
          </cell>
          <cell r="B2897" t="str">
            <v>Sinapi 88247</v>
          </cell>
          <cell r="C2897" t="str">
            <v>Auxiliar de eletricista com encargos complementares</v>
          </cell>
          <cell r="D2897" t="str">
            <v>h</v>
          </cell>
          <cell r="E2897">
            <v>10</v>
          </cell>
          <cell r="F2897">
            <v>14.57</v>
          </cell>
          <cell r="G2897">
            <v>145.69999999999999</v>
          </cell>
        </row>
        <row r="2898">
          <cell r="A2898" t="str">
            <v>.3</v>
          </cell>
          <cell r="B2898" t="str">
            <v>Sinapi 88264</v>
          </cell>
          <cell r="C2898" t="str">
            <v>Eletricista com encargos complementares</v>
          </cell>
          <cell r="D2898" t="str">
            <v>h</v>
          </cell>
          <cell r="E2898">
            <v>10</v>
          </cell>
          <cell r="F2898">
            <v>19.11</v>
          </cell>
          <cell r="G2898">
            <v>191.1</v>
          </cell>
        </row>
        <row r="2899">
          <cell r="A2899" t="str">
            <v>.4</v>
          </cell>
          <cell r="B2899" t="str">
            <v>Estimativo</v>
          </cell>
          <cell r="C2899" t="str">
            <v>Frete de quadros elétricos (2 % do valor do quadro)</v>
          </cell>
          <cell r="D2899" t="str">
            <v>un</v>
          </cell>
          <cell r="E2899">
            <v>0.02</v>
          </cell>
          <cell r="F2899">
            <v>3407.64</v>
          </cell>
          <cell r="G2899">
            <v>68.150000000000006</v>
          </cell>
        </row>
        <row r="2902">
          <cell r="A2902" t="str">
            <v>Composição 0517</v>
          </cell>
          <cell r="B2902" t="str">
            <v>Comp. Criada a partir do elemento</v>
          </cell>
          <cell r="C2902" t="str">
            <v>Quadros de distribuição, conforme especificações contidas no Memorial Descritivo e Diagrama em Projeto. Ref.: SIEMENS, ABB, SCHNEIDER ou similar. QTNE-TE-03</v>
          </cell>
          <cell r="D2902" t="str">
            <v>un</v>
          </cell>
          <cell r="E2902">
            <v>1</v>
          </cell>
          <cell r="G2902">
            <v>3880.9899999999993</v>
          </cell>
        </row>
        <row r="2903">
          <cell r="A2903" t="str">
            <v>.1</v>
          </cell>
          <cell r="B2903" t="str">
            <v>Proposta</v>
          </cell>
          <cell r="C2903" t="str">
            <v>Quadros de distribuição, conforme especificações contidas no Memorial Descritivo e Diagrama em Projeto. Ref.: SIEMENS, ABB, SCHNEIDER ou similar. QTNE-TE-03</v>
          </cell>
          <cell r="D2903" t="str">
            <v>un</v>
          </cell>
          <cell r="E2903">
            <v>1</v>
          </cell>
          <cell r="F2903">
            <v>3474.7</v>
          </cell>
          <cell r="G2903">
            <v>3474.7</v>
          </cell>
        </row>
        <row r="2904">
          <cell r="A2904" t="str">
            <v>.2</v>
          </cell>
          <cell r="B2904" t="str">
            <v>Sinapi 88247</v>
          </cell>
          <cell r="C2904" t="str">
            <v>Auxiliar de eletricista com encargos complementares</v>
          </cell>
          <cell r="D2904" t="str">
            <v>h</v>
          </cell>
          <cell r="E2904">
            <v>10</v>
          </cell>
          <cell r="F2904">
            <v>14.57</v>
          </cell>
          <cell r="G2904">
            <v>145.69999999999999</v>
          </cell>
        </row>
        <row r="2905">
          <cell r="A2905" t="str">
            <v>.3</v>
          </cell>
          <cell r="B2905" t="str">
            <v>Sinapi 88264</v>
          </cell>
          <cell r="C2905" t="str">
            <v>Eletricista com encargos complementares</v>
          </cell>
          <cell r="D2905" t="str">
            <v>h</v>
          </cell>
          <cell r="E2905">
            <v>10</v>
          </cell>
          <cell r="F2905">
            <v>19.11</v>
          </cell>
          <cell r="G2905">
            <v>191.1</v>
          </cell>
        </row>
        <row r="2906">
          <cell r="A2906" t="str">
            <v>.4</v>
          </cell>
          <cell r="B2906" t="str">
            <v>Estimativo</v>
          </cell>
          <cell r="C2906" t="str">
            <v>Frete de quadros elétricos (2 % do valor do quadro)</v>
          </cell>
          <cell r="D2906" t="str">
            <v>un</v>
          </cell>
          <cell r="E2906">
            <v>0.02</v>
          </cell>
          <cell r="F2906">
            <v>3474.7</v>
          </cell>
          <cell r="G2906">
            <v>69.489999999999995</v>
          </cell>
        </row>
        <row r="2909">
          <cell r="A2909" t="str">
            <v>Composição 0518</v>
          </cell>
          <cell r="B2909" t="str">
            <v>Comp. Criada a partir do elemento</v>
          </cell>
          <cell r="C2909" t="str">
            <v>Quadros de distribuição, conforme especificações contidas no Memorial Descritivo e Diagrama em Projeto. Ref.: SIEMENS, ABB, SCHNEIDER ou similar. QTNE-FUT</v>
          </cell>
          <cell r="D2909" t="str">
            <v>un</v>
          </cell>
          <cell r="E2909">
            <v>1</v>
          </cell>
          <cell r="G2909">
            <v>3824.6099999999997</v>
          </cell>
        </row>
        <row r="2910">
          <cell r="A2910" t="str">
            <v>.1</v>
          </cell>
          <cell r="B2910" t="str">
            <v>Proposta</v>
          </cell>
          <cell r="C2910" t="str">
            <v>Quadros de distribuição, conforme especificações contidas no Memorial Descritivo e Diagrama em Projeto. Ref.: SIEMENS, ABB, SCHNEIDER ou similar. QTNE-FUT</v>
          </cell>
          <cell r="D2910" t="str">
            <v>un</v>
          </cell>
          <cell r="E2910">
            <v>1</v>
          </cell>
          <cell r="F2910">
            <v>3419.42</v>
          </cell>
          <cell r="G2910">
            <v>3419.42</v>
          </cell>
        </row>
        <row r="2911">
          <cell r="A2911" t="str">
            <v>.2</v>
          </cell>
          <cell r="B2911" t="str">
            <v>Sinapi 88247</v>
          </cell>
          <cell r="C2911" t="str">
            <v>Auxiliar de eletricista com encargos complementares</v>
          </cell>
          <cell r="D2911" t="str">
            <v>h</v>
          </cell>
          <cell r="E2911">
            <v>10</v>
          </cell>
          <cell r="F2911">
            <v>14.57</v>
          </cell>
          <cell r="G2911">
            <v>145.69999999999999</v>
          </cell>
        </row>
        <row r="2912">
          <cell r="A2912" t="str">
            <v>.3</v>
          </cell>
          <cell r="B2912" t="str">
            <v>Sinapi 88264</v>
          </cell>
          <cell r="C2912" t="str">
            <v>Eletricista com encargos complementares</v>
          </cell>
          <cell r="D2912" t="str">
            <v>h</v>
          </cell>
          <cell r="E2912">
            <v>10</v>
          </cell>
          <cell r="F2912">
            <v>19.11</v>
          </cell>
          <cell r="G2912">
            <v>191.1</v>
          </cell>
        </row>
        <row r="2913">
          <cell r="A2913" t="str">
            <v>.4</v>
          </cell>
          <cell r="B2913" t="str">
            <v>Estimativo</v>
          </cell>
          <cell r="C2913" t="str">
            <v>Frete de quadros elétricos (2 % do valor do quadro)</v>
          </cell>
          <cell r="D2913" t="str">
            <v>un</v>
          </cell>
          <cell r="E2913">
            <v>0.02</v>
          </cell>
          <cell r="F2913">
            <v>3419.42</v>
          </cell>
          <cell r="G2913">
            <v>68.39</v>
          </cell>
        </row>
        <row r="2916">
          <cell r="A2916" t="str">
            <v>Composição 0519</v>
          </cell>
          <cell r="B2916" t="str">
            <v>Comp. Criada a partir do elemento</v>
          </cell>
          <cell r="C2916" t="str">
            <v>Quadros de distribuição, conforme especificações contidas no Memorial Descritivo e Diagrama em Projeto. Ref.: SIEMENS, ABB, SCHNEIDER ou similar. QTNE-2P-01</v>
          </cell>
          <cell r="D2916" t="str">
            <v>un</v>
          </cell>
          <cell r="E2916">
            <v>1</v>
          </cell>
          <cell r="G2916">
            <v>6298.18</v>
          </cell>
        </row>
        <row r="2917">
          <cell r="A2917" t="str">
            <v>.1</v>
          </cell>
          <cell r="B2917" t="str">
            <v>Proposta</v>
          </cell>
          <cell r="C2917" t="str">
            <v>Quadros de distribuição, conforme especificações contidas no Memorial Descritivo e Diagrama em Projeto. Ref.: SIEMENS, ABB, SCHNEIDER ou similar. QTNE-2P-02</v>
          </cell>
          <cell r="D2917" t="str">
            <v>un</v>
          </cell>
          <cell r="E2917">
            <v>1</v>
          </cell>
          <cell r="F2917">
            <v>5646.37</v>
          </cell>
          <cell r="G2917">
            <v>5646.37</v>
          </cell>
        </row>
        <row r="2918">
          <cell r="A2918" t="str">
            <v>.2</v>
          </cell>
          <cell r="B2918" t="str">
            <v>Sinapi 88247</v>
          </cell>
          <cell r="C2918" t="str">
            <v>Auxiliar de eletricista com encargos complementares</v>
          </cell>
          <cell r="D2918" t="str">
            <v>h</v>
          </cell>
          <cell r="E2918">
            <v>16</v>
          </cell>
          <cell r="F2918">
            <v>14.57</v>
          </cell>
          <cell r="G2918">
            <v>233.12</v>
          </cell>
        </row>
        <row r="2919">
          <cell r="A2919" t="str">
            <v>.3</v>
          </cell>
          <cell r="B2919" t="str">
            <v>Sinapi 88264</v>
          </cell>
          <cell r="C2919" t="str">
            <v>Eletricista com encargos complementares</v>
          </cell>
          <cell r="D2919" t="str">
            <v>h</v>
          </cell>
          <cell r="E2919">
            <v>16</v>
          </cell>
          <cell r="F2919">
            <v>19.11</v>
          </cell>
          <cell r="G2919">
            <v>305.76</v>
          </cell>
        </row>
        <row r="2920">
          <cell r="A2920" t="str">
            <v>.4</v>
          </cell>
          <cell r="B2920" t="str">
            <v>Estimativo</v>
          </cell>
          <cell r="C2920" t="str">
            <v>Frete de quadros elétricos (2 % do valor do quadro)</v>
          </cell>
          <cell r="D2920" t="str">
            <v>un</v>
          </cell>
          <cell r="E2920">
            <v>0.02</v>
          </cell>
          <cell r="F2920">
            <v>5646.37</v>
          </cell>
          <cell r="G2920">
            <v>112.93</v>
          </cell>
        </row>
        <row r="2923">
          <cell r="A2923" t="str">
            <v>Composição 0520</v>
          </cell>
          <cell r="B2923" t="str">
            <v>Comp. Criada a partir do elemento</v>
          </cell>
          <cell r="C2923" t="str">
            <v>Quadros de distribuição, conforme especificações contidas no Memorial Descritivo e Diagrama em Projeto. Ref.: SIEMENS, ABB, SCHNEIDER ou similar. QTNE-2P-02</v>
          </cell>
          <cell r="D2923" t="str">
            <v>un</v>
          </cell>
          <cell r="E2923">
            <v>1</v>
          </cell>
          <cell r="G2923">
            <v>6021.5199999999995</v>
          </cell>
        </row>
        <row r="2924">
          <cell r="A2924" t="str">
            <v>.1</v>
          </cell>
          <cell r="B2924" t="str">
            <v>Proposta</v>
          </cell>
          <cell r="C2924" t="str">
            <v>Quadros de distribuição, conforme especificações contidas no Memorial Descritivo e Diagrama em Projeto. Ref.: SIEMENS, ABB, SCHNEIDER ou similar. QTNE-2P-02</v>
          </cell>
          <cell r="D2924" t="str">
            <v>un</v>
          </cell>
          <cell r="E2924">
            <v>1</v>
          </cell>
          <cell r="F2924">
            <v>5408.16</v>
          </cell>
          <cell r="G2924">
            <v>5408.16</v>
          </cell>
        </row>
        <row r="2925">
          <cell r="A2925" t="str">
            <v>.2</v>
          </cell>
          <cell r="B2925" t="str">
            <v>Sinapi 88247</v>
          </cell>
          <cell r="C2925" t="str">
            <v>Auxiliar de eletricista com encargos complementares</v>
          </cell>
          <cell r="D2925" t="str">
            <v>h</v>
          </cell>
          <cell r="E2925">
            <v>15</v>
          </cell>
          <cell r="F2925">
            <v>14.57</v>
          </cell>
          <cell r="G2925">
            <v>218.55</v>
          </cell>
        </row>
        <row r="2926">
          <cell r="A2926" t="str">
            <v>.3</v>
          </cell>
          <cell r="B2926" t="str">
            <v>Sinapi 88264</v>
          </cell>
          <cell r="C2926" t="str">
            <v>Eletricista com encargos complementares</v>
          </cell>
          <cell r="D2926" t="str">
            <v>h</v>
          </cell>
          <cell r="E2926">
            <v>15</v>
          </cell>
          <cell r="F2926">
            <v>19.11</v>
          </cell>
          <cell r="G2926">
            <v>286.64999999999998</v>
          </cell>
        </row>
        <row r="2927">
          <cell r="A2927" t="str">
            <v>.4</v>
          </cell>
          <cell r="B2927" t="str">
            <v>Estimativo</v>
          </cell>
          <cell r="C2927" t="str">
            <v>Frete de quadros elétricos (2 % do valor do quadro)</v>
          </cell>
          <cell r="D2927" t="str">
            <v>un</v>
          </cell>
          <cell r="E2927">
            <v>0.02</v>
          </cell>
          <cell r="F2927">
            <v>5408.16</v>
          </cell>
          <cell r="G2927">
            <v>108.16</v>
          </cell>
        </row>
        <row r="2930">
          <cell r="A2930" t="str">
            <v>Composição 0521</v>
          </cell>
          <cell r="B2930" t="str">
            <v>Comp. Criada a partir do elemento</v>
          </cell>
          <cell r="C2930" t="str">
            <v>Quadros de distribuição, conforme especificações contidas no Memorial Descritivo e Diagrama em Projeto. Ref.: SIEMENS, ABB, SCHNEIDER ou similar. QDLF-COB</v>
          </cell>
          <cell r="D2930" t="str">
            <v>un</v>
          </cell>
          <cell r="E2930">
            <v>1</v>
          </cell>
          <cell r="G2930">
            <v>4416.7700000000004</v>
          </cell>
        </row>
        <row r="2931">
          <cell r="A2931" t="str">
            <v>.1</v>
          </cell>
          <cell r="B2931" t="str">
            <v>Proposta</v>
          </cell>
          <cell r="C2931" t="str">
            <v>Quadros de distribuição, conforme especificações contidas no Memorial Descritivo e Diagrama em Projeto. Ref.: SIEMENS, ABB, SCHNEIDER ou similar. QDLF-COB</v>
          </cell>
          <cell r="D2931" t="str">
            <v>un</v>
          </cell>
          <cell r="E2931">
            <v>1</v>
          </cell>
          <cell r="F2931">
            <v>3966.95</v>
          </cell>
          <cell r="G2931">
            <v>3966.95</v>
          </cell>
        </row>
        <row r="2932">
          <cell r="A2932" t="str">
            <v>.2</v>
          </cell>
          <cell r="B2932" t="str">
            <v>Sinapi 88247</v>
          </cell>
          <cell r="C2932" t="str">
            <v>Auxiliar de eletricista com encargos complementares</v>
          </cell>
          <cell r="D2932" t="str">
            <v>h</v>
          </cell>
          <cell r="E2932">
            <v>11</v>
          </cell>
          <cell r="F2932">
            <v>14.57</v>
          </cell>
          <cell r="G2932">
            <v>160.27000000000001</v>
          </cell>
        </row>
        <row r="2933">
          <cell r="A2933" t="str">
            <v>.3</v>
          </cell>
          <cell r="B2933" t="str">
            <v>Sinapi 88264</v>
          </cell>
          <cell r="C2933" t="str">
            <v>Eletricista com encargos complementares</v>
          </cell>
          <cell r="D2933" t="str">
            <v>h</v>
          </cell>
          <cell r="E2933">
            <v>11</v>
          </cell>
          <cell r="F2933">
            <v>19.11</v>
          </cell>
          <cell r="G2933">
            <v>210.21</v>
          </cell>
        </row>
        <row r="2934">
          <cell r="A2934" t="str">
            <v>.4</v>
          </cell>
          <cell r="B2934" t="str">
            <v>Estimativo</v>
          </cell>
          <cell r="C2934" t="str">
            <v>Frete de quadros elétricos (2 % do valor do quadro)</v>
          </cell>
          <cell r="D2934" t="str">
            <v>un</v>
          </cell>
          <cell r="E2934">
            <v>0.02</v>
          </cell>
          <cell r="F2934">
            <v>3966.95</v>
          </cell>
          <cell r="G2934">
            <v>79.34</v>
          </cell>
        </row>
        <row r="2937">
          <cell r="A2937" t="str">
            <v>Composição 0522</v>
          </cell>
          <cell r="B2937" t="str">
            <v>Comp. Criada a partir do elemento</v>
          </cell>
          <cell r="C2937" t="str">
            <v>Quadros de distribuição, conforme especificações contidas no Memorial Descritivo e Diagrama em Projeto. Ref.: SIEMENS, ABB, SCHNEIDER ou similar. QF-SIST.AQ</v>
          </cell>
          <cell r="D2937" t="str">
            <v>un</v>
          </cell>
          <cell r="E2937">
            <v>1</v>
          </cell>
          <cell r="G2937">
            <v>5584.79</v>
          </cell>
        </row>
        <row r="2938">
          <cell r="A2938" t="str">
            <v>.1</v>
          </cell>
          <cell r="B2938" t="str">
            <v>Proposta</v>
          </cell>
          <cell r="C2938" t="str">
            <v>Quadros de distribuição, conforme especificações contidas no Memorial Descritivo e Diagrama em Projeto. Ref.: SIEMENS, ABB, SCHNEIDER ou similar. QF-SIST.AQ</v>
          </cell>
          <cell r="D2938" t="str">
            <v>un</v>
          </cell>
          <cell r="E2938">
            <v>1</v>
          </cell>
          <cell r="F2938">
            <v>5013.01</v>
          </cell>
          <cell r="G2938">
            <v>5013.01</v>
          </cell>
        </row>
        <row r="2939">
          <cell r="A2939" t="str">
            <v>.2</v>
          </cell>
          <cell r="B2939" t="str">
            <v>Sinapi 88247</v>
          </cell>
          <cell r="C2939" t="str">
            <v>Auxiliar de eletricista com encargos complementares</v>
          </cell>
          <cell r="D2939" t="str">
            <v>h</v>
          </cell>
          <cell r="E2939">
            <v>14</v>
          </cell>
          <cell r="F2939">
            <v>14.57</v>
          </cell>
          <cell r="G2939">
            <v>203.98</v>
          </cell>
        </row>
        <row r="2940">
          <cell r="A2940" t="str">
            <v>.3</v>
          </cell>
          <cell r="B2940" t="str">
            <v>Sinapi 88264</v>
          </cell>
          <cell r="C2940" t="str">
            <v>Eletricista com encargos complementares</v>
          </cell>
          <cell r="D2940" t="str">
            <v>h</v>
          </cell>
          <cell r="E2940">
            <v>14</v>
          </cell>
          <cell r="F2940">
            <v>19.11</v>
          </cell>
          <cell r="G2940">
            <v>267.54000000000002</v>
          </cell>
        </row>
        <row r="2941">
          <cell r="A2941" t="str">
            <v>.4</v>
          </cell>
          <cell r="B2941" t="str">
            <v>Estimativo</v>
          </cell>
          <cell r="C2941" t="str">
            <v>Frete de quadros elétricos (2 % do valor do quadro)</v>
          </cell>
          <cell r="D2941" t="str">
            <v>un</v>
          </cell>
          <cell r="E2941">
            <v>0.02</v>
          </cell>
          <cell r="F2941">
            <v>5013.01</v>
          </cell>
          <cell r="G2941">
            <v>100.26</v>
          </cell>
        </row>
        <row r="2944">
          <cell r="A2944" t="str">
            <v>Composição 0523</v>
          </cell>
          <cell r="B2944" t="str">
            <v>Comp. Criada a partir do elemento</v>
          </cell>
          <cell r="C2944" t="str">
            <v>Quadros de distribuição, conforme especificações contidas no Memorial Descritivo e Diagrama em Projeto. Ref.: SIEMENS, ABB, SCHNEIDER ou similar. QF-B.AQ</v>
          </cell>
          <cell r="D2944" t="str">
            <v>un</v>
          </cell>
          <cell r="E2944">
            <v>1</v>
          </cell>
          <cell r="G2944">
            <v>7989.1399999999994</v>
          </cell>
        </row>
        <row r="2945">
          <cell r="A2945" t="str">
            <v>.1</v>
          </cell>
          <cell r="B2945" t="str">
            <v>Proposta</v>
          </cell>
          <cell r="C2945" t="str">
            <v>Quadros de distribuição, conforme especificações contidas no Memorial Descritivo e Diagrama em Projeto. Ref.: SIEMENS, ABB, SCHNEIDER ou similar. QF-B.AQ</v>
          </cell>
          <cell r="D2945" t="str">
            <v>un</v>
          </cell>
          <cell r="E2945">
            <v>1</v>
          </cell>
          <cell r="F2945">
            <v>7172.1</v>
          </cell>
          <cell r="G2945">
            <v>7172.1</v>
          </cell>
        </row>
        <row r="2946">
          <cell r="A2946" t="str">
            <v>.2</v>
          </cell>
          <cell r="B2946" t="str">
            <v>Sinapi 88247</v>
          </cell>
          <cell r="C2946" t="str">
            <v>Auxiliar de eletricista com encargos complementares</v>
          </cell>
          <cell r="D2946" t="str">
            <v>h</v>
          </cell>
          <cell r="E2946">
            <v>20</v>
          </cell>
          <cell r="F2946">
            <v>14.57</v>
          </cell>
          <cell r="G2946">
            <v>291.39999999999998</v>
          </cell>
        </row>
        <row r="2947">
          <cell r="A2947" t="str">
            <v>.3</v>
          </cell>
          <cell r="B2947" t="str">
            <v>Sinapi 88264</v>
          </cell>
          <cell r="C2947" t="str">
            <v>Eletricista com encargos complementares</v>
          </cell>
          <cell r="D2947" t="str">
            <v>h</v>
          </cell>
          <cell r="E2947">
            <v>20</v>
          </cell>
          <cell r="F2947">
            <v>19.11</v>
          </cell>
          <cell r="G2947">
            <v>382.2</v>
          </cell>
        </row>
        <row r="2948">
          <cell r="A2948" t="str">
            <v>.4</v>
          </cell>
          <cell r="B2948" t="str">
            <v>Estimativo</v>
          </cell>
          <cell r="C2948" t="str">
            <v>Frete de quadros elétricos (2 % do valor do quadro)</v>
          </cell>
          <cell r="D2948" t="str">
            <v>un</v>
          </cell>
          <cell r="E2948">
            <v>0.02</v>
          </cell>
          <cell r="F2948">
            <v>7172.1</v>
          </cell>
          <cell r="G2948">
            <v>143.44</v>
          </cell>
        </row>
        <row r="2951">
          <cell r="A2951" t="str">
            <v>Composição 0524</v>
          </cell>
          <cell r="B2951" t="str">
            <v>Comp. Criada a partir do elemento</v>
          </cell>
          <cell r="C2951" t="str">
            <v>Quadros de distribuição, conforme especificações contidas no Memorial Descritivo e Diagrama em Projeto. Ref.: SIEMENS, ABB, SCHNEIDER ou similar. QF-COMP</v>
          </cell>
          <cell r="D2951" t="str">
            <v>un</v>
          </cell>
          <cell r="E2951">
            <v>1</v>
          </cell>
          <cell r="G2951">
            <v>4728.9399999999996</v>
          </cell>
        </row>
        <row r="2952">
          <cell r="A2952" t="str">
            <v>.1</v>
          </cell>
          <cell r="B2952" t="str">
            <v>Proposta</v>
          </cell>
          <cell r="C2952" t="str">
            <v>Quadros de distribuição, conforme especificações contidas no Memorial Descritivo e Diagrama em Projeto. Ref.: SIEMENS, ABB, SCHNEIDER ou similar. QF-COMP</v>
          </cell>
          <cell r="D2952" t="str">
            <v>un</v>
          </cell>
          <cell r="E2952">
            <v>1</v>
          </cell>
          <cell r="F2952">
            <v>4239.9799999999996</v>
          </cell>
          <cell r="G2952">
            <v>4239.9799999999996</v>
          </cell>
        </row>
        <row r="2953">
          <cell r="A2953" t="str">
            <v>.2</v>
          </cell>
          <cell r="B2953" t="str">
            <v>Sinapi 88247</v>
          </cell>
          <cell r="C2953" t="str">
            <v>Auxiliar de eletricista com encargos complementares</v>
          </cell>
          <cell r="D2953" t="str">
            <v>h</v>
          </cell>
          <cell r="E2953">
            <v>12</v>
          </cell>
          <cell r="F2953">
            <v>14.57</v>
          </cell>
          <cell r="G2953">
            <v>174.84</v>
          </cell>
        </row>
        <row r="2954">
          <cell r="A2954" t="str">
            <v>.3</v>
          </cell>
          <cell r="B2954" t="str">
            <v>Sinapi 88264</v>
          </cell>
          <cell r="C2954" t="str">
            <v>Eletricista com encargos complementares</v>
          </cell>
          <cell r="D2954" t="str">
            <v>h</v>
          </cell>
          <cell r="E2954">
            <v>12</v>
          </cell>
          <cell r="F2954">
            <v>19.11</v>
          </cell>
          <cell r="G2954">
            <v>229.32</v>
          </cell>
        </row>
        <row r="2955">
          <cell r="A2955" t="str">
            <v>.4</v>
          </cell>
          <cell r="B2955" t="str">
            <v>Estimativo</v>
          </cell>
          <cell r="C2955" t="str">
            <v>Frete de quadros elétricos (2 % do valor do quadro)</v>
          </cell>
          <cell r="D2955" t="str">
            <v>un</v>
          </cell>
          <cell r="E2955">
            <v>0.02</v>
          </cell>
          <cell r="F2955">
            <v>4239.9799999999996</v>
          </cell>
          <cell r="G2955">
            <v>84.8</v>
          </cell>
        </row>
        <row r="2958">
          <cell r="A2958" t="str">
            <v>Composição 0525</v>
          </cell>
          <cell r="B2958" t="str">
            <v>Comp. Criada a partir do elemento</v>
          </cell>
          <cell r="C2958" t="str">
            <v>Quadros de distribuição, conforme especificações contidas no Memorial Descritivo e Diagrama em Projeto. Ref.: SIEMENS, ABB, SCHNEIDER ou similar. QFAC-01</v>
          </cell>
          <cell r="D2958" t="str">
            <v>un</v>
          </cell>
          <cell r="E2958">
            <v>1</v>
          </cell>
          <cell r="G2958">
            <v>8684.92</v>
          </cell>
        </row>
        <row r="2959">
          <cell r="A2959" t="str">
            <v>.1</v>
          </cell>
          <cell r="B2959" t="str">
            <v>Proposta</v>
          </cell>
          <cell r="C2959" t="str">
            <v>Quadros de distribuição, conforme especificações contidas no Memorial Descritivo e Diagrama em Projeto. Ref.: SIEMENS, ABB, SCHNEIDER ou similar. QFAC-01</v>
          </cell>
          <cell r="D2959" t="str">
            <v>un</v>
          </cell>
          <cell r="E2959">
            <v>1</v>
          </cell>
          <cell r="F2959">
            <v>7788.2</v>
          </cell>
          <cell r="G2959">
            <v>7788.2</v>
          </cell>
        </row>
        <row r="2960">
          <cell r="A2960" t="str">
            <v>.2</v>
          </cell>
          <cell r="B2960" t="str">
            <v>Sinapi 88247</v>
          </cell>
          <cell r="C2960" t="str">
            <v>Auxiliar de eletricista com encargos complementares</v>
          </cell>
          <cell r="D2960" t="str">
            <v>h</v>
          </cell>
          <cell r="E2960">
            <v>22</v>
          </cell>
          <cell r="F2960">
            <v>14.57</v>
          </cell>
          <cell r="G2960">
            <v>320.54000000000002</v>
          </cell>
        </row>
        <row r="2961">
          <cell r="A2961" t="str">
            <v>.3</v>
          </cell>
          <cell r="B2961" t="str">
            <v>Sinapi 88264</v>
          </cell>
          <cell r="C2961" t="str">
            <v>Eletricista com encargos complementares</v>
          </cell>
          <cell r="D2961" t="str">
            <v>h</v>
          </cell>
          <cell r="E2961">
            <v>22</v>
          </cell>
          <cell r="F2961">
            <v>19.11</v>
          </cell>
          <cell r="G2961">
            <v>420.42</v>
          </cell>
        </row>
        <row r="2962">
          <cell r="A2962" t="str">
            <v>.4</v>
          </cell>
          <cell r="B2962" t="str">
            <v>Estimativo</v>
          </cell>
          <cell r="C2962" t="str">
            <v>Frete de quadros elétricos (2 % do valor do quadro)</v>
          </cell>
          <cell r="D2962" t="str">
            <v>un</v>
          </cell>
          <cell r="E2962">
            <v>0.02</v>
          </cell>
          <cell r="F2962">
            <v>7788.2</v>
          </cell>
          <cell r="G2962">
            <v>155.76</v>
          </cell>
        </row>
        <row r="2965">
          <cell r="A2965" t="str">
            <v>Composição 0526</v>
          </cell>
          <cell r="B2965" t="str">
            <v>Comp. Criada a partir do elemento</v>
          </cell>
          <cell r="C2965" t="str">
            <v>Quadros de distribuição, conforme especificações contidas no Memorial Descritivo e Diagrama em Projeto. Ref.: SIEMENS, ABB, SCHNEIDER ou similar. QFAC-02</v>
          </cell>
          <cell r="D2965" t="str">
            <v>un</v>
          </cell>
          <cell r="E2965">
            <v>1</v>
          </cell>
          <cell r="G2965">
            <v>6726.9699999999993</v>
          </cell>
        </row>
        <row r="2966">
          <cell r="A2966" t="str">
            <v>.1</v>
          </cell>
          <cell r="B2966" t="str">
            <v>Proposta</v>
          </cell>
          <cell r="C2966" t="str">
            <v>Quadros de distribuição, conforme especificações contidas no Memorial Descritivo e Diagrama em Projeto. Ref.: SIEMENS, ABB, SCHNEIDER ou similar. QFAC-02</v>
          </cell>
          <cell r="D2966" t="str">
            <v>un</v>
          </cell>
          <cell r="E2966">
            <v>1</v>
          </cell>
          <cell r="F2966">
            <v>6033.74</v>
          </cell>
          <cell r="G2966">
            <v>6033.74</v>
          </cell>
        </row>
        <row r="2967">
          <cell r="A2967" t="str">
            <v>.2</v>
          </cell>
          <cell r="B2967" t="str">
            <v>Sinapi 88247</v>
          </cell>
          <cell r="C2967" t="str">
            <v>Auxiliar de eletricista com encargos complementares</v>
          </cell>
          <cell r="D2967" t="str">
            <v>h</v>
          </cell>
          <cell r="E2967">
            <v>17</v>
          </cell>
          <cell r="F2967">
            <v>14.57</v>
          </cell>
          <cell r="G2967">
            <v>247.69</v>
          </cell>
        </row>
        <row r="2968">
          <cell r="A2968" t="str">
            <v>.3</v>
          </cell>
          <cell r="B2968" t="str">
            <v>Sinapi 88264</v>
          </cell>
          <cell r="C2968" t="str">
            <v>Eletricista com encargos complementares</v>
          </cell>
          <cell r="D2968" t="str">
            <v>h</v>
          </cell>
          <cell r="E2968">
            <v>17</v>
          </cell>
          <cell r="F2968">
            <v>19.11</v>
          </cell>
          <cell r="G2968">
            <v>324.87</v>
          </cell>
        </row>
        <row r="2969">
          <cell r="A2969" t="str">
            <v>.4</v>
          </cell>
          <cell r="B2969" t="str">
            <v>Estimativo</v>
          </cell>
          <cell r="C2969" t="str">
            <v>Frete de quadros elétricos (2 % do valor do quadro)</v>
          </cell>
          <cell r="D2969" t="str">
            <v>un</v>
          </cell>
          <cell r="E2969">
            <v>0.02</v>
          </cell>
          <cell r="F2969">
            <v>6033.74</v>
          </cell>
          <cell r="G2969">
            <v>120.67</v>
          </cell>
        </row>
        <row r="2972">
          <cell r="A2972" t="str">
            <v>Composição 0527</v>
          </cell>
          <cell r="B2972" t="str">
            <v>Comp. Criada a partir do elemento</v>
          </cell>
          <cell r="C2972" t="str">
            <v>Quadros de distribuição, conforme especificações contidas no Memorial Descritivo e Diagrama em Projeto. Ref.: SIEMENS, ABB, SCHNEIDER ou similar. QFAC-03</v>
          </cell>
          <cell r="D2972" t="str">
            <v>un</v>
          </cell>
          <cell r="E2972">
            <v>1</v>
          </cell>
          <cell r="G2972">
            <v>6893.7099999999991</v>
          </cell>
        </row>
        <row r="2973">
          <cell r="A2973" t="str">
            <v>.1</v>
          </cell>
          <cell r="B2973" t="str">
            <v>Proposta</v>
          </cell>
          <cell r="C2973" t="str">
            <v>Quadros de distribuição, conforme especificações contidas no Memorial Descritivo e Diagrama em Projeto. Ref.: SIEMENS, ABB, SCHNEIDER ou similar. QFAC-03</v>
          </cell>
          <cell r="D2973" t="str">
            <v>un</v>
          </cell>
          <cell r="E2973">
            <v>1</v>
          </cell>
          <cell r="F2973">
            <v>6197.21</v>
          </cell>
          <cell r="G2973">
            <v>6197.21</v>
          </cell>
        </row>
        <row r="2974">
          <cell r="A2974" t="str">
            <v>.2</v>
          </cell>
          <cell r="B2974" t="str">
            <v>Sinapi 88247</v>
          </cell>
          <cell r="C2974" t="str">
            <v>Auxiliar de eletricista com encargos complementares</v>
          </cell>
          <cell r="D2974" t="str">
            <v>h</v>
          </cell>
          <cell r="E2974">
            <v>17</v>
          </cell>
          <cell r="F2974">
            <v>14.57</v>
          </cell>
          <cell r="G2974">
            <v>247.69</v>
          </cell>
        </row>
        <row r="2975">
          <cell r="A2975" t="str">
            <v>.3</v>
          </cell>
          <cell r="B2975" t="str">
            <v>Sinapi 88264</v>
          </cell>
          <cell r="C2975" t="str">
            <v>Eletricista com encargos complementares</v>
          </cell>
          <cell r="D2975" t="str">
            <v>h</v>
          </cell>
          <cell r="E2975">
            <v>17</v>
          </cell>
          <cell r="F2975">
            <v>19.11</v>
          </cell>
          <cell r="G2975">
            <v>324.87</v>
          </cell>
        </row>
        <row r="2976">
          <cell r="A2976" t="str">
            <v>.4</v>
          </cell>
          <cell r="B2976" t="str">
            <v>Estimativo</v>
          </cell>
          <cell r="C2976" t="str">
            <v>Frete de quadros elétricos (2 % do valor do quadro)</v>
          </cell>
          <cell r="D2976" t="str">
            <v>un</v>
          </cell>
          <cell r="E2976">
            <v>0.02</v>
          </cell>
          <cell r="F2976">
            <v>6197.21</v>
          </cell>
          <cell r="G2976">
            <v>123.94</v>
          </cell>
        </row>
        <row r="2979">
          <cell r="A2979" t="str">
            <v>Composição 0528</v>
          </cell>
          <cell r="B2979" t="str">
            <v>Comp. Criada a partir do elemento</v>
          </cell>
          <cell r="C2979" t="str">
            <v>Quadros de distribuição, conforme especificações contidas no Memorial Descritivo e Diagrama em Projeto. Ref.: SIEMENS, ABB, SCHNEIDER ou similar. QFAC-04</v>
          </cell>
          <cell r="D2979" t="str">
            <v>un</v>
          </cell>
          <cell r="E2979">
            <v>1</v>
          </cell>
          <cell r="G2979">
            <v>12552.16</v>
          </cell>
        </row>
        <row r="2980">
          <cell r="A2980" t="str">
            <v>.1</v>
          </cell>
          <cell r="B2980" t="str">
            <v>Proposta</v>
          </cell>
          <cell r="C2980" t="str">
            <v>Quadros de distribuição, conforme especificações contidas no Memorial Descritivo e Diagrama em Projeto. Ref.: SIEMENS, ABB, SCHNEIDER ou similar. QFAC-04</v>
          </cell>
          <cell r="D2980" t="str">
            <v>un</v>
          </cell>
          <cell r="E2980">
            <v>1</v>
          </cell>
          <cell r="F2980">
            <v>11282.43</v>
          </cell>
          <cell r="G2980">
            <v>11282.43</v>
          </cell>
        </row>
        <row r="2981">
          <cell r="A2981" t="str">
            <v>.2</v>
          </cell>
          <cell r="B2981" t="str">
            <v>Sinapi 88247</v>
          </cell>
          <cell r="C2981" t="str">
            <v>Auxiliar de eletricista com encargos complementares</v>
          </cell>
          <cell r="D2981" t="str">
            <v>h</v>
          </cell>
          <cell r="E2981">
            <v>31</v>
          </cell>
          <cell r="F2981">
            <v>14.57</v>
          </cell>
          <cell r="G2981">
            <v>451.67</v>
          </cell>
        </row>
        <row r="2982">
          <cell r="A2982" t="str">
            <v>.3</v>
          </cell>
          <cell r="B2982" t="str">
            <v>Sinapi 88264</v>
          </cell>
          <cell r="C2982" t="str">
            <v>Eletricista com encargos complementares</v>
          </cell>
          <cell r="D2982" t="str">
            <v>h</v>
          </cell>
          <cell r="E2982">
            <v>31</v>
          </cell>
          <cell r="F2982">
            <v>19.11</v>
          </cell>
          <cell r="G2982">
            <v>592.41</v>
          </cell>
        </row>
        <row r="2983">
          <cell r="A2983" t="str">
            <v>.4</v>
          </cell>
          <cell r="B2983" t="str">
            <v>Estimativo</v>
          </cell>
          <cell r="C2983" t="str">
            <v>Frete de quadros elétricos (2 % do valor do quadro)</v>
          </cell>
          <cell r="D2983" t="str">
            <v>un</v>
          </cell>
          <cell r="E2983">
            <v>0.02</v>
          </cell>
          <cell r="F2983">
            <v>11282.43</v>
          </cell>
          <cell r="G2983">
            <v>225.65</v>
          </cell>
        </row>
        <row r="2986">
          <cell r="A2986" t="str">
            <v>Composição 0529</v>
          </cell>
          <cell r="B2986" t="str">
            <v>Comp. Criada a partir do elemento</v>
          </cell>
          <cell r="C2986" t="str">
            <v>Quadros de distribuição, conforme especificações contidas no Memorial Descritivo e Diagrama em Projeto. Ref.: SIEMENS, ABB, SCHNEIDER ou similar. QFAC-05</v>
          </cell>
          <cell r="D2986" t="str">
            <v>un</v>
          </cell>
          <cell r="E2986">
            <v>1</v>
          </cell>
          <cell r="G2986">
            <v>10468.140000000001</v>
          </cell>
        </row>
        <row r="2987">
          <cell r="A2987" t="str">
            <v>.1</v>
          </cell>
          <cell r="B2987" t="str">
            <v>Proposta</v>
          </cell>
          <cell r="C2987" t="str">
            <v>Quadros de distribuição, conforme especificações contidas no Memorial Descritivo e Diagrama em Projeto. Ref.: SIEMENS, ABB, SCHNEIDER ou similar. QFAC-05</v>
          </cell>
          <cell r="D2987" t="str">
            <v>un</v>
          </cell>
          <cell r="E2987">
            <v>1</v>
          </cell>
          <cell r="F2987">
            <v>9404.3700000000008</v>
          </cell>
          <cell r="G2987">
            <v>9404.3700000000008</v>
          </cell>
        </row>
        <row r="2988">
          <cell r="A2988" t="str">
            <v>.2</v>
          </cell>
          <cell r="B2988" t="str">
            <v>Sinapi 88247</v>
          </cell>
          <cell r="C2988" t="str">
            <v>Auxiliar de eletricista com encargos complementares</v>
          </cell>
          <cell r="D2988" t="str">
            <v>h</v>
          </cell>
          <cell r="E2988">
            <v>26</v>
          </cell>
          <cell r="F2988">
            <v>14.57</v>
          </cell>
          <cell r="G2988">
            <v>378.82</v>
          </cell>
        </row>
        <row r="2989">
          <cell r="A2989" t="str">
            <v>.3</v>
          </cell>
          <cell r="B2989" t="str">
            <v>Sinapi 88264</v>
          </cell>
          <cell r="C2989" t="str">
            <v>Eletricista com encargos complementares</v>
          </cell>
          <cell r="D2989" t="str">
            <v>h</v>
          </cell>
          <cell r="E2989">
            <v>26</v>
          </cell>
          <cell r="F2989">
            <v>19.11</v>
          </cell>
          <cell r="G2989">
            <v>496.86</v>
          </cell>
        </row>
        <row r="2990">
          <cell r="A2990" t="str">
            <v>.4</v>
          </cell>
          <cell r="B2990" t="str">
            <v>Estimativo</v>
          </cell>
          <cell r="C2990" t="str">
            <v>Frete de quadros elétricos (2 % do valor do quadro)</v>
          </cell>
          <cell r="D2990" t="str">
            <v>un</v>
          </cell>
          <cell r="E2990">
            <v>0.02</v>
          </cell>
          <cell r="F2990">
            <v>9404.3700000000008</v>
          </cell>
          <cell r="G2990">
            <v>188.09</v>
          </cell>
        </row>
        <row r="2993">
          <cell r="A2993" t="str">
            <v>Composição 0530</v>
          </cell>
          <cell r="B2993" t="str">
            <v>Comp. Criada a partir do elemento</v>
          </cell>
          <cell r="C2993" t="str">
            <v>Quadros de distribuição, conforme especificações contidas no Memorial Descritivo e Diagrama em Projeto. Ref.: SIEMENS, ABB, SCHNEIDER ou similar. QFAC-06</v>
          </cell>
          <cell r="D2993" t="str">
            <v>un</v>
          </cell>
          <cell r="E2993">
            <v>1</v>
          </cell>
          <cell r="G2993">
            <v>6011.0099999999993</v>
          </cell>
        </row>
        <row r="2994">
          <cell r="A2994" t="str">
            <v>.1</v>
          </cell>
          <cell r="B2994" t="str">
            <v>Proposta</v>
          </cell>
          <cell r="C2994" t="str">
            <v>Quadros de distribuição, conforme especificações contidas no Memorial Descritivo e Diagrama em Projeto. Ref.: SIEMENS, ABB, SCHNEIDER ou similar. QFAC-06</v>
          </cell>
          <cell r="D2994" t="str">
            <v>un</v>
          </cell>
          <cell r="E2994">
            <v>1</v>
          </cell>
          <cell r="F2994">
            <v>5664.04</v>
          </cell>
          <cell r="G2994">
            <v>5664.04</v>
          </cell>
        </row>
        <row r="2995">
          <cell r="A2995" t="str">
            <v>.2</v>
          </cell>
          <cell r="B2995" t="str">
            <v>Sinapi 88247</v>
          </cell>
          <cell r="C2995" t="str">
            <v>Auxiliar de eletricista com encargos complementares</v>
          </cell>
          <cell r="D2995" t="str">
            <v>h</v>
          </cell>
          <cell r="E2995">
            <v>16</v>
          </cell>
          <cell r="F2995">
            <v>14.57</v>
          </cell>
          <cell r="G2995">
            <v>233.12</v>
          </cell>
        </row>
        <row r="2996">
          <cell r="A2996" t="str">
            <v>.4</v>
          </cell>
          <cell r="B2996" t="str">
            <v>Sinapi 88264</v>
          </cell>
          <cell r="C2996" t="str">
            <v>Eletricista com encargos complementares</v>
          </cell>
          <cell r="D2996" t="str">
            <v>h</v>
          </cell>
          <cell r="E2996">
            <v>0.03</v>
          </cell>
          <cell r="F2996">
            <v>19.11</v>
          </cell>
          <cell r="G2996">
            <v>0.56999999999999995</v>
          </cell>
        </row>
        <row r="2997">
          <cell r="A2997" t="str">
            <v>.4</v>
          </cell>
          <cell r="B2997" t="str">
            <v>Estimativo</v>
          </cell>
          <cell r="C2997" t="str">
            <v>Frete de quadros elétricos (2 % do valor do quadro)</v>
          </cell>
          <cell r="D2997" t="str">
            <v>un</v>
          </cell>
          <cell r="E2997">
            <v>0.02</v>
          </cell>
          <cell r="F2997">
            <v>5664.04</v>
          </cell>
          <cell r="G2997">
            <v>113.28</v>
          </cell>
        </row>
        <row r="3000">
          <cell r="A3000" t="str">
            <v>Composição 0531</v>
          </cell>
          <cell r="B3000" t="str">
            <v>Comp. Criada a partir do elemento</v>
          </cell>
          <cell r="C3000" t="str">
            <v>Quadros de distribuição, conforme especificações contidas no Memorial Descritivo e Diagrama em Projeto. Ref.: SIEMENS, ABB, SCHNEIDER ou similar. QFAC-07</v>
          </cell>
          <cell r="D3000" t="str">
            <v>un</v>
          </cell>
          <cell r="E3000">
            <v>1</v>
          </cell>
          <cell r="G3000">
            <v>4746.8499999999995</v>
          </cell>
        </row>
        <row r="3001">
          <cell r="A3001" t="str">
            <v>.1</v>
          </cell>
          <cell r="B3001" t="str">
            <v>Proposta</v>
          </cell>
          <cell r="C3001" t="str">
            <v>Quadros de distribuição, conforme especificações contidas no Memorial Descritivo e Diagrama em Projeto. Ref.: SIEMENS, ABB, SCHNEIDER ou similar. QFAC-07</v>
          </cell>
          <cell r="D3001" t="str">
            <v>un</v>
          </cell>
          <cell r="E3001">
            <v>1</v>
          </cell>
          <cell r="F3001">
            <v>4257.54</v>
          </cell>
          <cell r="G3001">
            <v>4257.54</v>
          </cell>
        </row>
        <row r="3002">
          <cell r="A3002" t="str">
            <v>.2</v>
          </cell>
          <cell r="B3002" t="str">
            <v>Sinapi 88247</v>
          </cell>
          <cell r="C3002" t="str">
            <v>Auxiliar de eletricista com encargos complementares</v>
          </cell>
          <cell r="D3002" t="str">
            <v>h</v>
          </cell>
          <cell r="E3002">
            <v>12</v>
          </cell>
          <cell r="F3002">
            <v>14.57</v>
          </cell>
          <cell r="G3002">
            <v>174.84</v>
          </cell>
        </row>
        <row r="3003">
          <cell r="A3003" t="str">
            <v>.3</v>
          </cell>
          <cell r="B3003" t="str">
            <v>Sinapi 88264</v>
          </cell>
          <cell r="C3003" t="str">
            <v>Eletricista com encargos complementares</v>
          </cell>
          <cell r="D3003" t="str">
            <v>h</v>
          </cell>
          <cell r="E3003">
            <v>12</v>
          </cell>
          <cell r="F3003">
            <v>19.11</v>
          </cell>
          <cell r="G3003">
            <v>229.32</v>
          </cell>
        </row>
        <row r="3004">
          <cell r="A3004" t="str">
            <v>.4</v>
          </cell>
          <cell r="B3004" t="str">
            <v>Estimativo</v>
          </cell>
          <cell r="C3004" t="str">
            <v>Frete de quadros elétricos (2 % do valor do quadro)</v>
          </cell>
          <cell r="D3004" t="str">
            <v>un</v>
          </cell>
          <cell r="E3004">
            <v>0.02</v>
          </cell>
          <cell r="F3004">
            <v>4257.54</v>
          </cell>
          <cell r="G3004">
            <v>85.15</v>
          </cell>
        </row>
        <row r="3007">
          <cell r="A3007" t="str">
            <v>Composição 0532</v>
          </cell>
          <cell r="B3007" t="str">
            <v>Comp. Criada a partir do elemento</v>
          </cell>
          <cell r="C3007" t="str">
            <v>Quadros de distribuição, conforme especificações contidas no Memorial Descritivo e Diagrama em Projeto. Ref.: SIEMENS, ABB, SCHNEIDER ou similar. QDLF-B.PISC.</v>
          </cell>
          <cell r="D3007" t="str">
            <v>un</v>
          </cell>
          <cell r="E3007">
            <v>1</v>
          </cell>
          <cell r="G3007">
            <v>4811.46</v>
          </cell>
        </row>
        <row r="3008">
          <cell r="A3008" t="str">
            <v>.1</v>
          </cell>
          <cell r="B3008" t="str">
            <v>Proposta</v>
          </cell>
          <cell r="C3008" t="str">
            <v>Quadros de distribuição, conforme especificações contidas no Memorial Descritivo e Diagrama em Projeto. Ref.: SIEMENS, ABB, SCHNEIDER ou similar. QDLF-B.PISC.</v>
          </cell>
          <cell r="D3008" t="str">
            <v>un</v>
          </cell>
          <cell r="E3008">
            <v>1</v>
          </cell>
          <cell r="F3008">
            <v>4320.88</v>
          </cell>
          <cell r="G3008">
            <v>4320.88</v>
          </cell>
        </row>
        <row r="3009">
          <cell r="A3009" t="str">
            <v>.2</v>
          </cell>
          <cell r="B3009" t="str">
            <v>Sinapi 88247</v>
          </cell>
          <cell r="C3009" t="str">
            <v>Auxiliar de eletricista com encargos complementares</v>
          </cell>
          <cell r="D3009" t="str">
            <v>h</v>
          </cell>
          <cell r="E3009">
            <v>12</v>
          </cell>
          <cell r="F3009">
            <v>14.57</v>
          </cell>
          <cell r="G3009">
            <v>174.84</v>
          </cell>
        </row>
        <row r="3010">
          <cell r="A3010" t="str">
            <v>.3</v>
          </cell>
          <cell r="B3010" t="str">
            <v>Sinapi 88264</v>
          </cell>
          <cell r="C3010" t="str">
            <v>Eletricista com encargos complementares</v>
          </cell>
          <cell r="D3010" t="str">
            <v>h</v>
          </cell>
          <cell r="E3010">
            <v>12</v>
          </cell>
          <cell r="F3010">
            <v>19.11</v>
          </cell>
          <cell r="G3010">
            <v>229.32</v>
          </cell>
        </row>
        <row r="3011">
          <cell r="A3011" t="str">
            <v>.4</v>
          </cell>
          <cell r="B3011" t="str">
            <v>Estimativo</v>
          </cell>
          <cell r="C3011" t="str">
            <v>Frete de quadros elétricos (2 % do valor do quadro)</v>
          </cell>
          <cell r="D3011" t="str">
            <v>un</v>
          </cell>
          <cell r="E3011">
            <v>0.02</v>
          </cell>
          <cell r="F3011">
            <v>4320.88</v>
          </cell>
          <cell r="G3011">
            <v>86.42</v>
          </cell>
        </row>
        <row r="3014">
          <cell r="A3014" t="str">
            <v>Composição 0533</v>
          </cell>
          <cell r="B3014" t="str">
            <v>Comp. Criada a partir do elemento</v>
          </cell>
          <cell r="C3014" t="str">
            <v>Quadros de distribuição, conforme especificações contidas no Memorial Descritivo e Diagrama em Projeto. Ref.: SIEMENS, ABB, SCHNEIDER ou similar. QF-C.B..PISC.</v>
          </cell>
          <cell r="D3014" t="str">
            <v>un</v>
          </cell>
          <cell r="E3014">
            <v>1</v>
          </cell>
          <cell r="G3014">
            <v>14055.19</v>
          </cell>
        </row>
        <row r="3015">
          <cell r="A3015" t="str">
            <v>.1</v>
          </cell>
          <cell r="B3015" t="str">
            <v>Proposta</v>
          </cell>
          <cell r="C3015" t="str">
            <v>Quadros de distribuição, conforme especificações contidas no Memorial Descritivo e Diagrama em Projeto. Ref.: SIEMENS, ABB, SCHNEIDER ou similar. QF-C.B..PISC.</v>
          </cell>
          <cell r="D3015" t="str">
            <v>un</v>
          </cell>
          <cell r="E3015">
            <v>1</v>
          </cell>
          <cell r="F3015">
            <v>12623.91</v>
          </cell>
          <cell r="G3015">
            <v>12623.91</v>
          </cell>
        </row>
        <row r="3016">
          <cell r="A3016" t="str">
            <v>.2</v>
          </cell>
          <cell r="B3016" t="str">
            <v>Sinapi 88247</v>
          </cell>
          <cell r="C3016" t="str">
            <v>Auxiliar de eletricista com encargos complementares</v>
          </cell>
          <cell r="D3016" t="str">
            <v>h</v>
          </cell>
          <cell r="E3016">
            <v>35</v>
          </cell>
          <cell r="F3016">
            <v>14.57</v>
          </cell>
          <cell r="G3016">
            <v>509.95</v>
          </cell>
        </row>
        <row r="3017">
          <cell r="A3017" t="str">
            <v>.3</v>
          </cell>
          <cell r="B3017" t="str">
            <v>Sinapi 88264</v>
          </cell>
          <cell r="C3017" t="str">
            <v>Eletricista com encargos complementares</v>
          </cell>
          <cell r="D3017" t="str">
            <v>h</v>
          </cell>
          <cell r="E3017">
            <v>35</v>
          </cell>
          <cell r="F3017">
            <v>19.11</v>
          </cell>
          <cell r="G3017">
            <v>668.85</v>
          </cell>
        </row>
        <row r="3018">
          <cell r="A3018" t="str">
            <v>.4</v>
          </cell>
          <cell r="B3018" t="str">
            <v>Estimativo</v>
          </cell>
          <cell r="C3018" t="str">
            <v>Frete de quadros elétricos (2 % do valor do quadro)</v>
          </cell>
          <cell r="D3018" t="str">
            <v>un</v>
          </cell>
          <cell r="E3018">
            <v>0.02</v>
          </cell>
          <cell r="F3018">
            <v>12623.91</v>
          </cell>
          <cell r="G3018">
            <v>252.48</v>
          </cell>
        </row>
        <row r="3021">
          <cell r="A3021" t="str">
            <v>Composição 0534</v>
          </cell>
          <cell r="B3021" t="str">
            <v>Comp. Criada a partir do elemento</v>
          </cell>
          <cell r="C3021" t="str">
            <v>Quadros de distribuição, conforme especificações contidas no Memorial Descritivo e Diagrama em Projeto. Ref.: SIEMENS, ABB, SCHNEIDER ou similar. QT-ILUM.PISC.OLIMP.</v>
          </cell>
          <cell r="D3021" t="str">
            <v>un</v>
          </cell>
          <cell r="E3021">
            <v>1</v>
          </cell>
          <cell r="G3021">
            <v>4365.79</v>
          </cell>
        </row>
        <row r="3022">
          <cell r="A3022" t="str">
            <v>.1</v>
          </cell>
          <cell r="B3022" t="str">
            <v>Proposta</v>
          </cell>
          <cell r="C3022" t="str">
            <v>Quadros de distribuição, conforme especificações contidas no Memorial Descritivo e Diagrama em Projeto. Ref.: SIEMENS, ABB, SCHNEIDER ou similar. QT-ILUM.PISC.OLIMP.</v>
          </cell>
          <cell r="D3022" t="str">
            <v>un</v>
          </cell>
          <cell r="E3022">
            <v>1</v>
          </cell>
          <cell r="F3022">
            <v>3916.97</v>
          </cell>
          <cell r="G3022">
            <v>3916.97</v>
          </cell>
        </row>
        <row r="3023">
          <cell r="A3023" t="str">
            <v>.2</v>
          </cell>
          <cell r="B3023" t="str">
            <v>Sinapi 88247</v>
          </cell>
          <cell r="C3023" t="str">
            <v>Auxiliar de eletricista com encargos complementares</v>
          </cell>
          <cell r="D3023" t="str">
            <v>h</v>
          </cell>
          <cell r="E3023">
            <v>11</v>
          </cell>
          <cell r="F3023">
            <v>14.57</v>
          </cell>
          <cell r="G3023">
            <v>160.27000000000001</v>
          </cell>
        </row>
        <row r="3024">
          <cell r="A3024" t="str">
            <v>.3</v>
          </cell>
          <cell r="B3024" t="str">
            <v>Sinapi 88264</v>
          </cell>
          <cell r="C3024" t="str">
            <v>Eletricista com encargos complementares</v>
          </cell>
          <cell r="D3024" t="str">
            <v>h</v>
          </cell>
          <cell r="E3024">
            <v>11</v>
          </cell>
          <cell r="F3024">
            <v>19.11</v>
          </cell>
          <cell r="G3024">
            <v>210.21</v>
          </cell>
        </row>
        <row r="3025">
          <cell r="A3025" t="str">
            <v>.4</v>
          </cell>
          <cell r="B3025" t="str">
            <v>Estimativo</v>
          </cell>
          <cell r="C3025" t="str">
            <v>Frete de quadros elétricos (2 % do valor do quadro)</v>
          </cell>
          <cell r="D3025" t="str">
            <v>un</v>
          </cell>
          <cell r="E3025">
            <v>0.02</v>
          </cell>
          <cell r="F3025">
            <v>3916.97</v>
          </cell>
          <cell r="G3025">
            <v>78.34</v>
          </cell>
        </row>
        <row r="3028">
          <cell r="A3028" t="str">
            <v>Composição 0535</v>
          </cell>
          <cell r="B3028" t="str">
            <v>Comp. Criada a partir do elemento</v>
          </cell>
          <cell r="C3028" t="str">
            <v>Quadros de distribuição, conforme especificações contidas no Memorial Descritivo e Diagrama em Projeto. Ref.: SIEMENS, ABB, SCHNEIDER ou similar. QT-ILUM.PISC.ADULT.</v>
          </cell>
          <cell r="D3028" t="str">
            <v>un</v>
          </cell>
          <cell r="E3028">
            <v>1</v>
          </cell>
          <cell r="G3028">
            <v>4365.79</v>
          </cell>
        </row>
        <row r="3029">
          <cell r="A3029" t="str">
            <v>.1</v>
          </cell>
          <cell r="B3029" t="str">
            <v>Proposta</v>
          </cell>
          <cell r="C3029" t="str">
            <v>Quadros de distribuição, conforme especificações contidas no Memorial Descritivo e Diagrama em Projeto. Ref.: SIEMENS, ABB, SCHNEIDER ou similar. QT-ILUM.PISC.ADULT.</v>
          </cell>
          <cell r="D3029" t="str">
            <v>un</v>
          </cell>
          <cell r="E3029">
            <v>1</v>
          </cell>
          <cell r="F3029">
            <v>3916.97</v>
          </cell>
          <cell r="G3029">
            <v>3916.97</v>
          </cell>
        </row>
        <row r="3030">
          <cell r="A3030" t="str">
            <v>.2</v>
          </cell>
          <cell r="B3030" t="str">
            <v>Sinapi 88247</v>
          </cell>
          <cell r="C3030" t="str">
            <v>Auxiliar de eletricista com encargos complementares</v>
          </cell>
          <cell r="D3030" t="str">
            <v>h</v>
          </cell>
          <cell r="E3030">
            <v>11</v>
          </cell>
          <cell r="F3030">
            <v>14.57</v>
          </cell>
          <cell r="G3030">
            <v>160.27000000000001</v>
          </cell>
        </row>
        <row r="3031">
          <cell r="A3031" t="str">
            <v>.3</v>
          </cell>
          <cell r="B3031" t="str">
            <v>Sinapi 88264</v>
          </cell>
          <cell r="C3031" t="str">
            <v>Eletricista com encargos complementares</v>
          </cell>
          <cell r="D3031" t="str">
            <v>h</v>
          </cell>
          <cell r="E3031">
            <v>11</v>
          </cell>
          <cell r="F3031">
            <v>19.11</v>
          </cell>
          <cell r="G3031">
            <v>210.21</v>
          </cell>
        </row>
        <row r="3032">
          <cell r="A3032" t="str">
            <v>.4</v>
          </cell>
          <cell r="B3032" t="str">
            <v>Estimativo</v>
          </cell>
          <cell r="C3032" t="str">
            <v>Frete de quadros elétricos (2 % do valor do quadro)</v>
          </cell>
          <cell r="D3032" t="str">
            <v>un</v>
          </cell>
          <cell r="E3032">
            <v>0.02</v>
          </cell>
          <cell r="F3032">
            <v>3916.97</v>
          </cell>
          <cell r="G3032">
            <v>78.34</v>
          </cell>
        </row>
        <row r="3035">
          <cell r="A3035" t="str">
            <v>Composição 0536</v>
          </cell>
          <cell r="B3035" t="str">
            <v>Comp. Criada a partir do elemento</v>
          </cell>
          <cell r="C3035" t="str">
            <v>Quadros de distribuição, conforme especificações contidas no Memorial Descritivo e Diagrama em Projeto. Ref.: SIEMENS, ABB, SCHNEIDER ou similar. QT-ILUM.PISC.INF.</v>
          </cell>
          <cell r="D3035" t="str">
            <v>un</v>
          </cell>
          <cell r="E3035">
            <v>1</v>
          </cell>
          <cell r="G3035">
            <v>4365.79</v>
          </cell>
        </row>
        <row r="3036">
          <cell r="A3036" t="str">
            <v>.1</v>
          </cell>
          <cell r="B3036" t="str">
            <v>Proposta</v>
          </cell>
          <cell r="C3036" t="str">
            <v>Quadros de distribuição, conforme especificações contidas no Memorial Descritivo e Diagrama em Projeto. Ref.: SIEMENS, ABB, SCHNEIDER ou similar. QT-ILUM.PISC.INF.</v>
          </cell>
          <cell r="D3036" t="str">
            <v>un</v>
          </cell>
          <cell r="E3036">
            <v>1</v>
          </cell>
          <cell r="F3036">
            <v>3916.97</v>
          </cell>
          <cell r="G3036">
            <v>3916.97</v>
          </cell>
        </row>
        <row r="3037">
          <cell r="A3037" t="str">
            <v>.2</v>
          </cell>
          <cell r="B3037" t="str">
            <v>Sinapi 88247</v>
          </cell>
          <cell r="C3037" t="str">
            <v>Auxiliar de eletricista com encargos complementares</v>
          </cell>
          <cell r="D3037" t="str">
            <v>h</v>
          </cell>
          <cell r="E3037">
            <v>11</v>
          </cell>
          <cell r="F3037">
            <v>14.57</v>
          </cell>
          <cell r="G3037">
            <v>160.27000000000001</v>
          </cell>
        </row>
        <row r="3038">
          <cell r="A3038" t="str">
            <v>.3</v>
          </cell>
          <cell r="B3038" t="str">
            <v>Sinapi 88264</v>
          </cell>
          <cell r="C3038" t="str">
            <v>Eletricista com encargos complementares</v>
          </cell>
          <cell r="D3038" t="str">
            <v>h</v>
          </cell>
          <cell r="E3038">
            <v>11</v>
          </cell>
          <cell r="F3038">
            <v>19.11</v>
          </cell>
          <cell r="G3038">
            <v>210.21</v>
          </cell>
        </row>
        <row r="3039">
          <cell r="A3039" t="str">
            <v>.4</v>
          </cell>
          <cell r="B3039" t="str">
            <v>Estimativo</v>
          </cell>
          <cell r="C3039" t="str">
            <v>Frete de quadros elétricos (2 % do valor do quadro)</v>
          </cell>
          <cell r="D3039" t="str">
            <v>un</v>
          </cell>
          <cell r="E3039">
            <v>0.02</v>
          </cell>
          <cell r="F3039">
            <v>3916.97</v>
          </cell>
          <cell r="G3039">
            <v>78.34</v>
          </cell>
        </row>
        <row r="3042">
          <cell r="A3042" t="str">
            <v>Composição 0537</v>
          </cell>
          <cell r="B3042" t="str">
            <v>Comp. Criada a partir do elemento</v>
          </cell>
          <cell r="C3042" t="str">
            <v>Quadros de distribuição, conforme especificações contidas no Memorial Descritivo e Diagrama em Projeto. Ref.: SIEMENS, ABB, SCHNEIDER ou similar. QF-POÇO-01</v>
          </cell>
          <cell r="D3042" t="str">
            <v>un</v>
          </cell>
          <cell r="E3042">
            <v>1</v>
          </cell>
          <cell r="G3042">
            <v>5853.79</v>
          </cell>
        </row>
        <row r="3043">
          <cell r="A3043" t="str">
            <v>.1</v>
          </cell>
          <cell r="B3043" t="str">
            <v>Proposta</v>
          </cell>
          <cell r="C3043" t="str">
            <v>Quadros de distribuição, conforme especificações contidas no Memorial Descritivo e Diagrama em Projeto. Ref.: SIEMENS, ABB, SCHNEIDER ou similar. QF-POÇO-01</v>
          </cell>
          <cell r="D3043" t="str">
            <v>un</v>
          </cell>
          <cell r="E3043">
            <v>1</v>
          </cell>
          <cell r="F3043">
            <v>5243.72</v>
          </cell>
          <cell r="G3043">
            <v>5243.72</v>
          </cell>
        </row>
        <row r="3044">
          <cell r="A3044" t="str">
            <v>.2</v>
          </cell>
          <cell r="B3044" t="str">
            <v>Sinapi 88247</v>
          </cell>
          <cell r="C3044" t="str">
            <v>Auxiliar de eletricista com encargos complementares</v>
          </cell>
          <cell r="D3044" t="str">
            <v>h</v>
          </cell>
          <cell r="E3044">
            <v>15</v>
          </cell>
          <cell r="F3044">
            <v>14.57</v>
          </cell>
          <cell r="G3044">
            <v>218.55</v>
          </cell>
        </row>
        <row r="3045">
          <cell r="A3045" t="str">
            <v>.3</v>
          </cell>
          <cell r="B3045" t="str">
            <v>Sinapi 88264</v>
          </cell>
          <cell r="C3045" t="str">
            <v>Eletricista com encargos complementares</v>
          </cell>
          <cell r="D3045" t="str">
            <v>h</v>
          </cell>
          <cell r="E3045">
            <v>15</v>
          </cell>
          <cell r="F3045">
            <v>19.11</v>
          </cell>
          <cell r="G3045">
            <v>286.64999999999998</v>
          </cell>
        </row>
        <row r="3046">
          <cell r="A3046" t="str">
            <v>.4</v>
          </cell>
          <cell r="B3046" t="str">
            <v>Estimativo</v>
          </cell>
          <cell r="C3046" t="str">
            <v>Frete de quadros elétricos (2 % do valor do quadro)</v>
          </cell>
          <cell r="D3046" t="str">
            <v>un</v>
          </cell>
          <cell r="E3046">
            <v>0.02</v>
          </cell>
          <cell r="F3046">
            <v>5243.72</v>
          </cell>
          <cell r="G3046">
            <v>104.87</v>
          </cell>
        </row>
        <row r="3049">
          <cell r="A3049" t="str">
            <v>Composição 0538</v>
          </cell>
          <cell r="B3049" t="str">
            <v>Comp. Criada a partir do elemento</v>
          </cell>
          <cell r="C3049" t="str">
            <v>Quadros de distribuição, conforme especificações contidas no Memorial Descritivo e Diagrama em Projeto. Ref.: SIEMENS, ABB, SCHNEIDER ou similar. QF-POÇO-02</v>
          </cell>
          <cell r="D3049" t="str">
            <v>un</v>
          </cell>
          <cell r="E3049">
            <v>1</v>
          </cell>
          <cell r="G3049">
            <v>5853.79</v>
          </cell>
        </row>
        <row r="3050">
          <cell r="A3050" t="str">
            <v>.1</v>
          </cell>
          <cell r="B3050" t="str">
            <v>Proposta</v>
          </cell>
          <cell r="C3050" t="str">
            <v>Quadros de distribuição, conforme especificações contidas no Memorial Descritivo e Diagrama em Projeto. Ref.: SIEMENS, ABB, SCHNEIDER ou similar. QF-POÇO-02</v>
          </cell>
          <cell r="D3050" t="str">
            <v>un</v>
          </cell>
          <cell r="E3050">
            <v>1</v>
          </cell>
          <cell r="F3050">
            <v>5243.72</v>
          </cell>
          <cell r="G3050">
            <v>5243.72</v>
          </cell>
        </row>
        <row r="3051">
          <cell r="A3051" t="str">
            <v>.2</v>
          </cell>
          <cell r="B3051" t="str">
            <v>Sinapi 88247</v>
          </cell>
          <cell r="C3051" t="str">
            <v>Auxiliar de eletricista com encargos complementares</v>
          </cell>
          <cell r="D3051" t="str">
            <v>h</v>
          </cell>
          <cell r="E3051">
            <v>15</v>
          </cell>
          <cell r="F3051">
            <v>14.57</v>
          </cell>
          <cell r="G3051">
            <v>218.55</v>
          </cell>
        </row>
        <row r="3052">
          <cell r="A3052" t="str">
            <v>.3</v>
          </cell>
          <cell r="B3052" t="str">
            <v>Sinapi 88264</v>
          </cell>
          <cell r="C3052" t="str">
            <v>Eletricista com encargos complementares</v>
          </cell>
          <cell r="D3052" t="str">
            <v>h</v>
          </cell>
          <cell r="E3052">
            <v>15</v>
          </cell>
          <cell r="F3052">
            <v>19.11</v>
          </cell>
          <cell r="G3052">
            <v>286.64999999999998</v>
          </cell>
        </row>
        <row r="3053">
          <cell r="A3053" t="str">
            <v>.4</v>
          </cell>
          <cell r="B3053" t="str">
            <v>Estimativo</v>
          </cell>
          <cell r="C3053" t="str">
            <v>Frete de quadros elétricos (2 % do valor do quadro)</v>
          </cell>
          <cell r="D3053" t="str">
            <v>un</v>
          </cell>
          <cell r="E3053">
            <v>0.02</v>
          </cell>
          <cell r="F3053">
            <v>5243.72</v>
          </cell>
          <cell r="G3053">
            <v>104.87</v>
          </cell>
        </row>
        <row r="3056">
          <cell r="A3056" t="str">
            <v>Composição 0539</v>
          </cell>
          <cell r="B3056" t="str">
            <v>Comp. Criada a partir do elemento</v>
          </cell>
          <cell r="C3056" t="str">
            <v>Quadros de distribuição, conforme especificações contidas no Memorial Descritivo e Diagrama em Projeto. Ref.: SIEMENS, ABB, SCHNEIDER ou similar. QF-POÇO-03</v>
          </cell>
          <cell r="D3056" t="str">
            <v>un</v>
          </cell>
          <cell r="E3056">
            <v>1</v>
          </cell>
          <cell r="G3056">
            <v>5853.79</v>
          </cell>
        </row>
        <row r="3057">
          <cell r="A3057" t="str">
            <v>.1</v>
          </cell>
          <cell r="B3057" t="str">
            <v>Proposta</v>
          </cell>
          <cell r="C3057" t="str">
            <v>Quadros de distribuição, conforme especificações contidas no Memorial Descritivo e Diagrama em Projeto. Ref.: SIEMENS, ABB, SCHNEIDER ou similar. QF-POÇO-03</v>
          </cell>
          <cell r="D3057" t="str">
            <v>un</v>
          </cell>
          <cell r="E3057">
            <v>1</v>
          </cell>
          <cell r="F3057">
            <v>5243.72</v>
          </cell>
          <cell r="G3057">
            <v>5243.72</v>
          </cell>
        </row>
        <row r="3058">
          <cell r="A3058" t="str">
            <v>.2</v>
          </cell>
          <cell r="B3058" t="str">
            <v>Sinapi 88247</v>
          </cell>
          <cell r="C3058" t="str">
            <v>Auxiliar de eletricista com encargos complementares</v>
          </cell>
          <cell r="D3058" t="str">
            <v>h</v>
          </cell>
          <cell r="E3058">
            <v>15</v>
          </cell>
          <cell r="F3058">
            <v>14.57</v>
          </cell>
          <cell r="G3058">
            <v>218.55</v>
          </cell>
        </row>
        <row r="3059">
          <cell r="A3059" t="str">
            <v>.3</v>
          </cell>
          <cell r="B3059" t="str">
            <v>Sinapi 88264</v>
          </cell>
          <cell r="C3059" t="str">
            <v>Eletricista com encargos complementares</v>
          </cell>
          <cell r="D3059" t="str">
            <v>h</v>
          </cell>
          <cell r="E3059">
            <v>15</v>
          </cell>
          <cell r="F3059">
            <v>19.11</v>
          </cell>
          <cell r="G3059">
            <v>286.64999999999998</v>
          </cell>
        </row>
        <row r="3060">
          <cell r="A3060" t="str">
            <v>.4</v>
          </cell>
          <cell r="B3060" t="str">
            <v>Estimativo</v>
          </cell>
          <cell r="C3060" t="str">
            <v>Frete de quadros elétricos (2 % do valor do quadro)</v>
          </cell>
          <cell r="D3060" t="str">
            <v>un</v>
          </cell>
          <cell r="E3060">
            <v>0.02</v>
          </cell>
          <cell r="F3060">
            <v>5243.72</v>
          </cell>
          <cell r="G3060">
            <v>104.87</v>
          </cell>
        </row>
        <row r="3063">
          <cell r="A3063" t="str">
            <v>Composição 0540</v>
          </cell>
          <cell r="B3063" t="str">
            <v>Comp. Criada a partir do elemento</v>
          </cell>
          <cell r="C3063" t="str">
            <v>Quadros de distribuição, conforme especificações contidas no Memorial Descritivo e Diagrama em Projeto. Ref.: SIEMENS, ABB, SCHNEIDER ou similar. QF-ETA</v>
          </cell>
          <cell r="D3063" t="str">
            <v>un</v>
          </cell>
          <cell r="E3063">
            <v>1</v>
          </cell>
          <cell r="G3063">
            <v>5853.79</v>
          </cell>
        </row>
        <row r="3064">
          <cell r="A3064" t="str">
            <v>.1</v>
          </cell>
          <cell r="B3064" t="str">
            <v>Proposta</v>
          </cell>
          <cell r="C3064" t="str">
            <v>Quadros de distribuição, conforme especificações contidas no Memorial Descritivo e Diagrama em Projeto. Ref.: SIEMENS, ABB, SCHNEIDER ou similar. QF-ETA</v>
          </cell>
          <cell r="D3064" t="str">
            <v>un</v>
          </cell>
          <cell r="E3064">
            <v>1</v>
          </cell>
          <cell r="F3064">
            <v>5243.72</v>
          </cell>
          <cell r="G3064">
            <v>5243.72</v>
          </cell>
        </row>
        <row r="3065">
          <cell r="A3065" t="str">
            <v>.2</v>
          </cell>
          <cell r="B3065" t="str">
            <v>Sinapi 88247</v>
          </cell>
          <cell r="C3065" t="str">
            <v>Auxiliar de eletricista com encargos complementares</v>
          </cell>
          <cell r="D3065" t="str">
            <v>h</v>
          </cell>
          <cell r="E3065">
            <v>15</v>
          </cell>
          <cell r="F3065">
            <v>14.57</v>
          </cell>
          <cell r="G3065">
            <v>218.55</v>
          </cell>
        </row>
        <row r="3066">
          <cell r="A3066" t="str">
            <v>.3</v>
          </cell>
          <cell r="B3066" t="str">
            <v>Sinapi 88264</v>
          </cell>
          <cell r="C3066" t="str">
            <v>Eletricista com encargos complementares</v>
          </cell>
          <cell r="D3066" t="str">
            <v>h</v>
          </cell>
          <cell r="E3066">
            <v>15</v>
          </cell>
          <cell r="F3066">
            <v>19.11</v>
          </cell>
          <cell r="G3066">
            <v>286.64999999999998</v>
          </cell>
        </row>
        <row r="3067">
          <cell r="A3067" t="str">
            <v>.4</v>
          </cell>
          <cell r="B3067" t="str">
            <v>Estimativo</v>
          </cell>
          <cell r="C3067" t="str">
            <v>Frete de quadros elétricos (2 % do valor do quadro)</v>
          </cell>
          <cell r="D3067" t="str">
            <v>un</v>
          </cell>
          <cell r="E3067">
            <v>0.02</v>
          </cell>
          <cell r="F3067">
            <v>5243.72</v>
          </cell>
          <cell r="G3067">
            <v>104.87</v>
          </cell>
        </row>
        <row r="3070">
          <cell r="A3070" t="str">
            <v>Composição 0541</v>
          </cell>
          <cell r="B3070" t="str">
            <v>Comp. Criada a partir do elemento</v>
          </cell>
          <cell r="C3070" t="str">
            <v>Quadros de distribuição, conforme especificações contidas no Memorial Descritivo e Diagrama em Projeto. Ref.: SIEMENS, ABB, SCHNEIDER ou similar. QF-P.ART-01</v>
          </cell>
          <cell r="D3070" t="str">
            <v>un</v>
          </cell>
          <cell r="E3070">
            <v>1</v>
          </cell>
          <cell r="G3070">
            <v>5529.9</v>
          </cell>
        </row>
        <row r="3071">
          <cell r="A3071" t="str">
            <v>.1</v>
          </cell>
          <cell r="B3071" t="str">
            <v>Proposta</v>
          </cell>
          <cell r="C3071" t="str">
            <v>Quadros de distribuição, conforme especificações contidas no Memorial Descritivo e Diagrama em Projeto. Ref.: SIEMENS, ABB, SCHNEIDER ou similar. QF-P.ART-01</v>
          </cell>
          <cell r="D3071" t="str">
            <v>un</v>
          </cell>
          <cell r="E3071">
            <v>1</v>
          </cell>
          <cell r="F3071">
            <v>4959.2</v>
          </cell>
          <cell r="G3071">
            <v>4959.2</v>
          </cell>
        </row>
        <row r="3072">
          <cell r="A3072" t="str">
            <v>.2</v>
          </cell>
          <cell r="B3072" t="str">
            <v>Sinapi 88247</v>
          </cell>
          <cell r="C3072" t="str">
            <v>Auxiliar de eletricista com encargos complementares</v>
          </cell>
          <cell r="D3072" t="str">
            <v>h</v>
          </cell>
          <cell r="E3072">
            <v>14</v>
          </cell>
          <cell r="F3072">
            <v>14.57</v>
          </cell>
          <cell r="G3072">
            <v>203.98</v>
          </cell>
        </row>
        <row r="3073">
          <cell r="A3073" t="str">
            <v>.3</v>
          </cell>
          <cell r="B3073" t="str">
            <v>Sinapi 88264</v>
          </cell>
          <cell r="C3073" t="str">
            <v>Eletricista com encargos complementares</v>
          </cell>
          <cell r="D3073" t="str">
            <v>h</v>
          </cell>
          <cell r="E3073">
            <v>14</v>
          </cell>
          <cell r="F3073">
            <v>19.11</v>
          </cell>
          <cell r="G3073">
            <v>267.54000000000002</v>
          </cell>
        </row>
        <row r="3074">
          <cell r="A3074" t="str">
            <v>.4</v>
          </cell>
          <cell r="B3074" t="str">
            <v>Estimativo</v>
          </cell>
          <cell r="C3074" t="str">
            <v>Frete de quadros elétricos (2 % do valor do quadro)</v>
          </cell>
          <cell r="D3074" t="str">
            <v>un</v>
          </cell>
          <cell r="E3074">
            <v>0.02</v>
          </cell>
          <cell r="F3074">
            <v>4959.2</v>
          </cell>
          <cell r="G3074">
            <v>99.18</v>
          </cell>
        </row>
        <row r="3077">
          <cell r="A3077" t="str">
            <v>Composição 0542</v>
          </cell>
          <cell r="B3077" t="str">
            <v>Comp. Criada a partir do elemento</v>
          </cell>
          <cell r="C3077" t="str">
            <v>Quadros de distribuição, conforme especificações contidas no Memorial Descritivo e Diagrama em Projeto. Ref.: SIEMENS, ABB, SCHNEIDER ou similar. QF-P.ART-02</v>
          </cell>
          <cell r="D3077" t="str">
            <v>un</v>
          </cell>
          <cell r="E3077">
            <v>1</v>
          </cell>
          <cell r="G3077">
            <v>5529.9</v>
          </cell>
        </row>
        <row r="3078">
          <cell r="A3078" t="str">
            <v>.1</v>
          </cell>
          <cell r="B3078" t="str">
            <v>Proposta</v>
          </cell>
          <cell r="C3078" t="str">
            <v>Quadros de distribuição, conforme especificações contidas no Memorial Descritivo e Diagrama em Projeto. Ref.: SIEMENS, ABB, SCHNEIDER ou similar. QF-P.ART-02</v>
          </cell>
          <cell r="D3078" t="str">
            <v>un</v>
          </cell>
          <cell r="E3078">
            <v>1</v>
          </cell>
          <cell r="F3078">
            <v>4959.2</v>
          </cell>
          <cell r="G3078">
            <v>4959.2</v>
          </cell>
        </row>
        <row r="3079">
          <cell r="A3079" t="str">
            <v>.2</v>
          </cell>
          <cell r="B3079" t="str">
            <v>Sinapi 88247</v>
          </cell>
          <cell r="C3079" t="str">
            <v>Auxiliar de eletricista com encargos complementares</v>
          </cell>
          <cell r="D3079" t="str">
            <v>h</v>
          </cell>
          <cell r="E3079">
            <v>14</v>
          </cell>
          <cell r="F3079">
            <v>14.57</v>
          </cell>
          <cell r="G3079">
            <v>203.98</v>
          </cell>
        </row>
        <row r="3080">
          <cell r="A3080" t="str">
            <v>.3</v>
          </cell>
          <cell r="B3080" t="str">
            <v>Sinapi 88264</v>
          </cell>
          <cell r="C3080" t="str">
            <v>Eletricista com encargos complementares</v>
          </cell>
          <cell r="D3080" t="str">
            <v>h</v>
          </cell>
          <cell r="E3080">
            <v>14</v>
          </cell>
          <cell r="F3080">
            <v>19.11</v>
          </cell>
          <cell r="G3080">
            <v>267.54000000000002</v>
          </cell>
        </row>
        <row r="3081">
          <cell r="A3081" t="str">
            <v>.4</v>
          </cell>
          <cell r="B3081" t="str">
            <v>Estimativo</v>
          </cell>
          <cell r="C3081" t="str">
            <v>Frete de quadros elétricos (2 % do valor do quadro)</v>
          </cell>
          <cell r="D3081" t="str">
            <v>un</v>
          </cell>
          <cell r="E3081">
            <v>0.02</v>
          </cell>
          <cell r="F3081">
            <v>4959.2</v>
          </cell>
          <cell r="G3081">
            <v>99.18</v>
          </cell>
        </row>
        <row r="3084">
          <cell r="A3084" t="str">
            <v>Composição 0543</v>
          </cell>
          <cell r="B3084" t="str">
            <v>Comp. Criada a partir do elemento</v>
          </cell>
          <cell r="C3084" t="str">
            <v>Quadros de distribuição, conforme especificações contidas no Memorial Descritivo e Diagrama em Projeto. Ref.: SIEMENS, ABB, SCHNEIDER ou similar. QF-C.B.-REC.</v>
          </cell>
          <cell r="D3084" t="str">
            <v>un</v>
          </cell>
          <cell r="E3084">
            <v>1</v>
          </cell>
          <cell r="G3084">
            <v>6640.23</v>
          </cell>
        </row>
        <row r="3085">
          <cell r="A3085" t="str">
            <v>.1</v>
          </cell>
          <cell r="B3085" t="str">
            <v>Proposta</v>
          </cell>
          <cell r="C3085" t="str">
            <v>Quadros de distribuição, conforme especificações contidas no Memorial Descritivo e Diagrama em Projeto. Ref.: SIEMENS, ABB, SCHNEIDER ou similar. QF-C.B.-REC.</v>
          </cell>
          <cell r="D3085" t="str">
            <v>un</v>
          </cell>
          <cell r="E3085">
            <v>1</v>
          </cell>
          <cell r="F3085">
            <v>5948.7</v>
          </cell>
          <cell r="G3085">
            <v>5948.7</v>
          </cell>
        </row>
        <row r="3086">
          <cell r="A3086" t="str">
            <v>.2</v>
          </cell>
          <cell r="B3086" t="str">
            <v>Sinapi 88247</v>
          </cell>
          <cell r="C3086" t="str">
            <v>Auxiliar de eletricista com encargos complementares</v>
          </cell>
          <cell r="D3086" t="str">
            <v>h</v>
          </cell>
          <cell r="E3086">
            <v>17</v>
          </cell>
          <cell r="F3086">
            <v>14.57</v>
          </cell>
          <cell r="G3086">
            <v>247.69</v>
          </cell>
        </row>
        <row r="3087">
          <cell r="A3087" t="str">
            <v>.3</v>
          </cell>
          <cell r="B3087" t="str">
            <v>Sinapi 88264</v>
          </cell>
          <cell r="C3087" t="str">
            <v>Eletricista com encargos complementares</v>
          </cell>
          <cell r="D3087" t="str">
            <v>h</v>
          </cell>
          <cell r="E3087">
            <v>17</v>
          </cell>
          <cell r="F3087">
            <v>19.11</v>
          </cell>
          <cell r="G3087">
            <v>324.87</v>
          </cell>
        </row>
        <row r="3088">
          <cell r="A3088" t="str">
            <v>.4</v>
          </cell>
          <cell r="B3088" t="str">
            <v>Estimativo</v>
          </cell>
          <cell r="C3088" t="str">
            <v>Frete de quadros elétricos (2 % do valor do quadro)</v>
          </cell>
          <cell r="D3088" t="str">
            <v>un</v>
          </cell>
          <cell r="E3088">
            <v>0.02</v>
          </cell>
          <cell r="F3088">
            <v>5948.7</v>
          </cell>
          <cell r="G3088">
            <v>118.97</v>
          </cell>
        </row>
        <row r="3091">
          <cell r="A3091" t="str">
            <v>Composição 0544</v>
          </cell>
          <cell r="B3091" t="str">
            <v>Comp. Criada a partir do elemento</v>
          </cell>
          <cell r="C3091" t="str">
            <v>Quadros de distribuição, conforme especificações contidas no Memorial Descritivo e Diagrama em Projeto. Ref.: SIEMENS, ABB, SCHNEIDER ou similar. QF-BI</v>
          </cell>
          <cell r="D3091" t="str">
            <v>un</v>
          </cell>
          <cell r="E3091">
            <v>1</v>
          </cell>
          <cell r="G3091">
            <v>5185.92</v>
          </cell>
        </row>
        <row r="3092">
          <cell r="A3092" t="str">
            <v>.1</v>
          </cell>
          <cell r="B3092" t="str">
            <v>Proposta</v>
          </cell>
          <cell r="C3092" t="str">
            <v>Quadros de distribuição, conforme especificações contidas no Memorial Descritivo e Diagrama em Projeto. Ref.: SIEMENS, ABB, SCHNEIDER ou similar. QF-BI</v>
          </cell>
          <cell r="D3092" t="str">
            <v>un</v>
          </cell>
          <cell r="E3092">
            <v>1</v>
          </cell>
          <cell r="F3092">
            <v>4654.9799999999996</v>
          </cell>
          <cell r="G3092">
            <v>4654.9799999999996</v>
          </cell>
        </row>
        <row r="3093">
          <cell r="A3093" t="str">
            <v>.2</v>
          </cell>
          <cell r="B3093" t="str">
            <v>Sinapi 88247</v>
          </cell>
          <cell r="C3093" t="str">
            <v>Auxiliar de eletricista com encargos complementares</v>
          </cell>
          <cell r="D3093" t="str">
            <v>h</v>
          </cell>
          <cell r="E3093">
            <v>13</v>
          </cell>
          <cell r="F3093">
            <v>14.57</v>
          </cell>
          <cell r="G3093">
            <v>189.41</v>
          </cell>
        </row>
        <row r="3094">
          <cell r="A3094" t="str">
            <v>.3</v>
          </cell>
          <cell r="B3094" t="str">
            <v>Sinapi 88264</v>
          </cell>
          <cell r="C3094" t="str">
            <v>Eletricista com encargos complementares</v>
          </cell>
          <cell r="D3094" t="str">
            <v>h</v>
          </cell>
          <cell r="E3094">
            <v>13</v>
          </cell>
          <cell r="F3094">
            <v>19.11</v>
          </cell>
          <cell r="G3094">
            <v>248.43</v>
          </cell>
        </row>
        <row r="3095">
          <cell r="A3095" t="str">
            <v>.4</v>
          </cell>
          <cell r="B3095" t="str">
            <v>Estimativo</v>
          </cell>
          <cell r="C3095" t="str">
            <v>Frete de quadros elétricos (2 % do valor do quadro)</v>
          </cell>
          <cell r="D3095" t="str">
            <v>un</v>
          </cell>
          <cell r="E3095">
            <v>0.02</v>
          </cell>
          <cell r="F3095">
            <v>4654.9799999999996</v>
          </cell>
          <cell r="G3095">
            <v>93.1</v>
          </cell>
        </row>
        <row r="3098">
          <cell r="A3098" t="str">
            <v>Composição 0545</v>
          </cell>
          <cell r="B3098" t="str">
            <v>Comp. Criada a partir do elemento</v>
          </cell>
          <cell r="C3098" t="str">
            <v>Quadros de distribuição, conforme especificações contidas no Memorial Descritivo e Diagrama em Projeto. Ref.: SIEMENS, ABB, SCHNEIDER ou similar. QGBT-EE</v>
          </cell>
          <cell r="D3098" t="str">
            <v>un</v>
          </cell>
          <cell r="E3098">
            <v>1</v>
          </cell>
          <cell r="G3098">
            <v>18682.62</v>
          </cell>
        </row>
        <row r="3099">
          <cell r="A3099" t="str">
            <v>.1</v>
          </cell>
          <cell r="B3099" t="str">
            <v>Proposta</v>
          </cell>
          <cell r="C3099" t="str">
            <v>Quadros de distribuição, conforme especificações contidas no Memorial Descritivo e Diagrama em Projeto. Ref.: SIEMENS, ABB, SCHNEIDER ou similar. QGBT-EE</v>
          </cell>
          <cell r="D3099" t="str">
            <v>un</v>
          </cell>
          <cell r="E3099">
            <v>1</v>
          </cell>
          <cell r="F3099">
            <v>16764.37</v>
          </cell>
          <cell r="G3099">
            <v>16764.37</v>
          </cell>
        </row>
        <row r="3100">
          <cell r="A3100" t="str">
            <v>.2</v>
          </cell>
          <cell r="B3100" t="str">
            <v>Sinapi 88247</v>
          </cell>
          <cell r="C3100" t="str">
            <v>Auxiliar de eletricista com encargos complementares</v>
          </cell>
          <cell r="D3100" t="str">
            <v>h</v>
          </cell>
          <cell r="E3100">
            <v>47</v>
          </cell>
          <cell r="F3100">
            <v>14.57</v>
          </cell>
          <cell r="G3100">
            <v>684.79</v>
          </cell>
        </row>
        <row r="3101">
          <cell r="A3101" t="str">
            <v>.3</v>
          </cell>
          <cell r="B3101" t="str">
            <v>Sinapi 88264</v>
          </cell>
          <cell r="C3101" t="str">
            <v>Eletricista com encargos complementares</v>
          </cell>
          <cell r="D3101" t="str">
            <v>h</v>
          </cell>
          <cell r="E3101">
            <v>47</v>
          </cell>
          <cell r="F3101">
            <v>19.11</v>
          </cell>
          <cell r="G3101">
            <v>898.17</v>
          </cell>
        </row>
        <row r="3102">
          <cell r="A3102" t="str">
            <v>.4</v>
          </cell>
          <cell r="B3102" t="str">
            <v>Estimativo</v>
          </cell>
          <cell r="C3102" t="str">
            <v>Frete de quadros elétricos (2 % do valor do quadro)</v>
          </cell>
          <cell r="D3102" t="str">
            <v>un</v>
          </cell>
          <cell r="E3102">
            <v>0.02</v>
          </cell>
          <cell r="F3102">
            <v>16764.37</v>
          </cell>
          <cell r="G3102">
            <v>335.29</v>
          </cell>
        </row>
        <row r="3105">
          <cell r="A3105" t="str">
            <v>Composição 0546</v>
          </cell>
          <cell r="B3105" t="str">
            <v>Comp. Criada a partir do elemento</v>
          </cell>
          <cell r="C3105" t="str">
            <v>Quadros de distribuição, conforme especificações contidas no Memorial Descritivo e Diagrama em Projeto. Ref.: SIEMENS, ABB, SCHNEIDER ou similar. QTEE-SS-01</v>
          </cell>
          <cell r="D3105" t="str">
            <v>un</v>
          </cell>
          <cell r="E3105">
            <v>1</v>
          </cell>
          <cell r="G3105">
            <v>3718.8299999999995</v>
          </cell>
        </row>
        <row r="3106">
          <cell r="A3106" t="str">
            <v>.1</v>
          </cell>
          <cell r="B3106" t="str">
            <v>Proposta</v>
          </cell>
          <cell r="C3106" t="str">
            <v>Quadros de distribuição, conforme especificações contidas no Memorial Descritivo e Diagrama em Projeto. Ref.: SIEMENS, ABB, SCHNEIDER ou similar. QTEE-SS-01</v>
          </cell>
          <cell r="D3106" t="str">
            <v>un</v>
          </cell>
          <cell r="E3106">
            <v>1</v>
          </cell>
          <cell r="F3106">
            <v>3348.74</v>
          </cell>
          <cell r="G3106">
            <v>3348.74</v>
          </cell>
        </row>
        <row r="3107">
          <cell r="A3107" t="str">
            <v>.2</v>
          </cell>
          <cell r="B3107" t="str">
            <v>Sinapi 88247</v>
          </cell>
          <cell r="C3107" t="str">
            <v>Auxiliar de eletricista com encargos complementares</v>
          </cell>
          <cell r="D3107" t="str">
            <v>h</v>
          </cell>
          <cell r="E3107">
            <v>9</v>
          </cell>
          <cell r="F3107">
            <v>14.57</v>
          </cell>
          <cell r="G3107">
            <v>131.13</v>
          </cell>
        </row>
        <row r="3108">
          <cell r="A3108" t="str">
            <v>.3</v>
          </cell>
          <cell r="B3108" t="str">
            <v>Sinapi 88264</v>
          </cell>
          <cell r="C3108" t="str">
            <v>Eletricista com encargos complementares</v>
          </cell>
          <cell r="D3108" t="str">
            <v>h</v>
          </cell>
          <cell r="E3108">
            <v>9</v>
          </cell>
          <cell r="F3108">
            <v>19.11</v>
          </cell>
          <cell r="G3108">
            <v>171.99</v>
          </cell>
        </row>
        <row r="3109">
          <cell r="A3109" t="str">
            <v>.4</v>
          </cell>
          <cell r="B3109" t="str">
            <v>Estimativo</v>
          </cell>
          <cell r="C3109" t="str">
            <v>Frete de quadros elétricos (2 % do valor do quadro)</v>
          </cell>
          <cell r="D3109" t="str">
            <v>un</v>
          </cell>
          <cell r="E3109">
            <v>0.02</v>
          </cell>
          <cell r="F3109">
            <v>3348.74</v>
          </cell>
          <cell r="G3109">
            <v>66.97</v>
          </cell>
        </row>
        <row r="3112">
          <cell r="A3112" t="str">
            <v>Composição 0547</v>
          </cell>
          <cell r="B3112" t="str">
            <v>Comp. Criada a partir do elemento</v>
          </cell>
          <cell r="C3112" t="str">
            <v>Quadros de distribuição, conforme especificações contidas no Memorial Descritivo e Diagrama em Projeto. Ref.: SIEMENS, ABB, SCHNEIDER ou similar. QTEE-SS-02</v>
          </cell>
          <cell r="D3112" t="str">
            <v>un</v>
          </cell>
          <cell r="E3112">
            <v>1</v>
          </cell>
          <cell r="G3112">
            <v>3706.8199999999997</v>
          </cell>
        </row>
        <row r="3113">
          <cell r="A3113" t="str">
            <v>.1</v>
          </cell>
          <cell r="B3113" t="str">
            <v>Proposta</v>
          </cell>
          <cell r="C3113" t="str">
            <v>Quadros de distribuição, conforme especificações contidas no Memorial Descritivo e Diagrama em Projeto. Ref.: SIEMENS, ABB, SCHNEIDER ou similar. QTEE-SS-02</v>
          </cell>
          <cell r="D3113" t="str">
            <v>un</v>
          </cell>
          <cell r="E3113">
            <v>1</v>
          </cell>
          <cell r="F3113">
            <v>3336.96</v>
          </cell>
          <cell r="G3113">
            <v>3336.96</v>
          </cell>
        </row>
        <row r="3114">
          <cell r="A3114" t="str">
            <v>.2</v>
          </cell>
          <cell r="B3114" t="str">
            <v>Sinapi 88247</v>
          </cell>
          <cell r="C3114" t="str">
            <v>Auxiliar de eletricista com encargos complementares</v>
          </cell>
          <cell r="D3114" t="str">
            <v>h</v>
          </cell>
          <cell r="E3114">
            <v>9</v>
          </cell>
          <cell r="F3114">
            <v>14.57</v>
          </cell>
          <cell r="G3114">
            <v>131.13</v>
          </cell>
        </row>
        <row r="3115">
          <cell r="A3115" t="str">
            <v>.3</v>
          </cell>
          <cell r="B3115" t="str">
            <v>Sinapi 88264</v>
          </cell>
          <cell r="C3115" t="str">
            <v>Eletricista com encargos complementares</v>
          </cell>
          <cell r="D3115" t="str">
            <v>h</v>
          </cell>
          <cell r="E3115">
            <v>9</v>
          </cell>
          <cell r="F3115">
            <v>19.11</v>
          </cell>
          <cell r="G3115">
            <v>171.99</v>
          </cell>
        </row>
        <row r="3116">
          <cell r="A3116" t="str">
            <v>.4</v>
          </cell>
          <cell r="B3116" t="str">
            <v>Estimativo</v>
          </cell>
          <cell r="C3116" t="str">
            <v>Frete de quadros elétricos (2 % do valor do quadro)</v>
          </cell>
          <cell r="D3116" t="str">
            <v>un</v>
          </cell>
          <cell r="E3116">
            <v>0.02</v>
          </cell>
          <cell r="F3116">
            <v>3336.96</v>
          </cell>
          <cell r="G3116">
            <v>66.739999999999995</v>
          </cell>
        </row>
        <row r="3119">
          <cell r="A3119" t="str">
            <v>Composição 0548</v>
          </cell>
          <cell r="B3119" t="str">
            <v>Comp. Criada a partir do elemento</v>
          </cell>
          <cell r="C3119" t="str">
            <v>Quadros de distribuição, conforme especificações contidas no Memorial Descritivo e Diagrama em Projeto. Ref.: SIEMENS, ABB, SCHNEIDER ou similar. QTEE-TE-01</v>
          </cell>
          <cell r="D3119" t="str">
            <v>un</v>
          </cell>
          <cell r="E3119">
            <v>1</v>
          </cell>
          <cell r="G3119">
            <v>3754.8799999999997</v>
          </cell>
        </row>
        <row r="3120">
          <cell r="A3120" t="str">
            <v>.1</v>
          </cell>
          <cell r="B3120" t="str">
            <v>Proposta</v>
          </cell>
          <cell r="C3120" t="str">
            <v>Quadros de distribuição, conforme especificações contidas no Memorial Descritivo e Diagrama em Projeto. Ref.: SIEMENS, ABB, SCHNEIDER ou similar. QTEE-TE-01</v>
          </cell>
          <cell r="D3120" t="str">
            <v>un</v>
          </cell>
          <cell r="E3120">
            <v>1</v>
          </cell>
          <cell r="F3120">
            <v>3384.08</v>
          </cell>
          <cell r="G3120">
            <v>3384.08</v>
          </cell>
        </row>
        <row r="3121">
          <cell r="A3121" t="str">
            <v>.2</v>
          </cell>
          <cell r="B3121" t="str">
            <v>Sinapi 88247</v>
          </cell>
          <cell r="C3121" t="str">
            <v>Auxiliar de eletricista com encargos complementares</v>
          </cell>
          <cell r="D3121" t="str">
            <v>h</v>
          </cell>
          <cell r="E3121">
            <v>9</v>
          </cell>
          <cell r="F3121">
            <v>14.57</v>
          </cell>
          <cell r="G3121">
            <v>131.13</v>
          </cell>
        </row>
        <row r="3122">
          <cell r="A3122" t="str">
            <v>.3</v>
          </cell>
          <cell r="B3122" t="str">
            <v>Sinapi 88264</v>
          </cell>
          <cell r="C3122" t="str">
            <v>Eletricista com encargos complementares</v>
          </cell>
          <cell r="D3122" t="str">
            <v>h</v>
          </cell>
          <cell r="E3122">
            <v>9</v>
          </cell>
          <cell r="F3122">
            <v>19.11</v>
          </cell>
          <cell r="G3122">
            <v>171.99</v>
          </cell>
        </row>
        <row r="3123">
          <cell r="A3123" t="str">
            <v>.4</v>
          </cell>
          <cell r="B3123" t="str">
            <v>Estimativo</v>
          </cell>
          <cell r="C3123" t="str">
            <v>Frete de quadros elétricos (2 % do valor do quadro)</v>
          </cell>
          <cell r="D3123" t="str">
            <v>un</v>
          </cell>
          <cell r="E3123">
            <v>0.02</v>
          </cell>
          <cell r="F3123">
            <v>3384.08</v>
          </cell>
          <cell r="G3123">
            <v>67.680000000000007</v>
          </cell>
        </row>
        <row r="3126">
          <cell r="A3126" t="str">
            <v>Composição 0549</v>
          </cell>
          <cell r="B3126" t="str">
            <v>Comp. Criada a partir do elemento</v>
          </cell>
          <cell r="C3126" t="str">
            <v>Quadros de distribuição, conforme especificações contidas no Memorial Descritivo e Diagrama em Projeto. Ref.: SIEMENS, ABB, SCHNEIDER ou similar. QTEE-1P-01</v>
          </cell>
          <cell r="D3126" t="str">
            <v>un</v>
          </cell>
          <cell r="E3126">
            <v>1</v>
          </cell>
          <cell r="G3126">
            <v>3929.5899999999997</v>
          </cell>
        </row>
        <row r="3127">
          <cell r="A3127" t="str">
            <v>.1</v>
          </cell>
          <cell r="B3127" t="str">
            <v>Proposta</v>
          </cell>
          <cell r="C3127" t="str">
            <v>Quadros de distribuição, conforme especificações contidas no Memorial Descritivo e Diagrama em Projeto. Ref.: SIEMENS, ABB, SCHNEIDER ou similar. QTEE-1P-01</v>
          </cell>
          <cell r="D3127" t="str">
            <v>un</v>
          </cell>
          <cell r="E3127">
            <v>1</v>
          </cell>
          <cell r="F3127">
            <v>3522.34</v>
          </cell>
          <cell r="G3127">
            <v>3522.34</v>
          </cell>
        </row>
        <row r="3128">
          <cell r="A3128" t="str">
            <v>.2</v>
          </cell>
          <cell r="B3128" t="str">
            <v>Sinapi 88247</v>
          </cell>
          <cell r="C3128" t="str">
            <v>Auxiliar de eletricista com encargos complementares</v>
          </cell>
          <cell r="D3128" t="str">
            <v>h</v>
          </cell>
          <cell r="E3128">
            <v>10</v>
          </cell>
          <cell r="F3128">
            <v>14.57</v>
          </cell>
          <cell r="G3128">
            <v>145.69999999999999</v>
          </cell>
        </row>
        <row r="3129">
          <cell r="A3129" t="str">
            <v>.3</v>
          </cell>
          <cell r="B3129" t="str">
            <v>Sinapi 88264</v>
          </cell>
          <cell r="C3129" t="str">
            <v>Eletricista com encargos complementares</v>
          </cell>
          <cell r="D3129" t="str">
            <v>h</v>
          </cell>
          <cell r="E3129">
            <v>10</v>
          </cell>
          <cell r="F3129">
            <v>19.11</v>
          </cell>
          <cell r="G3129">
            <v>191.1</v>
          </cell>
        </row>
        <row r="3130">
          <cell r="A3130" t="str">
            <v>.4</v>
          </cell>
          <cell r="B3130" t="str">
            <v>Estimativo</v>
          </cell>
          <cell r="C3130" t="str">
            <v>Frete de quadros elétricos (2 % do valor do quadro)</v>
          </cell>
          <cell r="D3130" t="str">
            <v>un</v>
          </cell>
          <cell r="E3130">
            <v>0.02</v>
          </cell>
          <cell r="F3130">
            <v>3522.34</v>
          </cell>
          <cell r="G3130">
            <v>70.45</v>
          </cell>
        </row>
        <row r="3133">
          <cell r="A3133" t="str">
            <v>Composição 0550</v>
          </cell>
          <cell r="B3133" t="str">
            <v>Comp. Criada a partir do elemento</v>
          </cell>
          <cell r="C3133" t="str">
            <v>Quadros de distribuição, conforme especificações contidas no Memorial Descritivo e Diagrama em Projeto. Ref.: SIEMENS, ABB, SCHNEIDER ou similar. QTEE-1P-02</v>
          </cell>
          <cell r="D3133" t="str">
            <v>un</v>
          </cell>
          <cell r="E3133">
            <v>1</v>
          </cell>
          <cell r="G3133">
            <v>3718.8299999999995</v>
          </cell>
        </row>
        <row r="3134">
          <cell r="A3134" t="str">
            <v>.1</v>
          </cell>
          <cell r="B3134" t="str">
            <v>Proposta</v>
          </cell>
          <cell r="C3134" t="str">
            <v>Quadros de distribuição, conforme especificações contidas no Memorial Descritivo e Diagrama em Projeto. Ref.: SIEMENS, ABB, SCHNEIDER ou similar. QTEE-1P-02</v>
          </cell>
          <cell r="D3134" t="str">
            <v>un</v>
          </cell>
          <cell r="E3134">
            <v>1</v>
          </cell>
          <cell r="F3134">
            <v>3348.74</v>
          </cell>
          <cell r="G3134">
            <v>3348.74</v>
          </cell>
        </row>
        <row r="3135">
          <cell r="A3135" t="str">
            <v>.2</v>
          </cell>
          <cell r="B3135" t="str">
            <v>Sinapi 88247</v>
          </cell>
          <cell r="C3135" t="str">
            <v>Auxiliar de eletricista com encargos complementares</v>
          </cell>
          <cell r="D3135" t="str">
            <v>h</v>
          </cell>
          <cell r="E3135">
            <v>9</v>
          </cell>
          <cell r="F3135">
            <v>14.57</v>
          </cell>
          <cell r="G3135">
            <v>131.13</v>
          </cell>
        </row>
        <row r="3136">
          <cell r="A3136" t="str">
            <v>.3</v>
          </cell>
          <cell r="B3136" t="str">
            <v>Sinapi 88264</v>
          </cell>
          <cell r="C3136" t="str">
            <v>Eletricista com encargos complementares</v>
          </cell>
          <cell r="D3136" t="str">
            <v>h</v>
          </cell>
          <cell r="E3136">
            <v>9</v>
          </cell>
          <cell r="F3136">
            <v>19.11</v>
          </cell>
          <cell r="G3136">
            <v>171.99</v>
          </cell>
        </row>
        <row r="3137">
          <cell r="A3137" t="str">
            <v>.4</v>
          </cell>
          <cell r="B3137" t="str">
            <v>Estimativo</v>
          </cell>
          <cell r="C3137" t="str">
            <v>Frete de quadros elétricos (2 % do valor do quadro)</v>
          </cell>
          <cell r="D3137" t="str">
            <v>un</v>
          </cell>
          <cell r="E3137">
            <v>0.02</v>
          </cell>
          <cell r="F3137">
            <v>3348.74</v>
          </cell>
          <cell r="G3137">
            <v>66.97</v>
          </cell>
        </row>
        <row r="3140">
          <cell r="A3140" t="str">
            <v>Composição 0551</v>
          </cell>
          <cell r="B3140" t="str">
            <v>Comp. Criada a partir do elemento</v>
          </cell>
          <cell r="C3140" t="str">
            <v>Quadros de distribuição, conforme especificações contidas no Memorial Descritivo e Diagrama em Projeto. Ref.: SIEMENS, ABB, SCHNEIDER ou similar. QTEE-1P-03</v>
          </cell>
          <cell r="D3140" t="str">
            <v>un</v>
          </cell>
          <cell r="E3140">
            <v>1</v>
          </cell>
          <cell r="G3140">
            <v>4001.68</v>
          </cell>
        </row>
        <row r="3141">
          <cell r="A3141" t="str">
            <v>.1</v>
          </cell>
          <cell r="B3141" t="str">
            <v>Proposta</v>
          </cell>
          <cell r="C3141" t="str">
            <v>Quadros de distribuição, conforme especificações contidas no Memorial Descritivo e Diagrama em Projeto. Ref.: SIEMENS, ABB, SCHNEIDER ou similar. QTEE-1P-03</v>
          </cell>
          <cell r="D3141" t="str">
            <v>un</v>
          </cell>
          <cell r="E3141">
            <v>1</v>
          </cell>
          <cell r="F3141">
            <v>3593.02</v>
          </cell>
          <cell r="G3141">
            <v>3593.02</v>
          </cell>
        </row>
        <row r="3142">
          <cell r="A3142" t="str">
            <v>.2</v>
          </cell>
          <cell r="B3142" t="str">
            <v>Sinapi 88247</v>
          </cell>
          <cell r="C3142" t="str">
            <v>Auxiliar de eletricista com encargos complementares</v>
          </cell>
          <cell r="D3142" t="str">
            <v>h</v>
          </cell>
          <cell r="E3142">
            <v>10</v>
          </cell>
          <cell r="F3142">
            <v>14.57</v>
          </cell>
          <cell r="G3142">
            <v>145.69999999999999</v>
          </cell>
        </row>
        <row r="3143">
          <cell r="A3143" t="str">
            <v>.3</v>
          </cell>
          <cell r="B3143" t="str">
            <v>Sinapi 88264</v>
          </cell>
          <cell r="C3143" t="str">
            <v>Eletricista com encargos complementares</v>
          </cell>
          <cell r="D3143" t="str">
            <v>h</v>
          </cell>
          <cell r="E3143">
            <v>10</v>
          </cell>
          <cell r="F3143">
            <v>19.11</v>
          </cell>
          <cell r="G3143">
            <v>191.1</v>
          </cell>
        </row>
        <row r="3144">
          <cell r="A3144" t="str">
            <v>.4</v>
          </cell>
          <cell r="B3144" t="str">
            <v>Estimativo</v>
          </cell>
          <cell r="C3144" t="str">
            <v>Frete de quadros elétricos (2 % do valor do quadro)</v>
          </cell>
          <cell r="D3144" t="str">
            <v>un</v>
          </cell>
          <cell r="E3144">
            <v>0.02</v>
          </cell>
          <cell r="F3144">
            <v>3593.02</v>
          </cell>
          <cell r="G3144">
            <v>71.86</v>
          </cell>
        </row>
        <row r="3147">
          <cell r="A3147" t="str">
            <v>Composição 0552</v>
          </cell>
          <cell r="B3147" t="str">
            <v>Comp. Criada a partir do elemento</v>
          </cell>
          <cell r="C3147" t="str">
            <v>Quadros de distribuição, conforme especificações contidas no Memorial Descritivo e Diagrama em Projeto. Ref.: SIEMENS, ABB, SCHNEIDER ou similar. QTEE-1P-04</v>
          </cell>
          <cell r="D3147" t="str">
            <v>un</v>
          </cell>
          <cell r="E3147">
            <v>1</v>
          </cell>
          <cell r="G3147">
            <v>3742.87</v>
          </cell>
        </row>
        <row r="3148">
          <cell r="A3148" t="str">
            <v>.1</v>
          </cell>
          <cell r="B3148" t="str">
            <v>Proposta</v>
          </cell>
          <cell r="C3148" t="str">
            <v>Quadros de distribuição, conforme especificações contidas no Memorial Descritivo e Diagrama em Projeto. Ref.: SIEMENS, ABB, SCHNEIDER ou similar. QTEE-1P-04</v>
          </cell>
          <cell r="D3148" t="str">
            <v>un</v>
          </cell>
          <cell r="E3148">
            <v>1</v>
          </cell>
          <cell r="F3148">
            <v>3372.3</v>
          </cell>
          <cell r="G3148">
            <v>3372.3</v>
          </cell>
        </row>
        <row r="3149">
          <cell r="A3149" t="str">
            <v>.2</v>
          </cell>
          <cell r="B3149" t="str">
            <v>Sinapi 88247</v>
          </cell>
          <cell r="C3149" t="str">
            <v>Auxiliar de eletricista com encargos complementares</v>
          </cell>
          <cell r="D3149" t="str">
            <v>h</v>
          </cell>
          <cell r="E3149">
            <v>9</v>
          </cell>
          <cell r="F3149">
            <v>14.57</v>
          </cell>
          <cell r="G3149">
            <v>131.13</v>
          </cell>
        </row>
        <row r="3150">
          <cell r="A3150" t="str">
            <v>.3</v>
          </cell>
          <cell r="B3150" t="str">
            <v>Sinapi 88264</v>
          </cell>
          <cell r="C3150" t="str">
            <v>Eletricista com encargos complementares</v>
          </cell>
          <cell r="D3150" t="str">
            <v>h</v>
          </cell>
          <cell r="E3150">
            <v>9</v>
          </cell>
          <cell r="F3150">
            <v>19.11</v>
          </cell>
          <cell r="G3150">
            <v>171.99</v>
          </cell>
        </row>
        <row r="3151">
          <cell r="A3151" t="str">
            <v>.4</v>
          </cell>
          <cell r="B3151" t="str">
            <v>Estimativo</v>
          </cell>
          <cell r="C3151" t="str">
            <v>Frete de quadros elétricos (2 % do valor do quadro)</v>
          </cell>
          <cell r="D3151" t="str">
            <v>un</v>
          </cell>
          <cell r="E3151">
            <v>0.02</v>
          </cell>
          <cell r="F3151">
            <v>3372.3</v>
          </cell>
          <cell r="G3151">
            <v>67.45</v>
          </cell>
        </row>
        <row r="3154">
          <cell r="A3154" t="str">
            <v>Composição 0553</v>
          </cell>
          <cell r="B3154" t="str">
            <v>Comp. Criada a partir do elemento</v>
          </cell>
          <cell r="C3154" t="str">
            <v>Quadros de distribuição, conforme especificações contidas no Memorial Descritivo e Diagrama em Projeto. Ref.: SIEMENS, ABB, SCHNEIDER ou similar. QTEE-2P-01</v>
          </cell>
          <cell r="D3154" t="str">
            <v>un</v>
          </cell>
          <cell r="E3154">
            <v>1</v>
          </cell>
          <cell r="G3154">
            <v>3965.6299999999997</v>
          </cell>
        </row>
        <row r="3155">
          <cell r="A3155" t="str">
            <v>.1</v>
          </cell>
          <cell r="B3155" t="str">
            <v>Proposta</v>
          </cell>
          <cell r="C3155" t="str">
            <v>Quadros de distribuição, conforme especificações contidas no Memorial Descritivo e Diagrama em Projeto. Ref.: SIEMENS, ABB, SCHNEIDER ou similar. QTEE-2P-01</v>
          </cell>
          <cell r="D3155" t="str">
            <v>un</v>
          </cell>
          <cell r="E3155">
            <v>1</v>
          </cell>
          <cell r="F3155">
            <v>3557.68</v>
          </cell>
          <cell r="G3155">
            <v>3557.68</v>
          </cell>
        </row>
        <row r="3156">
          <cell r="A3156" t="str">
            <v>.2</v>
          </cell>
          <cell r="B3156" t="str">
            <v>Sinapi 88247</v>
          </cell>
          <cell r="C3156" t="str">
            <v>Auxiliar de eletricista com encargos complementares</v>
          </cell>
          <cell r="D3156" t="str">
            <v>h</v>
          </cell>
          <cell r="E3156">
            <v>10</v>
          </cell>
          <cell r="F3156">
            <v>14.57</v>
          </cell>
          <cell r="G3156">
            <v>145.69999999999999</v>
          </cell>
        </row>
        <row r="3157">
          <cell r="A3157" t="str">
            <v>.3</v>
          </cell>
          <cell r="B3157" t="str">
            <v>Sinapi 88264</v>
          </cell>
          <cell r="C3157" t="str">
            <v>Eletricista com encargos complementares</v>
          </cell>
          <cell r="D3157" t="str">
            <v>h</v>
          </cell>
          <cell r="E3157">
            <v>10</v>
          </cell>
          <cell r="F3157">
            <v>19.11</v>
          </cell>
          <cell r="G3157">
            <v>191.1</v>
          </cell>
        </row>
        <row r="3158">
          <cell r="A3158" t="str">
            <v>.4</v>
          </cell>
          <cell r="B3158" t="str">
            <v>Estimativo</v>
          </cell>
          <cell r="C3158" t="str">
            <v>Frete de quadros elétricos (2 % do valor do quadro)</v>
          </cell>
          <cell r="D3158" t="str">
            <v>un</v>
          </cell>
          <cell r="E3158">
            <v>0.02</v>
          </cell>
          <cell r="F3158">
            <v>3557.68</v>
          </cell>
          <cell r="G3158">
            <v>71.150000000000006</v>
          </cell>
        </row>
        <row r="3161">
          <cell r="A3161" t="str">
            <v>Composição 0554</v>
          </cell>
          <cell r="B3161" t="str">
            <v>Comp. Criada a partir do elemento</v>
          </cell>
          <cell r="C3161" t="str">
            <v>Quadros de distribuição, conforme especificações contidas no Memorial Descritivo e Diagrama em Projeto. Ref.: SIEMENS, ABB, SCHNEIDER ou similar. QTEE-2P-02</v>
          </cell>
          <cell r="D3161" t="str">
            <v>un</v>
          </cell>
          <cell r="E3161">
            <v>1</v>
          </cell>
          <cell r="G3161">
            <v>3802.9399999999996</v>
          </cell>
        </row>
        <row r="3162">
          <cell r="A3162" t="str">
            <v>.1</v>
          </cell>
          <cell r="B3162" t="str">
            <v>Proposta</v>
          </cell>
          <cell r="C3162" t="str">
            <v>Quadros de distribuição, conforme especificações contidas no Memorial Descritivo e Diagrama em Projeto. Ref.: SIEMENS, ABB, SCHNEIDER ou similar. QTEE-2P-02</v>
          </cell>
          <cell r="D3162" t="str">
            <v>un</v>
          </cell>
          <cell r="E3162">
            <v>1</v>
          </cell>
          <cell r="F3162">
            <v>3431.2</v>
          </cell>
          <cell r="G3162">
            <v>3431.2</v>
          </cell>
        </row>
        <row r="3163">
          <cell r="A3163" t="str">
            <v>.2</v>
          </cell>
          <cell r="B3163" t="str">
            <v>Sinapi 88247</v>
          </cell>
          <cell r="C3163" t="str">
            <v>Auxiliar de eletricista com encargos complementares</v>
          </cell>
          <cell r="D3163" t="str">
            <v>h</v>
          </cell>
          <cell r="E3163">
            <v>9</v>
          </cell>
          <cell r="F3163">
            <v>14.57</v>
          </cell>
          <cell r="G3163">
            <v>131.13</v>
          </cell>
        </row>
        <row r="3164">
          <cell r="A3164" t="str">
            <v>.3</v>
          </cell>
          <cell r="B3164" t="str">
            <v>Sinapi 88264</v>
          </cell>
          <cell r="C3164" t="str">
            <v>Eletricista com encargos complementares</v>
          </cell>
          <cell r="D3164" t="str">
            <v>h</v>
          </cell>
          <cell r="E3164">
            <v>9</v>
          </cell>
          <cell r="F3164">
            <v>19.11</v>
          </cell>
          <cell r="G3164">
            <v>171.99</v>
          </cell>
        </row>
        <row r="3165">
          <cell r="A3165" t="str">
            <v>.4</v>
          </cell>
          <cell r="B3165" t="str">
            <v>Estimativo</v>
          </cell>
          <cell r="C3165" t="str">
            <v>Frete de quadros elétricos (2 % do valor do quadro)</v>
          </cell>
          <cell r="D3165" t="str">
            <v>un</v>
          </cell>
          <cell r="E3165">
            <v>0.02</v>
          </cell>
          <cell r="F3165">
            <v>3431.2</v>
          </cell>
          <cell r="G3165">
            <v>68.62</v>
          </cell>
        </row>
        <row r="3168">
          <cell r="A3168" t="str">
            <v>Composição 0555</v>
          </cell>
          <cell r="B3168" t="str">
            <v>Comp. Criada a partir do elemento</v>
          </cell>
          <cell r="C3168" t="str">
            <v>Mão de obra para instalação de Nobreak trifásico para sistema de energia estabilizada, potência de 50kVA, tensão de entrada = 380V, tensão de saída = 380V (+/- 10%)</v>
          </cell>
          <cell r="D3168" t="str">
            <v>un</v>
          </cell>
          <cell r="E3168">
            <v>1</v>
          </cell>
          <cell r="G3168">
            <v>444.72</v>
          </cell>
        </row>
        <row r="3169">
          <cell r="A3169" t="str">
            <v>.1</v>
          </cell>
          <cell r="B3169" t="str">
            <v>Sinapi 88266</v>
          </cell>
          <cell r="C3169" t="str">
            <v>Eletrotécnico com encargos complementares</v>
          </cell>
          <cell r="D3169" t="str">
            <v>h</v>
          </cell>
          <cell r="E3169">
            <v>8</v>
          </cell>
          <cell r="F3169">
            <v>21.91</v>
          </cell>
          <cell r="G3169">
            <v>175.28</v>
          </cell>
        </row>
        <row r="3170">
          <cell r="A3170" t="str">
            <v>.2</v>
          </cell>
          <cell r="B3170" t="str">
            <v>Sinapi 88247</v>
          </cell>
          <cell r="C3170" t="str">
            <v>Auxiliar de eletricista com encargos complementares</v>
          </cell>
          <cell r="D3170" t="str">
            <v>h</v>
          </cell>
          <cell r="E3170">
            <v>8</v>
          </cell>
          <cell r="F3170">
            <v>14.57</v>
          </cell>
          <cell r="G3170">
            <v>116.56</v>
          </cell>
        </row>
        <row r="3171">
          <cell r="A3171" t="str">
            <v>.3</v>
          </cell>
          <cell r="B3171" t="str">
            <v>Sinapi 88264</v>
          </cell>
          <cell r="C3171" t="str">
            <v>Eletricista com encargos complementares</v>
          </cell>
          <cell r="D3171" t="str">
            <v>h</v>
          </cell>
          <cell r="E3171">
            <v>8</v>
          </cell>
          <cell r="F3171">
            <v>19.11</v>
          </cell>
          <cell r="G3171">
            <v>152.88</v>
          </cell>
        </row>
        <row r="3174">
          <cell r="A3174" t="str">
            <v>Composição 0556</v>
          </cell>
          <cell r="B3174" t="str">
            <v>Comp. Sinapi 73857/10 para o transformador indicado</v>
          </cell>
          <cell r="C3174" t="str">
            <v>Mão de obra para instalação de Transformador trifásico  a seco, 500 kva, 13,8kV / 380-220V, 60Hz</v>
          </cell>
          <cell r="D3174" t="str">
            <v>un</v>
          </cell>
          <cell r="E3174">
            <v>1</v>
          </cell>
          <cell r="G3174">
            <v>185.25</v>
          </cell>
        </row>
        <row r="3175">
          <cell r="A3175" t="str">
            <v>.1</v>
          </cell>
          <cell r="B3175" t="str">
            <v>Sinapi 88247</v>
          </cell>
          <cell r="C3175" t="str">
            <v>Auxiliar de eletricista com encargos complementares</v>
          </cell>
          <cell r="D3175" t="str">
            <v>h</v>
          </cell>
          <cell r="E3175">
            <v>5.5</v>
          </cell>
          <cell r="F3175">
            <v>14.57</v>
          </cell>
          <cell r="G3175">
            <v>80.14</v>
          </cell>
        </row>
        <row r="3176">
          <cell r="A3176" t="str">
            <v>.2</v>
          </cell>
          <cell r="B3176" t="str">
            <v>Sinapi 88264</v>
          </cell>
          <cell r="C3176" t="str">
            <v>Eletricista com encargos complementares</v>
          </cell>
          <cell r="D3176" t="str">
            <v>h</v>
          </cell>
          <cell r="E3176">
            <v>5.5</v>
          </cell>
          <cell r="F3176">
            <v>19.11</v>
          </cell>
          <cell r="G3176">
            <v>105.11</v>
          </cell>
        </row>
        <row r="3179">
          <cell r="A3179" t="str">
            <v>Composição 0557</v>
          </cell>
          <cell r="B3179" t="str">
            <v>Comp. Criada a partir do elemento</v>
          </cell>
          <cell r="C3179" t="str">
            <v>Transformador monofásico, 500VA, 220V / 12v para iluminação sub-aquática. (Ref.: Sodramar)</v>
          </cell>
          <cell r="D3179" t="str">
            <v>un</v>
          </cell>
          <cell r="E3179">
            <v>1</v>
          </cell>
          <cell r="G3179">
            <v>680.53</v>
          </cell>
        </row>
        <row r="3180">
          <cell r="A3180" t="str">
            <v>.1</v>
          </cell>
          <cell r="B3180" t="str">
            <v>Proposta</v>
          </cell>
          <cell r="C3180" t="str">
            <v>Transformador monofásico, 500VA, 220V / 12v para iluminação sub-aquática. (Ref.: Sodramar)</v>
          </cell>
          <cell r="D3180" t="str">
            <v>un</v>
          </cell>
          <cell r="E3180">
            <v>1</v>
          </cell>
          <cell r="F3180">
            <v>630</v>
          </cell>
          <cell r="G3180">
            <v>630</v>
          </cell>
        </row>
        <row r="3181">
          <cell r="A3181" t="str">
            <v>.1</v>
          </cell>
          <cell r="B3181" t="str">
            <v>Sinapi 88247</v>
          </cell>
          <cell r="C3181" t="str">
            <v>Auxiliar de eletricista com encargos complementares</v>
          </cell>
          <cell r="D3181" t="str">
            <v>h</v>
          </cell>
          <cell r="E3181">
            <v>1.5</v>
          </cell>
          <cell r="F3181">
            <v>14.57</v>
          </cell>
          <cell r="G3181">
            <v>21.86</v>
          </cell>
        </row>
        <row r="3182">
          <cell r="A3182" t="str">
            <v>.2</v>
          </cell>
          <cell r="B3182" t="str">
            <v>Sinapi 88264</v>
          </cell>
          <cell r="C3182" t="str">
            <v>Eletricista com encargos complementares</v>
          </cell>
          <cell r="D3182" t="str">
            <v>h</v>
          </cell>
          <cell r="E3182">
            <v>1.5</v>
          </cell>
          <cell r="F3182">
            <v>19.11</v>
          </cell>
          <cell r="G3182">
            <v>28.67</v>
          </cell>
        </row>
        <row r="3185">
          <cell r="A3185" t="str">
            <v>Composição 0558</v>
          </cell>
          <cell r="B3185" t="str">
            <v>Comp. Segundo instruções da STEMAC.</v>
          </cell>
          <cell r="C3185" t="str">
            <v>Mão de obra para instalação e Start-up do Grupo Gerador e Acessórios</v>
          </cell>
          <cell r="D3185" t="str">
            <v>un</v>
          </cell>
          <cell r="E3185">
            <v>1</v>
          </cell>
          <cell r="G3185">
            <v>127024.07999999999</v>
          </cell>
        </row>
        <row r="3186">
          <cell r="A3186" t="str">
            <v>.1</v>
          </cell>
          <cell r="B3186" t="str">
            <v>Ins Sinapi 11838</v>
          </cell>
          <cell r="C3186" t="str">
            <v>Terminal ou conector de pressao - para cabo 240mm2 - fornecimento e instalacao</v>
          </cell>
          <cell r="D3186" t="str">
            <v>un</v>
          </cell>
          <cell r="E3186">
            <v>128</v>
          </cell>
          <cell r="F3186">
            <v>25.28</v>
          </cell>
          <cell r="G3186">
            <v>3235.84</v>
          </cell>
        </row>
        <row r="3187">
          <cell r="A3187" t="str">
            <v>.2</v>
          </cell>
          <cell r="B3187" t="str">
            <v>Ins Sinapi 7672</v>
          </cell>
          <cell r="C3187" t="str">
            <v>Tubo aco preto sem costura 6", e= 7,11 mm, schedule 40, *28,26 kg/m</v>
          </cell>
          <cell r="D3187" t="str">
            <v>m</v>
          </cell>
          <cell r="E3187">
            <v>12</v>
          </cell>
          <cell r="F3187">
            <v>276.33999999999997</v>
          </cell>
          <cell r="G3187">
            <v>3316.08</v>
          </cell>
        </row>
        <row r="3188">
          <cell r="A3188" t="str">
            <v>.3</v>
          </cell>
          <cell r="B3188" t="str">
            <v>Ins Sinapi 1802</v>
          </cell>
          <cell r="C3188" t="str">
            <v>Curva ferro galvanizado 90g rosca macho ref. 6"</v>
          </cell>
          <cell r="D3188" t="str">
            <v>un</v>
          </cell>
          <cell r="E3188">
            <v>8</v>
          </cell>
          <cell r="F3188">
            <v>960.86</v>
          </cell>
          <cell r="G3188">
            <v>7686.88</v>
          </cell>
        </row>
        <row r="3190">
          <cell r="A3190" t="str">
            <v>.4</v>
          </cell>
          <cell r="C3190" t="str">
            <v>Mão de obra de montagem do gerador</v>
          </cell>
        </row>
        <row r="3191">
          <cell r="A3191" t="str">
            <v>.4.1</v>
          </cell>
          <cell r="B3191" t="str">
            <v>Sinapi 88265</v>
          </cell>
          <cell r="C3191" t="str">
            <v>Eletricista industrial com encargos complementares - 4 profissionais x 176 horas</v>
          </cell>
          <cell r="D3191" t="str">
            <v>h</v>
          </cell>
          <cell r="E3191">
            <v>704</v>
          </cell>
          <cell r="F3191">
            <v>18.2</v>
          </cell>
          <cell r="G3191">
            <v>12812.8</v>
          </cell>
        </row>
        <row r="3192">
          <cell r="A3192" t="str">
            <v>.4.2</v>
          </cell>
          <cell r="B3192" t="str">
            <v>Sinapi 88266</v>
          </cell>
          <cell r="C3192" t="str">
            <v>Eletrotécnico com encargos complementares - 4 profissionais x 176 horas</v>
          </cell>
          <cell r="D3192" t="str">
            <v>h</v>
          </cell>
          <cell r="E3192">
            <v>704</v>
          </cell>
          <cell r="F3192">
            <v>21.91</v>
          </cell>
          <cell r="G3192">
            <v>15424.64</v>
          </cell>
        </row>
        <row r="3193">
          <cell r="A3193" t="str">
            <v>.4.3</v>
          </cell>
          <cell r="B3193" t="str">
            <v>Sinapi 88275</v>
          </cell>
          <cell r="C3193" t="str">
            <v>Mecãnico de equipamentos pesados com encargos complementares - 4 profissionais x 176 horas</v>
          </cell>
          <cell r="D3193" t="str">
            <v>h</v>
          </cell>
          <cell r="E3193">
            <v>704</v>
          </cell>
          <cell r="F3193">
            <v>19.989999999999998</v>
          </cell>
          <cell r="G3193">
            <v>14072.96</v>
          </cell>
        </row>
        <row r="3194">
          <cell r="A3194" t="str">
            <v>.4.4</v>
          </cell>
          <cell r="B3194" t="str">
            <v>Sinapi 88247</v>
          </cell>
          <cell r="C3194" t="str">
            <v>Auxiliar de eletricista com encargos complementares - 6 profissionais x 176 horas</v>
          </cell>
          <cell r="D3194" t="str">
            <v>h</v>
          </cell>
          <cell r="E3194">
            <v>1056</v>
          </cell>
          <cell r="F3194">
            <v>14.57</v>
          </cell>
          <cell r="G3194">
            <v>15385.92</v>
          </cell>
        </row>
        <row r="3195">
          <cell r="A3195" t="str">
            <v>.4.5</v>
          </cell>
          <cell r="B3195" t="str">
            <v>Sinapi 88250</v>
          </cell>
          <cell r="C3195" t="str">
            <v>Auxiliar de mecânico com encargos complementares - 6 profissionais x 176 horas</v>
          </cell>
          <cell r="D3195" t="str">
            <v>h</v>
          </cell>
          <cell r="E3195">
            <v>1056</v>
          </cell>
          <cell r="F3195">
            <v>12.76</v>
          </cell>
          <cell r="G3195">
            <v>13474.56</v>
          </cell>
        </row>
        <row r="3196">
          <cell r="A3196" t="str">
            <v>.4.6</v>
          </cell>
          <cell r="B3196" t="str">
            <v>Sinapi 88316</v>
          </cell>
          <cell r="C3196" t="str">
            <v>Servente com encargos complementares - 8 profissionais x 176 horas</v>
          </cell>
          <cell r="D3196" t="str">
            <v>h</v>
          </cell>
          <cell r="E3196">
            <v>1408</v>
          </cell>
          <cell r="F3196">
            <v>12.45</v>
          </cell>
          <cell r="G3196">
            <v>17529.599999999999</v>
          </cell>
        </row>
        <row r="3198">
          <cell r="A3198" t="str">
            <v>.5</v>
          </cell>
          <cell r="C3198" t="str">
            <v>Start-up do Gerador</v>
          </cell>
        </row>
        <row r="3199">
          <cell r="A3199" t="str">
            <v>.5.1</v>
          </cell>
          <cell r="B3199" t="str">
            <v>Sinapi 90778</v>
          </cell>
          <cell r="C3199" t="str">
            <v>Engenheiro civil de obra pleno - 1 profissionais x 32 horas</v>
          </cell>
          <cell r="D3199" t="str">
            <v>h</v>
          </cell>
          <cell r="E3199">
            <v>32</v>
          </cell>
          <cell r="F3199">
            <v>94.41</v>
          </cell>
          <cell r="G3199">
            <v>3021.12</v>
          </cell>
        </row>
        <row r="3200">
          <cell r="A3200" t="str">
            <v>.5.2</v>
          </cell>
          <cell r="B3200" t="str">
            <v>Sinapi 88265</v>
          </cell>
          <cell r="C3200" t="str">
            <v>Eletricista industrial com encargos complementares - 2 profissionais x 64 horas</v>
          </cell>
          <cell r="D3200" t="str">
            <v>h</v>
          </cell>
          <cell r="E3200">
            <v>128</v>
          </cell>
          <cell r="F3200">
            <v>18.2</v>
          </cell>
          <cell r="G3200">
            <v>2329.6</v>
          </cell>
        </row>
        <row r="3201">
          <cell r="A3201" t="str">
            <v>.5.3</v>
          </cell>
          <cell r="B3201" t="str">
            <v>Sinapi 88266</v>
          </cell>
          <cell r="C3201" t="str">
            <v>Eletrotécnico com encargos complementares - 2 profissionais x 64 horas</v>
          </cell>
          <cell r="D3201" t="str">
            <v>h</v>
          </cell>
          <cell r="E3201">
            <v>128</v>
          </cell>
          <cell r="F3201">
            <v>21.91</v>
          </cell>
          <cell r="G3201">
            <v>2804.48</v>
          </cell>
        </row>
        <row r="3202">
          <cell r="A3202" t="str">
            <v>.5.4</v>
          </cell>
          <cell r="B3202" t="str">
            <v>Sinapi 88275</v>
          </cell>
          <cell r="C3202" t="str">
            <v>Mecãnico de equipamentos pesados com encargos complementares - 2 profissionais x 64 horas</v>
          </cell>
          <cell r="D3202" t="str">
            <v>h</v>
          </cell>
          <cell r="E3202">
            <v>128</v>
          </cell>
          <cell r="F3202">
            <v>19.989999999999998</v>
          </cell>
          <cell r="G3202">
            <v>2558.7199999999998</v>
          </cell>
        </row>
        <row r="3203">
          <cell r="A3203" t="str">
            <v>.5.5</v>
          </cell>
          <cell r="B3203" t="str">
            <v>Sinapi 88247</v>
          </cell>
          <cell r="C3203" t="str">
            <v>Auxiliar de eletricista com encargos complementares - 4 profissionais x 64 horas</v>
          </cell>
          <cell r="D3203" t="str">
            <v>h</v>
          </cell>
          <cell r="E3203">
            <v>256</v>
          </cell>
          <cell r="F3203">
            <v>14.57</v>
          </cell>
          <cell r="G3203">
            <v>3729.92</v>
          </cell>
        </row>
        <row r="3204">
          <cell r="A3204" t="str">
            <v>.5.6</v>
          </cell>
          <cell r="B3204" t="str">
            <v>Sinapi 88250</v>
          </cell>
          <cell r="C3204" t="str">
            <v>Auxiliar de mecânico com encargos complementares - 4 profissionais x 64 horas</v>
          </cell>
          <cell r="D3204" t="str">
            <v>h</v>
          </cell>
          <cell r="E3204">
            <v>256</v>
          </cell>
          <cell r="F3204">
            <v>12.76</v>
          </cell>
          <cell r="G3204">
            <v>3266.56</v>
          </cell>
        </row>
        <row r="3205">
          <cell r="A3205" t="str">
            <v>.4.6</v>
          </cell>
          <cell r="B3205" t="str">
            <v>Sinapi 88316</v>
          </cell>
          <cell r="C3205" t="str">
            <v>Servente com encargos complementares - 8 profissionais x 64 horas</v>
          </cell>
          <cell r="D3205" t="str">
            <v>h</v>
          </cell>
          <cell r="E3205">
            <v>512</v>
          </cell>
          <cell r="F3205">
            <v>12.45</v>
          </cell>
          <cell r="G3205">
            <v>6374.4</v>
          </cell>
        </row>
        <row r="3208">
          <cell r="A3208" t="str">
            <v>Composição 0559</v>
          </cell>
          <cell r="B3208" t="str">
            <v>Comp. Criada a partir do elemento</v>
          </cell>
          <cell r="C3208" t="str">
            <v>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v>
          </cell>
          <cell r="D3208" t="str">
            <v>un</v>
          </cell>
          <cell r="E3208">
            <v>1</v>
          </cell>
          <cell r="G3208">
            <v>36897.69</v>
          </cell>
        </row>
        <row r="3209">
          <cell r="A3209" t="str">
            <v>.1</v>
          </cell>
          <cell r="B3209" t="str">
            <v>Proposta</v>
          </cell>
          <cell r="C3209" t="str">
            <v>Disjuntor tripolar a vácuo 17,5KV, 25KA, 1250A</v>
          </cell>
          <cell r="D3209" t="str">
            <v>un</v>
          </cell>
          <cell r="E3209">
            <v>1</v>
          </cell>
          <cell r="F3209">
            <v>19200</v>
          </cell>
          <cell r="G3209">
            <v>19200</v>
          </cell>
        </row>
        <row r="3210">
          <cell r="A3210" t="str">
            <v>.2</v>
          </cell>
          <cell r="B3210" t="str">
            <v>Proposta</v>
          </cell>
          <cell r="C3210" t="str">
            <v>Chave seccionadora tripolar, abertura sem carga - 17,5KV - 400A</v>
          </cell>
          <cell r="D3210" t="str">
            <v>un</v>
          </cell>
          <cell r="E3210">
            <v>1</v>
          </cell>
          <cell r="F3210">
            <v>1557.1</v>
          </cell>
          <cell r="G3210">
            <v>1557.1</v>
          </cell>
        </row>
        <row r="3211">
          <cell r="A3211" t="str">
            <v>.3</v>
          </cell>
          <cell r="B3211" t="str">
            <v>Ins Sinapi 4168</v>
          </cell>
          <cell r="C3211" t="str">
            <v>Mufla terminal primaria unipolar uso interno para cabo 35/120mm2 isolacao 15/25kv em epr - borracha de silicone</v>
          </cell>
          <cell r="D3211" t="str">
            <v>cj</v>
          </cell>
          <cell r="E3211">
            <v>8</v>
          </cell>
          <cell r="F3211">
            <v>272.02</v>
          </cell>
          <cell r="G3211">
            <v>2176.16</v>
          </cell>
        </row>
        <row r="3212">
          <cell r="A3212" t="str">
            <v>.4</v>
          </cell>
          <cell r="B3212" t="str">
            <v>Ins 07940/ORSE</v>
          </cell>
          <cell r="C3212" t="str">
            <v>Vergalhão de cobre 5/8"</v>
          </cell>
          <cell r="D3212" t="str">
            <v>m</v>
          </cell>
          <cell r="E3212">
            <v>30</v>
          </cell>
          <cell r="F3212">
            <v>134.63999999999999</v>
          </cell>
          <cell r="G3212">
            <v>4039.2</v>
          </cell>
        </row>
        <row r="3213">
          <cell r="A3213" t="str">
            <v>.5</v>
          </cell>
          <cell r="B3213" t="str">
            <v>Ins Sinapi 4273</v>
          </cell>
          <cell r="C3213" t="str">
            <v>Para-raios de distribuicao, tensao nominal 30 kv, corrente nominal de descarga 10 ka</v>
          </cell>
          <cell r="D3213" t="str">
            <v>un</v>
          </cell>
          <cell r="E3213">
            <v>6</v>
          </cell>
          <cell r="F3213">
            <v>414</v>
          </cell>
          <cell r="G3213">
            <v>2484</v>
          </cell>
        </row>
        <row r="3214">
          <cell r="A3214" t="str">
            <v>.6</v>
          </cell>
          <cell r="B3214" t="str">
            <v>Ins Sinapi 867</v>
          </cell>
          <cell r="C3214" t="str">
            <v>Cabo de cobre nu 50 mm2 meio-duro</v>
          </cell>
          <cell r="D3214" t="str">
            <v>m</v>
          </cell>
          <cell r="E3214">
            <v>30</v>
          </cell>
          <cell r="F3214">
            <v>25.67</v>
          </cell>
          <cell r="G3214">
            <v>770.1</v>
          </cell>
        </row>
        <row r="3215">
          <cell r="A3215" t="str">
            <v>.7</v>
          </cell>
          <cell r="B3215" t="str">
            <v>Ins Sinapi 10889</v>
          </cell>
          <cell r="C3215" t="str">
            <v>Extintor de incendio portatil com carga de gas carbonico co2 de 6 kg, classe bc</v>
          </cell>
          <cell r="D3215" t="str">
            <v>un</v>
          </cell>
          <cell r="E3215">
            <v>2</v>
          </cell>
          <cell r="F3215">
            <v>435</v>
          </cell>
          <cell r="G3215">
            <v>870</v>
          </cell>
        </row>
        <row r="3216">
          <cell r="A3216" t="str">
            <v>.8</v>
          </cell>
          <cell r="B3216" t="str">
            <v>Ins Sinapi 34641</v>
          </cell>
          <cell r="C3216" t="str">
            <v>Caixa inspecao em concreto para aterramento e para raios diametro = 300 mm</v>
          </cell>
          <cell r="D3216" t="str">
            <v>un</v>
          </cell>
          <cell r="E3216">
            <v>6</v>
          </cell>
          <cell r="F3216">
            <v>41.12</v>
          </cell>
          <cell r="G3216">
            <v>246.72</v>
          </cell>
        </row>
        <row r="3217">
          <cell r="A3217" t="str">
            <v>.9</v>
          </cell>
          <cell r="B3217" t="str">
            <v>Composição Auxiliar</v>
          </cell>
          <cell r="C3217" t="str">
            <v xml:space="preserve">Solda exotérmica </v>
          </cell>
          <cell r="D3217" t="str">
            <v>un</v>
          </cell>
          <cell r="E3217">
            <v>6</v>
          </cell>
          <cell r="F3217">
            <v>51.5</v>
          </cell>
          <cell r="G3217">
            <v>309</v>
          </cell>
        </row>
        <row r="3218">
          <cell r="A3218" t="str">
            <v>.10</v>
          </cell>
          <cell r="B3218" t="str">
            <v>Ins Sinapi 3378</v>
          </cell>
          <cell r="C3218" t="str">
            <v>Haste de aterramento em aco com 3,00 m de comprimento e dn = 3/4", revestida com baixa camada de cobre, sem conector</v>
          </cell>
          <cell r="D3218" t="str">
            <v>un</v>
          </cell>
          <cell r="E3218">
            <v>6</v>
          </cell>
          <cell r="F3218">
            <v>58.55</v>
          </cell>
          <cell r="G3218">
            <v>351.3</v>
          </cell>
        </row>
        <row r="3219">
          <cell r="A3219" t="str">
            <v>.12</v>
          </cell>
          <cell r="B3219" t="str">
            <v>Composição 0408</v>
          </cell>
          <cell r="C3219" t="str">
            <v>Eletroduto em PVC rígido (preto), incluindo curvas, luvas, buchas e arruelas, ref.: Tigre ou similar. - Ø4"</v>
          </cell>
          <cell r="D3219" t="str">
            <v>m</v>
          </cell>
          <cell r="E3219">
            <v>12</v>
          </cell>
          <cell r="F3219">
            <v>75.75</v>
          </cell>
          <cell r="G3219">
            <v>909</v>
          </cell>
        </row>
        <row r="3220">
          <cell r="A3220" t="str">
            <v>.13</v>
          </cell>
          <cell r="B3220" t="str">
            <v>Sinapi 94559</v>
          </cell>
          <cell r="C3220" t="str">
            <v>Janela de aço basculante, fixação com argamassa, sem vidros, padronizada</v>
          </cell>
          <cell r="D3220" t="str">
            <v>m2</v>
          </cell>
          <cell r="E3220">
            <v>0.08</v>
          </cell>
          <cell r="F3220">
            <v>606.53</v>
          </cell>
          <cell r="G3220">
            <v>48.52</v>
          </cell>
        </row>
        <row r="3221">
          <cell r="A3221" t="str">
            <v>.14</v>
          </cell>
          <cell r="B3221" t="str">
            <v>Sinapi 73933/4</v>
          </cell>
          <cell r="C3221" t="str">
            <v>Porta de ferro de abrir tipo barra chata, com requadro e guarnicao completa</v>
          </cell>
          <cell r="D3221" t="str">
            <v>m2</v>
          </cell>
          <cell r="E3221">
            <v>1.68</v>
          </cell>
          <cell r="F3221">
            <v>396.49</v>
          </cell>
          <cell r="G3221">
            <v>666.1</v>
          </cell>
        </row>
        <row r="3222">
          <cell r="A3222" t="str">
            <v>.15</v>
          </cell>
          <cell r="B3222" t="str">
            <v>Sinapi 74244/1</v>
          </cell>
          <cell r="C3222" t="str">
            <v>Alambrado para quadra poliesportiva, estruturado por tubos de aco galvanizado, com costura, din 2440, diametro 2", com tela de arame galvanizado, fio 14 bwg e malha quadrada 5x5cm</v>
          </cell>
          <cell r="D3222" t="str">
            <v>m2</v>
          </cell>
          <cell r="E3222">
            <v>9</v>
          </cell>
          <cell r="F3222">
            <v>113.93</v>
          </cell>
          <cell r="G3222">
            <v>1025.3699999999999</v>
          </cell>
        </row>
        <row r="3223">
          <cell r="A3223" t="str">
            <v>.16</v>
          </cell>
          <cell r="B3223" t="str">
            <v>Sinapi 88266</v>
          </cell>
          <cell r="C3223" t="str">
            <v>Eletrotécnico com encargos complementares</v>
          </cell>
          <cell r="D3223" t="str">
            <v>h</v>
          </cell>
          <cell r="E3223">
            <v>32</v>
          </cell>
          <cell r="F3223">
            <v>21.91</v>
          </cell>
          <cell r="G3223">
            <v>701.12</v>
          </cell>
        </row>
        <row r="3224">
          <cell r="A3224" t="str">
            <v>.17</v>
          </cell>
          <cell r="B3224" t="str">
            <v>Sinapi 88247</v>
          </cell>
          <cell r="C3224" t="str">
            <v>Auxiliar de eletricista com encargos complementares</v>
          </cell>
          <cell r="D3224" t="str">
            <v>h</v>
          </cell>
          <cell r="E3224">
            <v>64</v>
          </cell>
          <cell r="F3224">
            <v>14.57</v>
          </cell>
          <cell r="G3224">
            <v>932.48</v>
          </cell>
        </row>
        <row r="3225">
          <cell r="A3225" t="str">
            <v>.18</v>
          </cell>
          <cell r="B3225" t="str">
            <v>Sinapi 88264</v>
          </cell>
          <cell r="C3225" t="str">
            <v>Eletricista com encargos complementares</v>
          </cell>
          <cell r="D3225" t="str">
            <v>h</v>
          </cell>
          <cell r="E3225">
            <v>32</v>
          </cell>
          <cell r="F3225">
            <v>19.11</v>
          </cell>
          <cell r="G3225">
            <v>611.52</v>
          </cell>
        </row>
        <row r="3228">
          <cell r="A3228" t="str">
            <v>Composição 0560</v>
          </cell>
          <cell r="B3228" t="str">
            <v>Comp. Criada a partir do elemento</v>
          </cell>
          <cell r="C3228" t="str">
            <v>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v>
          </cell>
          <cell r="D3228" t="str">
            <v>un</v>
          </cell>
          <cell r="E3228">
            <v>1</v>
          </cell>
          <cell r="G3228">
            <v>30813.77</v>
          </cell>
        </row>
        <row r="3229">
          <cell r="A3229" t="str">
            <v>.1</v>
          </cell>
          <cell r="B3229" t="str">
            <v>Proposta</v>
          </cell>
          <cell r="C3229" t="str">
            <v>Chave seccionadora tripolar, abertura sem carga - 17,5KV - 400A</v>
          </cell>
          <cell r="D3229" t="str">
            <v>un</v>
          </cell>
          <cell r="E3229">
            <v>2</v>
          </cell>
          <cell r="F3229">
            <v>1557.1</v>
          </cell>
          <cell r="G3229">
            <v>3114.2</v>
          </cell>
        </row>
        <row r="3230">
          <cell r="A3230" t="str">
            <v>.2</v>
          </cell>
          <cell r="B3230" t="str">
            <v>Ins Sinapi 4168</v>
          </cell>
          <cell r="C3230" t="str">
            <v>Mufla terminal primaria unipolar uso interno para cabo 35/120mm2 isolacao 15/25kv em epr - borracha de silicone</v>
          </cell>
          <cell r="D3230" t="str">
            <v>cj</v>
          </cell>
          <cell r="E3230">
            <v>4</v>
          </cell>
          <cell r="F3230">
            <v>272.02</v>
          </cell>
          <cell r="G3230">
            <v>1088.08</v>
          </cell>
        </row>
        <row r="3231">
          <cell r="A3231" t="str">
            <v>.3</v>
          </cell>
          <cell r="B3231" t="str">
            <v>Ins 07940/ORSE</v>
          </cell>
          <cell r="C3231" t="str">
            <v>Vergalhão de cobre 5/8"</v>
          </cell>
          <cell r="D3231" t="str">
            <v>m</v>
          </cell>
          <cell r="E3231">
            <v>30</v>
          </cell>
          <cell r="F3231">
            <v>134.63999999999999</v>
          </cell>
          <cell r="G3231">
            <v>4039.2</v>
          </cell>
        </row>
        <row r="3232">
          <cell r="A3232" t="str">
            <v>.4</v>
          </cell>
          <cell r="B3232" t="str">
            <v>Ins Sinapi 4273</v>
          </cell>
          <cell r="C3232" t="str">
            <v>Para-raios de distribuicao, tensao nominal 30 kv, corrente nominal de descarga 10 ka</v>
          </cell>
          <cell r="D3232" t="str">
            <v>un</v>
          </cell>
          <cell r="E3232">
            <v>3</v>
          </cell>
          <cell r="F3232">
            <v>414</v>
          </cell>
          <cell r="G3232">
            <v>1242</v>
          </cell>
        </row>
        <row r="3233">
          <cell r="A3233" t="str">
            <v>.5</v>
          </cell>
          <cell r="B3233" t="str">
            <v>Ins Sinapi 3394</v>
          </cell>
          <cell r="C3233" t="str">
            <v>Isolador de porcelana, tipo bucha, para tensao de *15* kv un</v>
          </cell>
          <cell r="D3233" t="str">
            <v>un</v>
          </cell>
          <cell r="E3233">
            <v>6</v>
          </cell>
          <cell r="F3233">
            <v>333.87</v>
          </cell>
          <cell r="G3233">
            <v>2003.22</v>
          </cell>
        </row>
        <row r="3234">
          <cell r="A3234" t="str">
            <v>.6</v>
          </cell>
          <cell r="B3234" t="str">
            <v>Ins Sinapi 868</v>
          </cell>
          <cell r="C3234" t="str">
            <v>Cabo de cobre nu 25 mm2 meio-duro</v>
          </cell>
          <cell r="D3234" t="str">
            <v>m</v>
          </cell>
          <cell r="E3234">
            <v>42</v>
          </cell>
          <cell r="F3234">
            <v>13.34</v>
          </cell>
          <cell r="G3234">
            <v>560.28</v>
          </cell>
        </row>
        <row r="3235">
          <cell r="A3235" t="str">
            <v>.7</v>
          </cell>
          <cell r="B3235" t="str">
            <v>Ins Sinapi 865</v>
          </cell>
          <cell r="C3235" t="str">
            <v>Cabo de cobre nu 95 mm2 meio-duro</v>
          </cell>
          <cell r="D3235" t="str">
            <v>m</v>
          </cell>
          <cell r="E3235">
            <v>110</v>
          </cell>
          <cell r="F3235">
            <v>50.94</v>
          </cell>
          <cell r="G3235">
            <v>5603.4</v>
          </cell>
        </row>
        <row r="3236">
          <cell r="A3236" t="str">
            <v>.8</v>
          </cell>
          <cell r="B3236" t="str">
            <v>Composição Auxiliar</v>
          </cell>
          <cell r="C3236" t="str">
            <v xml:space="preserve">Solda exotérmica </v>
          </cell>
          <cell r="D3236" t="str">
            <v>un</v>
          </cell>
          <cell r="E3236">
            <v>48</v>
          </cell>
          <cell r="F3236">
            <v>51.5</v>
          </cell>
          <cell r="G3236">
            <v>2472</v>
          </cell>
        </row>
        <row r="3237">
          <cell r="A3237" t="str">
            <v>.9</v>
          </cell>
          <cell r="B3237" t="str">
            <v>Ins Sinapi 1586</v>
          </cell>
          <cell r="C3237" t="str">
            <v>Terminal metalico a pressao para 1 cabo de 25 mm2, com 1 furo de fixacao</v>
          </cell>
          <cell r="D3237" t="str">
            <v>un</v>
          </cell>
          <cell r="E3237">
            <v>15</v>
          </cell>
          <cell r="F3237">
            <v>4.5599999999999996</v>
          </cell>
          <cell r="G3237">
            <v>68.400000000000006</v>
          </cell>
        </row>
        <row r="3238">
          <cell r="A3238" t="str">
            <v>.11</v>
          </cell>
          <cell r="B3238" t="str">
            <v>Composição 0408</v>
          </cell>
          <cell r="C3238" t="str">
            <v>Eletroduto em PVC rígido (preto), incluindo curvas, luvas, buchas e arruelas, ref.: Tigre ou similar. - Ø4"</v>
          </cell>
          <cell r="D3238" t="str">
            <v>m</v>
          </cell>
          <cell r="E3238">
            <v>3</v>
          </cell>
          <cell r="F3238">
            <v>75.75</v>
          </cell>
          <cell r="G3238">
            <v>227.25</v>
          </cell>
        </row>
        <row r="3239">
          <cell r="A3239" t="str">
            <v>.12</v>
          </cell>
          <cell r="B3239" t="str">
            <v>Sinapi 73933/4</v>
          </cell>
          <cell r="C3239" t="str">
            <v>Porta de ferro de abrir tipo barra chata, com requadro e guarnicao completa</v>
          </cell>
          <cell r="D3239" t="str">
            <v>m2</v>
          </cell>
          <cell r="E3239">
            <v>5.04</v>
          </cell>
          <cell r="F3239">
            <v>396.49</v>
          </cell>
          <cell r="G3239">
            <v>1998.31</v>
          </cell>
        </row>
        <row r="3240">
          <cell r="A3240" t="str">
            <v>.13</v>
          </cell>
          <cell r="B3240" t="str">
            <v>Sinapi 74244/1</v>
          </cell>
          <cell r="C3240" t="str">
            <v>Alambrado para quadra poliesportiva, estruturado por tubos de aco galvanizado, com costura, din 2440, diametro 2", com tela de arame galvanizado, fio 14 bwg e malha quadrada 5x5cm</v>
          </cell>
          <cell r="D3240" t="str">
            <v>m2</v>
          </cell>
          <cell r="E3240">
            <v>17</v>
          </cell>
          <cell r="F3240">
            <v>113.93</v>
          </cell>
          <cell r="G3240">
            <v>1936.81</v>
          </cell>
        </row>
        <row r="3241">
          <cell r="A3241" t="str">
            <v>.14</v>
          </cell>
          <cell r="B3241" t="str">
            <v>Ins Sinapi 1337</v>
          </cell>
          <cell r="C3241" t="str">
            <v xml:space="preserve">Chapa de aco xadrez para pisos, e = 1/4 " (6,30 mm) 54,53 kg/m2 </v>
          </cell>
          <cell r="D3241" t="str">
            <v>kg</v>
          </cell>
          <cell r="E3241">
            <v>436.24</v>
          </cell>
          <cell r="F3241">
            <v>7.09</v>
          </cell>
          <cell r="G3241">
            <v>3092.94</v>
          </cell>
        </row>
        <row r="3242">
          <cell r="A3242" t="str">
            <v>.15</v>
          </cell>
          <cell r="B3242" t="str">
            <v>Sinapi 88266</v>
          </cell>
          <cell r="C3242" t="str">
            <v>Eletrotécnico com encargos complementares</v>
          </cell>
          <cell r="D3242" t="str">
            <v>h</v>
          </cell>
          <cell r="E3242">
            <v>48</v>
          </cell>
          <cell r="F3242">
            <v>21.91</v>
          </cell>
          <cell r="G3242">
            <v>1051.68</v>
          </cell>
        </row>
        <row r="3243">
          <cell r="A3243" t="str">
            <v>.16</v>
          </cell>
          <cell r="B3243" t="str">
            <v>Sinapi 88247</v>
          </cell>
          <cell r="C3243" t="str">
            <v>Auxiliar de eletricista com encargos complementares</v>
          </cell>
          <cell r="D3243" t="str">
            <v>h</v>
          </cell>
          <cell r="E3243">
            <v>96</v>
          </cell>
          <cell r="F3243">
            <v>14.57</v>
          </cell>
          <cell r="G3243">
            <v>1398.72</v>
          </cell>
        </row>
        <row r="3244">
          <cell r="A3244" t="str">
            <v>.17</v>
          </cell>
          <cell r="B3244" t="str">
            <v>Sinapi 88264</v>
          </cell>
          <cell r="C3244" t="str">
            <v>Eletricista com encargos complementares</v>
          </cell>
          <cell r="D3244" t="str">
            <v>h</v>
          </cell>
          <cell r="E3244">
            <v>48</v>
          </cell>
          <cell r="F3244">
            <v>19.11</v>
          </cell>
          <cell r="G3244">
            <v>917.28</v>
          </cell>
        </row>
        <row r="3247">
          <cell r="A3247" t="str">
            <v>Composição 0561</v>
          </cell>
          <cell r="B3247" t="str">
            <v>Comp. Criada a partir do elemento</v>
          </cell>
          <cell r="C3247" t="str">
            <v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v>
          </cell>
          <cell r="D3247" t="str">
            <v>un</v>
          </cell>
          <cell r="E3247">
            <v>1</v>
          </cell>
          <cell r="G3247">
            <v>10484.380000000001</v>
          </cell>
        </row>
        <row r="3248">
          <cell r="A3248" t="str">
            <v>.1</v>
          </cell>
          <cell r="B3248" t="str">
            <v>Proposta</v>
          </cell>
          <cell r="C3248" t="str">
            <v>Aparelho de acesso a rede sem fio (Wireless):  Ref.: CISCO modelo WIRELESS CISCO AIRAP1562I - Z-K9</v>
          </cell>
          <cell r="D3248" t="str">
            <v>un</v>
          </cell>
          <cell r="E3248">
            <v>1</v>
          </cell>
          <cell r="F3248">
            <v>10382.280000000001</v>
          </cell>
          <cell r="G3248">
            <v>10382.280000000001</v>
          </cell>
        </row>
        <row r="3249">
          <cell r="A3249" t="str">
            <v>.2</v>
          </cell>
          <cell r="B3249" t="str">
            <v>Sinapi 88247</v>
          </cell>
          <cell r="C3249" t="str">
            <v>Auxiliar de eletricista com encargos complementares</v>
          </cell>
          <cell r="D3249" t="str">
            <v>h</v>
          </cell>
          <cell r="E3249">
            <v>4</v>
          </cell>
          <cell r="F3249">
            <v>14.57</v>
          </cell>
          <cell r="G3249">
            <v>58.28</v>
          </cell>
        </row>
        <row r="3250">
          <cell r="A3250" t="str">
            <v>.3</v>
          </cell>
          <cell r="B3250" t="str">
            <v>Sinapi 88266</v>
          </cell>
          <cell r="C3250" t="str">
            <v>Eletrotécnico com encargos complementares</v>
          </cell>
          <cell r="D3250" t="str">
            <v>h</v>
          </cell>
          <cell r="E3250">
            <v>2</v>
          </cell>
          <cell r="F3250">
            <v>21.91</v>
          </cell>
          <cell r="G3250">
            <v>43.82</v>
          </cell>
        </row>
        <row r="3253">
          <cell r="A3253" t="str">
            <v>Composição 0601</v>
          </cell>
          <cell r="B3253" t="str">
            <v>Comp. Criada a partir do elemento</v>
          </cell>
          <cell r="C3253" t="str">
            <v xml:space="preserve">Barra Chata de cobre eletrolítico 3/4"x3/16"x3m (90mm²). Ref.: TERMOTÉCNICA </v>
          </cell>
          <cell r="D3253" t="str">
            <v>m</v>
          </cell>
          <cell r="E3253">
            <v>1</v>
          </cell>
          <cell r="G3253">
            <v>86.91</v>
          </cell>
        </row>
        <row r="3254">
          <cell r="A3254" t="str">
            <v>.1</v>
          </cell>
          <cell r="B3254" t="str">
            <v>Ins 07940/ORSE</v>
          </cell>
          <cell r="C3254" t="str">
            <v xml:space="preserve">Barra Chata de cobre eletrolítico 3/4"x3/16"x3m (90mm²). Ref.: TERMOTÉCNICA </v>
          </cell>
          <cell r="D3254" t="str">
            <v>kg</v>
          </cell>
          <cell r="E3254">
            <v>0.80600000000000005</v>
          </cell>
          <cell r="F3254">
            <v>76.5</v>
          </cell>
          <cell r="G3254">
            <v>61.66</v>
          </cell>
        </row>
        <row r="3255">
          <cell r="A3255" t="str">
            <v>.2</v>
          </cell>
          <cell r="B3255" t="str">
            <v>Sinapi 88264</v>
          </cell>
          <cell r="C3255" t="str">
            <v xml:space="preserve">Eletricista com encargos complementares </v>
          </cell>
          <cell r="D3255" t="str">
            <v>h</v>
          </cell>
          <cell r="E3255">
            <v>0.8</v>
          </cell>
          <cell r="F3255">
            <v>19.11</v>
          </cell>
          <cell r="G3255">
            <v>15.29</v>
          </cell>
        </row>
        <row r="3256">
          <cell r="A3256" t="str">
            <v>.3</v>
          </cell>
          <cell r="B3256" t="str">
            <v>Sinapi 88316</v>
          </cell>
          <cell r="C3256" t="str">
            <v xml:space="preserve">Servente com encargos complementares </v>
          </cell>
          <cell r="D3256" t="str">
            <v>h</v>
          </cell>
          <cell r="E3256">
            <v>0.8</v>
          </cell>
          <cell r="F3256">
            <v>12.45</v>
          </cell>
          <cell r="G3256">
            <v>9.9600000000000009</v>
          </cell>
        </row>
        <row r="3259">
          <cell r="A3259" t="str">
            <v>Composição 0602</v>
          </cell>
          <cell r="B3259" t="str">
            <v>Comp. 09051/ORSEcom mão de obra sinapi</v>
          </cell>
          <cell r="C3259" t="str">
            <v>Caixa de equalização de potencial 200x200x100mm</v>
          </cell>
          <cell r="D3259" t="str">
            <v>un</v>
          </cell>
          <cell r="E3259">
            <v>1</v>
          </cell>
          <cell r="G3259">
            <v>250.19</v>
          </cell>
        </row>
        <row r="3260">
          <cell r="A3260" t="str">
            <v>.1</v>
          </cell>
          <cell r="B3260" t="str">
            <v>Ins 09326/ORSE</v>
          </cell>
          <cell r="C3260" t="str">
            <v>Caixa de equalização p/aterramento 20x20x10cm de sobrepor p/11 terminais de pressão c/barramento (pára-raio)</v>
          </cell>
          <cell r="D3260" t="str">
            <v>un</v>
          </cell>
          <cell r="E3260">
            <v>1</v>
          </cell>
          <cell r="F3260">
            <v>240.72</v>
          </cell>
          <cell r="G3260">
            <v>240.72</v>
          </cell>
        </row>
        <row r="3261">
          <cell r="A3261" t="str">
            <v>.2</v>
          </cell>
          <cell r="B3261" t="str">
            <v>Sinapi 88264</v>
          </cell>
          <cell r="C3261" t="str">
            <v xml:space="preserve">Eletricista com encargos complementares </v>
          </cell>
          <cell r="D3261" t="str">
            <v>h</v>
          </cell>
          <cell r="E3261">
            <v>0.3</v>
          </cell>
          <cell r="F3261">
            <v>19.11</v>
          </cell>
          <cell r="G3261">
            <v>5.73</v>
          </cell>
        </row>
        <row r="3262">
          <cell r="A3262" t="str">
            <v>.3</v>
          </cell>
          <cell r="B3262" t="str">
            <v>Sinapi 88316</v>
          </cell>
          <cell r="C3262" t="str">
            <v xml:space="preserve">Servente com encargos complementares </v>
          </cell>
          <cell r="D3262" t="str">
            <v>h</v>
          </cell>
          <cell r="E3262">
            <v>0.3</v>
          </cell>
          <cell r="F3262">
            <v>12.45</v>
          </cell>
          <cell r="G3262">
            <v>3.74</v>
          </cell>
        </row>
        <row r="3265">
          <cell r="A3265" t="str">
            <v>Composição 0603</v>
          </cell>
          <cell r="B3265" t="str">
            <v>Comp. Criada a partir do elemento</v>
          </cell>
          <cell r="C3265" t="str">
            <v>Poço de aterramento composto por caixa em PEAD com 40x40cm com tampa de alumínio fundido com haste de aterramento Copperweld Ø3/4"x3,00m e conector haste/cabo de bronze para cordoalha de 95mm²</v>
          </cell>
          <cell r="D3265" t="str">
            <v>un</v>
          </cell>
          <cell r="E3265">
            <v>1</v>
          </cell>
          <cell r="G3265">
            <v>238.2</v>
          </cell>
        </row>
        <row r="3266">
          <cell r="A3266" t="str">
            <v>.1</v>
          </cell>
          <cell r="B3266" t="str">
            <v>Sinapi 96522</v>
          </cell>
          <cell r="C3266" t="str">
            <v>Escavação manual de valas a qualquer profundidade, sem previsão de formas</v>
          </cell>
          <cell r="D3266" t="str">
            <v>m3</v>
          </cell>
          <cell r="E3266">
            <v>0.1</v>
          </cell>
          <cell r="F3266">
            <v>92.16</v>
          </cell>
          <cell r="G3266">
            <v>9.2200000000000006</v>
          </cell>
        </row>
        <row r="3267">
          <cell r="A3267" t="str">
            <v>.2</v>
          </cell>
          <cell r="B3267" t="str">
            <v>Ins Sinapi 34641</v>
          </cell>
          <cell r="C3267" t="str">
            <v>Caixa inspecao em concreto para aterramento e para raios diametro = 300 mm</v>
          </cell>
          <cell r="D3267" t="str">
            <v>un</v>
          </cell>
          <cell r="E3267">
            <v>1</v>
          </cell>
          <cell r="F3267">
            <v>41.12</v>
          </cell>
          <cell r="G3267">
            <v>41.12</v>
          </cell>
        </row>
        <row r="3268">
          <cell r="A3268" t="str">
            <v>.2</v>
          </cell>
          <cell r="B3268" t="str">
            <v>Ins 09723 ORSE</v>
          </cell>
          <cell r="C3268" t="str">
            <v>Tampa reforçada em ferro fundido d=300mm, c/escotilha quadrada e articulada, p/cx.aterramento, ref:TEL-536 ou similar (SPDA)</v>
          </cell>
          <cell r="D3268" t="str">
            <v>un</v>
          </cell>
          <cell r="E3268">
            <v>1</v>
          </cell>
          <cell r="F3268">
            <v>92.78</v>
          </cell>
          <cell r="G3268">
            <v>92.78</v>
          </cell>
        </row>
        <row r="3269">
          <cell r="A3269" t="str">
            <v>.3</v>
          </cell>
          <cell r="B3269" t="str">
            <v>Ins ORSE 09329</v>
          </cell>
          <cell r="C3269" t="str">
            <v>Conector de medição em bronze c/4 parafusos p/cabos de cobre 16-70mm² ref.TEL-560 (pára-raio)</v>
          </cell>
          <cell r="D3269" t="str">
            <v>un</v>
          </cell>
          <cell r="E3269">
            <v>1</v>
          </cell>
          <cell r="F3269">
            <v>20</v>
          </cell>
          <cell r="G3269">
            <v>20</v>
          </cell>
        </row>
        <row r="3270">
          <cell r="A3270" t="str">
            <v>.4</v>
          </cell>
          <cell r="B3270" t="str">
            <v>Ins 11848 ORSE</v>
          </cell>
          <cell r="C3270" t="str">
            <v>Conector cabo-haste em bronze natural para 2 cabos cobre de 16mm² a 70mm² com grampo "U" e porcas de aço galv.Ref:TEL-583 ou similar</v>
          </cell>
          <cell r="D3270" t="str">
            <v>un</v>
          </cell>
          <cell r="E3270">
            <v>1</v>
          </cell>
          <cell r="F3270">
            <v>2.89</v>
          </cell>
          <cell r="G3270">
            <v>2.89</v>
          </cell>
        </row>
        <row r="3271">
          <cell r="A3271" t="str">
            <v>.5</v>
          </cell>
          <cell r="B3271" t="str">
            <v>Sinapi 88309</v>
          </cell>
          <cell r="C3271" t="str">
            <v xml:space="preserve">Pedreiro com encargos complementares </v>
          </cell>
          <cell r="D3271" t="str">
            <v>h</v>
          </cell>
          <cell r="E3271">
            <v>0.33</v>
          </cell>
          <cell r="F3271">
            <v>17.170000000000002</v>
          </cell>
          <cell r="G3271">
            <v>5.67</v>
          </cell>
        </row>
        <row r="3272">
          <cell r="A3272" t="str">
            <v>.6</v>
          </cell>
          <cell r="B3272" t="str">
            <v>Sinapi 88264</v>
          </cell>
          <cell r="C3272" t="str">
            <v xml:space="preserve">Eletricista com encargos complementares </v>
          </cell>
          <cell r="D3272" t="str">
            <v>h</v>
          </cell>
          <cell r="E3272">
            <v>0.75</v>
          </cell>
          <cell r="F3272">
            <v>19.11</v>
          </cell>
          <cell r="G3272">
            <v>14.33</v>
          </cell>
        </row>
        <row r="3273">
          <cell r="A3273" t="str">
            <v>.7</v>
          </cell>
          <cell r="B3273" t="str">
            <v>Sinapi 88316</v>
          </cell>
          <cell r="C3273" t="str">
            <v>Servente com encargos complementares</v>
          </cell>
          <cell r="D3273" t="str">
            <v>h</v>
          </cell>
          <cell r="E3273">
            <v>0.33</v>
          </cell>
          <cell r="F3273">
            <v>12.45</v>
          </cell>
          <cell r="G3273">
            <v>4.1100000000000003</v>
          </cell>
        </row>
        <row r="3274">
          <cell r="A3274" t="str">
            <v>.8</v>
          </cell>
          <cell r="B3274" t="str">
            <v>Sinapi 96985</v>
          </cell>
          <cell r="C3274" t="str">
            <v>Haste de aterramento 5/8 para SPDA - fornecimento e instalação</v>
          </cell>
          <cell r="D3274" t="str">
            <v>un</v>
          </cell>
          <cell r="E3274">
            <v>1</v>
          </cell>
          <cell r="F3274">
            <v>48.08</v>
          </cell>
          <cell r="G3274">
            <v>48.08</v>
          </cell>
        </row>
        <row r="3277">
          <cell r="A3277" t="str">
            <v>Composição 0604</v>
          </cell>
          <cell r="B3277" t="str">
            <v>Comp. Criada a partir do elemento</v>
          </cell>
          <cell r="C3277" t="str">
            <v>Mastro galvanizado 1.1/2"x6m com captor Franklin em latão cromado 300mm. Fornecido com estaiamento em cabo de aço (4m) e base p/ mastro</v>
          </cell>
          <cell r="D3277" t="str">
            <v>un</v>
          </cell>
          <cell r="E3277">
            <v>1</v>
          </cell>
          <cell r="G3277">
            <v>662.95</v>
          </cell>
        </row>
        <row r="3278">
          <cell r="A3278" t="str">
            <v>.1</v>
          </cell>
          <cell r="B3278" t="str">
            <v>Ins Sinapi 12357</v>
          </cell>
          <cell r="C3278" t="str">
            <v>Mastro simples galvanizado diametro nominal 1 1/2", comprimento 3 m</v>
          </cell>
          <cell r="D3278" t="str">
            <v>un</v>
          </cell>
          <cell r="E3278">
            <v>2</v>
          </cell>
          <cell r="F3278">
            <v>147.07</v>
          </cell>
          <cell r="G3278">
            <v>294.14</v>
          </cell>
        </row>
        <row r="3279">
          <cell r="A3279" t="str">
            <v>.2</v>
          </cell>
          <cell r="B3279" t="str">
            <v>Ins Sinapi 38060</v>
          </cell>
          <cell r="C3279" t="str">
            <v xml:space="preserve">Base para mastro de para-raios diametro nominal 1 1/2" </v>
          </cell>
          <cell r="D3279" t="str">
            <v>un</v>
          </cell>
          <cell r="E3279">
            <v>2</v>
          </cell>
          <cell r="F3279">
            <v>64.17</v>
          </cell>
          <cell r="G3279">
            <v>128.34</v>
          </cell>
        </row>
        <row r="3280">
          <cell r="A3280" t="str">
            <v>.3</v>
          </cell>
          <cell r="B3280" t="str">
            <v>Ins Sinapi 42655</v>
          </cell>
          <cell r="C3280" t="str">
            <v>Cabo de aco galvanizado, diametro 9,53 mm (3/8"), com alma de fibra 6 x 25 f (coletado caixa)</v>
          </cell>
          <cell r="D3280" t="str">
            <v>kg</v>
          </cell>
          <cell r="E3280">
            <v>1.4</v>
          </cell>
          <cell r="F3280">
            <v>10.08</v>
          </cell>
          <cell r="G3280">
            <v>14.11</v>
          </cell>
        </row>
        <row r="3281">
          <cell r="A3281" t="str">
            <v>.4</v>
          </cell>
          <cell r="B3281" t="str">
            <v>Ins Sinapi 1</v>
          </cell>
          <cell r="C3281" t="str">
            <v>Acetileno, em garrafas de 9Kg</v>
          </cell>
          <cell r="D3281" t="str">
            <v>Kg</v>
          </cell>
          <cell r="E3281">
            <v>0.25</v>
          </cell>
          <cell r="F3281">
            <v>37.5</v>
          </cell>
          <cell r="G3281">
            <v>9.3800000000000008</v>
          </cell>
        </row>
        <row r="3282">
          <cell r="A3282" t="str">
            <v>.5</v>
          </cell>
          <cell r="B3282" t="str">
            <v>Ins Sinapi 10997</v>
          </cell>
          <cell r="C3282" t="str">
            <v>Eletrodo com diâmetro de 5mm (3/16"), E-7418-6 G</v>
          </cell>
          <cell r="D3282" t="str">
            <v>Kg</v>
          </cell>
          <cell r="E3282">
            <v>0.625</v>
          </cell>
          <cell r="F3282">
            <v>19.190000000000001</v>
          </cell>
          <cell r="G3282">
            <v>11.99</v>
          </cell>
        </row>
        <row r="3283">
          <cell r="A3283" t="str">
            <v>.6</v>
          </cell>
          <cell r="B3283" t="str">
            <v>Ins Sinapi 2</v>
          </cell>
          <cell r="C3283" t="str">
            <v>Oxigênio, em garrafas de 9,3m3</v>
          </cell>
          <cell r="D3283" t="str">
            <v>m3</v>
          </cell>
          <cell r="E3283">
            <v>1.25</v>
          </cell>
          <cell r="F3283">
            <v>8.2100000000000009</v>
          </cell>
          <cell r="G3283">
            <v>10.26</v>
          </cell>
        </row>
        <row r="3284">
          <cell r="A3284" t="str">
            <v>.7</v>
          </cell>
          <cell r="B3284" t="str">
            <v>Sinapi 88278</v>
          </cell>
          <cell r="C3284" t="str">
            <v>Montador de estruturas metálicas com encargos complementares</v>
          </cell>
          <cell r="D3284" t="str">
            <v>h</v>
          </cell>
          <cell r="E3284">
            <v>2.5</v>
          </cell>
          <cell r="F3284">
            <v>12.89</v>
          </cell>
          <cell r="G3284">
            <v>32.229999999999997</v>
          </cell>
        </row>
        <row r="3285">
          <cell r="A3285" t="str">
            <v>.8</v>
          </cell>
          <cell r="B3285" t="str">
            <v>Sinapi 88316</v>
          </cell>
          <cell r="C3285" t="str">
            <v>Servente com encargos complementares</v>
          </cell>
          <cell r="D3285" t="str">
            <v>h</v>
          </cell>
          <cell r="E3285">
            <v>5</v>
          </cell>
          <cell r="F3285">
            <v>12.45</v>
          </cell>
          <cell r="G3285">
            <v>62.25</v>
          </cell>
        </row>
        <row r="3286">
          <cell r="A3286" t="str">
            <v>.9</v>
          </cell>
          <cell r="B3286" t="str">
            <v>Sinapi 96989</v>
          </cell>
          <cell r="C3286" t="str">
            <v>Captor tipo franklin para spda - fornecimento e instalação</v>
          </cell>
          <cell r="D3286" t="str">
            <v>un</v>
          </cell>
          <cell r="E3286">
            <v>1</v>
          </cell>
          <cell r="F3286">
            <v>100.25</v>
          </cell>
          <cell r="G3286">
            <v>100.25</v>
          </cell>
        </row>
        <row r="3289">
          <cell r="A3289" t="str">
            <v>Composição 0605</v>
          </cell>
          <cell r="B3289" t="str">
            <v>Comp. Criada a partir do elemento</v>
          </cell>
          <cell r="C3289" t="str">
            <v>Mastro galvanizado 1.1/2"x6m com captor Franklin em latão cromado 300mm. Fornecido com estaiamento em cabo de aço, abraçadeira porta-bandeira e apoio</v>
          </cell>
          <cell r="D3289" t="str">
            <v>un</v>
          </cell>
          <cell r="E3289">
            <v>1</v>
          </cell>
          <cell r="G3289">
            <v>803.17000000000007</v>
          </cell>
        </row>
        <row r="3290">
          <cell r="A3290" t="str">
            <v>.1</v>
          </cell>
          <cell r="B3290" t="str">
            <v>Ins Sinapi 12357</v>
          </cell>
          <cell r="C3290" t="str">
            <v>Mastro simples galvanizado diametro nominal 1 1/2", comprimento 3 m</v>
          </cell>
          <cell r="D3290" t="str">
            <v>un</v>
          </cell>
          <cell r="E3290">
            <v>2</v>
          </cell>
          <cell r="F3290">
            <v>147.07</v>
          </cell>
          <cell r="G3290">
            <v>294.14</v>
          </cell>
        </row>
        <row r="3291">
          <cell r="A3291" t="str">
            <v>.2</v>
          </cell>
          <cell r="B3291" t="str">
            <v>Ins Sinapi 38060</v>
          </cell>
          <cell r="C3291" t="str">
            <v xml:space="preserve">Base para mastro de para-raios diametro nominal 1 1/2" </v>
          </cell>
          <cell r="D3291" t="str">
            <v>un</v>
          </cell>
          <cell r="E3291">
            <v>2</v>
          </cell>
          <cell r="F3291">
            <v>64.17</v>
          </cell>
          <cell r="G3291">
            <v>128.34</v>
          </cell>
        </row>
        <row r="3292">
          <cell r="A3292" t="str">
            <v>.3</v>
          </cell>
          <cell r="B3292" t="str">
            <v>Ins Sinapi 42655</v>
          </cell>
          <cell r="C3292" t="str">
            <v>Cabo de aco galvanizado, diametro 9,53 mm (3/8"), com alma de fibra 6 x 25 f (coletado caixa)</v>
          </cell>
          <cell r="D3292" t="str">
            <v>kg</v>
          </cell>
          <cell r="E3292">
            <v>2.8</v>
          </cell>
          <cell r="F3292">
            <v>10.08</v>
          </cell>
          <cell r="G3292">
            <v>28.22</v>
          </cell>
        </row>
        <row r="3293">
          <cell r="A3293" t="str">
            <v>.4</v>
          </cell>
          <cell r="B3293" t="str">
            <v>Ins Sinapi 1</v>
          </cell>
          <cell r="C3293" t="str">
            <v>Acetileno, em garrafas de 9Kg</v>
          </cell>
          <cell r="D3293" t="str">
            <v>Kg</v>
          </cell>
          <cell r="E3293">
            <v>0.5</v>
          </cell>
          <cell r="F3293">
            <v>37.5</v>
          </cell>
          <cell r="G3293">
            <v>18.75</v>
          </cell>
        </row>
        <row r="3294">
          <cell r="A3294" t="str">
            <v>.5</v>
          </cell>
          <cell r="B3294" t="str">
            <v>Ins Sinapi 10997</v>
          </cell>
          <cell r="C3294" t="str">
            <v>Eletrodo com diâmetro de 5mm (3/16"), E-7418-6 G</v>
          </cell>
          <cell r="D3294" t="str">
            <v>Kg</v>
          </cell>
          <cell r="E3294">
            <v>1.25</v>
          </cell>
          <cell r="F3294">
            <v>19.190000000000001</v>
          </cell>
          <cell r="G3294">
            <v>23.99</v>
          </cell>
        </row>
        <row r="3295">
          <cell r="A3295" t="str">
            <v>.6</v>
          </cell>
          <cell r="B3295" t="str">
            <v>Ins Sinapi 2</v>
          </cell>
          <cell r="C3295" t="str">
            <v>Oxigênio, em garrafas de 9,3m3</v>
          </cell>
          <cell r="D3295" t="str">
            <v>m3</v>
          </cell>
          <cell r="E3295">
            <v>2.5</v>
          </cell>
          <cell r="F3295">
            <v>8.2100000000000009</v>
          </cell>
          <cell r="G3295">
            <v>20.53</v>
          </cell>
        </row>
        <row r="3296">
          <cell r="A3296" t="str">
            <v>.7</v>
          </cell>
          <cell r="B3296" t="str">
            <v>Sinapi 88278</v>
          </cell>
          <cell r="C3296" t="str">
            <v>Montador de estruturas metálicas com encargos complementares</v>
          </cell>
          <cell r="D3296" t="str">
            <v>h</v>
          </cell>
          <cell r="E3296">
            <v>5</v>
          </cell>
          <cell r="F3296">
            <v>12.89</v>
          </cell>
          <cell r="G3296">
            <v>64.45</v>
          </cell>
        </row>
        <row r="3297">
          <cell r="A3297" t="str">
            <v>.8</v>
          </cell>
          <cell r="B3297" t="str">
            <v>Sinapi 88316</v>
          </cell>
          <cell r="C3297" t="str">
            <v>Servente com encargos complementares</v>
          </cell>
          <cell r="D3297" t="str">
            <v>h</v>
          </cell>
          <cell r="E3297">
            <v>10</v>
          </cell>
          <cell r="F3297">
            <v>12.45</v>
          </cell>
          <cell r="G3297">
            <v>124.5</v>
          </cell>
        </row>
        <row r="3298">
          <cell r="A3298" t="str">
            <v>.9</v>
          </cell>
          <cell r="B3298" t="str">
            <v>Sinapi 96989</v>
          </cell>
          <cell r="C3298" t="str">
            <v>Captor tipo franklin para spda - fornecimento e instalação</v>
          </cell>
          <cell r="D3298" t="str">
            <v>un</v>
          </cell>
          <cell r="E3298">
            <v>1</v>
          </cell>
          <cell r="F3298">
            <v>100.25</v>
          </cell>
          <cell r="G3298">
            <v>100.25</v>
          </cell>
        </row>
        <row r="3301">
          <cell r="A3301" t="str">
            <v>Composição 0606</v>
          </cell>
          <cell r="B3301" t="str">
            <v>Comp. 07903/ORSE para a barra re-bar</v>
          </cell>
          <cell r="C3301" t="str">
            <v>RE-BAR em aço galvanizado a fogo Ø3/8"x4,00m</v>
          </cell>
          <cell r="D3301" t="str">
            <v>pç</v>
          </cell>
          <cell r="E3301">
            <v>1</v>
          </cell>
          <cell r="G3301">
            <v>48.04</v>
          </cell>
        </row>
        <row r="3302">
          <cell r="A3302" t="str">
            <v>.1</v>
          </cell>
          <cell r="B3302" t="str">
            <v>Sinapi 88264</v>
          </cell>
          <cell r="C3302" t="str">
            <v xml:space="preserve">Eletricista com encargos complementares </v>
          </cell>
          <cell r="D3302" t="str">
            <v>h</v>
          </cell>
          <cell r="E3302">
            <v>0.7</v>
          </cell>
          <cell r="F3302">
            <v>19.11</v>
          </cell>
          <cell r="G3302">
            <v>13.38</v>
          </cell>
        </row>
        <row r="3303">
          <cell r="A3303" t="str">
            <v>.2</v>
          </cell>
          <cell r="B3303" t="str">
            <v>Sinapi 88316</v>
          </cell>
          <cell r="C3303" t="str">
            <v xml:space="preserve">Servente com encargos complementares </v>
          </cell>
          <cell r="D3303" t="str">
            <v>h</v>
          </cell>
          <cell r="E3303">
            <v>1.1000000000000001</v>
          </cell>
          <cell r="F3303">
            <v>12.45</v>
          </cell>
          <cell r="G3303">
            <v>13.7</v>
          </cell>
        </row>
        <row r="3304">
          <cell r="A3304" t="str">
            <v>.3</v>
          </cell>
          <cell r="B3304" t="str">
            <v>Ins 07863/ORSE</v>
          </cell>
          <cell r="C3304" t="str">
            <v>Haste de aterramento galvanizada a fogo 3/8" x 3,45m (RE-BAR) TEL-760</v>
          </cell>
          <cell r="D3304" t="str">
            <v>un</v>
          </cell>
          <cell r="E3304">
            <v>1</v>
          </cell>
          <cell r="F3304">
            <v>20.96</v>
          </cell>
          <cell r="G3304">
            <v>20.96</v>
          </cell>
        </row>
        <row r="3307">
          <cell r="A3307" t="str">
            <v>Composição 0607</v>
          </cell>
          <cell r="B3307" t="str">
            <v>Comp. Sinapi 72272 para conector 25</v>
          </cell>
          <cell r="C3307" t="str">
            <v>Conector mecânico em bronze para cabo 25mm² incluindo parafuso de fixação</v>
          </cell>
          <cell r="D3307" t="str">
            <v>un</v>
          </cell>
          <cell r="E3307">
            <v>1</v>
          </cell>
          <cell r="G3307">
            <v>12.18</v>
          </cell>
        </row>
        <row r="3308">
          <cell r="A3308" t="str">
            <v>.1</v>
          </cell>
          <cell r="B3308" t="str">
            <v>Ins Sinapi 1550</v>
          </cell>
          <cell r="C3308" t="str">
            <v>Conector metalico tipo parafuso fendido (split bolt), para cabos ate 25 mm2</v>
          </cell>
          <cell r="D3308" t="str">
            <v>un</v>
          </cell>
          <cell r="E3308">
            <v>1</v>
          </cell>
          <cell r="F3308">
            <v>5.45</v>
          </cell>
          <cell r="G3308">
            <v>5.45</v>
          </cell>
        </row>
        <row r="3309">
          <cell r="A3309" t="str">
            <v>.2</v>
          </cell>
          <cell r="B3309" t="str">
            <v>Sinapi 88247</v>
          </cell>
          <cell r="C3309" t="str">
            <v xml:space="preserve">Auxiliar de eletricista com encargos complementares </v>
          </cell>
          <cell r="D3309" t="str">
            <v>h</v>
          </cell>
          <cell r="E3309">
            <v>0.2</v>
          </cell>
          <cell r="F3309">
            <v>14.57</v>
          </cell>
          <cell r="G3309">
            <v>2.91</v>
          </cell>
        </row>
        <row r="3310">
          <cell r="A3310" t="str">
            <v>.3</v>
          </cell>
          <cell r="B3310" t="str">
            <v>Sinapi 88264</v>
          </cell>
          <cell r="C3310" t="str">
            <v xml:space="preserve">Eletricista com encargos complementares </v>
          </cell>
          <cell r="D3310" t="str">
            <v>h</v>
          </cell>
          <cell r="E3310">
            <v>0.2</v>
          </cell>
          <cell r="F3310">
            <v>19.11</v>
          </cell>
          <cell r="G3310">
            <v>3.82</v>
          </cell>
        </row>
        <row r="3313">
          <cell r="A3313" t="str">
            <v>Composição Auxiliar</v>
          </cell>
          <cell r="B3313" t="str">
            <v>SBC 945051 com m.o. Sinapi</v>
          </cell>
          <cell r="C3313" t="str">
            <v xml:space="preserve">Solda exotérmica </v>
          </cell>
          <cell r="D3313" t="str">
            <v>un</v>
          </cell>
          <cell r="E3313">
            <v>1</v>
          </cell>
          <cell r="G3313">
            <v>51.5</v>
          </cell>
        </row>
        <row r="3314">
          <cell r="A3314" t="str">
            <v>.1</v>
          </cell>
          <cell r="B3314" t="str">
            <v>Ins I7378 SEINFRA</v>
          </cell>
          <cell r="C3314" t="str">
            <v>Ignex</v>
          </cell>
          <cell r="D3314" t="str">
            <v>un</v>
          </cell>
          <cell r="E3314">
            <v>1</v>
          </cell>
          <cell r="F3314">
            <v>3.41</v>
          </cell>
          <cell r="G3314">
            <v>3.41</v>
          </cell>
        </row>
        <row r="3315">
          <cell r="A3315" t="str">
            <v>.2</v>
          </cell>
          <cell r="B3315" t="str">
            <v>Ins I7377 SEINFRA</v>
          </cell>
          <cell r="C3315" t="str">
            <v>Cartucho de solda exotérmica n°90 ou equivalente técnico</v>
          </cell>
          <cell r="D3315" t="str">
            <v>un</v>
          </cell>
          <cell r="E3315">
            <v>1</v>
          </cell>
          <cell r="F3315">
            <v>23.85</v>
          </cell>
          <cell r="G3315">
            <v>23.85</v>
          </cell>
        </row>
        <row r="3316">
          <cell r="A3316" t="str">
            <v>.3</v>
          </cell>
          <cell r="B3316" t="str">
            <v>Ins I7379 SEINFRA</v>
          </cell>
          <cell r="C3316" t="str">
            <v>Molde p/solda HTH 5/8" 50-4A  (T #50MM²) ou equivalente técnico</v>
          </cell>
          <cell r="D3316" t="str">
            <v>un</v>
          </cell>
          <cell r="E3316">
            <v>0.04</v>
          </cell>
          <cell r="F3316">
            <v>176.58</v>
          </cell>
          <cell r="G3316">
            <v>7.06</v>
          </cell>
        </row>
        <row r="3317">
          <cell r="A3317" t="str">
            <v>.4</v>
          </cell>
          <cell r="B3317" t="str">
            <v>Proposta</v>
          </cell>
          <cell r="C3317" t="str">
            <v>Alicate Z-201 ou equivalente técnico</v>
          </cell>
          <cell r="D3317" t="str">
            <v>un</v>
          </cell>
          <cell r="E3317">
            <v>3.333E-3</v>
          </cell>
          <cell r="F3317">
            <v>99.3</v>
          </cell>
          <cell r="G3317">
            <v>0.33</v>
          </cell>
        </row>
        <row r="3318">
          <cell r="A3318" t="str">
            <v>.5</v>
          </cell>
          <cell r="B3318" t="str">
            <v>Sinapi 88264</v>
          </cell>
          <cell r="C3318" t="str">
            <v>Eletricista com encargos complementares</v>
          </cell>
          <cell r="D3318" t="str">
            <v>h</v>
          </cell>
          <cell r="E3318">
            <v>0.5</v>
          </cell>
          <cell r="F3318">
            <v>19.11</v>
          </cell>
          <cell r="G3318">
            <v>9.56</v>
          </cell>
        </row>
        <row r="3319">
          <cell r="A3319" t="str">
            <v>.6</v>
          </cell>
          <cell r="B3319" t="str">
            <v>Sinapi 88247</v>
          </cell>
          <cell r="C3319" t="str">
            <v xml:space="preserve">Auxiliar de eletricista com encargos complementares </v>
          </cell>
          <cell r="D3319" t="str">
            <v>h</v>
          </cell>
          <cell r="E3319">
            <v>0.5</v>
          </cell>
          <cell r="F3319">
            <v>14.57</v>
          </cell>
          <cell r="G3319">
            <v>7.29</v>
          </cell>
        </row>
        <row r="3322">
          <cell r="A3322" t="str">
            <v>Composição 0701</v>
          </cell>
          <cell r="B3322" t="str">
            <v>Composições Sinapi para o cj especificado</v>
          </cell>
          <cell r="C3322" t="str">
            <v>Tubo em aço carbono para solda, sem costura, conforme NBR5580 - classe M, 6m, incluindo conexões. ref. TUPER ou similar  -  Ø65mm (2.1/2")</v>
          </cell>
          <cell r="D3322" t="str">
            <v>m</v>
          </cell>
          <cell r="E3322">
            <v>1</v>
          </cell>
          <cell r="G3322">
            <v>213.85</v>
          </cell>
        </row>
        <row r="3323">
          <cell r="B3323" t="str">
            <v>Sinapi 92339</v>
          </cell>
          <cell r="C3323" t="str">
            <v>Tubo Ø 2.1/2" em aço</v>
          </cell>
        </row>
        <row r="3324">
          <cell r="A3324" t="str">
            <v>.1.1</v>
          </cell>
          <cell r="B3324" t="str">
            <v>Ins Sinapi 21147</v>
          </cell>
          <cell r="C3324" t="str">
            <v>Tubo aco carbono sem costura 2 1/2", e = 5,16 mm, schedule 40 (8,62 kg/m)</v>
          </cell>
          <cell r="D3324" t="str">
            <v>m</v>
          </cell>
          <cell r="E3324">
            <v>1.0389999999999999</v>
          </cell>
          <cell r="F3324">
            <v>85.43</v>
          </cell>
          <cell r="G3324">
            <v>88.76</v>
          </cell>
        </row>
        <row r="3325">
          <cell r="A3325" t="str">
            <v>.1.2</v>
          </cell>
          <cell r="B3325" t="str">
            <v>Sinapi 88248</v>
          </cell>
          <cell r="C3325" t="str">
            <v>Auxiliar de encanador ou bombeiro hidráulico com encargos complementares</v>
          </cell>
          <cell r="D3325" t="str">
            <v>h</v>
          </cell>
          <cell r="E3325">
            <v>0.41899999999999998</v>
          </cell>
          <cell r="F3325">
            <v>14.13</v>
          </cell>
          <cell r="G3325">
            <v>5.92</v>
          </cell>
        </row>
        <row r="3326">
          <cell r="A3326" t="str">
            <v>.1.3</v>
          </cell>
          <cell r="B3326" t="str">
            <v>Sinapi 88267</v>
          </cell>
          <cell r="C3326" t="str">
            <v>Encanador ou bombeiro hidráulico com encargos complementares</v>
          </cell>
          <cell r="D3326" t="str">
            <v>h</v>
          </cell>
          <cell r="E3326">
            <v>0.41899999999999998</v>
          </cell>
          <cell r="F3326">
            <v>18.5</v>
          </cell>
          <cell r="G3326">
            <v>7.75</v>
          </cell>
        </row>
        <row r="3327">
          <cell r="A3327" t="str">
            <v>.1.4</v>
          </cell>
          <cell r="B3327" t="str">
            <v>Sinapi 88317</v>
          </cell>
          <cell r="C3327" t="str">
            <v>Soldador com encargos complementares</v>
          </cell>
          <cell r="D3327" t="str">
            <v>h</v>
          </cell>
          <cell r="E3327">
            <v>0.41899999999999998</v>
          </cell>
          <cell r="F3327">
            <v>19.559999999999999</v>
          </cell>
          <cell r="G3327">
            <v>8.1999999999999993</v>
          </cell>
        </row>
        <row r="3328">
          <cell r="C3328" t="str">
            <v>Conexões Ø 2 1/2" em aço</v>
          </cell>
        </row>
        <row r="3329">
          <cell r="A3329" t="str">
            <v>.2.1</v>
          </cell>
          <cell r="B3329" t="str">
            <v>Ins Sinapi 40398</v>
          </cell>
          <cell r="C3329" t="str">
            <v>Te 90 graus em aco carbono, soldavel, pressao 3.000 lbs, dn 2 1/2"</v>
          </cell>
          <cell r="D3329" t="str">
            <v>un</v>
          </cell>
          <cell r="E3329">
            <v>0.33333000000000002</v>
          </cell>
          <cell r="F3329">
            <v>195.97</v>
          </cell>
          <cell r="G3329">
            <v>65.319999999999993</v>
          </cell>
        </row>
        <row r="3330">
          <cell r="A3330" t="str">
            <v>.2.2</v>
          </cell>
          <cell r="B3330" t="str">
            <v>Ins Sinapi 7307</v>
          </cell>
          <cell r="C3330" t="str">
            <v>Fundo anticorrosivo para metais ferrosos (zarcao)</v>
          </cell>
          <cell r="D3330" t="str">
            <v>lt</v>
          </cell>
          <cell r="E3330">
            <v>7.0000000000000001E-3</v>
          </cell>
          <cell r="F3330">
            <v>19.62</v>
          </cell>
          <cell r="G3330">
            <v>0.14000000000000001</v>
          </cell>
        </row>
        <row r="3331">
          <cell r="A3331" t="str">
            <v>.2.3</v>
          </cell>
          <cell r="B3331" t="str">
            <v>Sinapi 88248</v>
          </cell>
          <cell r="C3331" t="str">
            <v>Auxiliar de encanador ou bombeiro hidráulico com encargos complementares</v>
          </cell>
          <cell r="D3331" t="str">
            <v>h</v>
          </cell>
          <cell r="E3331">
            <v>0.35099999999999998</v>
          </cell>
          <cell r="F3331">
            <v>14.13</v>
          </cell>
          <cell r="G3331">
            <v>4.96</v>
          </cell>
        </row>
        <row r="3332">
          <cell r="A3332" t="str">
            <v>.2.4</v>
          </cell>
          <cell r="B3332" t="str">
            <v>Sinapi 88267</v>
          </cell>
          <cell r="C3332" t="str">
            <v>Encanador ou bombeiro hidráulico com encargos complementares</v>
          </cell>
          <cell r="D3332" t="str">
            <v>h</v>
          </cell>
          <cell r="E3332">
            <v>0.35099999999999998</v>
          </cell>
          <cell r="F3332">
            <v>18.5</v>
          </cell>
          <cell r="G3332">
            <v>6.49</v>
          </cell>
        </row>
        <row r="3333">
          <cell r="A3333" t="str">
            <v>.2.5</v>
          </cell>
          <cell r="B3333" t="str">
            <v>Sinapi 88317</v>
          </cell>
          <cell r="C3333" t="str">
            <v>Soldador com encargos complementares</v>
          </cell>
          <cell r="D3333" t="str">
            <v>h</v>
          </cell>
          <cell r="E3333">
            <v>0.35099999999999998</v>
          </cell>
          <cell r="F3333">
            <v>19.559999999999999</v>
          </cell>
          <cell r="G3333">
            <v>6.87</v>
          </cell>
        </row>
        <row r="3335">
          <cell r="A3335" t="str">
            <v>.3</v>
          </cell>
          <cell r="B3335" t="str">
            <v>Estimado</v>
          </cell>
          <cell r="C3335" t="str">
            <v>Apoios, suportes e fixações - 10% do total</v>
          </cell>
          <cell r="D3335" t="str">
            <v>un</v>
          </cell>
          <cell r="E3335">
            <v>0.1</v>
          </cell>
          <cell r="F3335">
            <v>194.41</v>
          </cell>
          <cell r="G3335">
            <v>19.440000000000001</v>
          </cell>
        </row>
        <row r="3338">
          <cell r="A3338" t="str">
            <v>Composição 0702</v>
          </cell>
          <cell r="B3338" t="str">
            <v>Comp. Sinapi 73795/13 para a valvula especificada</v>
          </cell>
          <cell r="C3338" t="str">
            <v>Válvula de retenção vertical, tipo "portinhola", corpo em bronze, conexões rosqueadas: - Ø2.1/2"</v>
          </cell>
          <cell r="D3338" t="str">
            <v>un</v>
          </cell>
          <cell r="E3338">
            <v>1</v>
          </cell>
          <cell r="G3338">
            <v>233.56</v>
          </cell>
        </row>
        <row r="3339">
          <cell r="A3339" t="str">
            <v>.1</v>
          </cell>
          <cell r="B3339" t="str">
            <v>Ins Sinapi 13</v>
          </cell>
          <cell r="C3339" t="str">
            <v>estopa</v>
          </cell>
          <cell r="D3339" t="str">
            <v>kg</v>
          </cell>
          <cell r="E3339">
            <v>0.64</v>
          </cell>
          <cell r="F3339">
            <v>7.69</v>
          </cell>
          <cell r="G3339">
            <v>4.92</v>
          </cell>
        </row>
        <row r="3340">
          <cell r="A3340" t="str">
            <v>.2</v>
          </cell>
          <cell r="B3340" t="str">
            <v>Ins Sinapi 10405</v>
          </cell>
          <cell r="C3340" t="str">
            <v>Valvula de retencao horizontal, de bronze (pn-25), 2 1/2", 400 psi, tampa de porca de uniao, extremidades com rosca</v>
          </cell>
          <cell r="D3340" t="str">
            <v>un</v>
          </cell>
          <cell r="E3340">
            <v>1</v>
          </cell>
          <cell r="F3340">
            <v>203.88</v>
          </cell>
          <cell r="G3340">
            <v>203.88</v>
          </cell>
        </row>
        <row r="3341">
          <cell r="A3341" t="str">
            <v>.3</v>
          </cell>
          <cell r="B3341" t="str">
            <v>Sinapi 88267</v>
          </cell>
          <cell r="C3341" t="str">
            <v>Encanador ou bombeiro hidráulico com encargos complementares</v>
          </cell>
          <cell r="D3341" t="str">
            <v>h</v>
          </cell>
          <cell r="E3341">
            <v>0.8</v>
          </cell>
          <cell r="F3341">
            <v>18.5</v>
          </cell>
          <cell r="G3341">
            <v>14.8</v>
          </cell>
        </row>
        <row r="3342">
          <cell r="A3342" t="str">
            <v>.4</v>
          </cell>
          <cell r="B3342" t="str">
            <v>Sinapi 88316</v>
          </cell>
          <cell r="C3342" t="str">
            <v xml:space="preserve">Servente com encargos complementares </v>
          </cell>
          <cell r="D3342" t="str">
            <v>h</v>
          </cell>
          <cell r="E3342">
            <v>0.8</v>
          </cell>
          <cell r="F3342">
            <v>12.45</v>
          </cell>
          <cell r="G3342">
            <v>9.9600000000000009</v>
          </cell>
        </row>
        <row r="3345">
          <cell r="A3345" t="str">
            <v>Composição 0703</v>
          </cell>
          <cell r="B3345" t="str">
            <v>Comp. Criada a partir do elemento</v>
          </cell>
          <cell r="C3345" t="str">
            <v>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v>
          </cell>
          <cell r="D3345" t="str">
            <v>cj</v>
          </cell>
          <cell r="E3345">
            <v>1</v>
          </cell>
          <cell r="G3345">
            <v>1220.33</v>
          </cell>
        </row>
        <row r="3346">
          <cell r="A3346" t="str">
            <v>.1</v>
          </cell>
          <cell r="B3346" t="str">
            <v>Ins Sinapi 10885</v>
          </cell>
          <cell r="C3346" t="str">
            <v>Caixa de incêndio/abrigo para mangueira, de embutir/interna, com 90 x 60 x 17 cm, em chapa de aço, porta com ventilação, visor com a inscrição "incêndio", suporte/cesta interna para a mangueira, pintura eletrostática vermelha</v>
          </cell>
          <cell r="D3346" t="str">
            <v>un</v>
          </cell>
          <cell r="E3346">
            <v>1</v>
          </cell>
          <cell r="F3346">
            <v>241.47</v>
          </cell>
          <cell r="G3346">
            <v>241.47</v>
          </cell>
        </row>
        <row r="3347">
          <cell r="A3347" t="str">
            <v>.2</v>
          </cell>
          <cell r="B3347" t="str">
            <v>Ins Sinapi 10904</v>
          </cell>
          <cell r="C3347" t="str">
            <v>Registro ou válvula globo angular em latão, para hidrantes em instalacao predial de incêndio, 45 graus, diâmetro de 2 1/2", com volante, classe de pressão de ate 200 PSI</v>
          </cell>
          <cell r="D3347" t="str">
            <v>un</v>
          </cell>
          <cell r="E3347">
            <v>1</v>
          </cell>
          <cell r="F3347">
            <v>104.92</v>
          </cell>
          <cell r="G3347">
            <v>104.92</v>
          </cell>
        </row>
        <row r="3348">
          <cell r="A3348" t="str">
            <v>.3</v>
          </cell>
          <cell r="B3348" t="str">
            <v>Ins Sinapi 21029</v>
          </cell>
          <cell r="C3348" t="str">
            <v>Mangueira de incêndio, tipo 1, de 1 1/2", comprimento = 15 m, tecido em fio de poliéster e tubo interno em borracha sintética, com uniões engate rápido</v>
          </cell>
          <cell r="D3348" t="str">
            <v>un</v>
          </cell>
          <cell r="E3348">
            <v>2</v>
          </cell>
          <cell r="F3348">
            <v>235</v>
          </cell>
          <cell r="G3348">
            <v>470</v>
          </cell>
        </row>
        <row r="3349">
          <cell r="A3349" t="str">
            <v>.4</v>
          </cell>
          <cell r="B3349" t="str">
            <v>Ins Sinapi 20973</v>
          </cell>
          <cell r="C3349" t="str">
            <v>União tipo storz, com empatacao interna tipo anel de expansão, engate rápido 1 1/2", para mangueira de combate a incêndio predial</v>
          </cell>
          <cell r="D3349" t="str">
            <v>un</v>
          </cell>
          <cell r="E3349">
            <v>2</v>
          </cell>
          <cell r="F3349">
            <v>64.25</v>
          </cell>
          <cell r="G3349">
            <v>128.5</v>
          </cell>
        </row>
        <row r="3350">
          <cell r="A3350" t="str">
            <v>.5</v>
          </cell>
          <cell r="B3350" t="str">
            <v>Ins Sinapi 20975</v>
          </cell>
          <cell r="C3350" t="str">
            <v>Anel de expansão em cobre, engate rápido 1 1/2", para empatacao mangueira de combate a incêndio predial</v>
          </cell>
          <cell r="D3350" t="str">
            <v>un</v>
          </cell>
          <cell r="E3350">
            <v>2</v>
          </cell>
          <cell r="F3350">
            <v>7.2</v>
          </cell>
          <cell r="G3350">
            <v>14.4</v>
          </cell>
        </row>
        <row r="3351">
          <cell r="A3351" t="str">
            <v>.6</v>
          </cell>
          <cell r="B3351" t="str">
            <v>Sinapi 88248</v>
          </cell>
          <cell r="C3351" t="str">
            <v>Auxiliar de encanador ou bombeiro hidráulico com encargos complementares</v>
          </cell>
          <cell r="D3351" t="str">
            <v>h</v>
          </cell>
          <cell r="E3351">
            <v>8</v>
          </cell>
          <cell r="F3351">
            <v>14.13</v>
          </cell>
          <cell r="G3351">
            <v>113.04</v>
          </cell>
        </row>
        <row r="3352">
          <cell r="A3352" t="str">
            <v>.7</v>
          </cell>
          <cell r="B3352" t="str">
            <v>Sinapi 88267</v>
          </cell>
          <cell r="C3352" t="str">
            <v>Encanador ou bombeiro hidráulico com encargos complementares</v>
          </cell>
          <cell r="D3352" t="str">
            <v>h</v>
          </cell>
          <cell r="E3352">
            <v>8</v>
          </cell>
          <cell r="F3352">
            <v>18.5</v>
          </cell>
          <cell r="G3352">
            <v>148</v>
          </cell>
        </row>
        <row r="3355">
          <cell r="A3355" t="str">
            <v>Composição 0704</v>
          </cell>
          <cell r="B3355" t="str">
            <v>Comp. Sinapi 83635 para o extintor especificado</v>
          </cell>
          <cell r="C3355" t="str">
            <v>Extintor de incêndio tipo "ABC" 6Kg</v>
          </cell>
          <cell r="D3355" t="str">
            <v>un</v>
          </cell>
          <cell r="E3355">
            <v>1</v>
          </cell>
          <cell r="G3355">
            <v>193.82</v>
          </cell>
        </row>
        <row r="3356">
          <cell r="A3356" t="str">
            <v>.1</v>
          </cell>
          <cell r="B3356" t="str">
            <v>Proposta</v>
          </cell>
          <cell r="C3356" t="str">
            <v>Extintor de incêndio tipo "ABC" 6Kg</v>
          </cell>
          <cell r="D3356" t="str">
            <v>un</v>
          </cell>
          <cell r="E3356">
            <v>1</v>
          </cell>
          <cell r="F3356">
            <v>179</v>
          </cell>
          <cell r="G3356">
            <v>179</v>
          </cell>
        </row>
        <row r="3357">
          <cell r="A3357" t="str">
            <v>.2</v>
          </cell>
          <cell r="B3357" t="str">
            <v>Sinapi 88309</v>
          </cell>
          <cell r="C3357" t="str">
            <v>Pedreiro com encargos complementares</v>
          </cell>
          <cell r="D3357" t="str">
            <v>h</v>
          </cell>
          <cell r="E3357">
            <v>0.5</v>
          </cell>
          <cell r="F3357">
            <v>17.170000000000002</v>
          </cell>
          <cell r="G3357">
            <v>8.59</v>
          </cell>
        </row>
        <row r="3358">
          <cell r="A3358" t="str">
            <v>.3</v>
          </cell>
          <cell r="B3358" t="str">
            <v>Sinapi 88316</v>
          </cell>
          <cell r="C3358" t="str">
            <v>Servente com encargos complementares</v>
          </cell>
          <cell r="D3358" t="str">
            <v>h</v>
          </cell>
          <cell r="E3358">
            <v>0.5</v>
          </cell>
          <cell r="F3358">
            <v>12.45</v>
          </cell>
          <cell r="G3358">
            <v>6.23</v>
          </cell>
        </row>
        <row r="3361">
          <cell r="A3361" t="str">
            <v>Composição 0705</v>
          </cell>
          <cell r="B3361" t="str">
            <v>Comp. Sinapi 83635 para o extintor especificado</v>
          </cell>
          <cell r="C3361" t="str">
            <v>Extintor de incêndio sobre-rodas  tipo "ABC" 50Kg</v>
          </cell>
          <cell r="D3361" t="str">
            <v>un</v>
          </cell>
          <cell r="E3361">
            <v>1</v>
          </cell>
          <cell r="G3361">
            <v>5778.99</v>
          </cell>
        </row>
        <row r="3362">
          <cell r="A3362" t="str">
            <v>.1</v>
          </cell>
          <cell r="B3362" t="str">
            <v>Proposta</v>
          </cell>
          <cell r="C3362" t="str">
            <v>Extintor de incêndio sobre-rodas  tipo "ABC" 50Kg</v>
          </cell>
          <cell r="D3362" t="str">
            <v>un</v>
          </cell>
          <cell r="E3362">
            <v>1</v>
          </cell>
          <cell r="F3362">
            <v>5764.17</v>
          </cell>
          <cell r="G3362">
            <v>5764.17</v>
          </cell>
        </row>
        <row r="3363">
          <cell r="A3363" t="str">
            <v>.2</v>
          </cell>
          <cell r="B3363" t="str">
            <v>Sinapi 88309</v>
          </cell>
          <cell r="C3363" t="str">
            <v>Pedreiro com encargos complementares</v>
          </cell>
          <cell r="D3363" t="str">
            <v>h</v>
          </cell>
          <cell r="E3363">
            <v>0.5</v>
          </cell>
          <cell r="F3363">
            <v>17.170000000000002</v>
          </cell>
          <cell r="G3363">
            <v>8.59</v>
          </cell>
        </row>
        <row r="3364">
          <cell r="A3364" t="str">
            <v>.3</v>
          </cell>
          <cell r="B3364" t="str">
            <v>Sinapi 88316</v>
          </cell>
          <cell r="C3364" t="str">
            <v>Servente com encargos complementares</v>
          </cell>
          <cell r="D3364" t="str">
            <v>h</v>
          </cell>
          <cell r="E3364">
            <v>0.5</v>
          </cell>
          <cell r="F3364">
            <v>12.45</v>
          </cell>
          <cell r="G3364">
            <v>6.23</v>
          </cell>
        </row>
        <row r="3367">
          <cell r="A3367" t="str">
            <v>Composição 0706</v>
          </cell>
          <cell r="B3367" t="str">
            <v>Comp. FGV SCO RIO SC 45.10.0050 com insumos Sinapi e mercado</v>
          </cell>
          <cell r="C3367" t="str">
            <v>Placa de sinalização de extintor portátil, fabricada em PVC, indicando o tipo de agente extintor, fixada na parede ou pilar, com dimensões padronizadas, conforme NBR 13434 e projeto.</v>
          </cell>
          <cell r="D3367" t="str">
            <v>un</v>
          </cell>
          <cell r="E3367">
            <v>1</v>
          </cell>
          <cell r="G3367">
            <v>29.75</v>
          </cell>
        </row>
        <row r="3368">
          <cell r="A3368" t="str">
            <v>.1</v>
          </cell>
          <cell r="B3368" t="str">
            <v>Ins Sinapi 37556</v>
          </cell>
          <cell r="C3368" t="str">
            <v>Placa de sinalizacao de seguranca contra incendio, fotoluminescente, quadrada, *20 x 20* cm, em pvc *2* mm anti-chamas (simbolos, cores e pictogramas conforme nbr 13434)</v>
          </cell>
          <cell r="D3368" t="str">
            <v>un</v>
          </cell>
          <cell r="E3368">
            <v>1</v>
          </cell>
          <cell r="F3368">
            <v>18.5</v>
          </cell>
          <cell r="G3368">
            <v>18.5</v>
          </cell>
        </row>
        <row r="3369">
          <cell r="A3369" t="str">
            <v>.2</v>
          </cell>
          <cell r="B3369" t="str">
            <v>Sinapi 88261</v>
          </cell>
          <cell r="C3369" t="str">
            <v>Carpinteiro de esquadrias com encargos complementares</v>
          </cell>
          <cell r="D3369" t="str">
            <v>h</v>
          </cell>
          <cell r="E3369">
            <v>0.66</v>
          </cell>
          <cell r="F3369">
            <v>17.05</v>
          </cell>
          <cell r="G3369">
            <v>11.25</v>
          </cell>
        </row>
        <row r="3372">
          <cell r="A3372" t="str">
            <v>Composição 0707</v>
          </cell>
          <cell r="B3372" t="str">
            <v>Comp. FGV SCO RIO SC 45.10.0050 com insumos Sinapi e mercado</v>
          </cell>
          <cell r="C3372" t="str">
            <v>Placa de sinalização de Hidrante, fabricada em PVC, com dimensões padronizadas, conforme NBR 13434 e projeto.</v>
          </cell>
          <cell r="D3372" t="str">
            <v>un</v>
          </cell>
          <cell r="E3372">
            <v>1</v>
          </cell>
          <cell r="G3372">
            <v>29.75</v>
          </cell>
        </row>
        <row r="3373">
          <cell r="A3373" t="str">
            <v>.1</v>
          </cell>
          <cell r="B3373" t="str">
            <v>Ins Sinapi 37556</v>
          </cell>
          <cell r="C3373" t="str">
            <v>Placa de sinalizacao de seguranca contra incendio, fotoluminescente, quadrada, *20 x 20* cm, em pvc *2* mm anti-chamas (simbolos, cores e pictogramas conforme nbr 13434)</v>
          </cell>
          <cell r="D3373" t="str">
            <v>un</v>
          </cell>
          <cell r="E3373">
            <v>1</v>
          </cell>
          <cell r="F3373">
            <v>18.5</v>
          </cell>
          <cell r="G3373">
            <v>18.5</v>
          </cell>
        </row>
        <row r="3374">
          <cell r="A3374" t="str">
            <v>.2</v>
          </cell>
          <cell r="B3374" t="str">
            <v>Sinapi 88261</v>
          </cell>
          <cell r="C3374" t="str">
            <v>Carpinteiro de esquadrias com encargos complementares</v>
          </cell>
          <cell r="D3374" t="str">
            <v>h</v>
          </cell>
          <cell r="E3374">
            <v>0.66</v>
          </cell>
          <cell r="F3374">
            <v>17.05</v>
          </cell>
          <cell r="G3374">
            <v>11.25</v>
          </cell>
        </row>
        <row r="3377">
          <cell r="A3377" t="str">
            <v>Composição 0708</v>
          </cell>
          <cell r="B3377" t="str">
            <v>Composição Sinapi</v>
          </cell>
          <cell r="C3377" t="str">
            <v>Sinalização de solo para equipamentos de combate a incêndio (hidrantes e extintores).</v>
          </cell>
          <cell r="D3377" t="str">
            <v>un</v>
          </cell>
          <cell r="E3377">
            <v>1</v>
          </cell>
          <cell r="G3377">
            <v>27.17</v>
          </cell>
        </row>
        <row r="3378">
          <cell r="A3378" t="str">
            <v>.1</v>
          </cell>
          <cell r="B3378" t="str">
            <v>Sinapi 79500/2</v>
          </cell>
          <cell r="C3378" t="str">
            <v>Pintura acrilica em piso cimentado, tres demaos</v>
          </cell>
          <cell r="D3378" t="str">
            <v>m2</v>
          </cell>
          <cell r="E3378">
            <v>1.5</v>
          </cell>
          <cell r="F3378">
            <v>18.11</v>
          </cell>
          <cell r="G3378">
            <v>27.17</v>
          </cell>
        </row>
        <row r="3381">
          <cell r="A3381" t="str">
            <v>Composição 0709</v>
          </cell>
          <cell r="B3381" t="str">
            <v>Comp. FGV SCO RIO SC 45.10.0050 com insumos Sinapi e mercado</v>
          </cell>
          <cell r="C3381" t="str">
            <v>Placa de sinalização de quadro elétrico, fabricada em PVC, com dimensões padronizadas, conforme NBR 13434 e projeto.</v>
          </cell>
          <cell r="D3381" t="str">
            <v>un</v>
          </cell>
          <cell r="E3381">
            <v>1</v>
          </cell>
          <cell r="G3381">
            <v>42.739999999999995</v>
          </cell>
        </row>
        <row r="3382">
          <cell r="A3382" t="str">
            <v>.1</v>
          </cell>
          <cell r="B3382" t="str">
            <v>Ins Sinapi 37560</v>
          </cell>
          <cell r="C3382" t="str">
            <v>Placa de sinalizacao de seguranca contra incendio - alerta, triangular, base de *30* cm, em pvc *2* mm anti-chamas (simbolos, cores e pictogramas conforme nbr 13434)</v>
          </cell>
          <cell r="D3382" t="str">
            <v>un</v>
          </cell>
          <cell r="E3382">
            <v>1</v>
          </cell>
          <cell r="F3382">
            <v>31.49</v>
          </cell>
          <cell r="G3382">
            <v>31.49</v>
          </cell>
        </row>
        <row r="3383">
          <cell r="A3383" t="str">
            <v>.2</v>
          </cell>
          <cell r="B3383" t="str">
            <v>Sinapi 88261</v>
          </cell>
          <cell r="C3383" t="str">
            <v>Carpinteiro de esquadrias com encargos complementares</v>
          </cell>
          <cell r="D3383" t="str">
            <v>h</v>
          </cell>
          <cell r="E3383">
            <v>0.66</v>
          </cell>
          <cell r="F3383">
            <v>17.05</v>
          </cell>
          <cell r="G3383">
            <v>11.25</v>
          </cell>
        </row>
        <row r="3386">
          <cell r="A3386" t="str">
            <v>Composição 0710</v>
          </cell>
          <cell r="B3386" t="str">
            <v>Comp. FGV SCO RIO SC 45.10.0050 com insumos Sinapi e mercado</v>
          </cell>
          <cell r="C3386" t="str">
            <v>Placa de sinalização de proibido utilizar elevador em caso de incêndio, fabricada em PVC, com dimensões padronizadas, conforme NBR 13434 e projeto.</v>
          </cell>
          <cell r="D3386" t="str">
            <v>un</v>
          </cell>
          <cell r="E3386">
            <v>1</v>
          </cell>
          <cell r="G3386">
            <v>54.45</v>
          </cell>
        </row>
        <row r="3387">
          <cell r="A3387" t="str">
            <v>.1</v>
          </cell>
          <cell r="B3387" t="str">
            <v>Ins Sinapi 34721</v>
          </cell>
          <cell r="C3387" t="str">
            <v>Placa de sinalizacao em chapa de aluminio com pintura refletiva, e = 2 mm</v>
          </cell>
          <cell r="D3387" t="str">
            <v>m2</v>
          </cell>
          <cell r="E3387">
            <v>0.05</v>
          </cell>
          <cell r="F3387">
            <v>864</v>
          </cell>
          <cell r="G3387">
            <v>43.2</v>
          </cell>
        </row>
        <row r="3388">
          <cell r="A3388" t="str">
            <v>.2</v>
          </cell>
          <cell r="B3388" t="str">
            <v>Sinapi 88261</v>
          </cell>
          <cell r="C3388" t="str">
            <v>Carpinteiro de esquadrias com encargos complementares</v>
          </cell>
          <cell r="D3388" t="str">
            <v>h</v>
          </cell>
          <cell r="E3388">
            <v>0.66</v>
          </cell>
          <cell r="F3388">
            <v>17.05</v>
          </cell>
          <cell r="G3388">
            <v>11.25</v>
          </cell>
        </row>
        <row r="3391">
          <cell r="A3391" t="str">
            <v>Composição 0711</v>
          </cell>
          <cell r="B3391" t="str">
            <v>Comp. FGV SCO RIO SC 45.10.0050 com insumos Sinapi e mercado</v>
          </cell>
          <cell r="C3391" t="str">
            <v>Placa de sinalização para saída de emergência, fabricada em PVC, com dimensões padronizadas, conforme NBR 13434 e projeto.</v>
          </cell>
          <cell r="D3391" t="str">
            <v>un</v>
          </cell>
          <cell r="E3391">
            <v>1</v>
          </cell>
          <cell r="G3391">
            <v>27.25</v>
          </cell>
        </row>
        <row r="3392">
          <cell r="A3392" t="str">
            <v>.1</v>
          </cell>
          <cell r="B3392" t="str">
            <v>Ins Sinapi 37539</v>
          </cell>
          <cell r="C3392" t="str">
            <v>Placa de sinalizacao de seguranca contra incendio, fotoluminescente, retangular, *13 x 26* cm, em pvc *2* mm anti-chamas (simbolos, cores e pictogramas conforme nbr 13434)</v>
          </cell>
          <cell r="D3392" t="str">
            <v>un</v>
          </cell>
          <cell r="E3392">
            <v>1</v>
          </cell>
          <cell r="F3392">
            <v>16</v>
          </cell>
          <cell r="G3392">
            <v>16</v>
          </cell>
        </row>
        <row r="3393">
          <cell r="A3393" t="str">
            <v>.2</v>
          </cell>
          <cell r="B3393" t="str">
            <v>Sinapi 88261</v>
          </cell>
          <cell r="C3393" t="str">
            <v>Carpinteiro de esquadrias com encargos complementares</v>
          </cell>
          <cell r="D3393" t="str">
            <v>h</v>
          </cell>
          <cell r="E3393">
            <v>0.66</v>
          </cell>
          <cell r="F3393">
            <v>17.05</v>
          </cell>
          <cell r="G3393">
            <v>11.25</v>
          </cell>
        </row>
        <row r="3396">
          <cell r="A3396" t="str">
            <v>Composição 0712</v>
          </cell>
          <cell r="B3396" t="str">
            <v>Comp. FGV SCO RIO SC 45.10.0050 com insumos Sinapi e mercado</v>
          </cell>
          <cell r="C3396" t="str">
            <v>Placa de sinalização para escada de emergência, fabricada em PVC com dimensões padronizadas, conforme NBR 13434 e projeto.</v>
          </cell>
          <cell r="D3396" t="str">
            <v>un</v>
          </cell>
          <cell r="E3396">
            <v>1</v>
          </cell>
          <cell r="G3396">
            <v>27.25</v>
          </cell>
        </row>
        <row r="3397">
          <cell r="A3397" t="str">
            <v>.1</v>
          </cell>
          <cell r="B3397" t="str">
            <v>Ins Sinapi 37539</v>
          </cell>
          <cell r="C3397" t="str">
            <v>Placa de sinalizacao de seguranca contra incendio, fotoluminescente, retangular, *13 x 26* cm, em pvc *2* mm anti-chamas (simbolos, cores e pictogramas conforme nbr 13434)</v>
          </cell>
          <cell r="D3397" t="str">
            <v>un</v>
          </cell>
          <cell r="E3397">
            <v>1</v>
          </cell>
          <cell r="F3397">
            <v>16</v>
          </cell>
          <cell r="G3397">
            <v>16</v>
          </cell>
        </row>
        <row r="3398">
          <cell r="A3398" t="str">
            <v>.2</v>
          </cell>
          <cell r="B3398" t="str">
            <v>Sinapi 88261</v>
          </cell>
          <cell r="C3398" t="str">
            <v>Carpinteiro de esquadrias com encargos complementares</v>
          </cell>
          <cell r="D3398" t="str">
            <v>h</v>
          </cell>
          <cell r="E3398">
            <v>0.66</v>
          </cell>
          <cell r="F3398">
            <v>17.05</v>
          </cell>
          <cell r="G3398">
            <v>11.25</v>
          </cell>
        </row>
        <row r="3401">
          <cell r="A3401" t="str">
            <v>Composição 0713</v>
          </cell>
          <cell r="B3401" t="str">
            <v>Comp. FGV SCO RIO SC 45.10.0050 com insumos Sinapi e mercado</v>
          </cell>
          <cell r="C3401" t="str">
            <v>Placa de sinalização de indicação do pavimento, fabricada em PVC com dimensões padronizadas, conforme NBR 13434 e projeto.</v>
          </cell>
          <cell r="D3401" t="str">
            <v>un</v>
          </cell>
          <cell r="E3401">
            <v>1</v>
          </cell>
          <cell r="G3401">
            <v>27.25</v>
          </cell>
        </row>
        <row r="3402">
          <cell r="A3402" t="str">
            <v>.1</v>
          </cell>
          <cell r="B3402" t="str">
            <v>Ins Sinapi 37539</v>
          </cell>
          <cell r="C3402" t="str">
            <v>Placa de sinalizacao de seguranca contra incendio, fotoluminescente, retangular, *13 x 26* cm, em pvc *2* mm anti-chamas (simbolos, cores e pictogramas conforme nbr 13434)</v>
          </cell>
          <cell r="D3402" t="str">
            <v>un</v>
          </cell>
          <cell r="E3402">
            <v>1</v>
          </cell>
          <cell r="F3402">
            <v>16</v>
          </cell>
          <cell r="G3402">
            <v>16</v>
          </cell>
        </row>
        <row r="3403">
          <cell r="A3403" t="str">
            <v>.2</v>
          </cell>
          <cell r="B3403" t="str">
            <v>Sinapi 88261</v>
          </cell>
          <cell r="C3403" t="str">
            <v>Carpinteiro de esquadrias com encargos complementares</v>
          </cell>
          <cell r="D3403" t="str">
            <v>h</v>
          </cell>
          <cell r="E3403">
            <v>0.66</v>
          </cell>
          <cell r="F3403">
            <v>17.05</v>
          </cell>
          <cell r="G3403">
            <v>11.25</v>
          </cell>
        </row>
        <row r="3406">
          <cell r="A3406" t="str">
            <v>Composição 0714</v>
          </cell>
          <cell r="B3406" t="str">
            <v>Comp. FGV SCO RIO SC 45.10.0050 com insumos Sinapi e mercado</v>
          </cell>
          <cell r="C3406" t="str">
            <v>Placa de sinalização ''Instruções para porta corta-fogo'', fabricada em PVC, com dimensões padronizadas, conforme NBR 13434 e projeto.</v>
          </cell>
          <cell r="D3406" t="str">
            <v>un</v>
          </cell>
          <cell r="E3406">
            <v>1</v>
          </cell>
          <cell r="G3406">
            <v>27.25</v>
          </cell>
        </row>
        <row r="3407">
          <cell r="A3407" t="str">
            <v>.1</v>
          </cell>
          <cell r="B3407" t="str">
            <v>Ins Sinapi 37539</v>
          </cell>
          <cell r="C3407" t="str">
            <v>Placa de sinalizacao de seguranca contra incendio, fotoluminescente, retangular, *13 x 26* cm, em pvc *2* mm anti-chamas (simbolos, cores e pictogramas conforme nbr 13434)</v>
          </cell>
          <cell r="D3407" t="str">
            <v>un</v>
          </cell>
          <cell r="E3407">
            <v>1</v>
          </cell>
          <cell r="F3407">
            <v>16</v>
          </cell>
          <cell r="G3407">
            <v>16</v>
          </cell>
        </row>
        <row r="3408">
          <cell r="A3408" t="str">
            <v>.2</v>
          </cell>
          <cell r="B3408" t="str">
            <v>Sinapi 88261</v>
          </cell>
          <cell r="C3408" t="str">
            <v>Carpinteiro de esquadrias com encargos complementares</v>
          </cell>
          <cell r="D3408" t="str">
            <v>h</v>
          </cell>
          <cell r="E3408">
            <v>0.66</v>
          </cell>
          <cell r="F3408">
            <v>17.05</v>
          </cell>
          <cell r="G3408">
            <v>11.25</v>
          </cell>
        </row>
        <row r="3411">
          <cell r="A3411" t="str">
            <v>Composição 0715</v>
          </cell>
          <cell r="B3411" t="str">
            <v>Comp. FGV SCO RIO SC 45.10.0050 com insumos Sinapi e mercado</v>
          </cell>
          <cell r="C3411" t="str">
            <v>Placa de sinalização ''Alarme sonoro'', fabricada em PVC, com dimensões padronizadas, conforme NBR 13434 e projeto.</v>
          </cell>
          <cell r="D3411" t="str">
            <v>un</v>
          </cell>
          <cell r="E3411">
            <v>1</v>
          </cell>
          <cell r="G3411">
            <v>27.25</v>
          </cell>
        </row>
        <row r="3412">
          <cell r="A3412" t="str">
            <v>.1</v>
          </cell>
          <cell r="B3412" t="str">
            <v>Ins Sinapi 37539</v>
          </cell>
          <cell r="C3412" t="str">
            <v>Placa de sinalizacao de seguranca contra incendio, fotoluminescente, retangular, *13 x 26* cm, em pvc *2* mm anti-chamas (simbolos, cores e pictogramas conforme nbr 13434)</v>
          </cell>
          <cell r="D3412" t="str">
            <v>un</v>
          </cell>
          <cell r="E3412">
            <v>1</v>
          </cell>
          <cell r="F3412">
            <v>16</v>
          </cell>
          <cell r="G3412">
            <v>16</v>
          </cell>
        </row>
        <row r="3413">
          <cell r="A3413" t="str">
            <v>.2</v>
          </cell>
          <cell r="B3413" t="str">
            <v>Sinapi 88261</v>
          </cell>
          <cell r="C3413" t="str">
            <v>Carpinteiro de esquadrias com encargos complementares</v>
          </cell>
          <cell r="D3413" t="str">
            <v>h</v>
          </cell>
          <cell r="E3413">
            <v>0.66</v>
          </cell>
          <cell r="F3413">
            <v>17.05</v>
          </cell>
          <cell r="G3413">
            <v>11.25</v>
          </cell>
        </row>
        <row r="3416">
          <cell r="A3416" t="str">
            <v>Composição 0716</v>
          </cell>
          <cell r="B3416" t="str">
            <v>Comp. FGV SCO RIO SC 45.10.0050 com insumos Sinapi e mercado</v>
          </cell>
          <cell r="C3416" t="str">
            <v>Placa de sinalização ''Comando manual de alarme'', fabricada em PVC, com dimensões padronizadas, conforme NBR 13434 e projeto.</v>
          </cell>
          <cell r="D3416" t="str">
            <v>un</v>
          </cell>
          <cell r="E3416">
            <v>1</v>
          </cell>
          <cell r="G3416">
            <v>27.25</v>
          </cell>
        </row>
        <row r="3417">
          <cell r="A3417" t="str">
            <v>.1</v>
          </cell>
          <cell r="B3417" t="str">
            <v>Ins Sinapi 37539</v>
          </cell>
          <cell r="C3417" t="str">
            <v>Placa de sinalizacao de seguranca contra incendio, fotoluminescente, retangular, *13 x 26* cm, em pvc *2* mm anti-chamas (simbolos, cores e pictogramas conforme nbr 13434)</v>
          </cell>
          <cell r="D3417" t="str">
            <v>un</v>
          </cell>
          <cell r="E3417">
            <v>1</v>
          </cell>
          <cell r="F3417">
            <v>16</v>
          </cell>
          <cell r="G3417">
            <v>16</v>
          </cell>
        </row>
        <row r="3418">
          <cell r="A3418" t="str">
            <v>.2</v>
          </cell>
          <cell r="B3418" t="str">
            <v>Sinapi 88261</v>
          </cell>
          <cell r="C3418" t="str">
            <v>Carpinteiro de esquadrias com encargos complementares</v>
          </cell>
          <cell r="D3418" t="str">
            <v>h</v>
          </cell>
          <cell r="E3418">
            <v>0.66</v>
          </cell>
          <cell r="F3418">
            <v>17.05</v>
          </cell>
          <cell r="G3418">
            <v>11.25</v>
          </cell>
        </row>
        <row r="3421">
          <cell r="A3421" t="str">
            <v>Composição 0717</v>
          </cell>
          <cell r="B3421" t="str">
            <v>Comp. FGV SCO RIO SC 45.10.0050 com insumos Sinapi e mercado</v>
          </cell>
          <cell r="C3421" t="str">
            <v>Placa de sinalização de indicação dos sistemas de proteção contra incêndio existente na edificação, fabricada em PVC, com dimensões padronizadas, conforme NBR 13434 e projeto.</v>
          </cell>
          <cell r="D3421" t="str">
            <v>un</v>
          </cell>
          <cell r="E3421">
            <v>1</v>
          </cell>
          <cell r="G3421">
            <v>27.25</v>
          </cell>
        </row>
        <row r="3422">
          <cell r="A3422" t="str">
            <v>.1</v>
          </cell>
          <cell r="B3422" t="str">
            <v>Ins Sinapi 37539</v>
          </cell>
          <cell r="C3422" t="str">
            <v>Placa de sinalizacao de seguranca contra incendio, fotoluminescente, retangular, *13 x 26* cm, em pvc *2* mm anti-chamas (simbolos, cores e pictogramas conforme nbr 13434)</v>
          </cell>
          <cell r="D3422" t="str">
            <v>un</v>
          </cell>
          <cell r="E3422">
            <v>1</v>
          </cell>
          <cell r="F3422">
            <v>16</v>
          </cell>
          <cell r="G3422">
            <v>16</v>
          </cell>
        </row>
        <row r="3423">
          <cell r="A3423" t="str">
            <v>.2</v>
          </cell>
          <cell r="B3423" t="str">
            <v>Sinapi 88261</v>
          </cell>
          <cell r="C3423" t="str">
            <v>Carpinteiro de esquadrias com encargos complementares</v>
          </cell>
          <cell r="D3423" t="str">
            <v>h</v>
          </cell>
          <cell r="E3423">
            <v>0.66</v>
          </cell>
          <cell r="F3423">
            <v>17.05</v>
          </cell>
          <cell r="G3423">
            <v>11.25</v>
          </cell>
        </row>
        <row r="3426">
          <cell r="A3426" t="str">
            <v>Composição 0718</v>
          </cell>
          <cell r="B3426" t="str">
            <v>Comp. FGV SCO RIO SC 45.10.0050 com insumos Sinapi e mercado</v>
          </cell>
          <cell r="C3426" t="str">
            <v>Placa de sinalização ''Comando manual de alarme'' ou bomba de incêndio, fabricada em PVC, com dimensões padronizadas, conforme NBR 13434 e projeto.</v>
          </cell>
          <cell r="D3426" t="str">
            <v>un</v>
          </cell>
          <cell r="E3426">
            <v>1</v>
          </cell>
          <cell r="G3426">
            <v>27.25</v>
          </cell>
        </row>
        <row r="3427">
          <cell r="A3427" t="str">
            <v>.1</v>
          </cell>
          <cell r="B3427" t="str">
            <v>Ins Sinapi 37539</v>
          </cell>
          <cell r="C3427" t="str">
            <v>Placa de sinalizacao de seguranca contra incendio, fotoluminescente, retangular, *13 x 26* cm, em pvc *2* mm anti-chamas (simbolos, cores e pictogramas conforme nbr 13434)</v>
          </cell>
          <cell r="D3427" t="str">
            <v>un</v>
          </cell>
          <cell r="E3427">
            <v>1</v>
          </cell>
          <cell r="F3427">
            <v>16</v>
          </cell>
          <cell r="G3427">
            <v>16</v>
          </cell>
        </row>
        <row r="3428">
          <cell r="A3428" t="str">
            <v>.2</v>
          </cell>
          <cell r="B3428" t="str">
            <v>Sinapi 88261</v>
          </cell>
          <cell r="C3428" t="str">
            <v>Carpinteiro de esquadrias com encargos complementares</v>
          </cell>
          <cell r="D3428" t="str">
            <v>h</v>
          </cell>
          <cell r="E3428">
            <v>0.66</v>
          </cell>
          <cell r="F3428">
            <v>17.05</v>
          </cell>
          <cell r="G3428">
            <v>11.25</v>
          </cell>
        </row>
        <row r="3431">
          <cell r="A3431" t="str">
            <v>Composição 0719</v>
          </cell>
          <cell r="B3431" t="str">
            <v>Composições Sinapi</v>
          </cell>
          <cell r="C3431" t="str">
            <v>Hidrante de Recalque (passeio) com válvula de gaveta angular 45º, Ø2.1/2", em caixa embutida no piso com dimensões úteis de 60X40cm com tampa articulável em FF, conforme projeto.</v>
          </cell>
          <cell r="D3431" t="str">
            <v>un</v>
          </cell>
          <cell r="E3431">
            <v>1</v>
          </cell>
          <cell r="G3431">
            <v>2261.4499999999998</v>
          </cell>
        </row>
        <row r="3432">
          <cell r="A3432" t="str">
            <v>.1</v>
          </cell>
          <cell r="B3432" t="str">
            <v>Sinapi 83633</v>
          </cell>
          <cell r="C3432" t="str">
            <v>Hidrante subterrâneo ferro fundido c/ curva longa e caixa DN=75mm</v>
          </cell>
          <cell r="D3432" t="str">
            <v>un</v>
          </cell>
          <cell r="E3432">
            <v>1</v>
          </cell>
          <cell r="F3432">
            <v>1911.53</v>
          </cell>
          <cell r="G3432">
            <v>1911.53</v>
          </cell>
        </row>
        <row r="3433">
          <cell r="A3433" t="str">
            <v>.2</v>
          </cell>
          <cell r="B3433" t="str">
            <v>Sinapi 74169/1</v>
          </cell>
          <cell r="C3433" t="str">
            <v>Registro/válvula globo angular 45 graus em latão para hidrantes de incêndio predial DN 2.1/2, com volante, classe de pressão de ate 200 PSI - fornecimento e instalacao</v>
          </cell>
          <cell r="D3433" t="str">
            <v>un</v>
          </cell>
          <cell r="E3433">
            <v>1</v>
          </cell>
          <cell r="F3433">
            <v>166.43</v>
          </cell>
          <cell r="G3433">
            <v>166.43</v>
          </cell>
        </row>
        <row r="3434">
          <cell r="A3434" t="str">
            <v>.3</v>
          </cell>
          <cell r="B3434" t="str">
            <v>Ins Sinapi 20974</v>
          </cell>
          <cell r="C3434" t="str">
            <v>União tipo storz, com empatacao interna tipo anel de expansão, engate rápido 2 1/2", para mangueira de combate a incêndio predial</v>
          </cell>
          <cell r="D3434" t="str">
            <v>un</v>
          </cell>
          <cell r="E3434">
            <v>1</v>
          </cell>
          <cell r="F3434">
            <v>91.92</v>
          </cell>
          <cell r="G3434">
            <v>91.92</v>
          </cell>
        </row>
        <row r="3435">
          <cell r="A3435" t="str">
            <v>.4</v>
          </cell>
          <cell r="B3435" t="str">
            <v>Ins Sinapi 20971</v>
          </cell>
          <cell r="C3435" t="str">
            <v>Chave dupla para conexões tipo storz, engate rápido 1 1/2" x 2 1/2", em latão, para instalacao predial combate a incêndio</v>
          </cell>
          <cell r="D3435" t="str">
            <v>un</v>
          </cell>
          <cell r="E3435">
            <v>1</v>
          </cell>
          <cell r="F3435">
            <v>9.99</v>
          </cell>
          <cell r="G3435">
            <v>9.99</v>
          </cell>
        </row>
        <row r="3436">
          <cell r="A3436" t="str">
            <v>.5</v>
          </cell>
          <cell r="B3436" t="str">
            <v>Sinapi 88248</v>
          </cell>
          <cell r="C3436" t="str">
            <v>Auxiliar de encanador ou bombeiro hidráulico com encargos complementares</v>
          </cell>
          <cell r="D3436" t="str">
            <v>h</v>
          </cell>
          <cell r="E3436">
            <v>2.5</v>
          </cell>
          <cell r="F3436">
            <v>14.13</v>
          </cell>
          <cell r="G3436">
            <v>35.33</v>
          </cell>
        </row>
        <row r="3437">
          <cell r="A3437" t="str">
            <v>.6</v>
          </cell>
          <cell r="B3437" t="str">
            <v>Sinapi 88267</v>
          </cell>
          <cell r="C3437" t="str">
            <v>Encanador ou bombeiro hidráulico com encargos complementares</v>
          </cell>
          <cell r="D3437" t="str">
            <v>h</v>
          </cell>
          <cell r="E3437">
            <v>2.5</v>
          </cell>
          <cell r="F3437">
            <v>18.5</v>
          </cell>
          <cell r="G3437">
            <v>46.25</v>
          </cell>
        </row>
        <row r="3440">
          <cell r="A3440" t="str">
            <v>Composição 0720</v>
          </cell>
          <cell r="B3440" t="str">
            <v>Comp. Criada a partir do elemento</v>
          </cell>
          <cell r="C3440" t="str">
            <v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v>
          </cell>
          <cell r="D3440" t="str">
            <v>cj</v>
          </cell>
          <cell r="E3440">
            <v>1</v>
          </cell>
          <cell r="G3440">
            <v>16755.830000000002</v>
          </cell>
        </row>
        <row r="3441">
          <cell r="A3441" t="str">
            <v>.1</v>
          </cell>
          <cell r="B3441" t="str">
            <v>Proposta</v>
          </cell>
          <cell r="C3441" t="str">
            <v>Eletrobomba centrífuga de 10CV-220/380V. Vazão: 30m³/h - Hman.: 52mca. Ref.:  DANCOR - MODELO 51-30 TJM FLG</v>
          </cell>
          <cell r="D3441" t="str">
            <v>un</v>
          </cell>
          <cell r="E3441">
            <v>2</v>
          </cell>
          <cell r="F3441">
            <v>4499.63</v>
          </cell>
          <cell r="G3441">
            <v>8999.26</v>
          </cell>
        </row>
        <row r="3442">
          <cell r="A3442" t="str">
            <v>.2</v>
          </cell>
          <cell r="B3442" t="str">
            <v>Sinapi 84153</v>
          </cell>
          <cell r="C3442" t="str">
            <v>Aparelho de apoio neoprene nao fretado (1,4kg/dm3)</v>
          </cell>
          <cell r="D3442" t="str">
            <v>kg</v>
          </cell>
          <cell r="E3442">
            <v>12</v>
          </cell>
          <cell r="F3442">
            <v>67.819999999999993</v>
          </cell>
          <cell r="G3442">
            <v>813.84</v>
          </cell>
        </row>
        <row r="3443">
          <cell r="A3443" t="str">
            <v>.3</v>
          </cell>
          <cell r="B3443" t="str">
            <v>Sinapi 73836/1</v>
          </cell>
          <cell r="C3443" t="str">
            <v>Instalacao de conj.moto bomba horizontal ate 10 cv</v>
          </cell>
          <cell r="D3443" t="str">
            <v>un</v>
          </cell>
          <cell r="E3443">
            <v>2</v>
          </cell>
          <cell r="F3443">
            <v>505</v>
          </cell>
          <cell r="G3443">
            <v>1010</v>
          </cell>
        </row>
        <row r="3444">
          <cell r="A3444" t="str">
            <v>.3</v>
          </cell>
          <cell r="B3444" t="str">
            <v>Sinapi 94499</v>
          </cell>
          <cell r="C3444" t="str">
            <v>Registro de gaveta bruto, latão, roscável, 2 1/2, instalado em reservação de água de edificação que possua reservatório de fibra/fibrocimento fornecimento e instalação</v>
          </cell>
          <cell r="D3444" t="str">
            <v>un</v>
          </cell>
          <cell r="E3444">
            <v>4</v>
          </cell>
          <cell r="F3444">
            <v>171.88</v>
          </cell>
          <cell r="G3444">
            <v>687.52</v>
          </cell>
        </row>
        <row r="3445">
          <cell r="A3445" t="str">
            <v>.4</v>
          </cell>
          <cell r="B3445" t="str">
            <v>Sinapi 99624</v>
          </cell>
          <cell r="C3445" t="str">
            <v>Válvula de retenção horizontal, de bronze, roscável, 2 1/2" - fornecimento e instalação</v>
          </cell>
          <cell r="D3445" t="str">
            <v>un</v>
          </cell>
          <cell r="E3445">
            <v>2</v>
          </cell>
          <cell r="F3445">
            <v>231.05</v>
          </cell>
          <cell r="G3445">
            <v>462.1</v>
          </cell>
        </row>
        <row r="3446">
          <cell r="A3446" t="str">
            <v>.5</v>
          </cell>
          <cell r="B3446" t="str">
            <v>Proposta</v>
          </cell>
          <cell r="C3446" t="str">
            <v>Juntas de expansão Ø2.1/2"</v>
          </cell>
          <cell r="D3446" t="str">
            <v>un</v>
          </cell>
          <cell r="E3446">
            <v>4</v>
          </cell>
          <cell r="F3446">
            <v>295</v>
          </cell>
          <cell r="G3446">
            <v>1180</v>
          </cell>
        </row>
        <row r="3447">
          <cell r="A3447" t="str">
            <v>.5</v>
          </cell>
          <cell r="B3447" t="str">
            <v>Sinapi 94495</v>
          </cell>
          <cell r="C3447" t="str">
            <v>Registro de gaveta bruto, latão, roscável, 1, instalado em reservação de água de edificação que possua reservatório de fibra/fibrocimento fornecimento e instalação</v>
          </cell>
          <cell r="D3447" t="str">
            <v>un</v>
          </cell>
          <cell r="E3447">
            <v>3</v>
          </cell>
          <cell r="F3447">
            <v>54.49</v>
          </cell>
          <cell r="G3447">
            <v>163.47</v>
          </cell>
        </row>
        <row r="3448">
          <cell r="A3448" t="str">
            <v>.6</v>
          </cell>
          <cell r="B3448" t="str">
            <v>Sinapi 97535</v>
          </cell>
          <cell r="C3448" t="str">
            <v>Tubo de aço galvanizado com costura, classe média, conexão rosqueada, dn 25 (1"), instalado em rede de alimentação para sprinkler - fornecimento e instalação</v>
          </cell>
          <cell r="D3448" t="str">
            <v>m</v>
          </cell>
          <cell r="E3448">
            <v>6</v>
          </cell>
          <cell r="F3448">
            <v>29.8</v>
          </cell>
          <cell r="G3448">
            <v>178.8</v>
          </cell>
        </row>
        <row r="3449">
          <cell r="A3449" t="str">
            <v>.7</v>
          </cell>
          <cell r="B3449" t="str">
            <v>Sinapi 92657</v>
          </cell>
          <cell r="C3449" t="str">
            <v>Niple, em ferro galvanizado, conexão rosqueada, dn 25 (1"), instalado em rede de alimentação para sprinkler - fornecimento e instalação</v>
          </cell>
          <cell r="D3449" t="str">
            <v>un</v>
          </cell>
          <cell r="E3449">
            <v>3</v>
          </cell>
          <cell r="F3449">
            <v>16.27</v>
          </cell>
          <cell r="G3449">
            <v>48.81</v>
          </cell>
        </row>
        <row r="3450">
          <cell r="A3450" t="str">
            <v>.8</v>
          </cell>
          <cell r="B3450" t="str">
            <v>Sinapi 92658</v>
          </cell>
          <cell r="C3450" t="str">
            <v>Luva, em ferro galvanizado, conexão rosqueada, dn 25 (1"), instalado em rede de alimentação para sprinkler - fornecimento e instalação</v>
          </cell>
          <cell r="D3450" t="str">
            <v>un</v>
          </cell>
          <cell r="E3450">
            <v>6</v>
          </cell>
          <cell r="F3450">
            <v>17.27</v>
          </cell>
          <cell r="G3450">
            <v>103.62</v>
          </cell>
        </row>
        <row r="3451">
          <cell r="A3451" t="str">
            <v>.9</v>
          </cell>
          <cell r="B3451" t="str">
            <v>Sinapi 92670</v>
          </cell>
          <cell r="C3451" t="str">
            <v>Joelho 90 graus, em ferro galvanizado, conexão rosqueada, dn 25 (1"), instalado em rede de alimentação para sprinkler - fornecimento e instalação</v>
          </cell>
          <cell r="D3451" t="str">
            <v>un</v>
          </cell>
          <cell r="E3451">
            <v>2</v>
          </cell>
          <cell r="F3451">
            <v>23.34</v>
          </cell>
          <cell r="G3451">
            <v>46.68</v>
          </cell>
        </row>
        <row r="3452">
          <cell r="A3452" t="str">
            <v>.10</v>
          </cell>
          <cell r="B3452" t="str">
            <v>Sinapi 97529</v>
          </cell>
          <cell r="C3452" t="str">
            <v>Tê, em aço, conexão soldada, dn 25 (1"), instalado em rede de alimentação para sprinkler - fornecimento e instalação</v>
          </cell>
          <cell r="D3452" t="str">
            <v>un</v>
          </cell>
          <cell r="E3452">
            <v>1</v>
          </cell>
          <cell r="F3452">
            <v>43.1</v>
          </cell>
          <cell r="G3452">
            <v>43.1</v>
          </cell>
        </row>
        <row r="3453">
          <cell r="A3453" t="str">
            <v>.11</v>
          </cell>
          <cell r="B3453" t="str">
            <v>Sinapi 85120</v>
          </cell>
          <cell r="C3453" t="str">
            <v>Manometro 0 a 200 psi (0 a 14 kgf/cm2), d = 50mm - fornecimento e colocacao</v>
          </cell>
          <cell r="D3453" t="str">
            <v>un</v>
          </cell>
          <cell r="E3453">
            <v>1</v>
          </cell>
          <cell r="F3453">
            <v>121.62</v>
          </cell>
          <cell r="G3453">
            <v>121.62</v>
          </cell>
        </row>
        <row r="3454">
          <cell r="A3454" t="str">
            <v>.9</v>
          </cell>
          <cell r="B3454" t="str">
            <v>Proposta</v>
          </cell>
          <cell r="C3454" t="str">
            <v>Válvula de alívio</v>
          </cell>
          <cell r="D3454" t="str">
            <v>un</v>
          </cell>
          <cell r="E3454">
            <v>1</v>
          </cell>
          <cell r="F3454">
            <v>1980</v>
          </cell>
          <cell r="G3454">
            <v>1980</v>
          </cell>
        </row>
        <row r="3455">
          <cell r="A3455" t="str">
            <v>.10</v>
          </cell>
          <cell r="B3455" t="str">
            <v>Proposta</v>
          </cell>
          <cell r="C3455" t="str">
            <v>Tanque de pressão</v>
          </cell>
          <cell r="D3455" t="str">
            <v>un</v>
          </cell>
          <cell r="E3455">
            <v>1</v>
          </cell>
          <cell r="F3455">
            <v>115</v>
          </cell>
          <cell r="G3455">
            <v>115</v>
          </cell>
        </row>
        <row r="3456">
          <cell r="A3456" t="str">
            <v>.11</v>
          </cell>
          <cell r="B3456" t="str">
            <v>Proposta</v>
          </cell>
          <cell r="C3456" t="str">
            <v>Pressostato</v>
          </cell>
          <cell r="D3456" t="str">
            <v>un</v>
          </cell>
          <cell r="E3456">
            <v>1</v>
          </cell>
          <cell r="F3456">
            <v>279.93</v>
          </cell>
          <cell r="G3456">
            <v>279.93</v>
          </cell>
        </row>
        <row r="3457">
          <cell r="A3457" t="str">
            <v>.12</v>
          </cell>
          <cell r="B3457" t="str">
            <v>Sinapi 88248</v>
          </cell>
          <cell r="C3457" t="str">
            <v>Auxiliar de encanador ou bombeiro hidráulico com encargos complementares</v>
          </cell>
          <cell r="D3457" t="str">
            <v>h</v>
          </cell>
          <cell r="E3457">
            <v>16</v>
          </cell>
          <cell r="F3457">
            <v>14.13</v>
          </cell>
          <cell r="G3457">
            <v>226.08</v>
          </cell>
        </row>
        <row r="3458">
          <cell r="A3458" t="str">
            <v>.13</v>
          </cell>
          <cell r="B3458" t="str">
            <v>Sinapi 88267</v>
          </cell>
          <cell r="C3458" t="str">
            <v>Encanador ou bombeiro hidráulico com encargos complementares</v>
          </cell>
          <cell r="D3458" t="str">
            <v>h</v>
          </cell>
          <cell r="E3458">
            <v>16</v>
          </cell>
          <cell r="F3458">
            <v>18.5</v>
          </cell>
          <cell r="G3458">
            <v>296</v>
          </cell>
        </row>
        <row r="3461">
          <cell r="A3461" t="str">
            <v>Composição 0721</v>
          </cell>
          <cell r="B3461" t="str">
            <v>Comp. Sinapi 73795/13 para a valvula especificada</v>
          </cell>
          <cell r="C3461" t="str">
            <v>Válvula com crivo Ø2.1/2"</v>
          </cell>
          <cell r="D3461" t="str">
            <v>un</v>
          </cell>
          <cell r="E3461">
            <v>1</v>
          </cell>
          <cell r="G3461">
            <v>171.65</v>
          </cell>
        </row>
        <row r="3462">
          <cell r="A3462" t="str">
            <v>.1</v>
          </cell>
          <cell r="B3462" t="str">
            <v>Ins Sinapi 13</v>
          </cell>
          <cell r="C3462" t="str">
            <v>Estopa</v>
          </cell>
          <cell r="D3462" t="str">
            <v>kg</v>
          </cell>
          <cell r="E3462">
            <v>0.64</v>
          </cell>
          <cell r="F3462">
            <v>7.69</v>
          </cell>
          <cell r="G3462">
            <v>4.92</v>
          </cell>
        </row>
        <row r="3463">
          <cell r="A3463" t="str">
            <v>.2</v>
          </cell>
          <cell r="B3463" t="str">
            <v>Ins Sinapi 10231</v>
          </cell>
          <cell r="C3463" t="str">
            <v>Valvula de retencao de bronze, pe com crivos, extremidade com rosca, de 21/2", para fundo de poco</v>
          </cell>
          <cell r="D3463" t="str">
            <v>un</v>
          </cell>
          <cell r="E3463">
            <v>1</v>
          </cell>
          <cell r="F3463">
            <v>141.97</v>
          </cell>
          <cell r="G3463">
            <v>141.97</v>
          </cell>
        </row>
        <row r="3464">
          <cell r="A3464" t="str">
            <v>.3</v>
          </cell>
          <cell r="B3464" t="str">
            <v>Sinapi 88267</v>
          </cell>
          <cell r="C3464" t="str">
            <v>Encanador ou bombeiro hidráulico com encargos complementares</v>
          </cell>
          <cell r="D3464" t="str">
            <v>h</v>
          </cell>
          <cell r="E3464">
            <v>0.8</v>
          </cell>
          <cell r="F3464">
            <v>18.5</v>
          </cell>
          <cell r="G3464">
            <v>14.8</v>
          </cell>
        </row>
        <row r="3465">
          <cell r="A3465" t="str">
            <v>.4</v>
          </cell>
          <cell r="B3465" t="str">
            <v>Sinapi 88316</v>
          </cell>
          <cell r="C3465" t="str">
            <v xml:space="preserve">Servente com encargos complementares </v>
          </cell>
          <cell r="D3465" t="str">
            <v>h</v>
          </cell>
          <cell r="E3465">
            <v>0.8</v>
          </cell>
          <cell r="F3465">
            <v>12.45</v>
          </cell>
          <cell r="G3465">
            <v>9.9600000000000009</v>
          </cell>
        </row>
        <row r="3468">
          <cell r="A3468" t="str">
            <v>Composição 0722</v>
          </cell>
          <cell r="B3468" t="str">
            <v xml:space="preserve">Comp. Sinapi </v>
          </cell>
          <cell r="C3468" t="str">
            <v>Blocos de ancoragem (mudança de direção)</v>
          </cell>
          <cell r="D3468" t="str">
            <v>un</v>
          </cell>
          <cell r="E3468">
            <v>1</v>
          </cell>
          <cell r="G3468">
            <v>99.65</v>
          </cell>
        </row>
        <row r="3469">
          <cell r="A3469" t="str">
            <v>.1</v>
          </cell>
          <cell r="B3469" t="str">
            <v>Sinapi 95955</v>
          </cell>
          <cell r="C3469" t="str">
            <v>(Composição representativa) execução de estruturas de concreto armado, fck = 25 Mpa</v>
          </cell>
          <cell r="D3469" t="str">
            <v>m3</v>
          </cell>
          <cell r="E3469">
            <v>0.05</v>
          </cell>
          <cell r="F3469">
            <v>1992.96</v>
          </cell>
          <cell r="G3469">
            <v>99.65</v>
          </cell>
        </row>
        <row r="3472">
          <cell r="A3472" t="str">
            <v>Composição 0801</v>
          </cell>
          <cell r="B3472" t="str">
            <v>Comp. 08750/ORSE para o cabo selecionado</v>
          </cell>
          <cell r="C3472" t="str">
            <v>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v>
          </cell>
          <cell r="D3472" t="str">
            <v>m</v>
          </cell>
          <cell r="E3472">
            <v>1</v>
          </cell>
          <cell r="G3472">
            <v>8.2100000000000009</v>
          </cell>
        </row>
        <row r="3473">
          <cell r="A3473" t="str">
            <v>.1</v>
          </cell>
          <cell r="B3473" t="str">
            <v>Proposta</v>
          </cell>
          <cell r="C3473" t="str">
            <v>Cabo 3x1,5mm², com cabo terra blindagem eletrostática.  Ref. LIPPERFIL ou equivalente</v>
          </cell>
          <cell r="D3473" t="str">
            <v>m</v>
          </cell>
          <cell r="E3473">
            <v>1.02</v>
          </cell>
          <cell r="F3473">
            <v>3.4</v>
          </cell>
          <cell r="G3473">
            <v>3.47</v>
          </cell>
        </row>
        <row r="3474">
          <cell r="A3474" t="str">
            <v>.2</v>
          </cell>
          <cell r="B3474" t="str">
            <v>Sinapi 88264</v>
          </cell>
          <cell r="C3474" t="str">
            <v xml:space="preserve">Eletricista com encargos complementares </v>
          </cell>
          <cell r="D3474" t="str">
            <v>h</v>
          </cell>
          <cell r="E3474">
            <v>0.15</v>
          </cell>
          <cell r="F3474">
            <v>19.11</v>
          </cell>
          <cell r="G3474">
            <v>2.87</v>
          </cell>
        </row>
        <row r="3475">
          <cell r="A3475" t="str">
            <v>.3</v>
          </cell>
          <cell r="B3475" t="str">
            <v>Sinapi 88316</v>
          </cell>
          <cell r="C3475" t="str">
            <v>Servente com encargos complementares</v>
          </cell>
          <cell r="D3475" t="str">
            <v>h</v>
          </cell>
          <cell r="E3475">
            <v>0.15</v>
          </cell>
          <cell r="F3475">
            <v>12.45</v>
          </cell>
          <cell r="G3475">
            <v>1.87</v>
          </cell>
        </row>
        <row r="3478">
          <cell r="A3478" t="str">
            <v>Composição 0802</v>
          </cell>
          <cell r="B3478" t="str">
            <v>Comp. Criada a partir do elemento</v>
          </cell>
          <cell r="C3478" t="str">
            <v>Central de detecção e alarme, tipo endereçável com número máximo de endereços de 252 x 2. Ref.: SIEMENS-FC722-ZZ/-YZ ou similar</v>
          </cell>
          <cell r="D3478" t="str">
            <v>un</v>
          </cell>
          <cell r="E3478">
            <v>1</v>
          </cell>
          <cell r="G3478">
            <v>7463.4</v>
          </cell>
        </row>
        <row r="3479">
          <cell r="A3479" t="str">
            <v>.1</v>
          </cell>
          <cell r="B3479" t="str">
            <v>Proposta</v>
          </cell>
          <cell r="C3479" t="str">
            <v>Central de detecção e alarme, tipo endereçável com número máximo de endereços de 252 x 2. Ref.: SIEMENS-FC722-ZZ/-YZ ou similar</v>
          </cell>
          <cell r="D3479" t="str">
            <v>un</v>
          </cell>
          <cell r="E3479">
            <v>1</v>
          </cell>
          <cell r="F3479">
            <v>6669</v>
          </cell>
          <cell r="G3479">
            <v>6669</v>
          </cell>
        </row>
        <row r="3480">
          <cell r="A3480" t="str">
            <v>.3</v>
          </cell>
          <cell r="B3480" t="str">
            <v>Sinapi 88266</v>
          </cell>
          <cell r="C3480" t="str">
            <v>Eletrotécnico com encargos complementares</v>
          </cell>
          <cell r="D3480" t="str">
            <v>h</v>
          </cell>
          <cell r="E3480">
            <v>8</v>
          </cell>
          <cell r="F3480">
            <v>21.91</v>
          </cell>
          <cell r="G3480">
            <v>175.28</v>
          </cell>
        </row>
        <row r="3481">
          <cell r="A3481" t="str">
            <v>.4</v>
          </cell>
          <cell r="B3481" t="str">
            <v>Sinapi 88264</v>
          </cell>
          <cell r="C3481" t="str">
            <v>Eletricista com encargos complementares</v>
          </cell>
          <cell r="D3481" t="str">
            <v>h</v>
          </cell>
          <cell r="E3481">
            <v>8</v>
          </cell>
          <cell r="F3481">
            <v>19.11</v>
          </cell>
          <cell r="G3481">
            <v>152.88</v>
          </cell>
        </row>
        <row r="3482">
          <cell r="A3482" t="str">
            <v>.5</v>
          </cell>
          <cell r="B3482" t="str">
            <v>Sinapi 88247</v>
          </cell>
          <cell r="C3482" t="str">
            <v>Auxiliar de eletricista com encargos complementares</v>
          </cell>
          <cell r="D3482" t="str">
            <v>h</v>
          </cell>
          <cell r="E3482">
            <v>32</v>
          </cell>
          <cell r="F3482">
            <v>14.57</v>
          </cell>
          <cell r="G3482">
            <v>466.24</v>
          </cell>
        </row>
        <row r="3485">
          <cell r="A3485" t="str">
            <v>Composição 0803</v>
          </cell>
          <cell r="B3485" t="str">
            <v>Comp. 01507/ORSE para o Detector indicado</v>
          </cell>
          <cell r="C3485" t="str">
            <v>Detector de vazamento de GLP.(ver especificações no memorial descrito)</v>
          </cell>
          <cell r="D3485" t="str">
            <v>un</v>
          </cell>
          <cell r="E3485">
            <v>1</v>
          </cell>
          <cell r="G3485">
            <v>1673.26</v>
          </cell>
        </row>
        <row r="3486">
          <cell r="A3486" t="str">
            <v>.1</v>
          </cell>
          <cell r="B3486" t="str">
            <v>Proposta</v>
          </cell>
          <cell r="C3486" t="str">
            <v>Detector de vazamento de GLP.(ver especificações no memorial descrito)</v>
          </cell>
          <cell r="D3486" t="str">
            <v>un</v>
          </cell>
          <cell r="E3486">
            <v>1</v>
          </cell>
          <cell r="F3486">
            <v>1594.35</v>
          </cell>
          <cell r="G3486">
            <v>1594.35</v>
          </cell>
        </row>
        <row r="3487">
          <cell r="A3487" t="str">
            <v>.2</v>
          </cell>
          <cell r="B3487" t="str">
            <v>Sinapi 88264</v>
          </cell>
          <cell r="C3487" t="str">
            <v xml:space="preserve">Eletricista com encargos complementares </v>
          </cell>
          <cell r="D3487" t="str">
            <v>h</v>
          </cell>
          <cell r="E3487">
            <v>2.5</v>
          </cell>
          <cell r="F3487">
            <v>19.11</v>
          </cell>
          <cell r="G3487">
            <v>47.78</v>
          </cell>
        </row>
        <row r="3488">
          <cell r="A3488" t="str">
            <v>.3</v>
          </cell>
          <cell r="B3488" t="str">
            <v>Sinapi 88316</v>
          </cell>
          <cell r="C3488" t="str">
            <v>Servente com encargos complementares</v>
          </cell>
          <cell r="D3488" t="str">
            <v>h</v>
          </cell>
          <cell r="E3488">
            <v>2.5</v>
          </cell>
          <cell r="F3488">
            <v>12.45</v>
          </cell>
          <cell r="G3488">
            <v>31.13</v>
          </cell>
        </row>
        <row r="3491">
          <cell r="A3491" t="str">
            <v>Composição 0804</v>
          </cell>
          <cell r="B3491" t="str">
            <v>Comp. 07861/ORSE para o Acionador indicado</v>
          </cell>
          <cell r="C3491" t="str">
            <v>Avisador audiovisual endereçável (ver especificações no memorial descrito)</v>
          </cell>
          <cell r="D3491" t="str">
            <v>un</v>
          </cell>
          <cell r="E3491">
            <v>1</v>
          </cell>
          <cell r="G3491">
            <v>413.59000000000003</v>
          </cell>
        </row>
        <row r="3492">
          <cell r="A3492" t="str">
            <v>.1</v>
          </cell>
          <cell r="B3492" t="str">
            <v>Proposta</v>
          </cell>
          <cell r="C3492" t="str">
            <v>Avisador audiovisual endereçável (ver especificações no memorial descrito)</v>
          </cell>
          <cell r="D3492" t="str">
            <v>un</v>
          </cell>
          <cell r="E3492">
            <v>1</v>
          </cell>
          <cell r="F3492">
            <v>397.8</v>
          </cell>
          <cell r="G3492">
            <v>397.8</v>
          </cell>
        </row>
        <row r="3493">
          <cell r="A3493" t="str">
            <v>.2</v>
          </cell>
          <cell r="B3493" t="str">
            <v>Sinapi 88264</v>
          </cell>
          <cell r="C3493" t="str">
            <v xml:space="preserve">Eletricista com encargos complementares </v>
          </cell>
          <cell r="D3493" t="str">
            <v>h</v>
          </cell>
          <cell r="E3493">
            <v>0.5</v>
          </cell>
          <cell r="F3493">
            <v>19.11</v>
          </cell>
          <cell r="G3493">
            <v>9.56</v>
          </cell>
        </row>
        <row r="3494">
          <cell r="A3494" t="str">
            <v>.3</v>
          </cell>
          <cell r="B3494" t="str">
            <v>Sinapi 88316</v>
          </cell>
          <cell r="C3494" t="str">
            <v>Servente com encargos complementares</v>
          </cell>
          <cell r="D3494" t="str">
            <v>h</v>
          </cell>
          <cell r="E3494">
            <v>0.5</v>
          </cell>
          <cell r="F3494">
            <v>12.45</v>
          </cell>
          <cell r="G3494">
            <v>6.23</v>
          </cell>
        </row>
        <row r="3497">
          <cell r="A3497" t="str">
            <v>Composição 0805</v>
          </cell>
          <cell r="B3497" t="str">
            <v>Comp. 07861/ORSE para o Acionador indicado</v>
          </cell>
          <cell r="C3497" t="str">
            <v>Acionador manual endereçável. (ver especificações no memorial descrito)</v>
          </cell>
          <cell r="D3497" t="str">
            <v>un</v>
          </cell>
          <cell r="E3497">
            <v>1</v>
          </cell>
          <cell r="G3497">
            <v>407.74</v>
          </cell>
        </row>
        <row r="3498">
          <cell r="A3498" t="str">
            <v>.1</v>
          </cell>
          <cell r="B3498" t="str">
            <v>Proposta</v>
          </cell>
          <cell r="C3498" t="str">
            <v>Acionador manual endereçável. (ver especificações no memorial descrito)</v>
          </cell>
          <cell r="D3498" t="str">
            <v>un</v>
          </cell>
          <cell r="E3498">
            <v>1</v>
          </cell>
          <cell r="F3498">
            <v>391.95</v>
          </cell>
          <cell r="G3498">
            <v>391.95</v>
          </cell>
        </row>
        <row r="3499">
          <cell r="A3499" t="str">
            <v>.2</v>
          </cell>
          <cell r="B3499" t="str">
            <v>Sinapi 88264</v>
          </cell>
          <cell r="C3499" t="str">
            <v xml:space="preserve">Eletricista com encargos complementares </v>
          </cell>
          <cell r="D3499" t="str">
            <v>h</v>
          </cell>
          <cell r="E3499">
            <v>0.5</v>
          </cell>
          <cell r="F3499">
            <v>19.11</v>
          </cell>
          <cell r="G3499">
            <v>9.56</v>
          </cell>
        </row>
        <row r="3500">
          <cell r="A3500" t="str">
            <v>.3</v>
          </cell>
          <cell r="B3500" t="str">
            <v>Sinapi 88316</v>
          </cell>
          <cell r="C3500" t="str">
            <v>Servente com encargos complementares</v>
          </cell>
          <cell r="D3500" t="str">
            <v>h</v>
          </cell>
          <cell r="E3500">
            <v>0.5</v>
          </cell>
          <cell r="F3500">
            <v>12.45</v>
          </cell>
          <cell r="G3500">
            <v>6.23</v>
          </cell>
        </row>
        <row r="3503">
          <cell r="A3503" t="str">
            <v>Composição 0806</v>
          </cell>
          <cell r="B3503" t="str">
            <v>Comp. Criada a partir do elemento</v>
          </cell>
          <cell r="C3503" t="str">
            <v>Válvula Solenoide</v>
          </cell>
          <cell r="D3503" t="str">
            <v>un</v>
          </cell>
          <cell r="E3503">
            <v>1</v>
          </cell>
          <cell r="G3503">
            <v>364.8</v>
          </cell>
        </row>
        <row r="3504">
          <cell r="A3504" t="str">
            <v>.1</v>
          </cell>
          <cell r="B3504" t="str">
            <v>Proposta</v>
          </cell>
          <cell r="C3504" t="str">
            <v>Válvula Solenoide</v>
          </cell>
          <cell r="D3504" t="str">
            <v>un</v>
          </cell>
          <cell r="E3504">
            <v>1</v>
          </cell>
          <cell r="F3504">
            <v>241</v>
          </cell>
          <cell r="G3504">
            <v>241</v>
          </cell>
        </row>
        <row r="3505">
          <cell r="A3505" t="str">
            <v>.2</v>
          </cell>
          <cell r="B3505" t="str">
            <v>Sinapi 88267</v>
          </cell>
          <cell r="C3505" t="str">
            <v>Encanador ou bombeiro hidráulico com encargos complementares</v>
          </cell>
          <cell r="D3505" t="str">
            <v>h</v>
          </cell>
          <cell r="E3505">
            <v>4</v>
          </cell>
          <cell r="F3505">
            <v>18.5</v>
          </cell>
          <cell r="G3505">
            <v>74</v>
          </cell>
        </row>
        <row r="3506">
          <cell r="A3506" t="str">
            <v>.3</v>
          </cell>
          <cell r="B3506" t="str">
            <v>Sinapi 88316</v>
          </cell>
          <cell r="C3506" t="str">
            <v>servente com encargos complementares</v>
          </cell>
          <cell r="D3506" t="str">
            <v>h</v>
          </cell>
          <cell r="E3506">
            <v>4</v>
          </cell>
          <cell r="F3506">
            <v>12.45</v>
          </cell>
          <cell r="G3506">
            <v>49.8</v>
          </cell>
        </row>
        <row r="3509">
          <cell r="A3509" t="str">
            <v>Composição 0807</v>
          </cell>
          <cell r="B3509" t="str">
            <v>Comp. Criada a partir do elemento</v>
          </cell>
          <cell r="C3509" t="str">
            <v>Caixa de ligação à prova de explosão, com componentes conforme diagrama em projeto</v>
          </cell>
          <cell r="D3509" t="str">
            <v>un</v>
          </cell>
          <cell r="E3509">
            <v>1</v>
          </cell>
          <cell r="G3509">
            <v>986.01</v>
          </cell>
        </row>
        <row r="3510">
          <cell r="A3510" t="str">
            <v>.1</v>
          </cell>
          <cell r="B3510" t="str">
            <v>Proposta</v>
          </cell>
          <cell r="C3510" t="str">
            <v>Caixa de ligação à prova de explosão, com componentes conforme diagrama em projeto</v>
          </cell>
          <cell r="D3510" t="str">
            <v>un</v>
          </cell>
          <cell r="E3510">
            <v>1</v>
          </cell>
          <cell r="F3510">
            <v>911</v>
          </cell>
          <cell r="G3510">
            <v>911</v>
          </cell>
        </row>
        <row r="3511">
          <cell r="A3511" t="str">
            <v>.2</v>
          </cell>
          <cell r="B3511" t="str">
            <v>Sinapi 88264</v>
          </cell>
          <cell r="C3511" t="str">
            <v xml:space="preserve">Eletricista com encargos complementares </v>
          </cell>
          <cell r="D3511" t="str">
            <v>h</v>
          </cell>
          <cell r="E3511">
            <v>1.2</v>
          </cell>
          <cell r="F3511">
            <v>19.11</v>
          </cell>
          <cell r="G3511">
            <v>22.93</v>
          </cell>
        </row>
        <row r="3512">
          <cell r="A3512" t="str">
            <v>.3</v>
          </cell>
          <cell r="B3512" t="str">
            <v>Sinapi 88267</v>
          </cell>
          <cell r="C3512" t="str">
            <v>Encanador ou bombeiro hidráulico com encargos complementares</v>
          </cell>
          <cell r="D3512" t="str">
            <v>h</v>
          </cell>
          <cell r="E3512">
            <v>1.2</v>
          </cell>
          <cell r="F3512">
            <v>18.5</v>
          </cell>
          <cell r="G3512">
            <v>22.2</v>
          </cell>
        </row>
        <row r="3513">
          <cell r="A3513" t="str">
            <v>.4</v>
          </cell>
          <cell r="B3513" t="str">
            <v>Sinapi 88316</v>
          </cell>
          <cell r="C3513" t="str">
            <v>Servente com encargos complementares</v>
          </cell>
          <cell r="D3513" t="str">
            <v>h</v>
          </cell>
          <cell r="E3513">
            <v>2.4</v>
          </cell>
          <cell r="F3513">
            <v>12.45</v>
          </cell>
          <cell r="G3513">
            <v>29.88</v>
          </cell>
        </row>
        <row r="3516">
          <cell r="A3516" t="str">
            <v>Composição 0901</v>
          </cell>
          <cell r="B3516" t="str">
            <v>Composições Sinapi</v>
          </cell>
          <cell r="C3516"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v>
          </cell>
          <cell r="D3516" t="str">
            <v>m</v>
          </cell>
          <cell r="E3516">
            <v>1</v>
          </cell>
          <cell r="G3516">
            <v>26.52</v>
          </cell>
        </row>
        <row r="3517">
          <cell r="A3517" t="str">
            <v>.1</v>
          </cell>
          <cell r="B3517" t="str">
            <v>Sinapi 92687</v>
          </cell>
          <cell r="C3517" t="str">
            <v>Tubo de aço galvanizado com costura, classe média, conexão rosqueada, dn 15 (1/2"), instalado em ramais e sub-ramais de gás - fornecimento e instalação</v>
          </cell>
          <cell r="D3517" t="str">
            <v>m</v>
          </cell>
          <cell r="E3517">
            <v>1</v>
          </cell>
          <cell r="F3517">
            <v>16.989999999999998</v>
          </cell>
          <cell r="G3517">
            <v>16.989999999999998</v>
          </cell>
        </row>
        <row r="3518">
          <cell r="A3518" t="str">
            <v>.2</v>
          </cell>
          <cell r="B3518" t="str">
            <v>Sinapi 92693</v>
          </cell>
          <cell r="C3518" t="str">
            <v>Luva, em ferro galvanizado, conexão rosqueada, dn 15 (1/2"), instalado em ramais e sub-ramais de gás - fornecimento e instalação</v>
          </cell>
          <cell r="D3518" t="str">
            <v>un</v>
          </cell>
          <cell r="E3518">
            <v>0.33333000000000002</v>
          </cell>
          <cell r="F3518">
            <v>9.0399999999999991</v>
          </cell>
          <cell r="G3518">
            <v>3.01</v>
          </cell>
        </row>
        <row r="3519">
          <cell r="A3519" t="str">
            <v>.3</v>
          </cell>
          <cell r="B3519" t="str">
            <v>Sinapi 92699</v>
          </cell>
          <cell r="C3519" t="str">
            <v>Joelho 90 graus, em ferro galvanizado, conexão rosqueada, dn 15 (1/2"), instalado em ramais e sub-ramais de gás - fornecimento e instalação</v>
          </cell>
          <cell r="D3519" t="str">
            <v>un</v>
          </cell>
          <cell r="E3519">
            <v>0.33333000000000002</v>
          </cell>
          <cell r="F3519">
            <v>12.32</v>
          </cell>
          <cell r="G3519">
            <v>4.1100000000000003</v>
          </cell>
        </row>
        <row r="3520">
          <cell r="A3520" t="str">
            <v>.4</v>
          </cell>
          <cell r="B3520" t="str">
            <v>Estimado</v>
          </cell>
          <cell r="C3520" t="str">
            <v>Apoios, suportes e fixações - 10% do total</v>
          </cell>
          <cell r="D3520" t="str">
            <v>un</v>
          </cell>
          <cell r="E3520">
            <v>0.1</v>
          </cell>
          <cell r="F3520">
            <v>24.11</v>
          </cell>
          <cell r="G3520">
            <v>2.41</v>
          </cell>
        </row>
        <row r="3523">
          <cell r="A3523" t="str">
            <v>Composição 0902</v>
          </cell>
          <cell r="B3523" t="str">
            <v>Composições Sinapi</v>
          </cell>
          <cell r="C3523"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v>
          </cell>
          <cell r="D3523" t="str">
            <v>m</v>
          </cell>
          <cell r="E3523">
            <v>1</v>
          </cell>
          <cell r="G3523">
            <v>39.14</v>
          </cell>
        </row>
        <row r="3524">
          <cell r="A3524" t="str">
            <v>.1</v>
          </cell>
          <cell r="B3524" t="str">
            <v>Sinapi 92688</v>
          </cell>
          <cell r="C3524" t="str">
            <v>Tubo de aço galvanizado com costura, classe média, conexão rosqueada, dn 20 (3/4"), instalado em ramais e sub-ramais de gás - fornecimento e instalação</v>
          </cell>
          <cell r="D3524" t="str">
            <v>m</v>
          </cell>
          <cell r="E3524">
            <v>1</v>
          </cell>
          <cell r="F3524">
            <v>24.04</v>
          </cell>
          <cell r="G3524">
            <v>24.04</v>
          </cell>
        </row>
        <row r="3525">
          <cell r="A3525" t="str">
            <v>.2</v>
          </cell>
          <cell r="B3525" t="str">
            <v>Sinapi 92695</v>
          </cell>
          <cell r="C3525" t="str">
            <v>Luva, em ferro galvanizado, conexão rosqueada, dn 20 (3/4"), instalado em ramais e sub-ramais de gás - fornecimento e instalação</v>
          </cell>
          <cell r="D3525" t="str">
            <v>un</v>
          </cell>
          <cell r="E3525">
            <v>0.33333000000000002</v>
          </cell>
          <cell r="F3525">
            <v>14.32</v>
          </cell>
          <cell r="G3525">
            <v>4.7699999999999996</v>
          </cell>
        </row>
        <row r="3526">
          <cell r="A3526" t="str">
            <v>.3</v>
          </cell>
          <cell r="B3526" t="str">
            <v>Sinapi 92701</v>
          </cell>
          <cell r="C3526" t="str">
            <v>Joelho 90 graus, em ferro galvanizado, conexão rosqueada, dn 20 (3/4"), instalado em ramais e sub-ramais de gás - fornecimento e instalação</v>
          </cell>
          <cell r="D3526" t="str">
            <v>un</v>
          </cell>
          <cell r="E3526">
            <v>0.33333000000000002</v>
          </cell>
          <cell r="F3526">
            <v>20.309999999999999</v>
          </cell>
          <cell r="G3526">
            <v>6.77</v>
          </cell>
        </row>
        <row r="3527">
          <cell r="A3527" t="str">
            <v>.4</v>
          </cell>
          <cell r="B3527" t="str">
            <v>Estimado</v>
          </cell>
          <cell r="C3527" t="str">
            <v>Apoios, suportes e fixações - 10% do total</v>
          </cell>
          <cell r="D3527" t="str">
            <v>un</v>
          </cell>
          <cell r="E3527">
            <v>0.1</v>
          </cell>
          <cell r="F3527">
            <v>35.58</v>
          </cell>
          <cell r="G3527">
            <v>3.56</v>
          </cell>
        </row>
        <row r="3530">
          <cell r="A3530" t="str">
            <v>Composição 0903</v>
          </cell>
          <cell r="B3530" t="str">
            <v>Comp. Sinapi 99619 para a válvula indicada</v>
          </cell>
          <cell r="C3530" t="str">
            <v>Válvula de bloqueio de fluxo (solenoide) Ø3/4", corpo em alumínio fundido. Ref.: ALARMSEG - Mod. ALMEV12</v>
          </cell>
          <cell r="D3530" t="str">
            <v>un</v>
          </cell>
          <cell r="E3530">
            <v>1</v>
          </cell>
          <cell r="G3530">
            <v>856.7</v>
          </cell>
        </row>
        <row r="3531">
          <cell r="A3531" t="str">
            <v>.1</v>
          </cell>
          <cell r="B3531" t="str">
            <v>Ins Sinapi 3148</v>
          </cell>
          <cell r="C3531" t="str">
            <v>Fita veda rosca em rolos de 18 mm x 50 m (l x c)</v>
          </cell>
          <cell r="D3531" t="str">
            <v>un</v>
          </cell>
          <cell r="E3531">
            <v>1.2999999999999999E-2</v>
          </cell>
          <cell r="F3531">
            <v>12.9</v>
          </cell>
          <cell r="G3531">
            <v>0.17</v>
          </cell>
        </row>
        <row r="3532">
          <cell r="A3532" t="str">
            <v>.2</v>
          </cell>
          <cell r="B3532" t="str">
            <v>Proposta</v>
          </cell>
          <cell r="C3532" t="str">
            <v>Válvula de bloqueio de fluxo (solenoide) Ø3/4", corpo em alumínio fundido. Ref.: ALARMSEG - Mod. ALMEV12</v>
          </cell>
          <cell r="D3532" t="str">
            <v>un</v>
          </cell>
          <cell r="E3532">
            <v>1</v>
          </cell>
          <cell r="F3532">
            <v>850</v>
          </cell>
          <cell r="G3532">
            <v>850</v>
          </cell>
        </row>
        <row r="3533">
          <cell r="A3533" t="str">
            <v>.3</v>
          </cell>
          <cell r="B3533" t="str">
            <v>Sinapi 88248</v>
          </cell>
          <cell r="C3533" t="str">
            <v>Auxiliar de encanador ou bombeiro hidráulico com encargos complementares</v>
          </cell>
          <cell r="D3533" t="str">
            <v>h</v>
          </cell>
          <cell r="E3533">
            <v>0.2</v>
          </cell>
          <cell r="F3533">
            <v>14.13</v>
          </cell>
          <cell r="G3533">
            <v>2.83</v>
          </cell>
        </row>
        <row r="3534">
          <cell r="A3534" t="str">
            <v>.4</v>
          </cell>
          <cell r="B3534" t="str">
            <v>Sinapi 88267</v>
          </cell>
          <cell r="C3534" t="str">
            <v>Encanador ou bombeiro hidráulico com encargos complementares</v>
          </cell>
          <cell r="D3534" t="str">
            <v>h</v>
          </cell>
          <cell r="E3534">
            <v>0.2</v>
          </cell>
          <cell r="F3534">
            <v>18.5</v>
          </cell>
          <cell r="G3534">
            <v>3.7</v>
          </cell>
        </row>
        <row r="3537">
          <cell r="A3537" t="str">
            <v>Composição 0904</v>
          </cell>
          <cell r="B3537" t="str">
            <v>Comp. Sinapi 95248 para a válvula indicada</v>
          </cell>
          <cell r="C3537" t="str">
            <v>Válvula de esfera, Ø1/2", monobloco, corpo em aço inox, ASTM A216, haste a prova de expulsão. Ref.: NIÁGARA ou Similar.</v>
          </cell>
          <cell r="D3537" t="str">
            <v>un</v>
          </cell>
          <cell r="E3537">
            <v>1</v>
          </cell>
          <cell r="G3537">
            <v>109.09</v>
          </cell>
        </row>
        <row r="3538">
          <cell r="A3538" t="str">
            <v>.1</v>
          </cell>
          <cell r="B3538" t="str">
            <v>Ins Sinapi 3148</v>
          </cell>
          <cell r="C3538" t="str">
            <v>Fita veda rosca em rolos de 18 mm x 50 m (l x c)</v>
          </cell>
          <cell r="D3538" t="str">
            <v>un</v>
          </cell>
          <cell r="E3538">
            <v>9.4999999999999998E-3</v>
          </cell>
          <cell r="F3538">
            <v>12.9</v>
          </cell>
          <cell r="G3538">
            <v>0.12</v>
          </cell>
        </row>
        <row r="3539">
          <cell r="A3539" t="str">
            <v>.2</v>
          </cell>
          <cell r="B3539" t="str">
            <v>Proposta</v>
          </cell>
          <cell r="C3539" t="str">
            <v>Válvula de esfera, Ø1/2", monobloco, corpo em aço inox, ASTM A216, haste a prova de expulsão. Ref.: NIÁGARA ou Similar.</v>
          </cell>
          <cell r="D3539" t="str">
            <v>un</v>
          </cell>
          <cell r="E3539">
            <v>1</v>
          </cell>
          <cell r="F3539">
            <v>83.7</v>
          </cell>
          <cell r="G3539">
            <v>83.7</v>
          </cell>
        </row>
        <row r="3540">
          <cell r="A3540" t="str">
            <v>.3</v>
          </cell>
          <cell r="B3540" t="str">
            <v>Sinapi 88248</v>
          </cell>
          <cell r="C3540" t="str">
            <v>Auxiliar de encanador ou bombeiro hidráulico com encargos complementares</v>
          </cell>
          <cell r="D3540" t="str">
            <v>h</v>
          </cell>
          <cell r="E3540">
            <v>0.77449999999999997</v>
          </cell>
          <cell r="F3540">
            <v>14.13</v>
          </cell>
          <cell r="G3540">
            <v>10.94</v>
          </cell>
        </row>
        <row r="3541">
          <cell r="A3541" t="str">
            <v>.4</v>
          </cell>
          <cell r="B3541" t="str">
            <v>Sinapi 88267</v>
          </cell>
          <cell r="C3541" t="str">
            <v>Encanador ou bombeiro hidráulico com encargos complementares</v>
          </cell>
          <cell r="D3541" t="str">
            <v>h</v>
          </cell>
          <cell r="E3541">
            <v>0.77449999999999997</v>
          </cell>
          <cell r="F3541">
            <v>18.5</v>
          </cell>
          <cell r="G3541">
            <v>14.33</v>
          </cell>
        </row>
        <row r="3544">
          <cell r="A3544" t="str">
            <v>Composição 0905</v>
          </cell>
          <cell r="B3544" t="str">
            <v>Comp. Criada a partir do elemento</v>
          </cell>
          <cell r="C3544" t="str">
            <v>Válvula de bloqueio automático sobrepressão, corpo em ferro fundido nodular GGG40, Ø3/4" rosca NPT</v>
          </cell>
          <cell r="D3544" t="str">
            <v>un</v>
          </cell>
          <cell r="E3544">
            <v>1</v>
          </cell>
          <cell r="G3544">
            <v>534.05999999999995</v>
          </cell>
        </row>
        <row r="3545">
          <cell r="A3545" t="str">
            <v>.1</v>
          </cell>
          <cell r="B3545" t="str">
            <v>Ins Sinapi 3148</v>
          </cell>
          <cell r="C3545" t="str">
            <v>Fita veda rosca em rolos de 18 mm x 50 m (l x c)</v>
          </cell>
          <cell r="D3545" t="str">
            <v>un</v>
          </cell>
          <cell r="E3545">
            <v>1.2999999999999999E-2</v>
          </cell>
          <cell r="F3545">
            <v>12.9</v>
          </cell>
          <cell r="G3545">
            <v>0.17</v>
          </cell>
        </row>
        <row r="3546">
          <cell r="A3546" t="str">
            <v>.2</v>
          </cell>
          <cell r="B3546" t="str">
            <v>Proposta</v>
          </cell>
          <cell r="C3546" t="str">
            <v>Válvula de bloqueio automático sobrepressão, corpo em ferro fundido nodular GGG40, Ø3/4" rosca NPT</v>
          </cell>
          <cell r="D3546" t="str">
            <v>un</v>
          </cell>
          <cell r="E3546">
            <v>1</v>
          </cell>
          <cell r="F3546">
            <v>436</v>
          </cell>
          <cell r="G3546">
            <v>436</v>
          </cell>
        </row>
        <row r="3547">
          <cell r="A3547" t="str">
            <v>.3</v>
          </cell>
          <cell r="B3547" t="str">
            <v>Sinapi 88248</v>
          </cell>
          <cell r="C3547" t="str">
            <v>Auxiliar de encanador ou bombeiro hidráulico com encargos complementares</v>
          </cell>
          <cell r="D3547" t="str">
            <v>h</v>
          </cell>
          <cell r="E3547">
            <v>3</v>
          </cell>
          <cell r="F3547">
            <v>14.13</v>
          </cell>
          <cell r="G3547">
            <v>42.39</v>
          </cell>
        </row>
        <row r="3548">
          <cell r="A3548" t="str">
            <v>.4</v>
          </cell>
          <cell r="B3548" t="str">
            <v>Sinapi 88267</v>
          </cell>
          <cell r="C3548" t="str">
            <v>Encanador ou bombeiro hidráulico com encargos complementares</v>
          </cell>
          <cell r="D3548" t="str">
            <v>h</v>
          </cell>
          <cell r="E3548">
            <v>3</v>
          </cell>
          <cell r="F3548">
            <v>18.5</v>
          </cell>
          <cell r="G3548">
            <v>55.5</v>
          </cell>
        </row>
        <row r="3551">
          <cell r="A3551" t="str">
            <v>Composição 0906</v>
          </cell>
          <cell r="B3551" t="str">
            <v>Comp. Sinapi 95248 para a válvula indicada</v>
          </cell>
          <cell r="C3551" t="str">
            <v>Regulador de pressão de 2º estágio, Ø1/2". Ref.: CLESSE - COMAP do Brasil Ltda - Mod. BP2202 (cód. CB57811) ou Similar</v>
          </cell>
          <cell r="D3551" t="str">
            <v>un</v>
          </cell>
          <cell r="E3551">
            <v>1</v>
          </cell>
          <cell r="G3551">
            <v>97.72</v>
          </cell>
        </row>
        <row r="3552">
          <cell r="A3552" t="str">
            <v>.1</v>
          </cell>
          <cell r="B3552" t="str">
            <v>Ins Sinapi 3148</v>
          </cell>
          <cell r="C3552" t="str">
            <v>Fita veda rosca em rolos de 18 mm x 50 m (l x c)</v>
          </cell>
          <cell r="D3552" t="str">
            <v>un</v>
          </cell>
          <cell r="E3552">
            <v>9.4999999999999998E-3</v>
          </cell>
          <cell r="F3552">
            <v>12.9</v>
          </cell>
          <cell r="G3552">
            <v>0.12</v>
          </cell>
        </row>
        <row r="3553">
          <cell r="A3553" t="str">
            <v>.2</v>
          </cell>
          <cell r="B3553" t="str">
            <v>Proposta</v>
          </cell>
          <cell r="C3553" t="str">
            <v>Regulador de pressão de 2º estágio, Ø1/2". Ref.: CLESSE - COMAP do Brasil Ltda - Mod. BP2202 (cód. CB57811) ou Similar</v>
          </cell>
          <cell r="D3553" t="str">
            <v>un</v>
          </cell>
          <cell r="E3553">
            <v>1</v>
          </cell>
          <cell r="F3553">
            <v>72.33</v>
          </cell>
          <cell r="G3553">
            <v>72.33</v>
          </cell>
        </row>
        <row r="3554">
          <cell r="A3554" t="str">
            <v>.3</v>
          </cell>
          <cell r="B3554" t="str">
            <v>Sinapi 88248</v>
          </cell>
          <cell r="C3554" t="str">
            <v>Auxiliar de encanador ou bombeiro hidráulico com encargos complementares</v>
          </cell>
          <cell r="D3554" t="str">
            <v>h</v>
          </cell>
          <cell r="E3554">
            <v>0.77449999999999997</v>
          </cell>
          <cell r="F3554">
            <v>14.13</v>
          </cell>
          <cell r="G3554">
            <v>10.94</v>
          </cell>
        </row>
        <row r="3555">
          <cell r="A3555" t="str">
            <v>.4</v>
          </cell>
          <cell r="B3555" t="str">
            <v>Sinapi 88267</v>
          </cell>
          <cell r="C3555" t="str">
            <v>Encanador ou bombeiro hidráulico com encargos complementares</v>
          </cell>
          <cell r="D3555" t="str">
            <v>h</v>
          </cell>
          <cell r="E3555">
            <v>0.77449999999999997</v>
          </cell>
          <cell r="F3555">
            <v>18.5</v>
          </cell>
          <cell r="G3555">
            <v>14.33</v>
          </cell>
        </row>
        <row r="3558">
          <cell r="A3558" t="str">
            <v>Composição 0907</v>
          </cell>
          <cell r="B3558" t="str">
            <v>Comp. Criada a partir do elemento</v>
          </cell>
          <cell r="C3558" t="str">
            <v>Mangueira (Pig Tail) de borracha sintética resistente a gás GLP, revestida com fios de latão. Ref.: UTILIFLEX ou Similar.</v>
          </cell>
          <cell r="D3558" t="str">
            <v>un</v>
          </cell>
          <cell r="E3558">
            <v>1</v>
          </cell>
          <cell r="G3558">
            <v>24.95</v>
          </cell>
        </row>
        <row r="3559">
          <cell r="A3559" t="str">
            <v>.1</v>
          </cell>
          <cell r="B3559" t="str">
            <v>Ins Sinapi 3148</v>
          </cell>
          <cell r="C3559" t="str">
            <v>Fita veda rosca em rolos de 18 mm x 50 m (l x c)</v>
          </cell>
          <cell r="D3559" t="str">
            <v>un</v>
          </cell>
          <cell r="E3559">
            <v>9.4999999999999998E-3</v>
          </cell>
          <cell r="F3559">
            <v>12.9</v>
          </cell>
          <cell r="G3559">
            <v>0.12</v>
          </cell>
        </row>
        <row r="3560">
          <cell r="A3560" t="str">
            <v>.2</v>
          </cell>
          <cell r="B3560" t="str">
            <v>Proposta</v>
          </cell>
          <cell r="C3560" t="str">
            <v>Mangueira (Pig Tail) de borracha sintética resistente a gás GLP, revestida com fios de latão. Ref.: UTILIFLEX ou Similar.</v>
          </cell>
          <cell r="D3560" t="str">
            <v>un</v>
          </cell>
          <cell r="E3560">
            <v>1</v>
          </cell>
          <cell r="F3560">
            <v>17.55</v>
          </cell>
          <cell r="G3560">
            <v>17.55</v>
          </cell>
        </row>
        <row r="3561">
          <cell r="A3561" t="str">
            <v>.3</v>
          </cell>
          <cell r="B3561" t="str">
            <v>Sinapi 88248</v>
          </cell>
          <cell r="C3561" t="str">
            <v>Auxiliar de encanador ou bombeiro hidráulico com encargos complementares</v>
          </cell>
          <cell r="D3561" t="str">
            <v>h</v>
          </cell>
          <cell r="E3561">
            <v>0.223</v>
          </cell>
          <cell r="F3561">
            <v>14.13</v>
          </cell>
          <cell r="G3561">
            <v>3.15</v>
          </cell>
        </row>
        <row r="3562">
          <cell r="A3562" t="str">
            <v>.4</v>
          </cell>
          <cell r="B3562" t="str">
            <v>Sinapi 88267</v>
          </cell>
          <cell r="C3562" t="str">
            <v>Encanador ou bombeiro hidráulico com encargos complementares</v>
          </cell>
          <cell r="D3562" t="str">
            <v>h</v>
          </cell>
          <cell r="E3562">
            <v>0.223</v>
          </cell>
          <cell r="F3562">
            <v>18.5</v>
          </cell>
          <cell r="G3562">
            <v>4.13</v>
          </cell>
        </row>
        <row r="3565">
          <cell r="A3565" t="str">
            <v>Composição 0908</v>
          </cell>
          <cell r="B3565" t="str">
            <v>Composições Sinapi</v>
          </cell>
          <cell r="C3565" t="str">
            <v>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v>
          </cell>
          <cell r="D3565" t="str">
            <v>cj</v>
          </cell>
          <cell r="E3565">
            <v>1</v>
          </cell>
          <cell r="G3565">
            <v>23535.18</v>
          </cell>
        </row>
        <row r="3566">
          <cell r="A3566" t="str">
            <v>.1</v>
          </cell>
          <cell r="B3566" t="str">
            <v>Sinapi 96523</v>
          </cell>
          <cell r="C3566" t="str">
            <v>Escavação manual de valas a qualquer profundidade, segundo Sinapi</v>
          </cell>
          <cell r="D3566" t="str">
            <v>m3</v>
          </cell>
          <cell r="E3566">
            <v>1.6</v>
          </cell>
          <cell r="F3566">
            <v>58.41</v>
          </cell>
          <cell r="G3566">
            <v>93.46</v>
          </cell>
        </row>
        <row r="3567">
          <cell r="A3567" t="str">
            <v>.2</v>
          </cell>
          <cell r="B3567" t="str">
            <v>Sinapi 96995</v>
          </cell>
          <cell r="C3567" t="str">
            <v>Reaterro de vala com compactação manual</v>
          </cell>
          <cell r="D3567" t="str">
            <v>m3</v>
          </cell>
          <cell r="E3567">
            <v>0.44</v>
          </cell>
          <cell r="F3567">
            <v>29.86</v>
          </cell>
          <cell r="G3567">
            <v>13.14</v>
          </cell>
        </row>
        <row r="3568">
          <cell r="A3568" t="str">
            <v>.3</v>
          </cell>
          <cell r="B3568" t="str">
            <v>Sinapi 95955</v>
          </cell>
          <cell r="C3568" t="str">
            <v>(Composição representativa) execução de estruturas de concreto armado, fck = 25 Mpa</v>
          </cell>
          <cell r="D3568" t="str">
            <v>m3</v>
          </cell>
          <cell r="E3568">
            <v>2.5</v>
          </cell>
          <cell r="F3568">
            <v>1992.96</v>
          </cell>
          <cell r="G3568">
            <v>4982.3999999999996</v>
          </cell>
        </row>
        <row r="3569">
          <cell r="A3569" t="str">
            <v>.4</v>
          </cell>
          <cell r="B3569" t="str">
            <v>Sinapi 87460</v>
          </cell>
          <cell r="C3569" t="str">
            <v>Alvenaria de vedação de blocos vazados de concreto de 9x19x39cm (espessura 9cm) de paredes com área líquida maior ou igual a 6m² com vãos e argamassa de assentamento com preparo manual</v>
          </cell>
          <cell r="D3569" t="str">
            <v>m2</v>
          </cell>
          <cell r="E3569">
            <v>29.12</v>
          </cell>
          <cell r="F3569">
            <v>49.98</v>
          </cell>
          <cell r="G3569">
            <v>1455.42</v>
          </cell>
        </row>
        <row r="3570">
          <cell r="A3570" t="str">
            <v>.5</v>
          </cell>
          <cell r="B3570" t="str">
            <v>Sinapi 87899</v>
          </cell>
          <cell r="C3570" t="str">
            <v>Chapisco aplicado em alvenaria (com presença de vãos) e estruturas de concreto de fachada, com rolo para textura acrílica. argamassa traço 1:4 e emulsão polimérica (adesivo) com preparo manual</v>
          </cell>
          <cell r="D3570" t="str">
            <v>m2</v>
          </cell>
          <cell r="E3570">
            <v>58.24</v>
          </cell>
          <cell r="F3570">
            <v>5.63</v>
          </cell>
          <cell r="G3570">
            <v>327.89</v>
          </cell>
        </row>
        <row r="3571">
          <cell r="A3571" t="str">
            <v>.6</v>
          </cell>
          <cell r="B3571" t="str">
            <v>Sinapi 87777</v>
          </cell>
          <cell r="C3571" t="str">
            <v>Emboço ou massa única em argamassa traço 1:2:8, preparo manual, aplicada manualmente em panos de fachada com presença de vãos, espessura de 25 mm. Fornecimento e aplicação</v>
          </cell>
          <cell r="D3571" t="str">
            <v>m2</v>
          </cell>
          <cell r="E3571">
            <v>58.24</v>
          </cell>
          <cell r="F3571">
            <v>38.99</v>
          </cell>
          <cell r="G3571">
            <v>2270.7800000000002</v>
          </cell>
        </row>
        <row r="3572">
          <cell r="A3572" t="str">
            <v>.7</v>
          </cell>
          <cell r="B3572" t="str">
            <v>Sinapi 94990</v>
          </cell>
          <cell r="C3572" t="str">
            <v>Execução de passeio (calçada) ou piso de concreto com concreto moldado in loco, feito em obra, acabamento convencional, não armado</v>
          </cell>
          <cell r="D3572" t="str">
            <v>m3</v>
          </cell>
          <cell r="E3572">
            <v>1.2</v>
          </cell>
          <cell r="F3572">
            <v>547.41999999999996</v>
          </cell>
          <cell r="G3572">
            <v>656.9</v>
          </cell>
        </row>
        <row r="3573">
          <cell r="A3573" t="str">
            <v>.8</v>
          </cell>
          <cell r="B3573" t="str">
            <v>Sinapi 88411</v>
          </cell>
          <cell r="C3573" t="str">
            <v>Fornecimento e aplicação manual de fundo selador acrílico em panos de fachada uma demão</v>
          </cell>
          <cell r="D3573" t="str">
            <v>m2</v>
          </cell>
          <cell r="E3573">
            <v>58.24</v>
          </cell>
          <cell r="F3573">
            <v>1.8</v>
          </cell>
          <cell r="G3573">
            <v>104.83</v>
          </cell>
        </row>
        <row r="3574">
          <cell r="A3574" t="str">
            <v>.9</v>
          </cell>
          <cell r="B3574" t="str">
            <v>Sinapi 96131</v>
          </cell>
          <cell r="C3574" t="str">
            <v>Fornecimento e aplicação manual de massa acrílica em panos de fachada, duas demãos</v>
          </cell>
          <cell r="D3574" t="str">
            <v>m2</v>
          </cell>
          <cell r="E3574">
            <v>58.24</v>
          </cell>
          <cell r="F3574">
            <v>18.55</v>
          </cell>
          <cell r="G3574">
            <v>1080.3499999999999</v>
          </cell>
        </row>
        <row r="3575">
          <cell r="A3575" t="str">
            <v>.10</v>
          </cell>
          <cell r="B3575" t="str">
            <v>Sinapi 88416</v>
          </cell>
          <cell r="C3575" t="str">
            <v>Fornecimento e aplicação de manual de pintura com tinta texturizada acrílica em panos de fachada duas demãos nas cores de projeto</v>
          </cell>
          <cell r="D3575" t="str">
            <v>m2</v>
          </cell>
          <cell r="E3575">
            <v>58.24</v>
          </cell>
          <cell r="F3575">
            <v>17.52</v>
          </cell>
          <cell r="G3575">
            <v>1020.36</v>
          </cell>
        </row>
        <row r="3576">
          <cell r="A3576" t="str">
            <v>.11</v>
          </cell>
          <cell r="B3576" t="str">
            <v>Sinapi 73933/4</v>
          </cell>
          <cell r="C3576" t="str">
            <v>Porta de ferro de abrir tipo barra chata, com requadro e guarnicao completa</v>
          </cell>
          <cell r="D3576" t="str">
            <v>m2</v>
          </cell>
          <cell r="E3576">
            <v>14.4</v>
          </cell>
          <cell r="F3576">
            <v>396.49</v>
          </cell>
          <cell r="G3576">
            <v>5709.46</v>
          </cell>
        </row>
        <row r="3577">
          <cell r="A3577" t="str">
            <v>.12</v>
          </cell>
          <cell r="B3577" t="str">
            <v>Ins Sinapi 7158</v>
          </cell>
          <cell r="C3577" t="str">
            <v>Tela de arame galv quadrangular / losangular, fio 2,77 mm (12 bwg), malha 5 x 5 cm, h = 2 m</v>
          </cell>
          <cell r="D3577" t="str">
            <v>m2</v>
          </cell>
          <cell r="E3577">
            <v>14.4</v>
          </cell>
          <cell r="F3577">
            <v>25</v>
          </cell>
          <cell r="G3577">
            <v>360</v>
          </cell>
        </row>
        <row r="3578">
          <cell r="A3578" t="str">
            <v>.13</v>
          </cell>
          <cell r="B3578" t="str">
            <v>Sinapi 73924/3</v>
          </cell>
          <cell r="C3578" t="str">
            <v>Fornecimento e aplicação de pintura esmalte fosco, duas demaos, sobre superficie metalica</v>
          </cell>
          <cell r="D3578" t="str">
            <v>m2</v>
          </cell>
          <cell r="E3578">
            <v>43.2</v>
          </cell>
          <cell r="F3578">
            <v>21.88</v>
          </cell>
          <cell r="G3578">
            <v>945.22</v>
          </cell>
        </row>
        <row r="3579">
          <cell r="A3579" t="str">
            <v>.14</v>
          </cell>
          <cell r="B3579" t="str">
            <v>Sinapi 74064/1</v>
          </cell>
          <cell r="C3579" t="str">
            <v>Fornecimento e aplicação de fundo anticorrosivo a base de oxido de ferro (zarcao), duas demaos</v>
          </cell>
          <cell r="D3579" t="str">
            <v>m2</v>
          </cell>
          <cell r="E3579">
            <v>43.2</v>
          </cell>
          <cell r="F3579">
            <v>16.440000000000001</v>
          </cell>
          <cell r="G3579">
            <v>710.21</v>
          </cell>
        </row>
        <row r="3580">
          <cell r="A3580" t="str">
            <v>.15</v>
          </cell>
          <cell r="B3580" t="str">
            <v>Sinapi 92543</v>
          </cell>
          <cell r="C3580" t="str">
            <v>Trama de madeira composta por terças para telhados de até 2 águas para telha ondulada de fibrocimento, metálica, plástica ou termoacústica, incluso transporte vertical</v>
          </cell>
          <cell r="D3580" t="str">
            <v>m2</v>
          </cell>
          <cell r="E3580">
            <v>13.2</v>
          </cell>
          <cell r="F3580">
            <v>10.73</v>
          </cell>
          <cell r="G3580">
            <v>141.63999999999999</v>
          </cell>
        </row>
        <row r="3581">
          <cell r="A3581" t="str">
            <v>.16</v>
          </cell>
          <cell r="B3581" t="str">
            <v>Sinapi 94213</v>
          </cell>
          <cell r="C3581" t="str">
            <v>Telhamento com telha de aço/alumínio e = 0,5 mm, com até 2 águas, incluso içamento</v>
          </cell>
          <cell r="D3581" t="str">
            <v>m2</v>
          </cell>
          <cell r="E3581">
            <v>13.2</v>
          </cell>
          <cell r="F3581">
            <v>40.64</v>
          </cell>
          <cell r="G3581">
            <v>536.45000000000005</v>
          </cell>
        </row>
        <row r="3582">
          <cell r="A3582" t="str">
            <v>.17</v>
          </cell>
          <cell r="B3582" t="str">
            <v>Composição 0902</v>
          </cell>
          <cell r="C3582" t="str">
            <v>Tubo de aço carbono sem costura galvanizado a fogo SCH 40  com conexões.</v>
          </cell>
          <cell r="D3582" t="str">
            <v>m</v>
          </cell>
          <cell r="E3582">
            <v>15</v>
          </cell>
          <cell r="F3582">
            <v>39.14</v>
          </cell>
          <cell r="G3582">
            <v>587.1</v>
          </cell>
        </row>
        <row r="3583">
          <cell r="A3583" t="str">
            <v>.18</v>
          </cell>
          <cell r="B3583" t="str">
            <v>Composição 0907</v>
          </cell>
          <cell r="C3583" t="str">
            <v>Pig Tail cobre 7/8"x7/16"</v>
          </cell>
          <cell r="D3583" t="str">
            <v>un</v>
          </cell>
          <cell r="E3583">
            <v>8</v>
          </cell>
          <cell r="F3583">
            <v>24.95</v>
          </cell>
          <cell r="G3583">
            <v>199.6</v>
          </cell>
        </row>
        <row r="3584">
          <cell r="A3584" t="str">
            <v>.19</v>
          </cell>
          <cell r="B3584" t="str">
            <v>Ins Sinapi 10404</v>
          </cell>
          <cell r="C3584" t="str">
            <v>Valvula de retencao horizontal, de bronze (pn-25), 1/2", 400 psi, tampa de porca de uniao, extremidades com rosca</v>
          </cell>
          <cell r="D3584" t="str">
            <v>un</v>
          </cell>
          <cell r="E3584">
            <v>8</v>
          </cell>
          <cell r="F3584">
            <v>36.93</v>
          </cell>
          <cell r="G3584">
            <v>295.44</v>
          </cell>
        </row>
        <row r="3585">
          <cell r="A3585" t="str">
            <v>.20</v>
          </cell>
          <cell r="B3585" t="str">
            <v>Proposta</v>
          </cell>
          <cell r="C3585" t="str">
            <v>Válvula esférica tripartida 3/4" - 300 #NPT</v>
          </cell>
          <cell r="D3585" t="str">
            <v>un</v>
          </cell>
          <cell r="E3585">
            <v>2</v>
          </cell>
          <cell r="F3585">
            <v>69</v>
          </cell>
          <cell r="G3585">
            <v>138</v>
          </cell>
        </row>
        <row r="3586">
          <cell r="A3586" t="str">
            <v>.21</v>
          </cell>
          <cell r="B3586" t="str">
            <v>Composição 1009</v>
          </cell>
          <cell r="C3586" t="str">
            <v>Manômetro 0-30Kgf/cm² - 1/4"</v>
          </cell>
          <cell r="D3586" t="str">
            <v>un</v>
          </cell>
          <cell r="E3586">
            <v>1</v>
          </cell>
          <cell r="F3586">
            <v>661.47</v>
          </cell>
          <cell r="G3586">
            <v>661.47</v>
          </cell>
        </row>
        <row r="3587">
          <cell r="A3587" t="str">
            <v>.22</v>
          </cell>
          <cell r="B3587" t="str">
            <v>Proposta</v>
          </cell>
          <cell r="C3587" t="str">
            <v>Válvula esférica monobloco 1/4" NPT</v>
          </cell>
          <cell r="D3587" t="str">
            <v>un</v>
          </cell>
          <cell r="E3587">
            <v>2</v>
          </cell>
          <cell r="F3587">
            <v>46</v>
          </cell>
          <cell r="G3587">
            <v>92</v>
          </cell>
        </row>
        <row r="3588">
          <cell r="A3588" t="str">
            <v>.23</v>
          </cell>
          <cell r="B3588" t="str">
            <v>Composição 1009</v>
          </cell>
          <cell r="C3588" t="str">
            <v>Manômetro 0-8Kgf/m² - 1/4"</v>
          </cell>
          <cell r="D3588" t="str">
            <v>un</v>
          </cell>
          <cell r="E3588">
            <v>1</v>
          </cell>
          <cell r="F3588">
            <v>661.47</v>
          </cell>
          <cell r="G3588">
            <v>661.47</v>
          </cell>
        </row>
        <row r="3589">
          <cell r="A3589" t="str">
            <v>.24</v>
          </cell>
          <cell r="B3589" t="str">
            <v>Composição 0906</v>
          </cell>
          <cell r="C3589" t="str">
            <v>Regulador de Pressão 1o. Estágio</v>
          </cell>
          <cell r="D3589" t="str">
            <v>un</v>
          </cell>
          <cell r="E3589">
            <v>1</v>
          </cell>
          <cell r="F3589">
            <v>97.72</v>
          </cell>
          <cell r="G3589">
            <v>97.72</v>
          </cell>
        </row>
        <row r="3590">
          <cell r="A3590" t="str">
            <v>.25</v>
          </cell>
          <cell r="B3590" t="str">
            <v>Ins Sinapi 569</v>
          </cell>
          <cell r="C3590" t="str">
            <v>Suporte do Manifold: Cantoneira 2"x2"x1/4" + Grampo "U"  + parafusos</v>
          </cell>
          <cell r="D3590" t="str">
            <v>kg</v>
          </cell>
          <cell r="E3590">
            <v>47.4</v>
          </cell>
          <cell r="F3590">
            <v>6.01</v>
          </cell>
          <cell r="G3590">
            <v>284.87</v>
          </cell>
        </row>
        <row r="3591">
          <cell r="A3591" t="str">
            <v>.26</v>
          </cell>
          <cell r="B3591" t="str">
            <v>Composição 0712</v>
          </cell>
          <cell r="C3591" t="str">
            <v>Placas de Sinalização "PROIBIDO FUMAR"</v>
          </cell>
          <cell r="D3591" t="str">
            <v>un</v>
          </cell>
          <cell r="E3591">
            <v>2</v>
          </cell>
          <cell r="F3591">
            <v>27.25</v>
          </cell>
          <cell r="G3591">
            <v>54.5</v>
          </cell>
        </row>
        <row r="3592">
          <cell r="A3592" t="str">
            <v>.27</v>
          </cell>
          <cell r="B3592" t="str">
            <v>Composição 0712</v>
          </cell>
          <cell r="C3592" t="str">
            <v>Placas de Sinalização "INFLAMÁVEL"</v>
          </cell>
          <cell r="D3592" t="str">
            <v>un</v>
          </cell>
          <cell r="E3592">
            <v>2</v>
          </cell>
          <cell r="F3592">
            <v>27.25</v>
          </cell>
          <cell r="G3592">
            <v>54.5</v>
          </cell>
        </row>
        <row r="3595">
          <cell r="A3595" t="str">
            <v>Composição 0909</v>
          </cell>
          <cell r="B3595" t="str">
            <v>Comp. Criada a partir do elemento</v>
          </cell>
          <cell r="C3595" t="str">
            <v>Caixa subterrânea, em tijolos maciços, 60x60x60cm, com dreno e ventilação permanente, para abrigo de válvula solenoide.</v>
          </cell>
          <cell r="D3595" t="str">
            <v>un</v>
          </cell>
          <cell r="E3595">
            <v>1</v>
          </cell>
          <cell r="G3595">
            <v>427.89</v>
          </cell>
        </row>
        <row r="3596">
          <cell r="A3596" t="str">
            <v>.1</v>
          </cell>
          <cell r="B3596" t="str">
            <v>Sinapi 72131</v>
          </cell>
          <cell r="C3596" t="str">
            <v>Alvenaria em tijolo ceramico macico 5x10x20cm 1 vez (espessura 20cm), assentado com argamassa traco 1:2:8 (cimento, cal e areia)</v>
          </cell>
          <cell r="D3596" t="str">
            <v>m2</v>
          </cell>
          <cell r="E3596">
            <v>1.44</v>
          </cell>
          <cell r="F3596">
            <v>106.53</v>
          </cell>
          <cell r="G3596">
            <v>153.4</v>
          </cell>
        </row>
        <row r="3597">
          <cell r="A3597" t="str">
            <v>.2</v>
          </cell>
          <cell r="B3597" t="str">
            <v>Sinapi 87878</v>
          </cell>
          <cell r="C3597" t="str">
            <v>Chapisco aplicado tanto em pilares e vigas de concreto como em alvenarias de paredes internas, com colher de pedreiro. argamassa traço 1:3 com preparo manual</v>
          </cell>
          <cell r="D3597" t="str">
            <v>m2</v>
          </cell>
          <cell r="E3597">
            <v>1.8</v>
          </cell>
          <cell r="F3597">
            <v>3.14</v>
          </cell>
          <cell r="G3597">
            <v>5.65</v>
          </cell>
        </row>
        <row r="3598">
          <cell r="A3598" t="str">
            <v>.3</v>
          </cell>
          <cell r="B3598" t="str">
            <v>Sinapi 98560</v>
          </cell>
          <cell r="C3598" t="str">
            <v>Impermeabilizacao de superficie com argamassa de cimento e areia, traco 1:3, com aditivo impermeabilizante, e=2 cm</v>
          </cell>
          <cell r="D3598" t="str">
            <v>m2</v>
          </cell>
          <cell r="E3598">
            <v>1.8</v>
          </cell>
          <cell r="F3598">
            <v>33.33</v>
          </cell>
          <cell r="G3598">
            <v>59.99</v>
          </cell>
        </row>
        <row r="3599">
          <cell r="A3599" t="str">
            <v>.4</v>
          </cell>
          <cell r="B3599" t="str">
            <v>Sinapi 83681</v>
          </cell>
          <cell r="C3599" t="str">
            <v>Tubo pvc Ø 4" com material drenante para dreno/barbaca - fornecimento e instalacao</v>
          </cell>
          <cell r="D3599" t="str">
            <v>m</v>
          </cell>
          <cell r="E3599">
            <v>0.4</v>
          </cell>
          <cell r="F3599">
            <v>15.07</v>
          </cell>
          <cell r="G3599">
            <v>6.03</v>
          </cell>
        </row>
        <row r="3600">
          <cell r="A3600" t="str">
            <v>.5</v>
          </cell>
          <cell r="B3600" t="str">
            <v>Sinapi 83534</v>
          </cell>
          <cell r="C3600" t="str">
            <v>Lastro de concreto, preparo mecanico, incluso aditivo impermeabilizante - fundo da caixa</v>
          </cell>
          <cell r="D3600" t="str">
            <v>m3</v>
          </cell>
          <cell r="E3600">
            <v>4.0500000000000001E-2</v>
          </cell>
          <cell r="F3600">
            <v>535.41999999999996</v>
          </cell>
          <cell r="G3600">
            <v>21.68</v>
          </cell>
        </row>
        <row r="3601">
          <cell r="A3601" t="str">
            <v>.6</v>
          </cell>
          <cell r="B3601" t="str">
            <v>Sinapi 94107</v>
          </cell>
          <cell r="C3601" t="str">
            <v>Lastro com preparo de fundo, largura maior ou igual a 1,5 m, com camada de brita, lançamento manual, em local com nível baixo de interferência</v>
          </cell>
          <cell r="D3601" t="str">
            <v>m3</v>
          </cell>
          <cell r="E3601">
            <v>0.16200000000000001</v>
          </cell>
          <cell r="F3601">
            <v>176.52</v>
          </cell>
          <cell r="G3601">
            <v>28.6</v>
          </cell>
        </row>
        <row r="3602">
          <cell r="A3602" t="str">
            <v>.7</v>
          </cell>
          <cell r="B3602" t="str">
            <v>Ins Sinapi 4777</v>
          </cell>
          <cell r="C3602" t="str">
            <v>Cantoneira de aco, com abas iguais,  qualquer bitola</v>
          </cell>
          <cell r="D3602" t="str">
            <v>kg</v>
          </cell>
          <cell r="E3602">
            <v>6.2412999999999998</v>
          </cell>
          <cell r="F3602">
            <v>4.2699999999999996</v>
          </cell>
          <cell r="G3602">
            <v>26.65</v>
          </cell>
        </row>
        <row r="3603">
          <cell r="A3603" t="str">
            <v>.8</v>
          </cell>
          <cell r="B3603" t="str">
            <v>Ins Sinapi 11241</v>
          </cell>
          <cell r="C3603" t="str">
            <v>Tampao fofo articulado p/ registro, classe a15 carga maxima 1,5 t, *400 x 400* mm</v>
          </cell>
          <cell r="D3603" t="str">
            <v>un</v>
          </cell>
          <cell r="E3603">
            <v>1</v>
          </cell>
          <cell r="F3603">
            <v>125.89</v>
          </cell>
          <cell r="G3603">
            <v>125.89</v>
          </cell>
        </row>
        <row r="3606">
          <cell r="A3606" t="str">
            <v>Composição 0910</v>
          </cell>
          <cell r="B3606" t="str">
            <v>Composições Sinapi</v>
          </cell>
          <cell r="C3606" t="str">
            <v>Envelope de concreto, 40x40cm, para tubulações enterradas. Conforme detalhe constante em projeto.</v>
          </cell>
          <cell r="D3606" t="str">
            <v>m</v>
          </cell>
          <cell r="E3606">
            <v>1</v>
          </cell>
          <cell r="G3606">
            <v>64.87</v>
          </cell>
        </row>
        <row r="3607">
          <cell r="A3607" t="str">
            <v>.1</v>
          </cell>
          <cell r="B3607" t="str">
            <v>Sinapi 94962</v>
          </cell>
          <cell r="C3607" t="str">
            <v>Concreto magro para lastro, traço 1:4,5:4,5 (cimento/ areia média/ brita 1) - preparo mecânico com betoneira 400 l</v>
          </cell>
          <cell r="D3607" t="str">
            <v>m3</v>
          </cell>
          <cell r="E3607">
            <v>0.16</v>
          </cell>
          <cell r="F3607">
            <v>271.98</v>
          </cell>
          <cell r="G3607">
            <v>43.52</v>
          </cell>
        </row>
        <row r="3608">
          <cell r="A3608" t="str">
            <v>.2</v>
          </cell>
          <cell r="B3608" t="str">
            <v>Sinapi 92873</v>
          </cell>
          <cell r="C3608" t="str">
            <v>Lançamento com uso de baldes, adensamento e acabamento de concreto em estruturas</v>
          </cell>
          <cell r="D3608" t="str">
            <v>m3</v>
          </cell>
          <cell r="E3608">
            <v>0.16</v>
          </cell>
          <cell r="F3608">
            <v>133.43</v>
          </cell>
          <cell r="G3608">
            <v>21.35</v>
          </cell>
        </row>
        <row r="3611">
          <cell r="A3611" t="str">
            <v>Composição 0911</v>
          </cell>
          <cell r="B3611" t="str">
            <v>Comp. Criada a partir do elemento</v>
          </cell>
          <cell r="C3611" t="str">
            <v>Tratamento anticorrosivo para tubulações enterradas, composto por aplicação de 2 demãos de emulsão betuminosa em toda extensão da rede e envolvimento por fita Scotch rap da 3M.</v>
          </cell>
          <cell r="D3611" t="str">
            <v>m</v>
          </cell>
          <cell r="E3611">
            <v>1</v>
          </cell>
          <cell r="G3611">
            <v>16.54</v>
          </cell>
        </row>
        <row r="3612">
          <cell r="A3612" t="str">
            <v>.1</v>
          </cell>
          <cell r="B3612" t="str">
            <v>Sinapi 74106/1</v>
          </cell>
          <cell r="C3612" t="str">
            <v>Impermeabilizacao de estruturas enterradas, com tinta asfaltica, duas demaos</v>
          </cell>
          <cell r="D3612" t="str">
            <v>m2</v>
          </cell>
          <cell r="E3612">
            <v>0.25</v>
          </cell>
          <cell r="F3612">
            <v>7.87</v>
          </cell>
          <cell r="G3612">
            <v>1.97</v>
          </cell>
        </row>
        <row r="3613">
          <cell r="A3613" t="str">
            <v>.2</v>
          </cell>
          <cell r="B3613" t="str">
            <v>Ins Sinapi 39634</v>
          </cell>
          <cell r="C3613" t="str">
            <v>Fita adesiva anticorrosiva de pvc flexivel, cor preta, para protecao tubulacao, 50 mm x 30 m (l x c), e= *0,25* mm</v>
          </cell>
          <cell r="D3613" t="str">
            <v>m</v>
          </cell>
          <cell r="E3613">
            <v>1.1000000000000001</v>
          </cell>
          <cell r="F3613">
            <v>6.82</v>
          </cell>
          <cell r="G3613">
            <v>7.5</v>
          </cell>
        </row>
        <row r="3614">
          <cell r="A3614" t="str">
            <v>.3</v>
          </cell>
          <cell r="B3614" t="str">
            <v>Sinapi 88248</v>
          </cell>
          <cell r="C3614" t="str">
            <v>Auxiliar de encanador ou bombeiro hidráulico com encargos complementares</v>
          </cell>
          <cell r="D3614" t="str">
            <v>h</v>
          </cell>
          <cell r="E3614">
            <v>0.5</v>
          </cell>
          <cell r="F3614">
            <v>14.13</v>
          </cell>
          <cell r="G3614">
            <v>7.07</v>
          </cell>
        </row>
        <row r="3617">
          <cell r="A3617" t="str">
            <v>Composição 1001</v>
          </cell>
          <cell r="B3617" t="str">
            <v>Composições Sinapi</v>
          </cell>
          <cell r="C3617" t="str">
            <v>Tubos de cobre sem costura, classe A, com conexões em bronze, com soldagem pelo processo de brasagem oxi-acetilênica, fornecido em varas de 5,0m. Ref. ELUMA ou similar. Ø15 mm</v>
          </cell>
          <cell r="D3617" t="str">
            <v>m</v>
          </cell>
          <cell r="E3617">
            <v>1</v>
          </cell>
          <cell r="G3617">
            <v>27.07</v>
          </cell>
        </row>
        <row r="3618">
          <cell r="A3618" t="str">
            <v>.1</v>
          </cell>
          <cell r="B3618" t="str">
            <v>Sinapi 92305</v>
          </cell>
          <cell r="C3618" t="str">
            <v>Tubo em cobre rígido, dn 15 mm, classe e, sem isolamento, instalado em ramal de distribuição fornecimento e instalação</v>
          </cell>
          <cell r="D3618" t="str">
            <v>m</v>
          </cell>
          <cell r="E3618">
            <v>1</v>
          </cell>
          <cell r="F3618">
            <v>21.93</v>
          </cell>
          <cell r="G3618">
            <v>21.93</v>
          </cell>
        </row>
        <row r="3619">
          <cell r="A3619" t="str">
            <v>.2</v>
          </cell>
          <cell r="B3619" t="str">
            <v>Sinapi 92311</v>
          </cell>
          <cell r="C3619" t="str">
            <v>Cotovelo em cobre, dn 15 mm, 90 graus, sem anel de solda, instalado em ramal de distribuição fornecimento e instalação</v>
          </cell>
          <cell r="D3619" t="str">
            <v>un</v>
          </cell>
          <cell r="E3619">
            <v>0.33333000000000002</v>
          </cell>
          <cell r="F3619">
            <v>8.0399999999999991</v>
          </cell>
          <cell r="G3619">
            <v>2.68</v>
          </cell>
        </row>
        <row r="3620">
          <cell r="A3620" t="str">
            <v>.3</v>
          </cell>
          <cell r="B3620" t="str">
            <v>Estimado</v>
          </cell>
          <cell r="C3620" t="str">
            <v>Apoios, suportes e fixações - 10% do conjunto</v>
          </cell>
          <cell r="D3620" t="str">
            <v>un</v>
          </cell>
          <cell r="E3620">
            <v>0.1</v>
          </cell>
          <cell r="F3620">
            <v>24.61</v>
          </cell>
          <cell r="G3620">
            <v>2.46</v>
          </cell>
        </row>
        <row r="3623">
          <cell r="A3623" t="str">
            <v>Composição 1002</v>
          </cell>
          <cell r="B3623" t="str">
            <v>Composições Sinapi</v>
          </cell>
          <cell r="C3623" t="str">
            <v>Tubos de cobre sem costura, classe A, com conexões em bronze, com soldagem pelo processo de brasagem oxi-acetilênica, fornecido em varas de 5,0m. Ref. ELUMA ou similar. Ø22 mm</v>
          </cell>
          <cell r="D3623" t="str">
            <v>m</v>
          </cell>
          <cell r="E3623">
            <v>1</v>
          </cell>
          <cell r="G3623">
            <v>43.67</v>
          </cell>
        </row>
        <row r="3624">
          <cell r="A3624" t="str">
            <v>.1</v>
          </cell>
          <cell r="B3624" t="str">
            <v>Sinapi 92306</v>
          </cell>
          <cell r="C3624" t="str">
            <v>Tubo em cobre rígido, dn 22 mm, classe e, sem isolamento, instalado em ramal de distribuição fornecimento e instalação</v>
          </cell>
          <cell r="D3624" t="str">
            <v>m</v>
          </cell>
          <cell r="E3624">
            <v>1</v>
          </cell>
          <cell r="F3624">
            <v>35.42</v>
          </cell>
          <cell r="G3624">
            <v>35.42</v>
          </cell>
        </row>
        <row r="3625">
          <cell r="A3625" t="str">
            <v>.2</v>
          </cell>
          <cell r="B3625" t="str">
            <v>Sinapi 92312</v>
          </cell>
          <cell r="C3625" t="str">
            <v>Cotovelo em cobre, dn 22 mm, 90 graus, sem anel de solda, instalado em ramal de distribuição fornecimento e instalação</v>
          </cell>
          <cell r="D3625" t="str">
            <v>un</v>
          </cell>
          <cell r="E3625">
            <v>0.33333000000000002</v>
          </cell>
          <cell r="F3625">
            <v>12.85</v>
          </cell>
          <cell r="G3625">
            <v>4.28</v>
          </cell>
        </row>
        <row r="3626">
          <cell r="A3626" t="str">
            <v>.3</v>
          </cell>
          <cell r="B3626" t="str">
            <v>Estimado</v>
          </cell>
          <cell r="C3626" t="str">
            <v>Apoios, suportes e fixações - 10% do conjunto</v>
          </cell>
          <cell r="D3626" t="str">
            <v>un</v>
          </cell>
          <cell r="E3626">
            <v>0.1</v>
          </cell>
          <cell r="F3626">
            <v>39.700000000000003</v>
          </cell>
          <cell r="G3626">
            <v>3.97</v>
          </cell>
        </row>
        <row r="3629">
          <cell r="A3629" t="str">
            <v>Composição 1003</v>
          </cell>
          <cell r="B3629" t="str">
            <v>Comp. Sinapi 95249 para  a valvula indicada</v>
          </cell>
          <cell r="C3629" t="str">
            <v>Válvulas de esfera em aço inox, classe 300 PSI. Ref. NIÁGARA ou similar. Ø3/4"</v>
          </cell>
          <cell r="D3629" t="str">
            <v>un</v>
          </cell>
          <cell r="E3629">
            <v>1</v>
          </cell>
          <cell r="G3629">
            <v>109.09</v>
          </cell>
        </row>
        <row r="3630">
          <cell r="A3630" t="str">
            <v>.1</v>
          </cell>
          <cell r="B3630" t="str">
            <v>Ins Sinapi 3148</v>
          </cell>
          <cell r="C3630" t="str">
            <v>Fita veda rosca em rolos de 18 mm x 50 m (l x c)</v>
          </cell>
          <cell r="D3630" t="str">
            <v>un</v>
          </cell>
          <cell r="E3630">
            <v>9.4999999999999998E-3</v>
          </cell>
          <cell r="F3630">
            <v>12.9</v>
          </cell>
          <cell r="G3630">
            <v>0.12</v>
          </cell>
        </row>
        <row r="3631">
          <cell r="A3631" t="str">
            <v>.2</v>
          </cell>
          <cell r="B3631" t="str">
            <v>Proposta</v>
          </cell>
          <cell r="C3631" t="str">
            <v>Válvulas de esfera em aço inox, classe 300 PSI. Ref. NIÁGARA ou similar. Ø3/4"</v>
          </cell>
          <cell r="D3631" t="str">
            <v>un</v>
          </cell>
          <cell r="E3631">
            <v>1</v>
          </cell>
          <cell r="F3631">
            <v>83.7</v>
          </cell>
          <cell r="G3631">
            <v>83.7</v>
          </cell>
        </row>
        <row r="3632">
          <cell r="A3632" t="str">
            <v>.3</v>
          </cell>
          <cell r="B3632" t="str">
            <v>Sinapi 88248</v>
          </cell>
          <cell r="C3632" t="str">
            <v>Auxiliar de encanador ou bombeiro hidráulico com encargos complementares</v>
          </cell>
          <cell r="D3632" t="str">
            <v>h</v>
          </cell>
          <cell r="E3632">
            <v>0.77449999999999997</v>
          </cell>
          <cell r="F3632">
            <v>14.13</v>
          </cell>
          <cell r="G3632">
            <v>10.94</v>
          </cell>
        </row>
        <row r="3633">
          <cell r="A3633" t="str">
            <v>.4</v>
          </cell>
          <cell r="B3633" t="str">
            <v>Sinapi 88267</v>
          </cell>
          <cell r="C3633" t="str">
            <v>Encanador ou bombeiro hidráulico com encargos complementares</v>
          </cell>
          <cell r="D3633" t="str">
            <v>h</v>
          </cell>
          <cell r="E3633">
            <v>0.77449999999999997</v>
          </cell>
          <cell r="F3633">
            <v>18.5</v>
          </cell>
          <cell r="G3633">
            <v>14.33</v>
          </cell>
        </row>
        <row r="3636">
          <cell r="A3636" t="str">
            <v>Composição 1004</v>
          </cell>
          <cell r="B3636" t="str">
            <v>Comp. Criada a partir do elemento</v>
          </cell>
          <cell r="C3636" t="str">
            <v>Válvula reguladora de pressão em aço inox Ø3/4". Ref. NIÁGARA ou similar.</v>
          </cell>
          <cell r="D3636" t="str">
            <v>un</v>
          </cell>
          <cell r="E3636">
            <v>1</v>
          </cell>
          <cell r="G3636">
            <v>201.15</v>
          </cell>
        </row>
        <row r="3637">
          <cell r="A3637" t="str">
            <v>.1</v>
          </cell>
          <cell r="B3637" t="str">
            <v>Ins Sinapi 3148</v>
          </cell>
          <cell r="C3637" t="str">
            <v>Fita veda rosca em rolos de 18 mm x 50 m (l x c)</v>
          </cell>
          <cell r="D3637" t="str">
            <v>un</v>
          </cell>
          <cell r="E3637">
            <v>9.4999999999999998E-3</v>
          </cell>
          <cell r="F3637">
            <v>12.9</v>
          </cell>
          <cell r="G3637">
            <v>0.12</v>
          </cell>
        </row>
        <row r="3638">
          <cell r="A3638" t="str">
            <v>.2</v>
          </cell>
          <cell r="B3638" t="str">
            <v>Proposta</v>
          </cell>
          <cell r="C3638" t="str">
            <v>Válvula reguladora de pressão em aço inox Ø3/4". Ref. NIÁGARA ou similar.</v>
          </cell>
          <cell r="D3638" t="str">
            <v>un</v>
          </cell>
          <cell r="E3638">
            <v>1</v>
          </cell>
          <cell r="F3638">
            <v>103.14</v>
          </cell>
          <cell r="G3638">
            <v>103.14</v>
          </cell>
        </row>
        <row r="3639">
          <cell r="A3639" t="str">
            <v>.3</v>
          </cell>
          <cell r="B3639" t="str">
            <v>Sinapi 88248</v>
          </cell>
          <cell r="C3639" t="str">
            <v>Auxiliar de encanador ou bombeiro hidráulico com encargos complementares</v>
          </cell>
          <cell r="D3639" t="str">
            <v>h</v>
          </cell>
          <cell r="E3639">
            <v>3</v>
          </cell>
          <cell r="F3639">
            <v>14.13</v>
          </cell>
          <cell r="G3639">
            <v>42.39</v>
          </cell>
        </row>
        <row r="3640">
          <cell r="A3640" t="str">
            <v>.4</v>
          </cell>
          <cell r="B3640" t="str">
            <v>Sinapi 88267</v>
          </cell>
          <cell r="C3640" t="str">
            <v>Encanador ou bombeiro hidráulico com encargos complementares</v>
          </cell>
          <cell r="D3640" t="str">
            <v>h</v>
          </cell>
          <cell r="E3640">
            <v>3</v>
          </cell>
          <cell r="F3640">
            <v>18.5</v>
          </cell>
          <cell r="G3640">
            <v>55.5</v>
          </cell>
        </row>
        <row r="3643">
          <cell r="A3643" t="str">
            <v>Composição 1005</v>
          </cell>
          <cell r="B3643" t="str">
            <v>Comp. Sinapi 95249 para  a valvula indicada</v>
          </cell>
          <cell r="C3643" t="str">
            <v>Válvula de segurança (alívio) em aço inox Ø3/4". Ref. NIÁGARA ou similar.</v>
          </cell>
          <cell r="D3643" t="str">
            <v>un</v>
          </cell>
          <cell r="E3643">
            <v>1</v>
          </cell>
          <cell r="G3643">
            <v>214.65</v>
          </cell>
        </row>
        <row r="3644">
          <cell r="A3644" t="str">
            <v>.1</v>
          </cell>
          <cell r="B3644" t="str">
            <v>Ins Sinapi 3148</v>
          </cell>
          <cell r="C3644" t="str">
            <v>Fita veda rosca em rolos de 18 mm x 50 m (l x c)</v>
          </cell>
          <cell r="D3644" t="str">
            <v>un</v>
          </cell>
          <cell r="E3644">
            <v>9.4999999999999998E-3</v>
          </cell>
          <cell r="F3644">
            <v>12.9</v>
          </cell>
          <cell r="G3644">
            <v>0.12</v>
          </cell>
        </row>
        <row r="3645">
          <cell r="A3645" t="str">
            <v>.2</v>
          </cell>
          <cell r="B3645" t="str">
            <v>Proposta</v>
          </cell>
          <cell r="C3645" t="str">
            <v>Válvula de segurança (alívio) em aço inox Ø3/4". Ref. NIÁGARA ou similar.</v>
          </cell>
          <cell r="D3645" t="str">
            <v>un</v>
          </cell>
          <cell r="E3645">
            <v>1</v>
          </cell>
          <cell r="F3645">
            <v>189.26</v>
          </cell>
          <cell r="G3645">
            <v>189.26</v>
          </cell>
        </row>
        <row r="3646">
          <cell r="A3646" t="str">
            <v>.3</v>
          </cell>
          <cell r="B3646" t="str">
            <v>Sinapi 88248</v>
          </cell>
          <cell r="C3646" t="str">
            <v>Auxiliar de encanador ou bombeiro hidráulico com encargos complementares</v>
          </cell>
          <cell r="D3646" t="str">
            <v>h</v>
          </cell>
          <cell r="E3646">
            <v>0.77449999999999997</v>
          </cell>
          <cell r="F3646">
            <v>14.13</v>
          </cell>
          <cell r="G3646">
            <v>10.94</v>
          </cell>
        </row>
        <row r="3647">
          <cell r="A3647" t="str">
            <v>.4</v>
          </cell>
          <cell r="B3647" t="str">
            <v>Sinapi 88267</v>
          </cell>
          <cell r="C3647" t="str">
            <v>Encanador ou bombeiro hidráulico com encargos complementares</v>
          </cell>
          <cell r="D3647" t="str">
            <v>h</v>
          </cell>
          <cell r="E3647">
            <v>0.77449999999999997</v>
          </cell>
          <cell r="F3647">
            <v>18.5</v>
          </cell>
          <cell r="G3647">
            <v>14.33</v>
          </cell>
        </row>
        <row r="3650">
          <cell r="A3650" t="str">
            <v>Composição 1006</v>
          </cell>
          <cell r="B3650" t="str">
            <v>Comp. Sinapi 99619 para a válvula indicada</v>
          </cell>
          <cell r="C3650" t="str">
            <v>Válvula de retenção em aço inox Ø3/4". Ref. NIÁGARA ou similar.</v>
          </cell>
          <cell r="D3650" t="str">
            <v>un</v>
          </cell>
          <cell r="E3650">
            <v>1</v>
          </cell>
          <cell r="G3650">
            <v>90.4</v>
          </cell>
        </row>
        <row r="3651">
          <cell r="A3651" t="str">
            <v>.1</v>
          </cell>
          <cell r="B3651" t="str">
            <v>Ins Sinapi 3148</v>
          </cell>
          <cell r="C3651" t="str">
            <v>Fita veda rosca em rolos de 18 mm x 50 m (l x c)</v>
          </cell>
          <cell r="D3651" t="str">
            <v>un</v>
          </cell>
          <cell r="E3651">
            <v>1.2999999999999999E-2</v>
          </cell>
          <cell r="F3651">
            <v>12.9</v>
          </cell>
          <cell r="G3651">
            <v>0.17</v>
          </cell>
        </row>
        <row r="3652">
          <cell r="A3652" t="str">
            <v>.2</v>
          </cell>
          <cell r="B3652" t="str">
            <v>Proposta</v>
          </cell>
          <cell r="C3652" t="str">
            <v>Válvula de retenção em aço inox Ø3/4". Ref. NIÁGARA ou similar.</v>
          </cell>
          <cell r="D3652" t="str">
            <v>un</v>
          </cell>
          <cell r="E3652">
            <v>1</v>
          </cell>
          <cell r="F3652">
            <v>83.7</v>
          </cell>
          <cell r="G3652">
            <v>83.7</v>
          </cell>
        </row>
        <row r="3653">
          <cell r="A3653" t="str">
            <v>.3</v>
          </cell>
          <cell r="B3653" t="str">
            <v>Sinapi 88248</v>
          </cell>
          <cell r="C3653" t="str">
            <v>Auxiliar de encanador ou bombeiro hidráulico com encargos complementares</v>
          </cell>
          <cell r="D3653" t="str">
            <v>h</v>
          </cell>
          <cell r="E3653">
            <v>0.2</v>
          </cell>
          <cell r="F3653">
            <v>14.13</v>
          </cell>
          <cell r="G3653">
            <v>2.83</v>
          </cell>
        </row>
        <row r="3654">
          <cell r="A3654" t="str">
            <v>.4</v>
          </cell>
          <cell r="B3654" t="str">
            <v>Sinapi 88267</v>
          </cell>
          <cell r="C3654" t="str">
            <v>Encanador ou bombeiro hidráulico com encargos complementares</v>
          </cell>
          <cell r="D3654" t="str">
            <v>h</v>
          </cell>
          <cell r="E3654">
            <v>0.2</v>
          </cell>
          <cell r="F3654">
            <v>18.5</v>
          </cell>
          <cell r="G3654">
            <v>3.7</v>
          </cell>
        </row>
        <row r="3657">
          <cell r="A3657" t="str">
            <v>Composição 1007</v>
          </cell>
          <cell r="B3657" t="str">
            <v>Comp. Criada a partir do elemento</v>
          </cell>
          <cell r="C3657" t="str">
            <v>Pré-filtro para ar comprimido, Ø3/4", vazão de até 1982 l/min. pressão máxima de 16psi, retenção de 1 mícron, residual máxima de óleo = 0,1 mg/m³, perda de carga = 0,05bar. Ref. SCHULZ ou similar</v>
          </cell>
          <cell r="D3657" t="str">
            <v>un</v>
          </cell>
          <cell r="E3657">
            <v>1</v>
          </cell>
          <cell r="G3657">
            <v>1573.92</v>
          </cell>
        </row>
        <row r="3658">
          <cell r="A3658" t="str">
            <v>.1</v>
          </cell>
          <cell r="B3658" t="str">
            <v>Ins Sinapi 3148</v>
          </cell>
          <cell r="C3658" t="str">
            <v>Fita veda rosca em rolos de 18 mm x 50 m (l x c)</v>
          </cell>
          <cell r="D3658" t="str">
            <v>un</v>
          </cell>
          <cell r="E3658">
            <v>5.5E-2</v>
          </cell>
          <cell r="F3658">
            <v>12.9</v>
          </cell>
          <cell r="G3658">
            <v>0.71</v>
          </cell>
        </row>
        <row r="3659">
          <cell r="A3659" t="str">
            <v>.2</v>
          </cell>
          <cell r="B3659" t="str">
            <v>Proposta</v>
          </cell>
          <cell r="C3659" t="str">
            <v>Pré-filtro para ar comprimido, Ø3/4", vazão de até 1982 l/min. pressão máxima de 16psi, retenção de 1 mícron, residual máxima de óleo = 0,1 mg/m³, perda de carga = 0,05bar. Ref. SCHULZ ou similar</v>
          </cell>
          <cell r="D3659" t="str">
            <v>un</v>
          </cell>
          <cell r="E3659">
            <v>1</v>
          </cell>
          <cell r="F3659">
            <v>1490</v>
          </cell>
          <cell r="G3659">
            <v>1490</v>
          </cell>
        </row>
        <row r="3660">
          <cell r="A3660" t="str">
            <v>.3</v>
          </cell>
          <cell r="B3660" t="str">
            <v>Sinapi 88248</v>
          </cell>
          <cell r="C3660" t="str">
            <v>Auxiliar de encanador ou bombeiro hidráulico com encargos complementares</v>
          </cell>
          <cell r="D3660" t="str">
            <v>h</v>
          </cell>
          <cell r="E3660">
            <v>2.5499999999999998</v>
          </cell>
          <cell r="F3660">
            <v>14.13</v>
          </cell>
          <cell r="G3660">
            <v>36.03</v>
          </cell>
        </row>
        <row r="3661">
          <cell r="A3661" t="str">
            <v>.4</v>
          </cell>
          <cell r="B3661" t="str">
            <v>Sinapi 88267</v>
          </cell>
          <cell r="C3661" t="str">
            <v>Encanador ou bombeiro hidráulico com encargos complementares</v>
          </cell>
          <cell r="D3661" t="str">
            <v>h</v>
          </cell>
          <cell r="E3661">
            <v>2.5499999999999998</v>
          </cell>
          <cell r="F3661">
            <v>18.5</v>
          </cell>
          <cell r="G3661">
            <v>47.18</v>
          </cell>
        </row>
        <row r="3664">
          <cell r="A3664" t="str">
            <v>Composição 1008</v>
          </cell>
          <cell r="B3664" t="str">
            <v>Comp. Criada a partir do elemento</v>
          </cell>
          <cell r="C3664" t="str">
            <v>Pré-filtro para ar comprimido, Ø3/4", vazão de até 1982 l/min. pressão máxima de 16psi, retenção de 0,01 mícron, residual máxima de óleo = 0,01 mg/m³, perda de carga = 0,09bar. Ref. SCHULZ ou similar</v>
          </cell>
          <cell r="D3664" t="str">
            <v>un</v>
          </cell>
          <cell r="E3664">
            <v>1</v>
          </cell>
          <cell r="G3664">
            <v>1573.92</v>
          </cell>
        </row>
        <row r="3665">
          <cell r="A3665" t="str">
            <v>.1</v>
          </cell>
          <cell r="B3665" t="str">
            <v>Ins Sinapi 3148</v>
          </cell>
          <cell r="C3665" t="str">
            <v>Fita veda rosca em rolos de 18 mm x 50 m (l x c)</v>
          </cell>
          <cell r="D3665" t="str">
            <v>un</v>
          </cell>
          <cell r="E3665">
            <v>5.5E-2</v>
          </cell>
          <cell r="F3665">
            <v>12.9</v>
          </cell>
          <cell r="G3665">
            <v>0.71</v>
          </cell>
        </row>
        <row r="3666">
          <cell r="A3666" t="str">
            <v>.2</v>
          </cell>
          <cell r="B3666" t="str">
            <v>Proposta</v>
          </cell>
          <cell r="C3666" t="str">
            <v>Pré-filtro para ar comprimido, Ø3/4", vazão de até 1982 l/min. pressão máxima de 16psi, retenção de 0,01 mícron, residual máxima de óleo = 0,01 mg/m³, perda de carga = 0,09bar. Ref. SCHULZ ou similar</v>
          </cell>
          <cell r="D3666" t="str">
            <v>un</v>
          </cell>
          <cell r="E3666">
            <v>1</v>
          </cell>
          <cell r="F3666">
            <v>1490</v>
          </cell>
          <cell r="G3666">
            <v>1490</v>
          </cell>
        </row>
        <row r="3667">
          <cell r="A3667" t="str">
            <v>.3</v>
          </cell>
          <cell r="B3667" t="str">
            <v>Sinapi 88248</v>
          </cell>
          <cell r="C3667" t="str">
            <v>Auxiliar de encanador ou bombeiro hidráulico com encargos complementares</v>
          </cell>
          <cell r="D3667" t="str">
            <v>h</v>
          </cell>
          <cell r="E3667">
            <v>2.5499999999999998</v>
          </cell>
          <cell r="F3667">
            <v>14.13</v>
          </cell>
          <cell r="G3667">
            <v>36.03</v>
          </cell>
        </row>
        <row r="3668">
          <cell r="A3668" t="str">
            <v>.4</v>
          </cell>
          <cell r="B3668" t="str">
            <v>Sinapi 88267</v>
          </cell>
          <cell r="C3668" t="str">
            <v>Encanador ou bombeiro hidráulico com encargos complementares</v>
          </cell>
          <cell r="D3668" t="str">
            <v>h</v>
          </cell>
          <cell r="E3668">
            <v>2.5499999999999998</v>
          </cell>
          <cell r="F3668">
            <v>18.5</v>
          </cell>
          <cell r="G3668">
            <v>47.18</v>
          </cell>
        </row>
        <row r="3671">
          <cell r="A3671" t="str">
            <v>Composição 1009</v>
          </cell>
          <cell r="B3671" t="str">
            <v>Comp. Sinapi 85120 para o manometro indicado</v>
          </cell>
          <cell r="C3671" t="str">
            <v>Manômetro, diferencial de pressão, escalada 0 a 2 bar. Ref.: SCHULZ código 007.0314-0 ou similar.</v>
          </cell>
          <cell r="D3671" t="str">
            <v>un</v>
          </cell>
          <cell r="E3671">
            <v>1</v>
          </cell>
          <cell r="G3671">
            <v>661.46999999999991</v>
          </cell>
        </row>
        <row r="3672">
          <cell r="A3672" t="str">
            <v>.1</v>
          </cell>
          <cell r="B3672" t="str">
            <v>Ins Sinapi 3148</v>
          </cell>
          <cell r="C3672" t="str">
            <v>Fita veda rosca em rolos de 18 mm x 50 m (l x c)</v>
          </cell>
          <cell r="D3672" t="str">
            <v>un</v>
          </cell>
          <cell r="E3672">
            <v>0.02</v>
          </cell>
          <cell r="F3672">
            <v>12.9</v>
          </cell>
          <cell r="G3672">
            <v>0.26</v>
          </cell>
        </row>
        <row r="3673">
          <cell r="A3673" t="str">
            <v>.2</v>
          </cell>
          <cell r="B3673" t="str">
            <v>Proposta</v>
          </cell>
          <cell r="C3673" t="str">
            <v>Manômetro, diferencial de pressão, escalada 0 a 2 bar. Ref.: SCHULZ código 007.0314-0 ou similar.</v>
          </cell>
          <cell r="D3673" t="str">
            <v>un</v>
          </cell>
          <cell r="E3673">
            <v>1</v>
          </cell>
          <cell r="F3673">
            <v>640</v>
          </cell>
          <cell r="G3673">
            <v>640</v>
          </cell>
        </row>
        <row r="3674">
          <cell r="A3674" t="str">
            <v>.3</v>
          </cell>
          <cell r="B3674" t="str">
            <v>Sinapi 88248</v>
          </cell>
          <cell r="C3674" t="str">
            <v>Auxiliar de encanador ou bombeiro hidráulico com encargos complementares</v>
          </cell>
          <cell r="D3674" t="str">
            <v>h</v>
          </cell>
          <cell r="E3674">
            <v>0.65</v>
          </cell>
          <cell r="F3674">
            <v>14.13</v>
          </cell>
          <cell r="G3674">
            <v>9.18</v>
          </cell>
        </row>
        <row r="3675">
          <cell r="A3675" t="str">
            <v>.4</v>
          </cell>
          <cell r="B3675" t="str">
            <v>Sinapi 88267</v>
          </cell>
          <cell r="C3675" t="str">
            <v>Encanador ou bombeiro hidráulico com encargos complementares</v>
          </cell>
          <cell r="D3675" t="str">
            <v>h</v>
          </cell>
          <cell r="E3675">
            <v>0.65</v>
          </cell>
          <cell r="F3675">
            <v>18.5</v>
          </cell>
          <cell r="G3675">
            <v>12.03</v>
          </cell>
        </row>
        <row r="3678">
          <cell r="A3678" t="str">
            <v>Composição 1010</v>
          </cell>
          <cell r="B3678" t="str">
            <v>Comp. Sinapi 85120 para o purgador indicado</v>
          </cell>
          <cell r="C3678" t="str">
            <v>Purgador, eletrônico, para tensão 110V, diâmetro 3/8”. Ref.: SCHULZ modelo OS 16/EZ1 ou similar.</v>
          </cell>
          <cell r="D3678" t="str">
            <v>un</v>
          </cell>
          <cell r="E3678">
            <v>1</v>
          </cell>
          <cell r="G3678">
            <v>711.46999999999991</v>
          </cell>
        </row>
        <row r="3679">
          <cell r="A3679" t="str">
            <v>.1</v>
          </cell>
          <cell r="B3679" t="str">
            <v>Ins Sinapi 3148</v>
          </cell>
          <cell r="C3679" t="str">
            <v>Fita veda rosca em rolos de 18 mm x 50 m (l x c)</v>
          </cell>
          <cell r="D3679" t="str">
            <v>un</v>
          </cell>
          <cell r="E3679">
            <v>0.02</v>
          </cell>
          <cell r="F3679">
            <v>12.9</v>
          </cell>
          <cell r="G3679">
            <v>0.26</v>
          </cell>
        </row>
        <row r="3680">
          <cell r="A3680" t="str">
            <v>.2</v>
          </cell>
          <cell r="B3680" t="str">
            <v>Proposta</v>
          </cell>
          <cell r="C3680" t="str">
            <v>Purgador, eletrônico, para tensão 110V, diâmetro 3/8”. Ref.: SCHULZ modelo OS 16/EZ1 ou similar.</v>
          </cell>
          <cell r="D3680" t="str">
            <v>un</v>
          </cell>
          <cell r="E3680">
            <v>1</v>
          </cell>
          <cell r="F3680">
            <v>690</v>
          </cell>
          <cell r="G3680">
            <v>690</v>
          </cell>
        </row>
        <row r="3681">
          <cell r="A3681" t="str">
            <v>.3</v>
          </cell>
          <cell r="B3681" t="str">
            <v>Sinapi 88248</v>
          </cell>
          <cell r="C3681" t="str">
            <v>Auxiliar de encanador ou bombeiro hidráulico com encargos complementares</v>
          </cell>
          <cell r="D3681" t="str">
            <v>h</v>
          </cell>
          <cell r="E3681">
            <v>0.65</v>
          </cell>
          <cell r="F3681">
            <v>14.13</v>
          </cell>
          <cell r="G3681">
            <v>9.18</v>
          </cell>
        </row>
        <row r="3682">
          <cell r="A3682" t="str">
            <v>.4</v>
          </cell>
          <cell r="B3682" t="str">
            <v>Sinapi 88267</v>
          </cell>
          <cell r="C3682" t="str">
            <v>Encanador ou bombeiro hidráulico com encargos complementares</v>
          </cell>
          <cell r="D3682" t="str">
            <v>h</v>
          </cell>
          <cell r="E3682">
            <v>0.65</v>
          </cell>
          <cell r="F3682">
            <v>18.5</v>
          </cell>
          <cell r="G3682">
            <v>12.03</v>
          </cell>
        </row>
        <row r="3685">
          <cell r="A3685" t="str">
            <v>Composição 1011</v>
          </cell>
          <cell r="B3685" t="str">
            <v>Comp. Criada a partir do elemento</v>
          </cell>
          <cell r="C3685" t="str">
            <v>Pressostato, faixa de atuação 4 a 12 bar, equipado com chave manual. Grau de proteção IP 43. Propriedades de acordo com EN 60947. Ref. DANFOSS tipo CS ou similar.</v>
          </cell>
          <cell r="D3685" t="str">
            <v>un</v>
          </cell>
          <cell r="E3685">
            <v>1</v>
          </cell>
          <cell r="G3685">
            <v>314.63</v>
          </cell>
        </row>
        <row r="3686">
          <cell r="A3686" t="str">
            <v>.1</v>
          </cell>
          <cell r="B3686" t="str">
            <v>Ins Sinapi 3148</v>
          </cell>
          <cell r="C3686" t="str">
            <v>Fita veda rosca em rolos de 18 mm x 50 m (l x c)</v>
          </cell>
          <cell r="D3686" t="str">
            <v>un</v>
          </cell>
          <cell r="E3686">
            <v>3.3000000000000002E-2</v>
          </cell>
          <cell r="F3686">
            <v>12.9</v>
          </cell>
          <cell r="G3686">
            <v>0.43</v>
          </cell>
        </row>
        <row r="3687">
          <cell r="A3687" t="str">
            <v>.2</v>
          </cell>
          <cell r="B3687" t="str">
            <v>Proposta</v>
          </cell>
          <cell r="C3687" t="str">
            <v>Pressostato, faixa de atuação 4 a 12 bar, equipado com chave manual. Grau de proteção IP 43. Propriedades de acordo com EN 60947. Ref. DANFOSS tipo CS ou similar.</v>
          </cell>
          <cell r="D3687" t="str">
            <v>un</v>
          </cell>
          <cell r="E3687">
            <v>1</v>
          </cell>
          <cell r="F3687">
            <v>279.93</v>
          </cell>
          <cell r="G3687">
            <v>279.93</v>
          </cell>
        </row>
        <row r="3688">
          <cell r="A3688" t="str">
            <v>.3</v>
          </cell>
          <cell r="B3688" t="str">
            <v>Sinapi 88248</v>
          </cell>
          <cell r="C3688" t="str">
            <v>Auxiliar de encanador ou bombeiro hidráulico com encargos complementares</v>
          </cell>
          <cell r="D3688" t="str">
            <v>h</v>
          </cell>
          <cell r="E3688">
            <v>1.05</v>
          </cell>
          <cell r="F3688">
            <v>14.13</v>
          </cell>
          <cell r="G3688">
            <v>14.84</v>
          </cell>
        </row>
        <row r="3689">
          <cell r="A3689" t="str">
            <v>.4</v>
          </cell>
          <cell r="B3689" t="str">
            <v>Sinapi 88267</v>
          </cell>
          <cell r="C3689" t="str">
            <v>Encanador ou bombeiro hidráulico com encargos complementares</v>
          </cell>
          <cell r="D3689" t="str">
            <v>h</v>
          </cell>
          <cell r="E3689">
            <v>1.05</v>
          </cell>
          <cell r="F3689">
            <v>18.5</v>
          </cell>
          <cell r="G3689">
            <v>19.43</v>
          </cell>
        </row>
        <row r="3692">
          <cell r="A3692" t="str">
            <v>Composição 1012</v>
          </cell>
          <cell r="B3692" t="str">
            <v>Comp. FGV SCO RIO ES 14.99.0100 para a veneziana indicada</v>
          </cell>
          <cell r="C3692" t="str">
            <v>Veneziana para tomada de ar externo fabricada em alumínio anodizado com dimensões 400x400mm e possuirá filtro MSP+RG. Ref. TROPICAL - TAE ou similar.</v>
          </cell>
          <cell r="D3692" t="str">
            <v>un</v>
          </cell>
          <cell r="E3692">
            <v>1</v>
          </cell>
          <cell r="G3692">
            <v>131.09</v>
          </cell>
        </row>
        <row r="3693">
          <cell r="A3693" t="str">
            <v>.1</v>
          </cell>
          <cell r="B3693" t="str">
            <v>Proposta</v>
          </cell>
          <cell r="C3693" t="str">
            <v>Veneziana para tomada de ar externo fabricada em alumínio anodizado com dimensões 400x400mm e possuirá filtro MSP+RG. Ref. TROPICAL - TAE ou similar.</v>
          </cell>
          <cell r="D3693" t="str">
            <v>un</v>
          </cell>
          <cell r="E3693">
            <v>1</v>
          </cell>
          <cell r="F3693">
            <v>124</v>
          </cell>
          <cell r="G3693">
            <v>124</v>
          </cell>
        </row>
        <row r="3694">
          <cell r="A3694" t="str">
            <v>.2</v>
          </cell>
          <cell r="B3694" t="str">
            <v>Sinapi 88315</v>
          </cell>
          <cell r="C3694" t="str">
            <v>Serralheiro com encargos complementares</v>
          </cell>
          <cell r="D3694" t="str">
            <v>h</v>
          </cell>
          <cell r="E3694">
            <v>0.24</v>
          </cell>
          <cell r="F3694">
            <v>17.079999999999998</v>
          </cell>
          <cell r="G3694">
            <v>4.0999999999999996</v>
          </cell>
        </row>
        <row r="3695">
          <cell r="A3695" t="str">
            <v>.3</v>
          </cell>
          <cell r="B3695" t="str">
            <v>Sinapi 88316</v>
          </cell>
          <cell r="C3695" t="str">
            <v>Servente com encargos complementares</v>
          </cell>
          <cell r="D3695" t="str">
            <v>h</v>
          </cell>
          <cell r="E3695">
            <v>0.24</v>
          </cell>
          <cell r="F3695">
            <v>12.45</v>
          </cell>
          <cell r="G3695">
            <v>2.99</v>
          </cell>
        </row>
        <row r="3698">
          <cell r="A3698" t="str">
            <v>Composição 1013</v>
          </cell>
          <cell r="B3698" t="str">
            <v>Comp. Criada a partir do elemento</v>
          </cell>
          <cell r="C3698" t="str">
            <v>Posto de utilização para sistema de ar comprimido, corpo usinado em latão cromado, com manômetro de saída com escala 0 a 14bar, pressão máxima de saída 7bar, com válvula agulha. Ref. LINDE ou similar.</v>
          </cell>
          <cell r="D3698" t="str">
            <v>un</v>
          </cell>
          <cell r="E3698">
            <v>1</v>
          </cell>
          <cell r="G3698">
            <v>859.61</v>
          </cell>
        </row>
        <row r="3699">
          <cell r="A3699" t="str">
            <v>.1</v>
          </cell>
          <cell r="B3699" t="str">
            <v>Proposta</v>
          </cell>
          <cell r="C3699" t="str">
            <v>Posto de Utilização</v>
          </cell>
          <cell r="D3699" t="str">
            <v>un</v>
          </cell>
          <cell r="E3699">
            <v>1</v>
          </cell>
          <cell r="F3699">
            <v>69.989999999999995</v>
          </cell>
          <cell r="G3699">
            <v>69.989999999999995</v>
          </cell>
        </row>
        <row r="3700">
          <cell r="A3700" t="str">
            <v>.2</v>
          </cell>
          <cell r="B3700" t="str">
            <v>Sinapi 88248</v>
          </cell>
          <cell r="C3700" t="str">
            <v>Auxiliar de encanador ou bombeiro hidráulico com encargos complementares</v>
          </cell>
          <cell r="D3700" t="str">
            <v>h</v>
          </cell>
          <cell r="E3700">
            <v>3</v>
          </cell>
          <cell r="F3700">
            <v>14.13</v>
          </cell>
          <cell r="G3700">
            <v>42.39</v>
          </cell>
        </row>
        <row r="3701">
          <cell r="A3701" t="str">
            <v>.3</v>
          </cell>
          <cell r="B3701" t="str">
            <v>Sinapi 88267</v>
          </cell>
          <cell r="C3701" t="str">
            <v>Encanador ou bombeiro hidráulico com encargos complementares</v>
          </cell>
          <cell r="D3701" t="str">
            <v>h</v>
          </cell>
          <cell r="E3701">
            <v>1.5</v>
          </cell>
          <cell r="F3701">
            <v>18.5</v>
          </cell>
          <cell r="G3701">
            <v>27.75</v>
          </cell>
        </row>
        <row r="3702">
          <cell r="A3702" t="str">
            <v>.4</v>
          </cell>
          <cell r="B3702" t="str">
            <v>Sinapi 88279</v>
          </cell>
          <cell r="C3702" t="str">
            <v>Montador eletromecânico com encargos complementares</v>
          </cell>
          <cell r="D3702" t="str">
            <v>h</v>
          </cell>
          <cell r="E3702">
            <v>1.5</v>
          </cell>
          <cell r="F3702">
            <v>38.67</v>
          </cell>
          <cell r="G3702">
            <v>58.01</v>
          </cell>
        </row>
        <row r="3703">
          <cell r="A3703" t="str">
            <v>.5</v>
          </cell>
          <cell r="B3703" t="str">
            <v>Composição 1009</v>
          </cell>
          <cell r="C3703" t="str">
            <v>Manômetro, diferencial de pressão, escalada 0 a 2 bar. Ref.: SCHULZ código 007.0314-0 ou similar.</v>
          </cell>
          <cell r="D3703" t="str">
            <v>un</v>
          </cell>
          <cell r="E3703">
            <v>1</v>
          </cell>
          <cell r="F3703">
            <v>661.47</v>
          </cell>
          <cell r="G3703">
            <v>661.47</v>
          </cell>
        </row>
        <row r="3706">
          <cell r="A3706" t="str">
            <v>Composição 1014</v>
          </cell>
          <cell r="B3706" t="str">
            <v>Comp. Criada a partir do elemento</v>
          </cell>
          <cell r="C3706" t="str">
            <v>Instalação de Compressor Odontológico, atendendo as especificações de projeto Referência: SCHULZ - Modelo: MSV 12/100 ou similar</v>
          </cell>
          <cell r="D3706" t="str">
            <v>un</v>
          </cell>
          <cell r="E3706">
            <v>1</v>
          </cell>
          <cell r="G3706">
            <v>2744.28</v>
          </cell>
        </row>
        <row r="3707">
          <cell r="A3707" t="str">
            <v>.1</v>
          </cell>
          <cell r="B3707" t="str">
            <v>Sinapi 88248</v>
          </cell>
          <cell r="C3707" t="str">
            <v>Auxiliar de encanador ou bombeiro hidráulico com encargos complementares</v>
          </cell>
          <cell r="D3707" t="str">
            <v>h</v>
          </cell>
          <cell r="E3707">
            <v>48</v>
          </cell>
          <cell r="F3707">
            <v>14.13</v>
          </cell>
          <cell r="G3707">
            <v>678.24</v>
          </cell>
        </row>
        <row r="3708">
          <cell r="A3708" t="str">
            <v>.2</v>
          </cell>
          <cell r="B3708" t="str">
            <v>Sinapi 88267</v>
          </cell>
          <cell r="C3708" t="str">
            <v>Encanador ou bombeiro hidráulico com encargos complementares</v>
          </cell>
          <cell r="D3708" t="str">
            <v>h</v>
          </cell>
          <cell r="E3708">
            <v>24</v>
          </cell>
          <cell r="F3708">
            <v>18.5</v>
          </cell>
          <cell r="G3708">
            <v>444</v>
          </cell>
        </row>
        <row r="3709">
          <cell r="A3709" t="str">
            <v>.3</v>
          </cell>
          <cell r="B3709" t="str">
            <v>Sinapi 88264</v>
          </cell>
          <cell r="C3709" t="str">
            <v>Eletricista com encargos complementares</v>
          </cell>
          <cell r="D3709" t="str">
            <v>h</v>
          </cell>
          <cell r="E3709">
            <v>24</v>
          </cell>
          <cell r="F3709">
            <v>19.11</v>
          </cell>
          <cell r="G3709">
            <v>458.64</v>
          </cell>
        </row>
        <row r="3710">
          <cell r="A3710" t="str">
            <v>.4</v>
          </cell>
          <cell r="B3710" t="str">
            <v>Sinapi 88247</v>
          </cell>
          <cell r="C3710" t="str">
            <v>Auxiliar de eletricista com encargos complementares</v>
          </cell>
          <cell r="D3710" t="str">
            <v>h</v>
          </cell>
          <cell r="E3710">
            <v>48</v>
          </cell>
          <cell r="F3710">
            <v>14.57</v>
          </cell>
          <cell r="G3710">
            <v>699.36</v>
          </cell>
        </row>
        <row r="3711">
          <cell r="A3711" t="str">
            <v>.5</v>
          </cell>
          <cell r="B3711" t="str">
            <v>Sinapi 88279</v>
          </cell>
          <cell r="C3711" t="str">
            <v>Montador eletromecânico com encargos complementares</v>
          </cell>
          <cell r="D3711" t="str">
            <v>h</v>
          </cell>
          <cell r="E3711">
            <v>12</v>
          </cell>
          <cell r="F3711">
            <v>38.67</v>
          </cell>
          <cell r="G3711">
            <v>464.04</v>
          </cell>
        </row>
        <row r="3715">
          <cell r="E3715" t="str">
            <v>Rio de Janeiro, 14 de janeiro de 2020</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5"/>
  <sheetViews>
    <sheetView workbookViewId="0"/>
  </sheetViews>
  <sheetFormatPr defaultColWidth="11.42578125" defaultRowHeight="14.25" x14ac:dyDescent="0.2"/>
  <cols>
    <col min="1" max="1" width="11.7109375" style="88" customWidth="1"/>
    <col min="2" max="2" width="66.5703125" style="88" customWidth="1"/>
    <col min="3" max="3" width="15.7109375" style="89" customWidth="1"/>
    <col min="4" max="4" width="26.28515625" style="90" customWidth="1"/>
    <col min="5" max="5" width="11.42578125" style="88"/>
    <col min="6" max="6" width="17.5703125" style="88" customWidth="1"/>
    <col min="7" max="7" width="11.42578125" style="91"/>
    <col min="8" max="8" width="19.140625" style="92" customWidth="1"/>
    <col min="9" max="9" width="13.7109375" style="88" customWidth="1"/>
    <col min="10" max="16384" width="11.42578125" style="88"/>
  </cols>
  <sheetData>
    <row r="1" spans="1:9" s="59" customFormat="1" ht="15" customHeight="1" x14ac:dyDescent="0.2">
      <c r="A1" s="8" t="s">
        <v>13</v>
      </c>
      <c r="B1" s="319" t="s">
        <v>382</v>
      </c>
      <c r="C1" s="320"/>
      <c r="D1" s="58"/>
      <c r="G1" s="60"/>
      <c r="H1" s="61"/>
    </row>
    <row r="2" spans="1:9" s="59" customFormat="1" ht="15" customHeight="1" x14ac:dyDescent="0.2">
      <c r="A2" s="184">
        <v>43739</v>
      </c>
      <c r="B2" s="321"/>
      <c r="C2" s="322"/>
      <c r="D2" s="62"/>
      <c r="G2" s="60"/>
      <c r="H2" s="61"/>
    </row>
    <row r="3" spans="1:9" s="64" customFormat="1" ht="15" customHeight="1" thickBot="1" x14ac:dyDescent="0.25">
      <c r="A3" s="185"/>
      <c r="B3" s="323"/>
      <c r="C3" s="324"/>
      <c r="D3" s="63"/>
      <c r="G3" s="65"/>
      <c r="H3" s="66"/>
    </row>
    <row r="4" spans="1:9" s="64" customFormat="1" ht="12.75" x14ac:dyDescent="0.2">
      <c r="A4" s="317" t="s">
        <v>19</v>
      </c>
      <c r="B4" s="317" t="s">
        <v>15</v>
      </c>
      <c r="C4" s="325" t="s">
        <v>1</v>
      </c>
      <c r="D4" s="317" t="s">
        <v>0</v>
      </c>
      <c r="G4" s="65"/>
      <c r="H4" s="66"/>
    </row>
    <row r="5" spans="1:9" s="64" customFormat="1" ht="13.5" thickBot="1" x14ac:dyDescent="0.25">
      <c r="A5" s="318"/>
      <c r="B5" s="318"/>
      <c r="C5" s="326"/>
      <c r="D5" s="318"/>
      <c r="G5" s="65"/>
      <c r="H5" s="66"/>
      <c r="I5" s="67"/>
    </row>
    <row r="6" spans="1:9" s="72" customFormat="1" ht="12.75" x14ac:dyDescent="0.2">
      <c r="A6" s="68">
        <v>1</v>
      </c>
      <c r="B6" s="69" t="str">
        <f>'Planilha Preços'!C7</f>
        <v>SERVIÇOS PRELIMINARES E PERIÓDICOS</v>
      </c>
      <c r="C6" s="70">
        <f t="shared" ref="C6:C11" si="0">(D6/$D$14)</f>
        <v>6.61809254528372E-2</v>
      </c>
      <c r="D6" s="71">
        <f>'Planilha Preços'!H7*1.2522</f>
        <v>1886333.6393640006</v>
      </c>
      <c r="F6" s="73"/>
      <c r="G6" s="74"/>
      <c r="H6" s="73"/>
      <c r="I6" s="75"/>
    </row>
    <row r="7" spans="1:9" s="72" customFormat="1" ht="12.75" x14ac:dyDescent="0.2">
      <c r="A7" s="68">
        <v>2</v>
      </c>
      <c r="B7" s="69" t="str">
        <f>'Planilha Preços'!C70</f>
        <v>CONSTRUÇÃO DO PRÉDIO PRINCIPAL</v>
      </c>
      <c r="C7" s="70">
        <f t="shared" si="0"/>
        <v>0.46969561339167265</v>
      </c>
      <c r="D7" s="71">
        <f>'Planilha Preços'!H70*1.2522</f>
        <v>13387583.049647991</v>
      </c>
      <c r="F7" s="73"/>
      <c r="G7" s="74"/>
      <c r="H7" s="73"/>
      <c r="I7" s="75"/>
    </row>
    <row r="8" spans="1:9" s="72" customFormat="1" ht="12.75" x14ac:dyDescent="0.2">
      <c r="A8" s="68">
        <v>3</v>
      </c>
      <c r="B8" s="69" t="str">
        <f>'Planilha Preços'!C305</f>
        <v>CONSTRUÇÃO DE PARQUE AQUÁTICO</v>
      </c>
      <c r="C8" s="70">
        <f t="shared" si="0"/>
        <v>6.9520920520714957E-2</v>
      </c>
      <c r="D8" s="71">
        <f>'Planilha Preços'!H305*1.2522</f>
        <v>1981532.4448920002</v>
      </c>
      <c r="F8" s="73"/>
      <c r="G8" s="74"/>
      <c r="H8" s="73"/>
      <c r="I8" s="75"/>
    </row>
    <row r="9" spans="1:9" s="72" customFormat="1" ht="12.75" x14ac:dyDescent="0.2">
      <c r="A9" s="68">
        <v>4</v>
      </c>
      <c r="B9" s="69" t="str">
        <f>'Planilha Preços'!C443</f>
        <v>OBRAS EXTERNAS DE URBANIZAÇÃO E PAISAGISMO</v>
      </c>
      <c r="C9" s="70">
        <f t="shared" si="0"/>
        <v>3.3519162096152993E-2</v>
      </c>
      <c r="D9" s="71">
        <f>'Planilha Preços'!H443*1.2522</f>
        <v>955385.89997999975</v>
      </c>
      <c r="F9" s="73"/>
      <c r="G9" s="74"/>
      <c r="H9" s="73"/>
      <c r="I9" s="75"/>
    </row>
    <row r="10" spans="1:9" s="72" customFormat="1" ht="12.75" x14ac:dyDescent="0.2">
      <c r="A10" s="68">
        <v>5</v>
      </c>
      <c r="B10" s="69" t="str">
        <f>'Planilha Preços'!C518</f>
        <v>INSTALAÇÕES PREDIAIS E MECÂNICAS</v>
      </c>
      <c r="C10" s="70">
        <f t="shared" si="0"/>
        <v>0.20172003279471809</v>
      </c>
      <c r="D10" s="71">
        <f>'Planilha Preços'!H518*1.2522</f>
        <v>5749561.2367260046</v>
      </c>
      <c r="F10" s="73"/>
      <c r="G10" s="74"/>
      <c r="H10" s="73"/>
      <c r="I10" s="75"/>
    </row>
    <row r="11" spans="1:9" s="72" customFormat="1" ht="12.75" x14ac:dyDescent="0.2">
      <c r="A11" s="68">
        <v>6</v>
      </c>
      <c r="B11" s="69" t="str">
        <f>'Planilha Preços'!C906</f>
        <v>EQUIPAMENTOS RELEVANTES</v>
      </c>
      <c r="C11" s="70">
        <f t="shared" si="0"/>
        <v>0.15936334574390409</v>
      </c>
      <c r="D11" s="71">
        <f>'Planilha Preços'!H906*1.1632</f>
        <v>4542282.2044480005</v>
      </c>
      <c r="G11" s="74"/>
      <c r="H11" s="73"/>
    </row>
    <row r="12" spans="1:9" s="72" customFormat="1" ht="12.75" x14ac:dyDescent="0.2">
      <c r="A12" s="68"/>
      <c r="B12" s="69"/>
      <c r="C12" s="70"/>
      <c r="D12" s="71"/>
      <c r="G12" s="74"/>
      <c r="H12" s="73"/>
    </row>
    <row r="13" spans="1:9" s="72" customFormat="1" ht="12.75" x14ac:dyDescent="0.2">
      <c r="A13" s="68"/>
      <c r="B13" s="69"/>
      <c r="C13" s="70"/>
      <c r="D13" s="71"/>
      <c r="F13" s="75"/>
      <c r="G13" s="74"/>
      <c r="H13" s="73"/>
    </row>
    <row r="14" spans="1:9" s="72" customFormat="1" ht="25.5" x14ac:dyDescent="0.2">
      <c r="A14" s="76"/>
      <c r="B14" s="77" t="s">
        <v>65</v>
      </c>
      <c r="C14" s="78">
        <f>SUM(C6:C13)</f>
        <v>0.99999999999999989</v>
      </c>
      <c r="D14" s="79">
        <f>SUM(D6:D13)</f>
        <v>28502678.475057997</v>
      </c>
      <c r="F14" s="73"/>
      <c r="G14" s="74"/>
      <c r="H14" s="73"/>
      <c r="I14" s="75"/>
    </row>
    <row r="15" spans="1:9" s="72" customFormat="1" ht="12.75" x14ac:dyDescent="0.2">
      <c r="A15" s="68"/>
      <c r="B15" s="69"/>
      <c r="C15" s="70"/>
      <c r="D15" s="154"/>
      <c r="F15" s="73"/>
      <c r="G15" s="74"/>
      <c r="H15" s="73"/>
    </row>
    <row r="16" spans="1:9" s="72" customFormat="1" ht="12.75" x14ac:dyDescent="0.2">
      <c r="A16" s="80"/>
      <c r="B16" s="81"/>
      <c r="C16" s="82"/>
      <c r="D16" s="82"/>
      <c r="G16" s="74"/>
      <c r="H16" s="73"/>
    </row>
    <row r="17" spans="3:8" s="83" customFormat="1" x14ac:dyDescent="0.2">
      <c r="C17" s="84"/>
      <c r="D17" s="85"/>
      <c r="G17" s="86"/>
      <c r="H17" s="87"/>
    </row>
    <row r="18" spans="3:8" s="83" customFormat="1" x14ac:dyDescent="0.2">
      <c r="C18" s="84"/>
      <c r="D18" s="85"/>
      <c r="G18" s="86"/>
      <c r="H18" s="87"/>
    </row>
    <row r="19" spans="3:8" s="83" customFormat="1" x14ac:dyDescent="0.2">
      <c r="C19" s="84"/>
      <c r="D19" s="85"/>
      <c r="G19" s="86"/>
      <c r="H19" s="87"/>
    </row>
    <row r="20" spans="3:8" s="83" customFormat="1" x14ac:dyDescent="0.2">
      <c r="C20" s="84"/>
      <c r="D20" s="85"/>
      <c r="G20" s="86"/>
      <c r="H20" s="87"/>
    </row>
    <row r="21" spans="3:8" s="83" customFormat="1" x14ac:dyDescent="0.2">
      <c r="C21" s="84"/>
      <c r="D21" s="85"/>
      <c r="G21" s="86"/>
      <c r="H21" s="87"/>
    </row>
    <row r="22" spans="3:8" s="83" customFormat="1" x14ac:dyDescent="0.2">
      <c r="C22" s="84"/>
      <c r="D22" s="85"/>
      <c r="G22" s="86"/>
      <c r="H22" s="87"/>
    </row>
    <row r="23" spans="3:8" s="83" customFormat="1" x14ac:dyDescent="0.2">
      <c r="C23" s="84"/>
      <c r="D23" s="85"/>
      <c r="G23" s="86"/>
      <c r="H23" s="87"/>
    </row>
    <row r="24" spans="3:8" s="83" customFormat="1" x14ac:dyDescent="0.2">
      <c r="C24" s="84"/>
      <c r="D24" s="85"/>
      <c r="G24" s="86"/>
      <c r="H24" s="87"/>
    </row>
    <row r="25" spans="3:8" s="83" customFormat="1" x14ac:dyDescent="0.2">
      <c r="C25" s="84"/>
      <c r="D25" s="85"/>
      <c r="G25" s="86"/>
      <c r="H25" s="87"/>
    </row>
    <row r="26" spans="3:8" s="83" customFormat="1" x14ac:dyDescent="0.2">
      <c r="C26" s="84"/>
      <c r="D26" s="85"/>
      <c r="G26" s="86"/>
      <c r="H26" s="87"/>
    </row>
    <row r="27" spans="3:8" s="83" customFormat="1" x14ac:dyDescent="0.2">
      <c r="C27" s="84"/>
      <c r="D27" s="85"/>
      <c r="G27" s="86"/>
      <c r="H27" s="87"/>
    </row>
    <row r="28" spans="3:8" s="83" customFormat="1" x14ac:dyDescent="0.2">
      <c r="C28" s="84"/>
      <c r="D28" s="85"/>
      <c r="G28" s="86"/>
      <c r="H28" s="87"/>
    </row>
    <row r="29" spans="3:8" s="83" customFormat="1" x14ac:dyDescent="0.2">
      <c r="C29" s="84"/>
      <c r="D29" s="85"/>
      <c r="G29" s="86"/>
      <c r="H29" s="87"/>
    </row>
    <row r="30" spans="3:8" s="83" customFormat="1" x14ac:dyDescent="0.2">
      <c r="C30" s="84"/>
      <c r="D30" s="85"/>
      <c r="G30" s="86"/>
      <c r="H30" s="87"/>
    </row>
    <row r="31" spans="3:8" s="83" customFormat="1" x14ac:dyDescent="0.2">
      <c r="C31" s="84"/>
      <c r="D31" s="85"/>
      <c r="G31" s="86"/>
      <c r="H31" s="87"/>
    </row>
    <row r="32" spans="3:8" s="83" customFormat="1" x14ac:dyDescent="0.2">
      <c r="C32" s="84"/>
      <c r="D32" s="85"/>
      <c r="G32" s="86"/>
      <c r="H32" s="87"/>
    </row>
    <row r="33" spans="3:8" s="83" customFormat="1" x14ac:dyDescent="0.2">
      <c r="C33" s="84"/>
      <c r="D33" s="85"/>
      <c r="G33" s="86"/>
      <c r="H33" s="87"/>
    </row>
    <row r="34" spans="3:8" s="83" customFormat="1" x14ac:dyDescent="0.2">
      <c r="C34" s="84"/>
      <c r="D34" s="85"/>
      <c r="G34" s="86"/>
      <c r="H34" s="87"/>
    </row>
    <row r="35" spans="3:8" s="83" customFormat="1" x14ac:dyDescent="0.2">
      <c r="C35" s="84"/>
      <c r="D35" s="85"/>
      <c r="G35" s="86"/>
      <c r="H35" s="87"/>
    </row>
    <row r="36" spans="3:8" s="83" customFormat="1" x14ac:dyDescent="0.2">
      <c r="C36" s="84"/>
      <c r="D36" s="85"/>
      <c r="G36" s="86"/>
      <c r="H36" s="87"/>
    </row>
    <row r="37" spans="3:8" s="83" customFormat="1" x14ac:dyDescent="0.2">
      <c r="C37" s="84"/>
      <c r="D37" s="85"/>
      <c r="G37" s="86"/>
      <c r="H37" s="87"/>
    </row>
    <row r="38" spans="3:8" s="83" customFormat="1" x14ac:dyDescent="0.2">
      <c r="C38" s="84"/>
      <c r="D38" s="85"/>
      <c r="G38" s="86"/>
      <c r="H38" s="87"/>
    </row>
    <row r="39" spans="3:8" s="83" customFormat="1" x14ac:dyDescent="0.2">
      <c r="C39" s="84"/>
      <c r="D39" s="85"/>
      <c r="G39" s="86"/>
      <c r="H39" s="87"/>
    </row>
    <row r="40" spans="3:8" s="83" customFormat="1" x14ac:dyDescent="0.2">
      <c r="C40" s="84"/>
      <c r="D40" s="85"/>
      <c r="G40" s="86"/>
      <c r="H40" s="87"/>
    </row>
    <row r="41" spans="3:8" s="83" customFormat="1" x14ac:dyDescent="0.2">
      <c r="C41" s="84"/>
      <c r="D41" s="85"/>
      <c r="G41" s="86"/>
      <c r="H41" s="87"/>
    </row>
    <row r="42" spans="3:8" s="83" customFormat="1" x14ac:dyDescent="0.2">
      <c r="C42" s="84"/>
      <c r="D42" s="85"/>
      <c r="G42" s="86"/>
      <c r="H42" s="87"/>
    </row>
    <row r="43" spans="3:8" s="83" customFormat="1" x14ac:dyDescent="0.2">
      <c r="C43" s="84"/>
      <c r="D43" s="85"/>
      <c r="G43" s="86"/>
      <c r="H43" s="87"/>
    </row>
    <row r="44" spans="3:8" s="83" customFormat="1" x14ac:dyDescent="0.2">
      <c r="C44" s="84"/>
      <c r="D44" s="85"/>
      <c r="G44" s="86"/>
      <c r="H44" s="87"/>
    </row>
    <row r="45" spans="3:8" s="83" customFormat="1" x14ac:dyDescent="0.2">
      <c r="C45" s="84"/>
      <c r="D45" s="85"/>
      <c r="G45" s="86"/>
      <c r="H45" s="87"/>
    </row>
    <row r="46" spans="3:8" s="83" customFormat="1" x14ac:dyDescent="0.2">
      <c r="C46" s="84"/>
      <c r="D46" s="85"/>
      <c r="G46" s="86"/>
      <c r="H46" s="87"/>
    </row>
    <row r="47" spans="3:8" s="83" customFormat="1" x14ac:dyDescent="0.2">
      <c r="C47" s="84"/>
      <c r="D47" s="85"/>
      <c r="G47" s="86"/>
      <c r="H47" s="87"/>
    </row>
    <row r="48" spans="3:8" s="83" customFormat="1" x14ac:dyDescent="0.2">
      <c r="C48" s="84"/>
      <c r="D48" s="85"/>
      <c r="G48" s="86"/>
      <c r="H48" s="87"/>
    </row>
    <row r="49" spans="3:8" s="83" customFormat="1" x14ac:dyDescent="0.2">
      <c r="C49" s="84"/>
      <c r="D49" s="85"/>
      <c r="G49" s="86"/>
      <c r="H49" s="87"/>
    </row>
    <row r="50" spans="3:8" s="83" customFormat="1" x14ac:dyDescent="0.2">
      <c r="C50" s="84"/>
      <c r="D50" s="85"/>
      <c r="G50" s="86"/>
      <c r="H50" s="87"/>
    </row>
    <row r="51" spans="3:8" s="83" customFormat="1" x14ac:dyDescent="0.2">
      <c r="C51" s="84"/>
      <c r="D51" s="85"/>
      <c r="G51" s="86"/>
      <c r="H51" s="87"/>
    </row>
    <row r="52" spans="3:8" s="83" customFormat="1" x14ac:dyDescent="0.2">
      <c r="C52" s="84"/>
      <c r="D52" s="85"/>
      <c r="G52" s="86"/>
      <c r="H52" s="87"/>
    </row>
    <row r="53" spans="3:8" s="83" customFormat="1" x14ac:dyDescent="0.2">
      <c r="C53" s="84"/>
      <c r="D53" s="85"/>
      <c r="G53" s="86"/>
      <c r="H53" s="87"/>
    </row>
    <row r="54" spans="3:8" s="83" customFormat="1" x14ac:dyDescent="0.2">
      <c r="C54" s="84"/>
      <c r="D54" s="85"/>
      <c r="G54" s="86"/>
      <c r="H54" s="87"/>
    </row>
    <row r="55" spans="3:8" s="83" customFormat="1" x14ac:dyDescent="0.2">
      <c r="C55" s="84"/>
      <c r="D55" s="85"/>
      <c r="G55" s="86"/>
      <c r="H55" s="87"/>
    </row>
    <row r="56" spans="3:8" s="83" customFormat="1" x14ac:dyDescent="0.2">
      <c r="C56" s="84"/>
      <c r="D56" s="85"/>
      <c r="G56" s="86"/>
      <c r="H56" s="87"/>
    </row>
    <row r="57" spans="3:8" s="83" customFormat="1" x14ac:dyDescent="0.2">
      <c r="C57" s="84"/>
      <c r="D57" s="85"/>
      <c r="G57" s="86"/>
      <c r="H57" s="87"/>
    </row>
    <row r="58" spans="3:8" s="83" customFormat="1" x14ac:dyDescent="0.2">
      <c r="C58" s="84"/>
      <c r="D58" s="85"/>
      <c r="G58" s="86"/>
      <c r="H58" s="87"/>
    </row>
    <row r="59" spans="3:8" s="83" customFormat="1" x14ac:dyDescent="0.2">
      <c r="C59" s="84"/>
      <c r="D59" s="85"/>
      <c r="G59" s="86"/>
      <c r="H59" s="87"/>
    </row>
    <row r="60" spans="3:8" s="83" customFormat="1" x14ac:dyDescent="0.2">
      <c r="C60" s="84"/>
      <c r="D60" s="85"/>
      <c r="G60" s="86"/>
      <c r="H60" s="87"/>
    </row>
    <row r="61" spans="3:8" s="83" customFormat="1" x14ac:dyDescent="0.2">
      <c r="C61" s="84"/>
      <c r="D61" s="85"/>
      <c r="G61" s="86"/>
      <c r="H61" s="87"/>
    </row>
    <row r="62" spans="3:8" s="83" customFormat="1" x14ac:dyDescent="0.2">
      <c r="C62" s="84"/>
      <c r="D62" s="85"/>
      <c r="G62" s="86"/>
      <c r="H62" s="87"/>
    </row>
    <row r="63" spans="3:8" s="83" customFormat="1" x14ac:dyDescent="0.2">
      <c r="C63" s="84"/>
      <c r="D63" s="85"/>
      <c r="G63" s="86"/>
      <c r="H63" s="87"/>
    </row>
    <row r="64" spans="3:8" s="83" customFormat="1" x14ac:dyDescent="0.2">
      <c r="C64" s="84"/>
      <c r="D64" s="85"/>
      <c r="G64" s="86"/>
      <c r="H64" s="87"/>
    </row>
    <row r="65" spans="3:8" s="83" customFormat="1" x14ac:dyDescent="0.2">
      <c r="C65" s="84"/>
      <c r="D65" s="85"/>
      <c r="G65" s="86"/>
      <c r="H65" s="87"/>
    </row>
    <row r="66" spans="3:8" s="83" customFormat="1" x14ac:dyDescent="0.2">
      <c r="C66" s="84"/>
      <c r="D66" s="85"/>
      <c r="G66" s="86"/>
      <c r="H66" s="87"/>
    </row>
    <row r="67" spans="3:8" s="83" customFormat="1" x14ac:dyDescent="0.2">
      <c r="C67" s="84"/>
      <c r="D67" s="85"/>
      <c r="G67" s="86"/>
      <c r="H67" s="87"/>
    </row>
    <row r="68" spans="3:8" s="83" customFormat="1" x14ac:dyDescent="0.2">
      <c r="C68" s="84"/>
      <c r="D68" s="85"/>
      <c r="G68" s="86"/>
      <c r="H68" s="87"/>
    </row>
    <row r="69" spans="3:8" s="83" customFormat="1" x14ac:dyDescent="0.2">
      <c r="C69" s="84"/>
      <c r="D69" s="85"/>
      <c r="G69" s="86"/>
      <c r="H69" s="87"/>
    </row>
    <row r="70" spans="3:8" s="83" customFormat="1" x14ac:dyDescent="0.2">
      <c r="C70" s="84"/>
      <c r="D70" s="85"/>
      <c r="G70" s="86"/>
      <c r="H70" s="87"/>
    </row>
    <row r="71" spans="3:8" s="83" customFormat="1" x14ac:dyDescent="0.2">
      <c r="C71" s="84"/>
      <c r="D71" s="85"/>
      <c r="G71" s="86"/>
      <c r="H71" s="87"/>
    </row>
    <row r="72" spans="3:8" s="83" customFormat="1" x14ac:dyDescent="0.2">
      <c r="C72" s="84"/>
      <c r="D72" s="85"/>
      <c r="G72" s="86"/>
      <c r="H72" s="87"/>
    </row>
    <row r="73" spans="3:8" s="83" customFormat="1" x14ac:dyDescent="0.2">
      <c r="C73" s="84"/>
      <c r="D73" s="85"/>
      <c r="G73" s="86"/>
      <c r="H73" s="87"/>
    </row>
    <row r="74" spans="3:8" s="83" customFormat="1" x14ac:dyDescent="0.2">
      <c r="C74" s="84"/>
      <c r="D74" s="85"/>
      <c r="G74" s="86"/>
      <c r="H74" s="87"/>
    </row>
    <row r="75" spans="3:8" s="83" customFormat="1" x14ac:dyDescent="0.2">
      <c r="C75" s="84"/>
      <c r="D75" s="85"/>
      <c r="G75" s="86"/>
      <c r="H75" s="87"/>
    </row>
    <row r="76" spans="3:8" s="83" customFormat="1" x14ac:dyDescent="0.2">
      <c r="C76" s="84"/>
      <c r="D76" s="85"/>
      <c r="G76" s="86"/>
      <c r="H76" s="87"/>
    </row>
    <row r="77" spans="3:8" s="83" customFormat="1" x14ac:dyDescent="0.2">
      <c r="C77" s="84"/>
      <c r="D77" s="85"/>
      <c r="G77" s="86"/>
      <c r="H77" s="87"/>
    </row>
    <row r="78" spans="3:8" s="83" customFormat="1" x14ac:dyDescent="0.2">
      <c r="C78" s="84"/>
      <c r="D78" s="85"/>
      <c r="G78" s="86"/>
      <c r="H78" s="87"/>
    </row>
    <row r="79" spans="3:8" s="83" customFormat="1" x14ac:dyDescent="0.2">
      <c r="C79" s="84"/>
      <c r="D79" s="85"/>
      <c r="G79" s="86"/>
      <c r="H79" s="87"/>
    </row>
    <row r="80" spans="3:8" s="83" customFormat="1" x14ac:dyDescent="0.2">
      <c r="C80" s="84"/>
      <c r="D80" s="85"/>
      <c r="G80" s="86"/>
      <c r="H80" s="87"/>
    </row>
    <row r="81" spans="3:8" s="83" customFormat="1" x14ac:dyDescent="0.2">
      <c r="C81" s="84"/>
      <c r="D81" s="85"/>
      <c r="G81" s="86"/>
      <c r="H81" s="87"/>
    </row>
    <row r="82" spans="3:8" s="83" customFormat="1" x14ac:dyDescent="0.2">
      <c r="C82" s="84"/>
      <c r="D82" s="85"/>
      <c r="G82" s="86"/>
      <c r="H82" s="87"/>
    </row>
    <row r="83" spans="3:8" s="83" customFormat="1" x14ac:dyDescent="0.2">
      <c r="C83" s="84"/>
      <c r="D83" s="85"/>
      <c r="G83" s="86"/>
      <c r="H83" s="87"/>
    </row>
    <row r="84" spans="3:8" s="83" customFormat="1" x14ac:dyDescent="0.2">
      <c r="C84" s="84"/>
      <c r="D84" s="85"/>
      <c r="G84" s="86"/>
      <c r="H84" s="87"/>
    </row>
    <row r="85" spans="3:8" s="83" customFormat="1" x14ac:dyDescent="0.2">
      <c r="C85" s="84"/>
      <c r="D85" s="85"/>
      <c r="G85" s="86"/>
      <c r="H85" s="87"/>
    </row>
    <row r="86" spans="3:8" s="83" customFormat="1" x14ac:dyDescent="0.2">
      <c r="C86" s="84"/>
      <c r="D86" s="85"/>
      <c r="G86" s="86"/>
      <c r="H86" s="87"/>
    </row>
    <row r="87" spans="3:8" s="83" customFormat="1" x14ac:dyDescent="0.2">
      <c r="C87" s="84"/>
      <c r="D87" s="85"/>
      <c r="G87" s="86"/>
      <c r="H87" s="87"/>
    </row>
    <row r="88" spans="3:8" s="83" customFormat="1" x14ac:dyDescent="0.2">
      <c r="C88" s="84"/>
      <c r="D88" s="85"/>
      <c r="G88" s="86"/>
      <c r="H88" s="87"/>
    </row>
    <row r="89" spans="3:8" s="83" customFormat="1" x14ac:dyDescent="0.2">
      <c r="C89" s="84"/>
      <c r="D89" s="85"/>
      <c r="G89" s="86"/>
      <c r="H89" s="87"/>
    </row>
    <row r="90" spans="3:8" s="83" customFormat="1" x14ac:dyDescent="0.2">
      <c r="C90" s="84"/>
      <c r="D90" s="85"/>
      <c r="G90" s="86"/>
      <c r="H90" s="87"/>
    </row>
    <row r="91" spans="3:8" s="83" customFormat="1" x14ac:dyDescent="0.2">
      <c r="C91" s="84"/>
      <c r="D91" s="85"/>
      <c r="G91" s="86"/>
      <c r="H91" s="87"/>
    </row>
    <row r="92" spans="3:8" s="83" customFormat="1" x14ac:dyDescent="0.2">
      <c r="C92" s="84"/>
      <c r="D92" s="85"/>
      <c r="G92" s="86"/>
      <c r="H92" s="87"/>
    </row>
    <row r="93" spans="3:8" s="83" customFormat="1" x14ac:dyDescent="0.2">
      <c r="C93" s="84"/>
      <c r="D93" s="85"/>
      <c r="G93" s="86"/>
      <c r="H93" s="87"/>
    </row>
    <row r="94" spans="3:8" s="83" customFormat="1" x14ac:dyDescent="0.2">
      <c r="C94" s="84"/>
      <c r="D94" s="85"/>
      <c r="G94" s="86"/>
      <c r="H94" s="87"/>
    </row>
    <row r="95" spans="3:8" s="83" customFormat="1" x14ac:dyDescent="0.2">
      <c r="C95" s="84"/>
      <c r="D95" s="85"/>
      <c r="G95" s="86"/>
      <c r="H95" s="87"/>
    </row>
    <row r="96" spans="3:8" s="83" customFormat="1" x14ac:dyDescent="0.2">
      <c r="C96" s="84"/>
      <c r="D96" s="85"/>
      <c r="G96" s="86"/>
      <c r="H96" s="87"/>
    </row>
    <row r="97" spans="3:8" s="83" customFormat="1" x14ac:dyDescent="0.2">
      <c r="C97" s="84"/>
      <c r="D97" s="85"/>
      <c r="G97" s="86"/>
      <c r="H97" s="87"/>
    </row>
    <row r="98" spans="3:8" s="83" customFormat="1" x14ac:dyDescent="0.2">
      <c r="C98" s="84"/>
      <c r="D98" s="85"/>
      <c r="G98" s="86"/>
      <c r="H98" s="87"/>
    </row>
    <row r="99" spans="3:8" s="83" customFormat="1" x14ac:dyDescent="0.2">
      <c r="C99" s="84"/>
      <c r="D99" s="85"/>
      <c r="G99" s="86"/>
      <c r="H99" s="87"/>
    </row>
    <row r="100" spans="3:8" s="83" customFormat="1" x14ac:dyDescent="0.2">
      <c r="C100" s="84"/>
      <c r="D100" s="85"/>
      <c r="G100" s="86"/>
      <c r="H100" s="87"/>
    </row>
    <row r="101" spans="3:8" s="83" customFormat="1" x14ac:dyDescent="0.2">
      <c r="C101" s="84"/>
      <c r="D101" s="85"/>
      <c r="G101" s="86"/>
      <c r="H101" s="87"/>
    </row>
    <row r="102" spans="3:8" s="83" customFormat="1" x14ac:dyDescent="0.2">
      <c r="C102" s="84"/>
      <c r="D102" s="85"/>
      <c r="G102" s="86"/>
      <c r="H102" s="87"/>
    </row>
    <row r="103" spans="3:8" s="83" customFormat="1" x14ac:dyDescent="0.2">
      <c r="C103" s="84"/>
      <c r="D103" s="85"/>
      <c r="G103" s="86"/>
      <c r="H103" s="87"/>
    </row>
    <row r="104" spans="3:8" s="83" customFormat="1" x14ac:dyDescent="0.2">
      <c r="C104" s="84"/>
      <c r="D104" s="85"/>
      <c r="G104" s="86"/>
      <c r="H104" s="87"/>
    </row>
    <row r="105" spans="3:8" s="83" customFormat="1" x14ac:dyDescent="0.2">
      <c r="C105" s="84"/>
      <c r="D105" s="85"/>
      <c r="G105" s="86"/>
      <c r="H105" s="87"/>
    </row>
    <row r="106" spans="3:8" s="83" customFormat="1" x14ac:dyDescent="0.2">
      <c r="C106" s="84"/>
      <c r="D106" s="85"/>
      <c r="G106" s="86"/>
      <c r="H106" s="87"/>
    </row>
    <row r="107" spans="3:8" s="83" customFormat="1" x14ac:dyDescent="0.2">
      <c r="C107" s="84"/>
      <c r="D107" s="85"/>
      <c r="G107" s="86"/>
      <c r="H107" s="87"/>
    </row>
    <row r="108" spans="3:8" s="83" customFormat="1" x14ac:dyDescent="0.2">
      <c r="C108" s="84"/>
      <c r="D108" s="85"/>
      <c r="G108" s="86"/>
      <c r="H108" s="87"/>
    </row>
    <row r="109" spans="3:8" s="83" customFormat="1" x14ac:dyDescent="0.2">
      <c r="C109" s="84"/>
      <c r="D109" s="85"/>
      <c r="G109" s="86"/>
      <c r="H109" s="87"/>
    </row>
    <row r="110" spans="3:8" s="83" customFormat="1" x14ac:dyDescent="0.2">
      <c r="C110" s="84"/>
      <c r="D110" s="85"/>
      <c r="G110" s="86"/>
      <c r="H110" s="87"/>
    </row>
    <row r="111" spans="3:8" s="83" customFormat="1" x14ac:dyDescent="0.2">
      <c r="C111" s="84"/>
      <c r="D111" s="85"/>
      <c r="G111" s="86"/>
      <c r="H111" s="87"/>
    </row>
    <row r="112" spans="3:8" s="83" customFormat="1" x14ac:dyDescent="0.2">
      <c r="C112" s="84"/>
      <c r="D112" s="85"/>
      <c r="G112" s="86"/>
      <c r="H112" s="87"/>
    </row>
    <row r="113" spans="3:8" s="83" customFormat="1" x14ac:dyDescent="0.2">
      <c r="C113" s="84"/>
      <c r="D113" s="85"/>
      <c r="G113" s="86"/>
      <c r="H113" s="87"/>
    </row>
    <row r="114" spans="3:8" s="83" customFormat="1" x14ac:dyDescent="0.2">
      <c r="C114" s="84"/>
      <c r="D114" s="85"/>
      <c r="G114" s="86"/>
      <c r="H114" s="87"/>
    </row>
    <row r="115" spans="3:8" s="83" customFormat="1" x14ac:dyDescent="0.2">
      <c r="C115" s="84"/>
      <c r="D115" s="85"/>
      <c r="G115" s="86"/>
      <c r="H115" s="87"/>
    </row>
    <row r="116" spans="3:8" s="83" customFormat="1" x14ac:dyDescent="0.2">
      <c r="C116" s="84"/>
      <c r="D116" s="85"/>
      <c r="G116" s="86"/>
      <c r="H116" s="87"/>
    </row>
    <row r="117" spans="3:8" s="83" customFormat="1" x14ac:dyDescent="0.2">
      <c r="C117" s="84"/>
      <c r="D117" s="85"/>
      <c r="G117" s="86"/>
      <c r="H117" s="87"/>
    </row>
    <row r="118" spans="3:8" s="83" customFormat="1" x14ac:dyDescent="0.2">
      <c r="C118" s="84"/>
      <c r="D118" s="85"/>
      <c r="G118" s="86"/>
      <c r="H118" s="87"/>
    </row>
    <row r="119" spans="3:8" s="83" customFormat="1" x14ac:dyDescent="0.2">
      <c r="C119" s="84"/>
      <c r="D119" s="85"/>
      <c r="G119" s="86"/>
      <c r="H119" s="87"/>
    </row>
    <row r="120" spans="3:8" s="83" customFormat="1" x14ac:dyDescent="0.2">
      <c r="C120" s="84"/>
      <c r="D120" s="85"/>
      <c r="G120" s="86"/>
      <c r="H120" s="87"/>
    </row>
    <row r="121" spans="3:8" s="83" customFormat="1" x14ac:dyDescent="0.2">
      <c r="C121" s="84"/>
      <c r="D121" s="85"/>
      <c r="G121" s="86"/>
      <c r="H121" s="87"/>
    </row>
    <row r="122" spans="3:8" s="83" customFormat="1" x14ac:dyDescent="0.2">
      <c r="C122" s="84"/>
      <c r="D122" s="85"/>
      <c r="G122" s="86"/>
      <c r="H122" s="87"/>
    </row>
    <row r="123" spans="3:8" s="83" customFormat="1" x14ac:dyDescent="0.2">
      <c r="C123" s="84"/>
      <c r="D123" s="85"/>
      <c r="G123" s="86"/>
      <c r="H123" s="87"/>
    </row>
    <row r="124" spans="3:8" s="83" customFormat="1" x14ac:dyDescent="0.2">
      <c r="C124" s="84"/>
      <c r="D124" s="85"/>
      <c r="G124" s="86"/>
      <c r="H124" s="87"/>
    </row>
    <row r="125" spans="3:8" s="83" customFormat="1" x14ac:dyDescent="0.2">
      <c r="C125" s="84"/>
      <c r="D125" s="85"/>
      <c r="G125" s="86"/>
      <c r="H125" s="87"/>
    </row>
    <row r="126" spans="3:8" s="83" customFormat="1" x14ac:dyDescent="0.2">
      <c r="C126" s="84"/>
      <c r="D126" s="85"/>
      <c r="G126" s="86"/>
      <c r="H126" s="87"/>
    </row>
    <row r="127" spans="3:8" s="83" customFormat="1" x14ac:dyDescent="0.2">
      <c r="C127" s="84"/>
      <c r="D127" s="85"/>
      <c r="G127" s="86"/>
      <c r="H127" s="87"/>
    </row>
    <row r="128" spans="3:8" s="83" customFormat="1" x14ac:dyDescent="0.2">
      <c r="C128" s="84"/>
      <c r="D128" s="85"/>
      <c r="G128" s="86"/>
      <c r="H128" s="87"/>
    </row>
    <row r="129" spans="3:8" s="83" customFormat="1" x14ac:dyDescent="0.2">
      <c r="C129" s="84"/>
      <c r="D129" s="85"/>
      <c r="G129" s="86"/>
      <c r="H129" s="87"/>
    </row>
    <row r="130" spans="3:8" s="83" customFormat="1" x14ac:dyDescent="0.2">
      <c r="C130" s="84"/>
      <c r="D130" s="85"/>
      <c r="G130" s="86"/>
      <c r="H130" s="87"/>
    </row>
    <row r="131" spans="3:8" s="83" customFormat="1" x14ac:dyDescent="0.2">
      <c r="C131" s="84"/>
      <c r="D131" s="85"/>
      <c r="G131" s="86"/>
      <c r="H131" s="87"/>
    </row>
    <row r="132" spans="3:8" s="83" customFormat="1" x14ac:dyDescent="0.2">
      <c r="C132" s="84"/>
      <c r="D132" s="85"/>
      <c r="G132" s="86"/>
      <c r="H132" s="87"/>
    </row>
    <row r="133" spans="3:8" s="83" customFormat="1" x14ac:dyDescent="0.2">
      <c r="C133" s="84"/>
      <c r="D133" s="85"/>
      <c r="G133" s="86"/>
      <c r="H133" s="87"/>
    </row>
    <row r="134" spans="3:8" s="83" customFormat="1" x14ac:dyDescent="0.2">
      <c r="C134" s="84"/>
      <c r="D134" s="85"/>
      <c r="G134" s="86"/>
      <c r="H134" s="87"/>
    </row>
    <row r="135" spans="3:8" s="83" customFormat="1" x14ac:dyDescent="0.2">
      <c r="C135" s="84"/>
      <c r="D135" s="85"/>
      <c r="G135" s="86"/>
      <c r="H135" s="87"/>
    </row>
    <row r="136" spans="3:8" s="83" customFormat="1" x14ac:dyDescent="0.2">
      <c r="C136" s="84"/>
      <c r="D136" s="85"/>
      <c r="G136" s="86"/>
      <c r="H136" s="87"/>
    </row>
    <row r="137" spans="3:8" s="83" customFormat="1" x14ac:dyDescent="0.2">
      <c r="C137" s="84"/>
      <c r="D137" s="85"/>
      <c r="G137" s="86"/>
      <c r="H137" s="87"/>
    </row>
    <row r="138" spans="3:8" s="83" customFormat="1" x14ac:dyDescent="0.2">
      <c r="C138" s="84"/>
      <c r="D138" s="85"/>
      <c r="G138" s="86"/>
      <c r="H138" s="87"/>
    </row>
    <row r="139" spans="3:8" s="83" customFormat="1" x14ac:dyDescent="0.2">
      <c r="C139" s="84"/>
      <c r="D139" s="85"/>
      <c r="G139" s="86"/>
      <c r="H139" s="87"/>
    </row>
    <row r="140" spans="3:8" s="83" customFormat="1" x14ac:dyDescent="0.2">
      <c r="C140" s="84"/>
      <c r="D140" s="85"/>
      <c r="G140" s="86"/>
      <c r="H140" s="87"/>
    </row>
    <row r="141" spans="3:8" s="83" customFormat="1" x14ac:dyDescent="0.2">
      <c r="C141" s="84"/>
      <c r="D141" s="85"/>
      <c r="G141" s="86"/>
      <c r="H141" s="87"/>
    </row>
    <row r="142" spans="3:8" s="83" customFormat="1" x14ac:dyDescent="0.2">
      <c r="C142" s="84"/>
      <c r="D142" s="85"/>
      <c r="G142" s="86"/>
      <c r="H142" s="87"/>
    </row>
    <row r="143" spans="3:8" s="83" customFormat="1" x14ac:dyDescent="0.2">
      <c r="C143" s="84"/>
      <c r="D143" s="85"/>
      <c r="G143" s="86"/>
      <c r="H143" s="87"/>
    </row>
    <row r="144" spans="3:8" s="83" customFormat="1" x14ac:dyDescent="0.2">
      <c r="C144" s="84"/>
      <c r="D144" s="85"/>
      <c r="G144" s="86"/>
      <c r="H144" s="87"/>
    </row>
    <row r="145" spans="3:8" s="83" customFormat="1" x14ac:dyDescent="0.2">
      <c r="C145" s="84"/>
      <c r="D145" s="85"/>
      <c r="G145" s="86"/>
      <c r="H145" s="87"/>
    </row>
    <row r="146" spans="3:8" s="83" customFormat="1" x14ac:dyDescent="0.2">
      <c r="C146" s="84"/>
      <c r="D146" s="85"/>
      <c r="G146" s="86"/>
      <c r="H146" s="87"/>
    </row>
    <row r="147" spans="3:8" s="83" customFormat="1" x14ac:dyDescent="0.2">
      <c r="C147" s="84"/>
      <c r="D147" s="85"/>
      <c r="G147" s="86"/>
      <c r="H147" s="87"/>
    </row>
    <row r="148" spans="3:8" s="83" customFormat="1" x14ac:dyDescent="0.2">
      <c r="C148" s="84"/>
      <c r="D148" s="85"/>
      <c r="G148" s="86"/>
      <c r="H148" s="87"/>
    </row>
    <row r="149" spans="3:8" s="83" customFormat="1" x14ac:dyDescent="0.2">
      <c r="C149" s="84"/>
      <c r="D149" s="85"/>
      <c r="G149" s="86"/>
      <c r="H149" s="87"/>
    </row>
    <row r="150" spans="3:8" s="83" customFormat="1" x14ac:dyDescent="0.2">
      <c r="C150" s="84"/>
      <c r="D150" s="85"/>
      <c r="G150" s="86"/>
      <c r="H150" s="87"/>
    </row>
    <row r="151" spans="3:8" s="83" customFormat="1" x14ac:dyDescent="0.2">
      <c r="C151" s="84"/>
      <c r="D151" s="85"/>
      <c r="G151" s="86"/>
      <c r="H151" s="87"/>
    </row>
    <row r="152" spans="3:8" s="83" customFormat="1" x14ac:dyDescent="0.2">
      <c r="C152" s="84"/>
      <c r="D152" s="85"/>
      <c r="G152" s="86"/>
      <c r="H152" s="87"/>
    </row>
    <row r="153" spans="3:8" s="83" customFormat="1" x14ac:dyDescent="0.2">
      <c r="C153" s="84"/>
      <c r="D153" s="85"/>
      <c r="G153" s="86"/>
      <c r="H153" s="87"/>
    </row>
    <row r="154" spans="3:8" s="83" customFormat="1" x14ac:dyDescent="0.2">
      <c r="C154" s="84"/>
      <c r="D154" s="85"/>
      <c r="G154" s="86"/>
      <c r="H154" s="87"/>
    </row>
    <row r="155" spans="3:8" s="83" customFormat="1" x14ac:dyDescent="0.2">
      <c r="C155" s="84"/>
      <c r="D155" s="85"/>
      <c r="G155" s="86"/>
      <c r="H155" s="87"/>
    </row>
    <row r="156" spans="3:8" s="83" customFormat="1" x14ac:dyDescent="0.2">
      <c r="C156" s="84"/>
      <c r="D156" s="85"/>
      <c r="G156" s="86"/>
      <c r="H156" s="87"/>
    </row>
    <row r="157" spans="3:8" s="83" customFormat="1" x14ac:dyDescent="0.2">
      <c r="C157" s="84"/>
      <c r="D157" s="85"/>
      <c r="G157" s="86"/>
      <c r="H157" s="87"/>
    </row>
    <row r="158" spans="3:8" s="83" customFormat="1" x14ac:dyDescent="0.2">
      <c r="C158" s="84"/>
      <c r="D158" s="85"/>
      <c r="G158" s="86"/>
      <c r="H158" s="87"/>
    </row>
    <row r="159" spans="3:8" s="83" customFormat="1" x14ac:dyDescent="0.2">
      <c r="C159" s="84"/>
      <c r="D159" s="85"/>
      <c r="G159" s="86"/>
      <c r="H159" s="87"/>
    </row>
    <row r="160" spans="3:8" s="83" customFormat="1" x14ac:dyDescent="0.2">
      <c r="C160" s="84"/>
      <c r="D160" s="85"/>
      <c r="G160" s="86"/>
      <c r="H160" s="87"/>
    </row>
    <row r="161" spans="3:8" s="83" customFormat="1" x14ac:dyDescent="0.2">
      <c r="C161" s="84"/>
      <c r="D161" s="85"/>
      <c r="G161" s="86"/>
      <c r="H161" s="87"/>
    </row>
    <row r="162" spans="3:8" s="83" customFormat="1" x14ac:dyDescent="0.2">
      <c r="C162" s="84"/>
      <c r="D162" s="85"/>
      <c r="G162" s="86"/>
      <c r="H162" s="87"/>
    </row>
    <row r="163" spans="3:8" s="83" customFormat="1" x14ac:dyDescent="0.2">
      <c r="C163" s="84"/>
      <c r="D163" s="85"/>
      <c r="G163" s="86"/>
      <c r="H163" s="87"/>
    </row>
    <row r="164" spans="3:8" s="83" customFormat="1" x14ac:dyDescent="0.2">
      <c r="C164" s="84"/>
      <c r="D164" s="85"/>
      <c r="G164" s="86"/>
      <c r="H164" s="87"/>
    </row>
    <row r="165" spans="3:8" s="83" customFormat="1" x14ac:dyDescent="0.2">
      <c r="C165" s="84"/>
      <c r="D165" s="85"/>
      <c r="G165" s="86"/>
      <c r="H165" s="87"/>
    </row>
    <row r="166" spans="3:8" s="83" customFormat="1" x14ac:dyDescent="0.2">
      <c r="C166" s="84"/>
      <c r="D166" s="85"/>
      <c r="G166" s="86"/>
      <c r="H166" s="87"/>
    </row>
    <row r="167" spans="3:8" s="83" customFormat="1" x14ac:dyDescent="0.2">
      <c r="C167" s="84"/>
      <c r="D167" s="85"/>
      <c r="G167" s="86"/>
      <c r="H167" s="87"/>
    </row>
    <row r="168" spans="3:8" s="83" customFormat="1" x14ac:dyDescent="0.2">
      <c r="C168" s="84"/>
      <c r="D168" s="85"/>
      <c r="G168" s="86"/>
      <c r="H168" s="87"/>
    </row>
    <row r="169" spans="3:8" s="83" customFormat="1" x14ac:dyDescent="0.2">
      <c r="C169" s="84"/>
      <c r="D169" s="85"/>
      <c r="G169" s="86"/>
      <c r="H169" s="87"/>
    </row>
    <row r="170" spans="3:8" s="83" customFormat="1" x14ac:dyDescent="0.2">
      <c r="C170" s="84"/>
      <c r="D170" s="85"/>
      <c r="G170" s="86"/>
      <c r="H170" s="87"/>
    </row>
    <row r="171" spans="3:8" s="83" customFormat="1" x14ac:dyDescent="0.2">
      <c r="C171" s="84"/>
      <c r="D171" s="85"/>
      <c r="G171" s="86"/>
      <c r="H171" s="87"/>
    </row>
    <row r="172" spans="3:8" s="83" customFormat="1" x14ac:dyDescent="0.2">
      <c r="C172" s="84"/>
      <c r="D172" s="85"/>
      <c r="G172" s="86"/>
      <c r="H172" s="87"/>
    </row>
    <row r="173" spans="3:8" s="83" customFormat="1" x14ac:dyDescent="0.2">
      <c r="C173" s="84"/>
      <c r="D173" s="85"/>
      <c r="G173" s="86"/>
      <c r="H173" s="87"/>
    </row>
    <row r="174" spans="3:8" s="83" customFormat="1" x14ac:dyDescent="0.2">
      <c r="C174" s="84"/>
      <c r="D174" s="85"/>
      <c r="G174" s="86"/>
      <c r="H174" s="87"/>
    </row>
    <row r="175" spans="3:8" s="83" customFormat="1" x14ac:dyDescent="0.2">
      <c r="C175" s="84"/>
      <c r="D175" s="85"/>
      <c r="G175" s="86"/>
      <c r="H175" s="87"/>
    </row>
    <row r="176" spans="3:8" s="83" customFormat="1" x14ac:dyDescent="0.2">
      <c r="C176" s="84"/>
      <c r="D176" s="85"/>
      <c r="G176" s="86"/>
      <c r="H176" s="87"/>
    </row>
    <row r="177" spans="3:8" s="83" customFormat="1" x14ac:dyDescent="0.2">
      <c r="C177" s="84"/>
      <c r="D177" s="85"/>
      <c r="G177" s="86"/>
      <c r="H177" s="87"/>
    </row>
    <row r="178" spans="3:8" s="83" customFormat="1" x14ac:dyDescent="0.2">
      <c r="C178" s="84"/>
      <c r="D178" s="85"/>
      <c r="G178" s="86"/>
      <c r="H178" s="87"/>
    </row>
    <row r="179" spans="3:8" s="83" customFormat="1" x14ac:dyDescent="0.2">
      <c r="C179" s="84"/>
      <c r="D179" s="85"/>
      <c r="G179" s="86"/>
      <c r="H179" s="87"/>
    </row>
    <row r="180" spans="3:8" s="83" customFormat="1" x14ac:dyDescent="0.2">
      <c r="C180" s="84"/>
      <c r="D180" s="85"/>
      <c r="G180" s="86"/>
      <c r="H180" s="87"/>
    </row>
    <row r="181" spans="3:8" s="83" customFormat="1" x14ac:dyDescent="0.2">
      <c r="C181" s="84"/>
      <c r="D181" s="85"/>
      <c r="G181" s="86"/>
      <c r="H181" s="87"/>
    </row>
    <row r="182" spans="3:8" s="83" customFormat="1" x14ac:dyDescent="0.2">
      <c r="C182" s="84"/>
      <c r="D182" s="85"/>
      <c r="G182" s="86"/>
      <c r="H182" s="87"/>
    </row>
    <row r="183" spans="3:8" s="83" customFormat="1" x14ac:dyDescent="0.2">
      <c r="C183" s="84"/>
      <c r="D183" s="85"/>
      <c r="G183" s="86"/>
      <c r="H183" s="87"/>
    </row>
    <row r="184" spans="3:8" s="83" customFormat="1" x14ac:dyDescent="0.2">
      <c r="C184" s="84"/>
      <c r="D184" s="85"/>
      <c r="G184" s="86"/>
      <c r="H184" s="87"/>
    </row>
    <row r="185" spans="3:8" s="83" customFormat="1" x14ac:dyDescent="0.2">
      <c r="C185" s="84"/>
      <c r="D185" s="85"/>
      <c r="G185" s="86"/>
      <c r="H185" s="87"/>
    </row>
    <row r="186" spans="3:8" s="83" customFormat="1" x14ac:dyDescent="0.2">
      <c r="C186" s="84"/>
      <c r="D186" s="85"/>
      <c r="G186" s="86"/>
      <c r="H186" s="87"/>
    </row>
    <row r="187" spans="3:8" s="83" customFormat="1" x14ac:dyDescent="0.2">
      <c r="C187" s="84"/>
      <c r="D187" s="85"/>
      <c r="G187" s="86"/>
      <c r="H187" s="87"/>
    </row>
    <row r="188" spans="3:8" s="83" customFormat="1" x14ac:dyDescent="0.2">
      <c r="C188" s="84"/>
      <c r="D188" s="85"/>
      <c r="G188" s="86"/>
      <c r="H188" s="87"/>
    </row>
    <row r="189" spans="3:8" s="83" customFormat="1" x14ac:dyDescent="0.2">
      <c r="C189" s="84"/>
      <c r="D189" s="85"/>
      <c r="G189" s="86"/>
      <c r="H189" s="87"/>
    </row>
    <row r="190" spans="3:8" s="83" customFormat="1" x14ac:dyDescent="0.2">
      <c r="C190" s="84"/>
      <c r="D190" s="85"/>
      <c r="G190" s="86"/>
      <c r="H190" s="87"/>
    </row>
    <row r="191" spans="3:8" s="83" customFormat="1" x14ac:dyDescent="0.2">
      <c r="C191" s="84"/>
      <c r="D191" s="85"/>
      <c r="G191" s="86"/>
      <c r="H191" s="87"/>
    </row>
    <row r="192" spans="3:8" s="83" customFormat="1" x14ac:dyDescent="0.2">
      <c r="C192" s="84"/>
      <c r="D192" s="85"/>
      <c r="G192" s="86"/>
      <c r="H192" s="87"/>
    </row>
    <row r="193" spans="3:8" s="83" customFormat="1" x14ac:dyDescent="0.2">
      <c r="C193" s="84"/>
      <c r="D193" s="85"/>
      <c r="G193" s="86"/>
      <c r="H193" s="87"/>
    </row>
    <row r="194" spans="3:8" s="83" customFormat="1" x14ac:dyDescent="0.2">
      <c r="C194" s="84"/>
      <c r="D194" s="85"/>
      <c r="G194" s="86"/>
      <c r="H194" s="87"/>
    </row>
    <row r="195" spans="3:8" s="83" customFormat="1" x14ac:dyDescent="0.2">
      <c r="C195" s="84"/>
      <c r="D195" s="85"/>
      <c r="G195" s="86"/>
      <c r="H195" s="87"/>
    </row>
    <row r="196" spans="3:8" s="83" customFormat="1" x14ac:dyDescent="0.2">
      <c r="C196" s="84"/>
      <c r="D196" s="85"/>
      <c r="G196" s="86"/>
      <c r="H196" s="87"/>
    </row>
    <row r="197" spans="3:8" s="83" customFormat="1" x14ac:dyDescent="0.2">
      <c r="C197" s="84"/>
      <c r="D197" s="85"/>
      <c r="G197" s="86"/>
      <c r="H197" s="87"/>
    </row>
    <row r="198" spans="3:8" s="83" customFormat="1" x14ac:dyDescent="0.2">
      <c r="C198" s="84"/>
      <c r="D198" s="85"/>
      <c r="G198" s="86"/>
      <c r="H198" s="87"/>
    </row>
    <row r="199" spans="3:8" s="83" customFormat="1" x14ac:dyDescent="0.2">
      <c r="C199" s="84"/>
      <c r="D199" s="85"/>
      <c r="G199" s="86"/>
      <c r="H199" s="87"/>
    </row>
    <row r="200" spans="3:8" s="83" customFormat="1" x14ac:dyDescent="0.2">
      <c r="C200" s="84"/>
      <c r="D200" s="85"/>
      <c r="G200" s="86"/>
      <c r="H200" s="87"/>
    </row>
    <row r="201" spans="3:8" s="83" customFormat="1" x14ac:dyDescent="0.2">
      <c r="C201" s="84"/>
      <c r="D201" s="85"/>
      <c r="G201" s="86"/>
      <c r="H201" s="87"/>
    </row>
    <row r="202" spans="3:8" s="83" customFormat="1" x14ac:dyDescent="0.2">
      <c r="C202" s="84"/>
      <c r="D202" s="85"/>
      <c r="G202" s="86"/>
      <c r="H202" s="87"/>
    </row>
    <row r="203" spans="3:8" s="83" customFormat="1" x14ac:dyDescent="0.2">
      <c r="C203" s="84"/>
      <c r="D203" s="85"/>
      <c r="G203" s="86"/>
      <c r="H203" s="87"/>
    </row>
    <row r="204" spans="3:8" s="83" customFormat="1" x14ac:dyDescent="0.2">
      <c r="C204" s="84"/>
      <c r="D204" s="85"/>
      <c r="G204" s="86"/>
      <c r="H204" s="87"/>
    </row>
    <row r="205" spans="3:8" s="83" customFormat="1" x14ac:dyDescent="0.2">
      <c r="C205" s="84"/>
      <c r="D205" s="85"/>
      <c r="G205" s="86"/>
      <c r="H205" s="87"/>
    </row>
  </sheetData>
  <sheetProtection selectLockedCells="1" selectUnlockedCells="1"/>
  <mergeCells count="5">
    <mergeCell ref="D4:D5"/>
    <mergeCell ref="B1:C3"/>
    <mergeCell ref="A4:A5"/>
    <mergeCell ref="B4:B5"/>
    <mergeCell ref="C4:C5"/>
  </mergeCells>
  <phoneticPr fontId="0" type="noConversion"/>
  <printOptions gridLines="1"/>
  <pageMargins left="0.78740157480314965" right="0.78740157480314965" top="0.98425196850393704" bottom="0.98425196850393704" header="0.51181102362204722" footer="0.31496062992125984"/>
  <pageSetup paperSize="9" orientation="landscape" horizontalDpi="4294967295" verticalDpi="300"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4097" r:id="rId4">
          <objectPr defaultSize="0" autoPict="0" r:id="rId5">
            <anchor moveWithCells="1">
              <from>
                <xdr:col>3</xdr:col>
                <xdr:colOff>219075</xdr:colOff>
                <xdr:row>0</xdr:row>
                <xdr:rowOff>76200</xdr:rowOff>
              </from>
              <to>
                <xdr:col>3</xdr:col>
                <xdr:colOff>1543050</xdr:colOff>
                <xdr:row>2</xdr:row>
                <xdr:rowOff>123825</xdr:rowOff>
              </to>
            </anchor>
          </objectPr>
        </oleObject>
      </mc:Choice>
      <mc:Fallback>
        <oleObject progId="AutoCAD.Drawing.16"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42"/>
  <sheetViews>
    <sheetView tabSelected="1" topLeftCell="A932" zoomScaleNormal="100" workbookViewId="0">
      <selection activeCell="H935" sqref="H935"/>
    </sheetView>
  </sheetViews>
  <sheetFormatPr defaultColWidth="11.42578125" defaultRowHeight="12" x14ac:dyDescent="0.2"/>
  <cols>
    <col min="1" max="1" width="11.7109375" style="16" customWidth="1"/>
    <col min="2" max="2" width="13.7109375" style="180" customWidth="1"/>
    <col min="3" max="3" width="47.7109375" style="16" customWidth="1"/>
    <col min="4" max="4" width="8.28515625" style="16" customWidth="1"/>
    <col min="5" max="5" width="11.7109375" style="57" customWidth="1"/>
    <col min="6" max="6" width="13.7109375" style="57" customWidth="1"/>
    <col min="7" max="7" width="13.7109375" style="16" customWidth="1"/>
    <col min="8" max="8" width="15.85546875" style="16" customWidth="1"/>
    <col min="9" max="9" width="11.42578125" style="194"/>
    <col min="10" max="16384" width="11.42578125" style="16"/>
  </cols>
  <sheetData>
    <row r="1" spans="1:9" s="11" customFormat="1" ht="16.5" customHeight="1" x14ac:dyDescent="0.2">
      <c r="A1" s="8" t="s">
        <v>13</v>
      </c>
      <c r="B1" s="333" t="s">
        <v>111</v>
      </c>
      <c r="C1" s="319" t="s">
        <v>382</v>
      </c>
      <c r="D1" s="330"/>
      <c r="E1" s="330"/>
      <c r="F1" s="320"/>
      <c r="G1" s="9"/>
      <c r="H1" s="10"/>
      <c r="I1" s="193"/>
    </row>
    <row r="2" spans="1:9" s="11" customFormat="1" ht="16.5" customHeight="1" x14ac:dyDescent="0.2">
      <c r="A2" s="184">
        <v>43739</v>
      </c>
      <c r="B2" s="334"/>
      <c r="C2" s="321"/>
      <c r="D2" s="331"/>
      <c r="E2" s="331"/>
      <c r="F2" s="322"/>
      <c r="G2" s="12"/>
      <c r="H2" s="151"/>
      <c r="I2" s="193"/>
    </row>
    <row r="3" spans="1:9" ht="16.5" customHeight="1" thickBot="1" x14ac:dyDescent="0.25">
      <c r="A3" s="13"/>
      <c r="B3" s="335"/>
      <c r="C3" s="323"/>
      <c r="D3" s="332"/>
      <c r="E3" s="332"/>
      <c r="F3" s="324"/>
      <c r="G3" s="14"/>
      <c r="H3" s="15"/>
    </row>
    <row r="4" spans="1:9" ht="16.5" customHeight="1" x14ac:dyDescent="0.2">
      <c r="A4" s="336" t="s">
        <v>19</v>
      </c>
      <c r="B4" s="181"/>
      <c r="C4" s="336" t="s">
        <v>20</v>
      </c>
      <c r="D4" s="336" t="s">
        <v>21</v>
      </c>
      <c r="E4" s="338" t="s">
        <v>22</v>
      </c>
      <c r="F4" s="340" t="s">
        <v>331</v>
      </c>
      <c r="G4" s="340" t="s">
        <v>0</v>
      </c>
      <c r="H4" s="340" t="s">
        <v>332</v>
      </c>
    </row>
    <row r="5" spans="1:9" ht="16.5" customHeight="1" thickBot="1" x14ac:dyDescent="0.25">
      <c r="A5" s="337"/>
      <c r="B5" s="182"/>
      <c r="C5" s="337"/>
      <c r="D5" s="337"/>
      <c r="E5" s="339"/>
      <c r="F5" s="341"/>
      <c r="G5" s="341" t="s">
        <v>23</v>
      </c>
      <c r="H5" s="341" t="s">
        <v>19</v>
      </c>
    </row>
    <row r="6" spans="1:9" x14ac:dyDescent="0.2">
      <c r="A6" s="17"/>
      <c r="B6" s="170"/>
      <c r="C6" s="18"/>
      <c r="D6" s="19"/>
      <c r="E6" s="20"/>
      <c r="F6" s="20"/>
      <c r="G6" s="21"/>
      <c r="H6" s="22"/>
    </row>
    <row r="7" spans="1:9" x14ac:dyDescent="0.2">
      <c r="A7" s="23">
        <v>1</v>
      </c>
      <c r="B7" s="171"/>
      <c r="C7" s="24" t="s">
        <v>38</v>
      </c>
      <c r="D7" s="25"/>
      <c r="E7" s="26"/>
      <c r="F7" s="26"/>
      <c r="G7" s="27"/>
      <c r="H7" s="28">
        <f>SUM(G8:G69)</f>
        <v>1506415.6200000006</v>
      </c>
    </row>
    <row r="8" spans="1:9" x14ac:dyDescent="0.2">
      <c r="A8" s="17" t="s">
        <v>24</v>
      </c>
      <c r="B8" s="172"/>
      <c r="C8" s="30" t="s">
        <v>30</v>
      </c>
      <c r="D8" s="19"/>
      <c r="E8" s="20"/>
      <c r="F8" s="20"/>
      <c r="G8" s="21"/>
      <c r="H8" s="22"/>
    </row>
    <row r="9" spans="1:9" ht="36" x14ac:dyDescent="0.2">
      <c r="A9" s="35" t="s">
        <v>31</v>
      </c>
      <c r="B9" s="173" t="s">
        <v>1263</v>
      </c>
      <c r="C9" s="36" t="s">
        <v>2119</v>
      </c>
      <c r="D9" s="19" t="s">
        <v>12</v>
      </c>
      <c r="E9" s="20">
        <v>440</v>
      </c>
      <c r="F9" s="21">
        <v>17.41</v>
      </c>
      <c r="G9" s="21">
        <f t="shared" ref="G9:G67" si="0">ROUND(E9*F9,2)</f>
        <v>7660.4</v>
      </c>
      <c r="H9" s="22"/>
    </row>
    <row r="10" spans="1:9" ht="48" x14ac:dyDescent="0.2">
      <c r="A10" s="35" t="s">
        <v>32</v>
      </c>
      <c r="B10" s="173" t="s">
        <v>524</v>
      </c>
      <c r="C10" s="36" t="s">
        <v>545</v>
      </c>
      <c r="D10" s="19" t="s">
        <v>67</v>
      </c>
      <c r="E10" s="20">
        <v>96</v>
      </c>
      <c r="F10" s="21">
        <v>680.81</v>
      </c>
      <c r="G10" s="21">
        <f t="shared" si="0"/>
        <v>65357.760000000002</v>
      </c>
      <c r="H10" s="22"/>
    </row>
    <row r="11" spans="1:9" ht="36" x14ac:dyDescent="0.2">
      <c r="A11" s="35" t="s">
        <v>77</v>
      </c>
      <c r="B11" s="173" t="s">
        <v>525</v>
      </c>
      <c r="C11" s="36" t="s">
        <v>541</v>
      </c>
      <c r="D11" s="19" t="s">
        <v>67</v>
      </c>
      <c r="E11" s="20">
        <v>40</v>
      </c>
      <c r="F11" s="21">
        <v>342.48</v>
      </c>
      <c r="G11" s="21">
        <f t="shared" si="0"/>
        <v>13699.2</v>
      </c>
      <c r="H11" s="22"/>
    </row>
    <row r="12" spans="1:9" ht="24" x14ac:dyDescent="0.2">
      <c r="A12" s="35" t="s">
        <v>35</v>
      </c>
      <c r="B12" s="173" t="s">
        <v>543</v>
      </c>
      <c r="C12" s="36" t="s">
        <v>542</v>
      </c>
      <c r="D12" s="19" t="s">
        <v>67</v>
      </c>
      <c r="E12" s="20">
        <v>80</v>
      </c>
      <c r="F12" s="21">
        <v>606.17999999999995</v>
      </c>
      <c r="G12" s="21">
        <f t="shared" si="0"/>
        <v>48494.400000000001</v>
      </c>
      <c r="H12" s="22"/>
    </row>
    <row r="13" spans="1:9" ht="24" x14ac:dyDescent="0.2">
      <c r="A13" s="35" t="s">
        <v>36</v>
      </c>
      <c r="B13" s="173" t="s">
        <v>526</v>
      </c>
      <c r="C13" s="36" t="s">
        <v>534</v>
      </c>
      <c r="D13" s="19" t="s">
        <v>28</v>
      </c>
      <c r="E13" s="20">
        <v>1</v>
      </c>
      <c r="F13" s="21">
        <v>5364.16</v>
      </c>
      <c r="G13" s="21">
        <f t="shared" si="0"/>
        <v>5364.16</v>
      </c>
      <c r="H13" s="22"/>
    </row>
    <row r="14" spans="1:9" ht="36" x14ac:dyDescent="0.2">
      <c r="A14" s="35" t="s">
        <v>107</v>
      </c>
      <c r="B14" s="173" t="s">
        <v>112</v>
      </c>
      <c r="C14" s="36" t="s">
        <v>106</v>
      </c>
      <c r="D14" s="19" t="s">
        <v>67</v>
      </c>
      <c r="E14" s="20">
        <v>25</v>
      </c>
      <c r="F14" s="21">
        <v>168.19</v>
      </c>
      <c r="G14" s="21">
        <f t="shared" si="0"/>
        <v>4204.75</v>
      </c>
      <c r="H14" s="22"/>
    </row>
    <row r="15" spans="1:9" ht="36" x14ac:dyDescent="0.2">
      <c r="A15" s="35" t="s">
        <v>339</v>
      </c>
      <c r="B15" s="173" t="s">
        <v>113</v>
      </c>
      <c r="C15" s="36" t="s">
        <v>1403</v>
      </c>
      <c r="D15" s="19" t="s">
        <v>67</v>
      </c>
      <c r="E15" s="20">
        <v>40</v>
      </c>
      <c r="F15" s="21">
        <v>282.05</v>
      </c>
      <c r="G15" s="21">
        <f t="shared" si="0"/>
        <v>11282</v>
      </c>
      <c r="H15" s="22"/>
    </row>
    <row r="16" spans="1:9" ht="24" x14ac:dyDescent="0.2">
      <c r="A16" s="35" t="s">
        <v>527</v>
      </c>
      <c r="B16" s="173" t="s">
        <v>1476</v>
      </c>
      <c r="C16" s="36" t="s">
        <v>108</v>
      </c>
      <c r="D16" s="19" t="s">
        <v>28</v>
      </c>
      <c r="E16" s="20">
        <v>1</v>
      </c>
      <c r="F16" s="21">
        <f>VLOOKUP(B16,[1]Plan1!$A$6:$G$3720,7,0)</f>
        <v>1985.6599999999999</v>
      </c>
      <c r="G16" s="21">
        <f t="shared" si="0"/>
        <v>1985.66</v>
      </c>
      <c r="H16" s="22"/>
    </row>
    <row r="17" spans="1:8" ht="24" x14ac:dyDescent="0.2">
      <c r="A17" s="35" t="s">
        <v>528</v>
      </c>
      <c r="B17" s="173" t="s">
        <v>1477</v>
      </c>
      <c r="C17" s="36" t="s">
        <v>377</v>
      </c>
      <c r="D17" s="19" t="s">
        <v>28</v>
      </c>
      <c r="E17" s="20">
        <v>1</v>
      </c>
      <c r="F17" s="21">
        <f>VLOOKUP(B17,[1]Plan1!$A$6:$G$3720,7,0)</f>
        <v>1063.42</v>
      </c>
      <c r="G17" s="21">
        <f t="shared" si="0"/>
        <v>1063.42</v>
      </c>
      <c r="H17" s="22"/>
    </row>
    <row r="18" spans="1:8" ht="36" x14ac:dyDescent="0.2">
      <c r="A18" s="35" t="s">
        <v>529</v>
      </c>
      <c r="B18" s="173" t="s">
        <v>114</v>
      </c>
      <c r="C18" s="36" t="s">
        <v>82</v>
      </c>
      <c r="D18" s="19" t="s">
        <v>67</v>
      </c>
      <c r="E18" s="20">
        <v>4</v>
      </c>
      <c r="F18" s="21">
        <v>370.55</v>
      </c>
      <c r="G18" s="21">
        <f t="shared" si="0"/>
        <v>1482.2</v>
      </c>
      <c r="H18" s="22"/>
    </row>
    <row r="19" spans="1:8" ht="24" x14ac:dyDescent="0.2">
      <c r="A19" s="35" t="s">
        <v>530</v>
      </c>
      <c r="B19" s="173" t="s">
        <v>547</v>
      </c>
      <c r="C19" s="36" t="s">
        <v>380</v>
      </c>
      <c r="D19" s="19" t="s">
        <v>67</v>
      </c>
      <c r="E19" s="20">
        <v>280</v>
      </c>
      <c r="F19" s="21">
        <f>VLOOKUP(B19,[1]Plan1!$A$6:$G$3720,7,0)</f>
        <v>44.599999999999994</v>
      </c>
      <c r="G19" s="21">
        <f t="shared" si="0"/>
        <v>12488</v>
      </c>
      <c r="H19" s="22"/>
    </row>
    <row r="20" spans="1:8" x14ac:dyDescent="0.2">
      <c r="A20" s="35"/>
      <c r="B20" s="173"/>
      <c r="C20" s="36"/>
      <c r="D20" s="19"/>
      <c r="E20" s="20"/>
      <c r="F20" s="21"/>
      <c r="G20" s="21"/>
      <c r="H20" s="22"/>
    </row>
    <row r="21" spans="1:8" x14ac:dyDescent="0.2">
      <c r="A21" s="29" t="s">
        <v>26</v>
      </c>
      <c r="B21" s="173"/>
      <c r="C21" s="30" t="s">
        <v>7</v>
      </c>
      <c r="D21" s="31"/>
      <c r="E21" s="32"/>
      <c r="F21" s="33"/>
      <c r="G21" s="21"/>
      <c r="H21" s="22"/>
    </row>
    <row r="22" spans="1:8" ht="36" x14ac:dyDescent="0.2">
      <c r="A22" s="35" t="s">
        <v>531</v>
      </c>
      <c r="B22" s="173" t="s">
        <v>548</v>
      </c>
      <c r="C22" s="36" t="s">
        <v>378</v>
      </c>
      <c r="D22" s="19" t="s">
        <v>28</v>
      </c>
      <c r="E22" s="20">
        <v>1</v>
      </c>
      <c r="F22" s="21">
        <f>VLOOKUP(B22,[1]Plan1!$A$6:$G$3720,7,0)</f>
        <v>4144.8</v>
      </c>
      <c r="G22" s="21">
        <f t="shared" si="0"/>
        <v>4144.8</v>
      </c>
      <c r="H22" s="22"/>
    </row>
    <row r="23" spans="1:8" ht="24" x14ac:dyDescent="0.2">
      <c r="A23" s="35" t="s">
        <v>78</v>
      </c>
      <c r="B23" s="173" t="s">
        <v>1527</v>
      </c>
      <c r="C23" s="36" t="s">
        <v>1528</v>
      </c>
      <c r="D23" s="19" t="s">
        <v>25</v>
      </c>
      <c r="E23" s="20">
        <v>2</v>
      </c>
      <c r="F23" s="21">
        <v>16589</v>
      </c>
      <c r="G23" s="21">
        <f t="shared" si="0"/>
        <v>33178</v>
      </c>
      <c r="H23" s="22"/>
    </row>
    <row r="24" spans="1:8" ht="24" x14ac:dyDescent="0.2">
      <c r="A24" s="35" t="s">
        <v>532</v>
      </c>
      <c r="B24" s="173" t="s">
        <v>1529</v>
      </c>
      <c r="C24" s="36" t="s">
        <v>2120</v>
      </c>
      <c r="D24" s="19" t="s">
        <v>25</v>
      </c>
      <c r="E24" s="20">
        <v>10</v>
      </c>
      <c r="F24" s="21">
        <v>14597.59</v>
      </c>
      <c r="G24" s="21">
        <f t="shared" si="0"/>
        <v>145975.9</v>
      </c>
      <c r="H24" s="22"/>
    </row>
    <row r="25" spans="1:8" ht="24" x14ac:dyDescent="0.2">
      <c r="A25" s="35" t="s">
        <v>1518</v>
      </c>
      <c r="B25" s="173" t="s">
        <v>1530</v>
      </c>
      <c r="C25" s="36" t="s">
        <v>1531</v>
      </c>
      <c r="D25" s="19" t="s">
        <v>1532</v>
      </c>
      <c r="E25" s="20">
        <v>2200</v>
      </c>
      <c r="F25" s="21">
        <v>45.82</v>
      </c>
      <c r="G25" s="21">
        <f t="shared" si="0"/>
        <v>100804</v>
      </c>
      <c r="H25" s="22"/>
    </row>
    <row r="26" spans="1:8" x14ac:dyDescent="0.2">
      <c r="A26" s="35" t="s">
        <v>79</v>
      </c>
      <c r="B26" s="173" t="s">
        <v>1533</v>
      </c>
      <c r="C26" s="36" t="s">
        <v>1534</v>
      </c>
      <c r="D26" s="19" t="s">
        <v>25</v>
      </c>
      <c r="E26" s="20">
        <v>10</v>
      </c>
      <c r="F26" s="21">
        <v>5004.88</v>
      </c>
      <c r="G26" s="21">
        <f t="shared" si="0"/>
        <v>50048.800000000003</v>
      </c>
      <c r="H26" s="22"/>
    </row>
    <row r="27" spans="1:8" ht="24" x14ac:dyDescent="0.2">
      <c r="A27" s="35" t="s">
        <v>80</v>
      </c>
      <c r="B27" s="173" t="s">
        <v>1535</v>
      </c>
      <c r="C27" s="36" t="s">
        <v>1536</v>
      </c>
      <c r="D27" s="19" t="s">
        <v>25</v>
      </c>
      <c r="E27" s="20">
        <v>40</v>
      </c>
      <c r="F27" s="21">
        <v>3390.6</v>
      </c>
      <c r="G27" s="21">
        <f t="shared" si="0"/>
        <v>135624</v>
      </c>
      <c r="H27" s="22"/>
    </row>
    <row r="28" spans="1:8" x14ac:dyDescent="0.2">
      <c r="A28" s="35" t="s">
        <v>1519</v>
      </c>
      <c r="B28" s="173" t="s">
        <v>1537</v>
      </c>
      <c r="C28" s="36" t="s">
        <v>1538</v>
      </c>
      <c r="D28" s="19" t="s">
        <v>25</v>
      </c>
      <c r="E28" s="20">
        <v>10</v>
      </c>
      <c r="F28" s="21">
        <v>2538.08</v>
      </c>
      <c r="G28" s="21">
        <f t="shared" si="0"/>
        <v>25380.799999999999</v>
      </c>
      <c r="H28" s="22"/>
    </row>
    <row r="29" spans="1:8" x14ac:dyDescent="0.2">
      <c r="A29" s="35" t="s">
        <v>1520</v>
      </c>
      <c r="B29" s="173" t="s">
        <v>1539</v>
      </c>
      <c r="C29" s="36" t="s">
        <v>1540</v>
      </c>
      <c r="D29" s="19" t="s">
        <v>25</v>
      </c>
      <c r="E29" s="20">
        <v>10</v>
      </c>
      <c r="F29" s="21">
        <v>2518.4299999999998</v>
      </c>
      <c r="G29" s="21">
        <f t="shared" si="0"/>
        <v>25184.3</v>
      </c>
      <c r="H29" s="22"/>
    </row>
    <row r="30" spans="1:8" x14ac:dyDescent="0.2">
      <c r="A30" s="35" t="s">
        <v>1521</v>
      </c>
      <c r="B30" s="173" t="s">
        <v>1541</v>
      </c>
      <c r="C30" s="36" t="s">
        <v>1542</v>
      </c>
      <c r="D30" s="19" t="s">
        <v>1532</v>
      </c>
      <c r="E30" s="20">
        <v>5080</v>
      </c>
      <c r="F30" s="21">
        <v>16.02</v>
      </c>
      <c r="G30" s="21">
        <f t="shared" si="0"/>
        <v>81381.600000000006</v>
      </c>
      <c r="H30" s="22"/>
    </row>
    <row r="31" spans="1:8" x14ac:dyDescent="0.2">
      <c r="A31" s="35" t="s">
        <v>1522</v>
      </c>
      <c r="B31" s="173" t="s">
        <v>1543</v>
      </c>
      <c r="C31" s="36" t="s">
        <v>1544</v>
      </c>
      <c r="D31" s="19" t="s">
        <v>25</v>
      </c>
      <c r="E31" s="20">
        <v>2.5</v>
      </c>
      <c r="F31" s="21">
        <v>3088.25</v>
      </c>
      <c r="G31" s="21">
        <f t="shared" si="0"/>
        <v>7720.63</v>
      </c>
      <c r="H31" s="22"/>
    </row>
    <row r="32" spans="1:8" x14ac:dyDescent="0.2">
      <c r="A32" s="35" t="s">
        <v>1523</v>
      </c>
      <c r="B32" s="173" t="s">
        <v>1545</v>
      </c>
      <c r="C32" s="36" t="s">
        <v>1546</v>
      </c>
      <c r="D32" s="19" t="s">
        <v>1532</v>
      </c>
      <c r="E32" s="20">
        <v>550</v>
      </c>
      <c r="F32" s="21">
        <v>8.56</v>
      </c>
      <c r="G32" s="21">
        <f t="shared" si="0"/>
        <v>4708</v>
      </c>
      <c r="H32" s="22"/>
    </row>
    <row r="33" spans="1:8" ht="24" x14ac:dyDescent="0.2">
      <c r="A33" s="35" t="s">
        <v>1524</v>
      </c>
      <c r="B33" s="173" t="s">
        <v>549</v>
      </c>
      <c r="C33" s="36" t="s">
        <v>2121</v>
      </c>
      <c r="D33" s="19" t="s">
        <v>25</v>
      </c>
      <c r="E33" s="20">
        <v>10</v>
      </c>
      <c r="F33" s="21">
        <f>VLOOKUP(B33,[1]Plan1!$A$6:$G$3720,7,0)</f>
        <v>5478</v>
      </c>
      <c r="G33" s="21">
        <f t="shared" si="0"/>
        <v>54780</v>
      </c>
      <c r="H33" s="22"/>
    </row>
    <row r="34" spans="1:8" ht="48" x14ac:dyDescent="0.2">
      <c r="A34" s="35" t="s">
        <v>1525</v>
      </c>
      <c r="B34" s="173" t="s">
        <v>550</v>
      </c>
      <c r="C34" s="36" t="s">
        <v>10</v>
      </c>
      <c r="D34" s="19" t="s">
        <v>25</v>
      </c>
      <c r="E34" s="20">
        <v>7</v>
      </c>
      <c r="F34" s="21">
        <f>VLOOKUP(B34,[1]Plan1!$A$6:$G$3720,7,0)</f>
        <v>11211.359999999999</v>
      </c>
      <c r="G34" s="21">
        <f t="shared" si="0"/>
        <v>78479.520000000004</v>
      </c>
      <c r="H34" s="22"/>
    </row>
    <row r="35" spans="1:8" ht="24" x14ac:dyDescent="0.2">
      <c r="A35" s="35" t="s">
        <v>1526</v>
      </c>
      <c r="B35" s="173" t="s">
        <v>551</v>
      </c>
      <c r="C35" s="36" t="s">
        <v>9</v>
      </c>
      <c r="D35" s="19" t="s">
        <v>68</v>
      </c>
      <c r="E35" s="20">
        <v>372</v>
      </c>
      <c r="F35" s="21">
        <f>VLOOKUP(B35,[1]Plan1!$A$6:$G$3720,7,0)</f>
        <v>100.13</v>
      </c>
      <c r="G35" s="21">
        <f t="shared" si="0"/>
        <v>37248.36</v>
      </c>
      <c r="H35" s="22"/>
    </row>
    <row r="36" spans="1:8" x14ac:dyDescent="0.2">
      <c r="A36" s="35"/>
      <c r="B36" s="173"/>
      <c r="C36" s="36"/>
      <c r="D36" s="19"/>
      <c r="E36" s="20"/>
      <c r="F36" s="21"/>
      <c r="G36" s="21"/>
      <c r="H36" s="22"/>
    </row>
    <row r="37" spans="1:8" x14ac:dyDescent="0.2">
      <c r="A37" s="166" t="s">
        <v>27</v>
      </c>
      <c r="B37" s="172"/>
      <c r="C37" s="30" t="s">
        <v>83</v>
      </c>
      <c r="D37" s="19"/>
      <c r="E37" s="20"/>
      <c r="F37" s="21"/>
      <c r="G37" s="21"/>
      <c r="H37" s="22"/>
    </row>
    <row r="38" spans="1:8" ht="36" x14ac:dyDescent="0.2">
      <c r="A38" s="167" t="s">
        <v>8</v>
      </c>
      <c r="B38" s="173" t="s">
        <v>2162</v>
      </c>
      <c r="C38" s="36" t="s">
        <v>381</v>
      </c>
      <c r="D38" s="19" t="s">
        <v>28</v>
      </c>
      <c r="E38" s="20">
        <v>1</v>
      </c>
      <c r="F38" s="21">
        <v>28761.68088132143</v>
      </c>
      <c r="G38" s="21">
        <f t="shared" si="0"/>
        <v>28761.68</v>
      </c>
      <c r="H38" s="22"/>
    </row>
    <row r="39" spans="1:8" ht="24" x14ac:dyDescent="0.2">
      <c r="A39" s="167" t="s">
        <v>39</v>
      </c>
      <c r="B39" s="173" t="s">
        <v>109</v>
      </c>
      <c r="C39" s="36" t="s">
        <v>533</v>
      </c>
      <c r="D39" s="19" t="s">
        <v>28</v>
      </c>
      <c r="E39" s="20">
        <v>1</v>
      </c>
      <c r="F39" s="21">
        <v>226.5</v>
      </c>
      <c r="G39" s="21">
        <f t="shared" si="0"/>
        <v>226.5</v>
      </c>
      <c r="H39" s="22"/>
    </row>
    <row r="40" spans="1:8" ht="36" x14ac:dyDescent="0.2">
      <c r="A40" s="167" t="s">
        <v>40</v>
      </c>
      <c r="B40" s="173" t="s">
        <v>552</v>
      </c>
      <c r="C40" s="36" t="s">
        <v>44</v>
      </c>
      <c r="D40" s="19" t="s">
        <v>28</v>
      </c>
      <c r="E40" s="20">
        <v>1</v>
      </c>
      <c r="F40" s="21">
        <f>VLOOKUP(B40,[1]Plan1!$A$6:$G$3720,7,0)</f>
        <v>3560</v>
      </c>
      <c r="G40" s="21">
        <f t="shared" si="0"/>
        <v>3560</v>
      </c>
      <c r="H40" s="22"/>
    </row>
    <row r="41" spans="1:8" ht="36" x14ac:dyDescent="0.2">
      <c r="A41" s="167" t="s">
        <v>43</v>
      </c>
      <c r="B41" s="173" t="s">
        <v>553</v>
      </c>
      <c r="C41" s="36" t="s">
        <v>104</v>
      </c>
      <c r="D41" s="19" t="s">
        <v>105</v>
      </c>
      <c r="E41" s="20">
        <v>2</v>
      </c>
      <c r="F41" s="21">
        <f>VLOOKUP(B41,[1]Plan1!$A$6:$G$3720,7,0)</f>
        <v>1250</v>
      </c>
      <c r="G41" s="21">
        <f t="shared" si="0"/>
        <v>2500</v>
      </c>
      <c r="H41" s="22"/>
    </row>
    <row r="42" spans="1:8" ht="72" x14ac:dyDescent="0.2">
      <c r="A42" s="167" t="s">
        <v>69</v>
      </c>
      <c r="B42" s="173" t="s">
        <v>554</v>
      </c>
      <c r="C42" s="36" t="s">
        <v>2161</v>
      </c>
      <c r="D42" s="19" t="s">
        <v>68</v>
      </c>
      <c r="E42" s="20">
        <v>2894.6</v>
      </c>
      <c r="F42" s="21">
        <f>VLOOKUP(B42,[1]Plan1!$A$6:$G$3720,7,0)</f>
        <v>48.650000000000006</v>
      </c>
      <c r="G42" s="21">
        <f t="shared" si="0"/>
        <v>140822.29</v>
      </c>
      <c r="H42" s="22"/>
    </row>
    <row r="43" spans="1:8" x14ac:dyDescent="0.2">
      <c r="A43" s="168"/>
      <c r="B43" s="173"/>
      <c r="C43" s="36"/>
      <c r="D43" s="19"/>
      <c r="E43" s="20"/>
      <c r="F43" s="20"/>
      <c r="G43" s="21"/>
      <c r="H43" s="34"/>
    </row>
    <row r="44" spans="1:8" x14ac:dyDescent="0.2">
      <c r="A44" s="169" t="s">
        <v>91</v>
      </c>
      <c r="B44" s="172"/>
      <c r="C44" s="30" t="s">
        <v>92</v>
      </c>
      <c r="D44" s="155"/>
      <c r="E44" s="156"/>
      <c r="F44" s="156"/>
      <c r="G44" s="21"/>
      <c r="H44" s="34"/>
    </row>
    <row r="45" spans="1:8" ht="24" x14ac:dyDescent="0.2">
      <c r="A45" s="168" t="s">
        <v>93</v>
      </c>
      <c r="B45" s="173" t="s">
        <v>371</v>
      </c>
      <c r="C45" s="36" t="s">
        <v>247</v>
      </c>
      <c r="D45" s="19" t="s">
        <v>74</v>
      </c>
      <c r="E45" s="20">
        <v>196350</v>
      </c>
      <c r="F45" s="20">
        <v>0.78</v>
      </c>
      <c r="G45" s="21">
        <f t="shared" si="0"/>
        <v>153153</v>
      </c>
      <c r="H45" s="34"/>
    </row>
    <row r="46" spans="1:8" ht="24" x14ac:dyDescent="0.2">
      <c r="A46" s="168" t="s">
        <v>94</v>
      </c>
      <c r="B46" s="173" t="s">
        <v>116</v>
      </c>
      <c r="C46" s="36" t="s">
        <v>248</v>
      </c>
      <c r="D46" s="19" t="s">
        <v>73</v>
      </c>
      <c r="E46" s="20">
        <v>9825</v>
      </c>
      <c r="F46" s="20">
        <v>0.56000000000000005</v>
      </c>
      <c r="G46" s="21">
        <f t="shared" si="0"/>
        <v>5502</v>
      </c>
      <c r="H46" s="34"/>
    </row>
    <row r="47" spans="1:8" ht="36" x14ac:dyDescent="0.2">
      <c r="A47" s="168" t="s">
        <v>95</v>
      </c>
      <c r="B47" s="173" t="s">
        <v>1487</v>
      </c>
      <c r="C47" s="36" t="s">
        <v>1501</v>
      </c>
      <c r="D47" s="19" t="s">
        <v>1482</v>
      </c>
      <c r="E47" s="20">
        <v>6994</v>
      </c>
      <c r="F47" s="20">
        <v>4.41</v>
      </c>
      <c r="G47" s="21">
        <f t="shared" si="0"/>
        <v>30843.54</v>
      </c>
      <c r="H47" s="34"/>
    </row>
    <row r="48" spans="1:8" ht="24" x14ac:dyDescent="0.2">
      <c r="A48" s="168" t="s">
        <v>96</v>
      </c>
      <c r="B48" s="173" t="s">
        <v>1490</v>
      </c>
      <c r="C48" s="36" t="s">
        <v>1502</v>
      </c>
      <c r="D48" s="19" t="s">
        <v>1483</v>
      </c>
      <c r="E48" s="20">
        <v>567</v>
      </c>
      <c r="F48" s="20">
        <v>16.16</v>
      </c>
      <c r="G48" s="21">
        <f t="shared" si="0"/>
        <v>9162.7199999999993</v>
      </c>
      <c r="H48" s="34"/>
    </row>
    <row r="49" spans="1:8" ht="24" x14ac:dyDescent="0.2">
      <c r="A49" s="168" t="s">
        <v>97</v>
      </c>
      <c r="B49" s="173" t="s">
        <v>1491</v>
      </c>
      <c r="C49" s="36" t="s">
        <v>1503</v>
      </c>
      <c r="D49" s="19" t="s">
        <v>1486</v>
      </c>
      <c r="E49" s="20">
        <v>177</v>
      </c>
      <c r="F49" s="20">
        <v>1.26</v>
      </c>
      <c r="G49" s="21">
        <f t="shared" si="0"/>
        <v>223.02</v>
      </c>
      <c r="H49" s="34"/>
    </row>
    <row r="50" spans="1:8" ht="24" x14ac:dyDescent="0.2">
      <c r="A50" s="168" t="s">
        <v>98</v>
      </c>
      <c r="B50" s="173" t="s">
        <v>1492</v>
      </c>
      <c r="C50" s="36" t="s">
        <v>1504</v>
      </c>
      <c r="D50" s="19" t="s">
        <v>1484</v>
      </c>
      <c r="E50" s="20">
        <v>149</v>
      </c>
      <c r="F50" s="20">
        <v>850.41</v>
      </c>
      <c r="G50" s="21">
        <f t="shared" si="0"/>
        <v>126711.09</v>
      </c>
      <c r="H50" s="34"/>
    </row>
    <row r="51" spans="1:8" ht="24" x14ac:dyDescent="0.2">
      <c r="A51" s="168" t="s">
        <v>99</v>
      </c>
      <c r="B51" s="173" t="s">
        <v>1493</v>
      </c>
      <c r="C51" s="36" t="s">
        <v>1505</v>
      </c>
      <c r="D51" s="19" t="s">
        <v>1485</v>
      </c>
      <c r="E51" s="20">
        <v>2740</v>
      </c>
      <c r="F51" s="20">
        <v>0.45</v>
      </c>
      <c r="G51" s="21">
        <f t="shared" si="0"/>
        <v>1233</v>
      </c>
      <c r="H51" s="34"/>
    </row>
    <row r="52" spans="1:8" ht="24" x14ac:dyDescent="0.2">
      <c r="A52" s="168"/>
      <c r="B52" s="176" t="s">
        <v>1614</v>
      </c>
      <c r="C52" s="196" t="s">
        <v>1615</v>
      </c>
      <c r="D52" s="19" t="s">
        <v>1616</v>
      </c>
      <c r="E52" s="20">
        <v>388.5</v>
      </c>
      <c r="F52" s="20">
        <v>1.61</v>
      </c>
      <c r="G52" s="21">
        <f t="shared" si="0"/>
        <v>625.49</v>
      </c>
      <c r="H52" s="34"/>
    </row>
    <row r="53" spans="1:8" ht="36" x14ac:dyDescent="0.2">
      <c r="A53" s="168" t="s">
        <v>100</v>
      </c>
      <c r="B53" s="176" t="s">
        <v>1593</v>
      </c>
      <c r="C53" s="196" t="s">
        <v>1594</v>
      </c>
      <c r="D53" s="45" t="s">
        <v>1616</v>
      </c>
      <c r="E53" s="20">
        <v>388.5</v>
      </c>
      <c r="F53" s="20">
        <v>1.93</v>
      </c>
      <c r="G53" s="21">
        <f t="shared" si="0"/>
        <v>749.81</v>
      </c>
      <c r="H53" s="34"/>
    </row>
    <row r="54" spans="1:8" ht="48" x14ac:dyDescent="0.2">
      <c r="A54" s="168" t="s">
        <v>101</v>
      </c>
      <c r="B54" s="176" t="s">
        <v>1595</v>
      </c>
      <c r="C54" s="196" t="s">
        <v>1596</v>
      </c>
      <c r="D54" s="45" t="s">
        <v>1616</v>
      </c>
      <c r="E54" s="20">
        <v>15.6</v>
      </c>
      <c r="F54" s="20">
        <v>1.54</v>
      </c>
      <c r="G54" s="21">
        <f t="shared" si="0"/>
        <v>24.02</v>
      </c>
      <c r="H54" s="34"/>
    </row>
    <row r="55" spans="1:8" ht="48" x14ac:dyDescent="0.2">
      <c r="A55" s="168" t="s">
        <v>102</v>
      </c>
      <c r="B55" s="176" t="s">
        <v>1597</v>
      </c>
      <c r="C55" s="196" t="s">
        <v>1598</v>
      </c>
      <c r="D55" s="45" t="s">
        <v>1616</v>
      </c>
      <c r="E55" s="20">
        <v>145.6</v>
      </c>
      <c r="F55" s="20">
        <v>1.93</v>
      </c>
      <c r="G55" s="21">
        <f t="shared" si="0"/>
        <v>281.01</v>
      </c>
      <c r="H55" s="34"/>
    </row>
    <row r="56" spans="1:8" ht="48" x14ac:dyDescent="0.2">
      <c r="A56" s="168" t="s">
        <v>103</v>
      </c>
      <c r="B56" s="176" t="s">
        <v>1599</v>
      </c>
      <c r="C56" s="196" t="s">
        <v>1600</v>
      </c>
      <c r="D56" s="45" t="s">
        <v>1616</v>
      </c>
      <c r="E56" s="20">
        <v>277.7</v>
      </c>
      <c r="F56" s="20">
        <v>7.61</v>
      </c>
      <c r="G56" s="21">
        <f t="shared" si="0"/>
        <v>2113.3000000000002</v>
      </c>
      <c r="H56" s="34"/>
    </row>
    <row r="57" spans="1:8" ht="36" x14ac:dyDescent="0.2">
      <c r="A57" s="168" t="s">
        <v>1514</v>
      </c>
      <c r="B57" s="176" t="s">
        <v>1601</v>
      </c>
      <c r="C57" s="196" t="s">
        <v>1602</v>
      </c>
      <c r="D57" s="45" t="s">
        <v>1616</v>
      </c>
      <c r="E57" s="20">
        <v>156</v>
      </c>
      <c r="F57" s="20">
        <v>2.57</v>
      </c>
      <c r="G57" s="21">
        <f t="shared" si="0"/>
        <v>400.92</v>
      </c>
      <c r="H57" s="34"/>
    </row>
    <row r="58" spans="1:8" ht="36" x14ac:dyDescent="0.2">
      <c r="A58" s="168" t="s">
        <v>1515</v>
      </c>
      <c r="B58" s="176" t="s">
        <v>1603</v>
      </c>
      <c r="C58" s="196" t="s">
        <v>1604</v>
      </c>
      <c r="D58" s="45" t="s">
        <v>1616</v>
      </c>
      <c r="E58" s="20">
        <v>30.3</v>
      </c>
      <c r="F58" s="20">
        <v>7.61</v>
      </c>
      <c r="G58" s="21">
        <f t="shared" si="0"/>
        <v>230.58</v>
      </c>
      <c r="H58" s="34"/>
    </row>
    <row r="59" spans="1:8" ht="48" x14ac:dyDescent="0.2">
      <c r="A59" s="168" t="s">
        <v>1516</v>
      </c>
      <c r="B59" s="176" t="s">
        <v>1605</v>
      </c>
      <c r="C59" s="196" t="s">
        <v>1606</v>
      </c>
      <c r="D59" s="45" t="s">
        <v>1616</v>
      </c>
      <c r="E59" s="20">
        <v>148.5</v>
      </c>
      <c r="F59" s="20">
        <v>11.52</v>
      </c>
      <c r="G59" s="21">
        <f t="shared" si="0"/>
        <v>1710.72</v>
      </c>
      <c r="H59" s="34"/>
    </row>
    <row r="60" spans="1:8" ht="24" x14ac:dyDescent="0.2">
      <c r="A60" s="168" t="s">
        <v>1517</v>
      </c>
      <c r="B60" s="173" t="s">
        <v>1494</v>
      </c>
      <c r="C60" s="36" t="s">
        <v>1506</v>
      </c>
      <c r="D60" s="19" t="s">
        <v>1485</v>
      </c>
      <c r="E60" s="20">
        <v>744</v>
      </c>
      <c r="F60" s="20">
        <v>5.0199999999999996</v>
      </c>
      <c r="G60" s="21">
        <f t="shared" si="0"/>
        <v>3734.88</v>
      </c>
      <c r="H60" s="34"/>
    </row>
    <row r="61" spans="1:8" ht="24" x14ac:dyDescent="0.2">
      <c r="A61" s="168" t="s">
        <v>1607</v>
      </c>
      <c r="B61" s="173" t="s">
        <v>1488</v>
      </c>
      <c r="C61" s="36" t="s">
        <v>1507</v>
      </c>
      <c r="D61" s="19" t="s">
        <v>1485</v>
      </c>
      <c r="E61" s="20">
        <v>2504</v>
      </c>
      <c r="F61" s="20">
        <v>3.15</v>
      </c>
      <c r="G61" s="21">
        <f t="shared" si="0"/>
        <v>7887.6</v>
      </c>
      <c r="H61" s="34"/>
    </row>
    <row r="62" spans="1:8" ht="24" x14ac:dyDescent="0.2">
      <c r="A62" s="168" t="s">
        <v>1608</v>
      </c>
      <c r="B62" s="173" t="s">
        <v>1489</v>
      </c>
      <c r="C62" s="36" t="s">
        <v>1508</v>
      </c>
      <c r="D62" s="19" t="s">
        <v>1485</v>
      </c>
      <c r="E62" s="20">
        <v>5542</v>
      </c>
      <c r="F62" s="20">
        <v>1.95</v>
      </c>
      <c r="G62" s="21">
        <f t="shared" si="0"/>
        <v>10806.9</v>
      </c>
      <c r="H62" s="34"/>
    </row>
    <row r="63" spans="1:8" ht="36" x14ac:dyDescent="0.2">
      <c r="A63" s="168" t="s">
        <v>1609</v>
      </c>
      <c r="B63" s="173" t="s">
        <v>1499</v>
      </c>
      <c r="C63" s="36" t="s">
        <v>1513</v>
      </c>
      <c r="D63" s="19" t="s">
        <v>1485</v>
      </c>
      <c r="E63" s="20">
        <v>9835</v>
      </c>
      <c r="F63" s="20">
        <v>1.25</v>
      </c>
      <c r="G63" s="21">
        <f t="shared" si="0"/>
        <v>12293.75</v>
      </c>
      <c r="H63" s="34"/>
    </row>
    <row r="64" spans="1:8" ht="24" x14ac:dyDescent="0.2">
      <c r="A64" s="168" t="s">
        <v>1610</v>
      </c>
      <c r="B64" s="173" t="s">
        <v>1495</v>
      </c>
      <c r="C64" s="36" t="s">
        <v>1509</v>
      </c>
      <c r="D64" s="19" t="s">
        <v>1483</v>
      </c>
      <c r="E64" s="20">
        <v>138</v>
      </c>
      <c r="F64" s="20">
        <v>10.45</v>
      </c>
      <c r="G64" s="21">
        <f t="shared" si="0"/>
        <v>1442.1</v>
      </c>
      <c r="H64" s="34"/>
    </row>
    <row r="65" spans="1:8" ht="24" x14ac:dyDescent="0.2">
      <c r="A65" s="168" t="s">
        <v>1611</v>
      </c>
      <c r="B65" s="173" t="s">
        <v>1496</v>
      </c>
      <c r="C65" s="36" t="s">
        <v>1510</v>
      </c>
      <c r="D65" s="19" t="s">
        <v>1483</v>
      </c>
      <c r="E65" s="20">
        <v>76</v>
      </c>
      <c r="F65" s="20">
        <v>22.81</v>
      </c>
      <c r="G65" s="21">
        <f t="shared" si="0"/>
        <v>1733.56</v>
      </c>
      <c r="H65" s="34"/>
    </row>
    <row r="66" spans="1:8" ht="24" x14ac:dyDescent="0.2">
      <c r="A66" s="168" t="s">
        <v>1612</v>
      </c>
      <c r="B66" s="173" t="s">
        <v>1497</v>
      </c>
      <c r="C66" s="36" t="s">
        <v>1511</v>
      </c>
      <c r="D66" s="19" t="s">
        <v>1482</v>
      </c>
      <c r="E66" s="20">
        <v>19</v>
      </c>
      <c r="F66" s="20">
        <v>48.48</v>
      </c>
      <c r="G66" s="21">
        <f t="shared" si="0"/>
        <v>921.12</v>
      </c>
      <c r="H66" s="34"/>
    </row>
    <row r="67" spans="1:8" ht="24" x14ac:dyDescent="0.2">
      <c r="A67" s="168" t="s">
        <v>1613</v>
      </c>
      <c r="B67" s="173" t="s">
        <v>1498</v>
      </c>
      <c r="C67" s="36" t="s">
        <v>1512</v>
      </c>
      <c r="D67" s="19" t="s">
        <v>1482</v>
      </c>
      <c r="E67" s="20">
        <v>44</v>
      </c>
      <c r="F67" s="20">
        <v>23.19</v>
      </c>
      <c r="G67" s="21">
        <f t="shared" si="0"/>
        <v>1020.36</v>
      </c>
      <c r="H67" s="34"/>
    </row>
    <row r="68" spans="1:8" x14ac:dyDescent="0.2">
      <c r="A68" s="35"/>
      <c r="B68" s="173"/>
      <c r="C68" s="36"/>
      <c r="D68" s="19"/>
      <c r="E68" s="20"/>
      <c r="F68" s="20"/>
      <c r="G68" s="21"/>
      <c r="H68" s="22"/>
    </row>
    <row r="69" spans="1:8" x14ac:dyDescent="0.2">
      <c r="A69" s="35"/>
      <c r="B69" s="173"/>
      <c r="C69" s="36"/>
      <c r="D69" s="19"/>
      <c r="E69" s="20"/>
      <c r="F69" s="20"/>
      <c r="G69" s="21"/>
      <c r="H69" s="22"/>
    </row>
    <row r="70" spans="1:8" x14ac:dyDescent="0.2">
      <c r="A70" s="23">
        <v>2</v>
      </c>
      <c r="B70" s="171"/>
      <c r="C70" s="24" t="s">
        <v>384</v>
      </c>
      <c r="D70" s="160"/>
      <c r="E70" s="161"/>
      <c r="F70" s="161"/>
      <c r="G70" s="162"/>
      <c r="H70" s="28">
        <f>SUM(G71:G304)</f>
        <v>10691249.839999992</v>
      </c>
    </row>
    <row r="71" spans="1:8" x14ac:dyDescent="0.2">
      <c r="A71" s="29" t="s">
        <v>11</v>
      </c>
      <c r="B71" s="172"/>
      <c r="C71" s="30" t="s">
        <v>126</v>
      </c>
      <c r="D71" s="155"/>
      <c r="E71" s="156"/>
      <c r="F71" s="156"/>
      <c r="G71" s="157"/>
      <c r="H71" s="34"/>
    </row>
    <row r="72" spans="1:8" ht="24" x14ac:dyDescent="0.2">
      <c r="A72" s="35" t="s">
        <v>37</v>
      </c>
      <c r="B72" s="173" t="s">
        <v>372</v>
      </c>
      <c r="C72" s="36" t="s">
        <v>375</v>
      </c>
      <c r="D72" s="19" t="s">
        <v>12</v>
      </c>
      <c r="E72" s="20">
        <v>260</v>
      </c>
      <c r="F72" s="21">
        <v>32.17</v>
      </c>
      <c r="G72" s="21">
        <f t="shared" ref="G72:G82" si="1">ROUND(E72*F72,2)</f>
        <v>8364.2000000000007</v>
      </c>
      <c r="H72" s="22"/>
    </row>
    <row r="73" spans="1:8" ht="24" x14ac:dyDescent="0.2">
      <c r="A73" s="35" t="s">
        <v>1234</v>
      </c>
      <c r="B73" s="173" t="s">
        <v>329</v>
      </c>
      <c r="C73" s="36" t="s">
        <v>89</v>
      </c>
      <c r="D73" s="19" t="s">
        <v>68</v>
      </c>
      <c r="E73" s="20">
        <v>595</v>
      </c>
      <c r="F73" s="21">
        <v>58.41</v>
      </c>
      <c r="G73" s="21">
        <f t="shared" si="1"/>
        <v>34753.949999999997</v>
      </c>
      <c r="H73" s="22"/>
    </row>
    <row r="74" spans="1:8" ht="60" x14ac:dyDescent="0.2">
      <c r="A74" s="35" t="s">
        <v>1235</v>
      </c>
      <c r="B74" s="173" t="s">
        <v>242</v>
      </c>
      <c r="C74" s="36" t="s">
        <v>251</v>
      </c>
      <c r="D74" s="19" t="s">
        <v>68</v>
      </c>
      <c r="E74" s="20">
        <v>8344</v>
      </c>
      <c r="F74" s="21">
        <v>6.88</v>
      </c>
      <c r="G74" s="21">
        <f t="shared" si="1"/>
        <v>57406.720000000001</v>
      </c>
      <c r="H74" s="22"/>
    </row>
    <row r="75" spans="1:8" ht="13.5" x14ac:dyDescent="0.2">
      <c r="A75" s="35" t="s">
        <v>1236</v>
      </c>
      <c r="B75" s="173" t="s">
        <v>254</v>
      </c>
      <c r="C75" s="36" t="s">
        <v>88</v>
      </c>
      <c r="D75" s="19" t="s">
        <v>68</v>
      </c>
      <c r="E75" s="20">
        <v>361</v>
      </c>
      <c r="F75" s="21">
        <v>29.86</v>
      </c>
      <c r="G75" s="21">
        <f t="shared" si="1"/>
        <v>10779.46</v>
      </c>
      <c r="H75" s="22"/>
    </row>
    <row r="76" spans="1:8" ht="60" x14ac:dyDescent="0.2">
      <c r="A76" s="35" t="s">
        <v>1237</v>
      </c>
      <c r="B76" s="173" t="s">
        <v>2160</v>
      </c>
      <c r="C76" s="36" t="s">
        <v>2159</v>
      </c>
      <c r="D76" s="19" t="s">
        <v>68</v>
      </c>
      <c r="E76" s="20">
        <v>1318</v>
      </c>
      <c r="F76" s="21">
        <f>VLOOKUP(B76,[1]Plan1!$A$6:$G$3720,7,0)</f>
        <v>111.16</v>
      </c>
      <c r="G76" s="21">
        <f t="shared" si="1"/>
        <v>146508.88</v>
      </c>
      <c r="H76" s="22"/>
    </row>
    <row r="77" spans="1:8" ht="24" x14ac:dyDescent="0.2">
      <c r="A77" s="35" t="s">
        <v>1238</v>
      </c>
      <c r="B77" s="173" t="s">
        <v>115</v>
      </c>
      <c r="C77" s="36" t="s">
        <v>90</v>
      </c>
      <c r="D77" s="19" t="s">
        <v>67</v>
      </c>
      <c r="E77" s="20">
        <v>682</v>
      </c>
      <c r="F77" s="21">
        <v>1.91</v>
      </c>
      <c r="G77" s="21">
        <f t="shared" si="1"/>
        <v>1302.6199999999999</v>
      </c>
      <c r="H77" s="22"/>
    </row>
    <row r="78" spans="1:8" ht="24" x14ac:dyDescent="0.2">
      <c r="A78" s="35" t="s">
        <v>1239</v>
      </c>
      <c r="B78" s="173" t="s">
        <v>522</v>
      </c>
      <c r="C78" s="36" t="s">
        <v>523</v>
      </c>
      <c r="D78" s="19" t="s">
        <v>67</v>
      </c>
      <c r="E78" s="20">
        <v>1015</v>
      </c>
      <c r="F78" s="21">
        <v>121.89</v>
      </c>
      <c r="G78" s="21">
        <f t="shared" si="1"/>
        <v>123718.35</v>
      </c>
      <c r="H78" s="22"/>
    </row>
    <row r="79" spans="1:8" ht="48" x14ac:dyDescent="0.2">
      <c r="A79" s="35" t="s">
        <v>1240</v>
      </c>
      <c r="B79" s="173" t="s">
        <v>555</v>
      </c>
      <c r="C79" s="36" t="s">
        <v>252</v>
      </c>
      <c r="D79" s="19" t="s">
        <v>28</v>
      </c>
      <c r="E79" s="20">
        <v>4</v>
      </c>
      <c r="F79" s="21">
        <f>VLOOKUP(B79,[1]Plan1!$A$6:$G$3720,7,0)</f>
        <v>741.49</v>
      </c>
      <c r="G79" s="21">
        <f t="shared" si="1"/>
        <v>2965.96</v>
      </c>
      <c r="H79" s="22"/>
    </row>
    <row r="80" spans="1:8" ht="24" x14ac:dyDescent="0.2">
      <c r="A80" s="35" t="s">
        <v>1241</v>
      </c>
      <c r="B80" s="173" t="s">
        <v>556</v>
      </c>
      <c r="C80" s="36" t="s">
        <v>255</v>
      </c>
      <c r="D80" s="19" t="s">
        <v>68</v>
      </c>
      <c r="E80" s="20">
        <v>175</v>
      </c>
      <c r="F80" s="21">
        <f>VLOOKUP(B80,[1]Plan1!$A$6:$G$3720,7,0)</f>
        <v>56.03</v>
      </c>
      <c r="G80" s="21">
        <f t="shared" si="1"/>
        <v>9805.25</v>
      </c>
      <c r="H80" s="22"/>
    </row>
    <row r="81" spans="1:8" ht="37.5" x14ac:dyDescent="0.2">
      <c r="A81" s="35" t="s">
        <v>1242</v>
      </c>
      <c r="B81" s="173" t="s">
        <v>116</v>
      </c>
      <c r="C81" s="36" t="s">
        <v>72</v>
      </c>
      <c r="D81" s="19" t="s">
        <v>73</v>
      </c>
      <c r="E81" s="20">
        <v>13826</v>
      </c>
      <c r="F81" s="20">
        <v>0.56000000000000005</v>
      </c>
      <c r="G81" s="21">
        <f t="shared" si="1"/>
        <v>7742.56</v>
      </c>
      <c r="H81" s="22"/>
    </row>
    <row r="82" spans="1:8" ht="36" x14ac:dyDescent="0.2">
      <c r="A82" s="35" t="s">
        <v>1243</v>
      </c>
      <c r="B82" s="173" t="s">
        <v>371</v>
      </c>
      <c r="C82" s="36" t="s">
        <v>330</v>
      </c>
      <c r="D82" s="19" t="s">
        <v>74</v>
      </c>
      <c r="E82" s="20">
        <v>138260</v>
      </c>
      <c r="F82" s="21">
        <v>0.78</v>
      </c>
      <c r="G82" s="21">
        <f t="shared" si="1"/>
        <v>107842.8</v>
      </c>
      <c r="H82" s="22"/>
    </row>
    <row r="83" spans="1:8" x14ac:dyDescent="0.2">
      <c r="A83" s="35"/>
      <c r="B83" s="173"/>
      <c r="C83" s="36"/>
      <c r="D83" s="19"/>
      <c r="E83" s="20"/>
      <c r="F83" s="20"/>
      <c r="G83" s="21"/>
      <c r="H83" s="22"/>
    </row>
    <row r="84" spans="1:8" x14ac:dyDescent="0.2">
      <c r="A84" s="35"/>
      <c r="B84" s="173"/>
      <c r="C84" s="36"/>
      <c r="D84" s="19"/>
      <c r="E84" s="20"/>
      <c r="F84" s="20"/>
      <c r="G84" s="21"/>
      <c r="H84" s="22"/>
    </row>
    <row r="85" spans="1:8" x14ac:dyDescent="0.2">
      <c r="A85" s="29" t="s">
        <v>71</v>
      </c>
      <c r="B85" s="172"/>
      <c r="C85" s="30" t="s">
        <v>127</v>
      </c>
      <c r="D85" s="155"/>
      <c r="E85" s="156"/>
      <c r="F85" s="156"/>
      <c r="G85" s="157"/>
      <c r="H85" s="34"/>
    </row>
    <row r="86" spans="1:8" ht="24" x14ac:dyDescent="0.2">
      <c r="A86" s="35" t="s">
        <v>211</v>
      </c>
      <c r="B86" s="173" t="s">
        <v>207</v>
      </c>
      <c r="C86" s="36" t="s">
        <v>1402</v>
      </c>
      <c r="D86" s="19" t="s">
        <v>68</v>
      </c>
      <c r="E86" s="20">
        <v>24.7</v>
      </c>
      <c r="F86" s="21">
        <v>433.52</v>
      </c>
      <c r="G86" s="21">
        <f t="shared" ref="G86:G142" si="2">ROUND(E86*F86,2)</f>
        <v>10707.94</v>
      </c>
      <c r="H86" s="22"/>
    </row>
    <row r="87" spans="1:8" ht="36" x14ac:dyDescent="0.2">
      <c r="A87" s="35" t="s">
        <v>213</v>
      </c>
      <c r="B87" s="173" t="s">
        <v>117</v>
      </c>
      <c r="C87" s="36" t="s">
        <v>256</v>
      </c>
      <c r="D87" s="19" t="s">
        <v>68</v>
      </c>
      <c r="E87" s="20">
        <v>61</v>
      </c>
      <c r="F87" s="21">
        <v>271.98</v>
      </c>
      <c r="G87" s="21">
        <f t="shared" si="2"/>
        <v>16590.78</v>
      </c>
      <c r="H87" s="22"/>
    </row>
    <row r="88" spans="1:8" ht="24" x14ac:dyDescent="0.2">
      <c r="A88" s="35" t="s">
        <v>216</v>
      </c>
      <c r="B88" s="173" t="s">
        <v>208</v>
      </c>
      <c r="C88" s="36" t="s">
        <v>257</v>
      </c>
      <c r="D88" s="19" t="s">
        <v>68</v>
      </c>
      <c r="E88" s="20">
        <v>61</v>
      </c>
      <c r="F88" s="21">
        <v>133.43</v>
      </c>
      <c r="G88" s="21">
        <f t="shared" si="2"/>
        <v>8139.23</v>
      </c>
      <c r="H88" s="22"/>
    </row>
    <row r="89" spans="1:8" ht="48" x14ac:dyDescent="0.2">
      <c r="A89" s="35" t="s">
        <v>215</v>
      </c>
      <c r="B89" s="173" t="s">
        <v>557</v>
      </c>
      <c r="C89" s="36" t="s">
        <v>1271</v>
      </c>
      <c r="D89" s="19" t="s">
        <v>12</v>
      </c>
      <c r="E89" s="20">
        <v>3153</v>
      </c>
      <c r="F89" s="21">
        <f>VLOOKUP(B89,[1]Plan1!$A$6:$G$3720,7,0)</f>
        <v>129.71</v>
      </c>
      <c r="G89" s="21">
        <f t="shared" si="2"/>
        <v>408975.63</v>
      </c>
      <c r="H89" s="22"/>
    </row>
    <row r="90" spans="1:8" ht="24" x14ac:dyDescent="0.2">
      <c r="A90" s="35" t="s">
        <v>212</v>
      </c>
      <c r="B90" s="173" t="s">
        <v>558</v>
      </c>
      <c r="C90" s="36" t="s">
        <v>379</v>
      </c>
      <c r="D90" s="19" t="s">
        <v>28</v>
      </c>
      <c r="E90" s="20">
        <v>1</v>
      </c>
      <c r="F90" s="21">
        <f>VLOOKUP(B90,[1]Plan1!$A$6:$G$3720,7,0)</f>
        <v>20083.199999999997</v>
      </c>
      <c r="G90" s="21">
        <f t="shared" si="2"/>
        <v>20083.2</v>
      </c>
      <c r="H90" s="22"/>
    </row>
    <row r="91" spans="1:8" ht="36" x14ac:dyDescent="0.2">
      <c r="A91" s="35" t="s">
        <v>214</v>
      </c>
      <c r="B91" s="173" t="s">
        <v>258</v>
      </c>
      <c r="C91" s="36" t="s">
        <v>259</v>
      </c>
      <c r="D91" s="19" t="s">
        <v>67</v>
      </c>
      <c r="E91" s="20">
        <v>734</v>
      </c>
      <c r="F91" s="21">
        <v>48.57</v>
      </c>
      <c r="G91" s="21">
        <f t="shared" si="2"/>
        <v>35650.379999999997</v>
      </c>
      <c r="H91" s="22"/>
    </row>
    <row r="92" spans="1:8" ht="24" x14ac:dyDescent="0.2">
      <c r="A92" s="35" t="s">
        <v>217</v>
      </c>
      <c r="B92" s="173" t="s">
        <v>2149</v>
      </c>
      <c r="C92" s="36" t="s">
        <v>2150</v>
      </c>
      <c r="D92" s="19" t="s">
        <v>29</v>
      </c>
      <c r="E92" s="20">
        <v>754</v>
      </c>
      <c r="F92" s="21">
        <v>9.35</v>
      </c>
      <c r="G92" s="21">
        <f t="shared" si="2"/>
        <v>7049.9</v>
      </c>
      <c r="H92" s="22"/>
    </row>
    <row r="93" spans="1:8" ht="24" x14ac:dyDescent="0.2">
      <c r="A93" s="35" t="s">
        <v>218</v>
      </c>
      <c r="B93" s="173" t="s">
        <v>1274</v>
      </c>
      <c r="C93" s="36" t="s">
        <v>1286</v>
      </c>
      <c r="D93" s="19" t="s">
        <v>29</v>
      </c>
      <c r="E93" s="20">
        <v>4621</v>
      </c>
      <c r="F93" s="21">
        <v>7.66</v>
      </c>
      <c r="G93" s="21">
        <f t="shared" si="2"/>
        <v>35396.86</v>
      </c>
      <c r="H93" s="22"/>
    </row>
    <row r="94" spans="1:8" ht="24" x14ac:dyDescent="0.2">
      <c r="A94" s="35" t="s">
        <v>219</v>
      </c>
      <c r="B94" s="173" t="s">
        <v>1275</v>
      </c>
      <c r="C94" s="36" t="s">
        <v>1287</v>
      </c>
      <c r="D94" s="19" t="s">
        <v>29</v>
      </c>
      <c r="E94" s="20">
        <v>822</v>
      </c>
      <c r="F94" s="21">
        <v>6.82</v>
      </c>
      <c r="G94" s="21">
        <f t="shared" si="2"/>
        <v>5606.04</v>
      </c>
      <c r="H94" s="22"/>
    </row>
    <row r="95" spans="1:8" ht="24" x14ac:dyDescent="0.2">
      <c r="A95" s="35" t="s">
        <v>220</v>
      </c>
      <c r="B95" s="173" t="s">
        <v>1276</v>
      </c>
      <c r="C95" s="36" t="s">
        <v>1288</v>
      </c>
      <c r="D95" s="19" t="s">
        <v>29</v>
      </c>
      <c r="E95" s="20">
        <v>1239</v>
      </c>
      <c r="F95" s="21">
        <v>6.34</v>
      </c>
      <c r="G95" s="21">
        <f t="shared" si="2"/>
        <v>7855.26</v>
      </c>
      <c r="H95" s="22"/>
    </row>
    <row r="96" spans="1:8" ht="24" x14ac:dyDescent="0.2">
      <c r="A96" s="35" t="s">
        <v>221</v>
      </c>
      <c r="B96" s="173" t="s">
        <v>1277</v>
      </c>
      <c r="C96" s="36" t="s">
        <v>1289</v>
      </c>
      <c r="D96" s="19" t="s">
        <v>29</v>
      </c>
      <c r="E96" s="20">
        <v>3874</v>
      </c>
      <c r="F96" s="21">
        <v>5.83</v>
      </c>
      <c r="G96" s="21">
        <f t="shared" si="2"/>
        <v>22585.42</v>
      </c>
      <c r="H96" s="22"/>
    </row>
    <row r="97" spans="1:8" ht="36" x14ac:dyDescent="0.2">
      <c r="A97" s="35" t="s">
        <v>222</v>
      </c>
      <c r="B97" s="173" t="s">
        <v>1272</v>
      </c>
      <c r="C97" s="36" t="s">
        <v>1273</v>
      </c>
      <c r="D97" s="19" t="s">
        <v>68</v>
      </c>
      <c r="E97" s="20">
        <v>235</v>
      </c>
      <c r="F97" s="21">
        <v>484.49</v>
      </c>
      <c r="G97" s="21">
        <f t="shared" si="2"/>
        <v>113855.15</v>
      </c>
      <c r="H97" s="22"/>
    </row>
    <row r="98" spans="1:8" ht="24" x14ac:dyDescent="0.2">
      <c r="A98" s="35" t="s">
        <v>223</v>
      </c>
      <c r="B98" s="173" t="s">
        <v>118</v>
      </c>
      <c r="C98" s="36" t="s">
        <v>250</v>
      </c>
      <c r="D98" s="19" t="s">
        <v>67</v>
      </c>
      <c r="E98" s="20">
        <v>734</v>
      </c>
      <c r="F98" s="21">
        <v>7.87</v>
      </c>
      <c r="G98" s="21">
        <f t="shared" si="2"/>
        <v>5776.58</v>
      </c>
      <c r="H98" s="22"/>
    </row>
    <row r="99" spans="1:8" ht="60" x14ac:dyDescent="0.2">
      <c r="A99" s="35" t="s">
        <v>224</v>
      </c>
      <c r="B99" s="173" t="s">
        <v>241</v>
      </c>
      <c r="C99" s="36" t="s">
        <v>340</v>
      </c>
      <c r="D99" s="19" t="s">
        <v>67</v>
      </c>
      <c r="E99" s="20">
        <v>2713</v>
      </c>
      <c r="F99" s="21">
        <v>53.88</v>
      </c>
      <c r="G99" s="21">
        <f t="shared" si="2"/>
        <v>146176.44</v>
      </c>
      <c r="H99" s="22"/>
    </row>
    <row r="100" spans="1:8" ht="36" x14ac:dyDescent="0.2">
      <c r="A100" s="35" t="s">
        <v>225</v>
      </c>
      <c r="B100" s="173" t="s">
        <v>209</v>
      </c>
      <c r="C100" s="36" t="s">
        <v>210</v>
      </c>
      <c r="D100" s="19" t="s">
        <v>67</v>
      </c>
      <c r="E100" s="20">
        <v>5688</v>
      </c>
      <c r="F100" s="21">
        <v>85.19</v>
      </c>
      <c r="G100" s="21">
        <f t="shared" si="2"/>
        <v>484560.72</v>
      </c>
      <c r="H100" s="22"/>
    </row>
    <row r="101" spans="1:8" ht="36" x14ac:dyDescent="0.2">
      <c r="A101" s="35" t="s">
        <v>226</v>
      </c>
      <c r="B101" s="173" t="s">
        <v>260</v>
      </c>
      <c r="C101" s="36" t="s">
        <v>261</v>
      </c>
      <c r="D101" s="19" t="s">
        <v>67</v>
      </c>
      <c r="E101" s="20">
        <v>962</v>
      </c>
      <c r="F101" s="21">
        <v>37.61</v>
      </c>
      <c r="G101" s="21">
        <f t="shared" si="2"/>
        <v>36180.82</v>
      </c>
      <c r="H101" s="22"/>
    </row>
    <row r="102" spans="1:8" ht="60" x14ac:dyDescent="0.2">
      <c r="A102" s="35" t="s">
        <v>262</v>
      </c>
      <c r="B102" s="173" t="s">
        <v>2144</v>
      </c>
      <c r="C102" s="36" t="s">
        <v>2145</v>
      </c>
      <c r="D102" s="19" t="s">
        <v>67</v>
      </c>
      <c r="E102" s="20">
        <v>5817</v>
      </c>
      <c r="F102" s="21">
        <f>VLOOKUP(B102,[1]Plan1!$A$6:$G$3720,7,0)</f>
        <v>73.5</v>
      </c>
      <c r="G102" s="21">
        <f t="shared" si="2"/>
        <v>427549.5</v>
      </c>
      <c r="H102" s="22"/>
    </row>
    <row r="103" spans="1:8" ht="36" x14ac:dyDescent="0.2">
      <c r="A103" s="35" t="s">
        <v>263</v>
      </c>
      <c r="B103" s="173" t="s">
        <v>1278</v>
      </c>
      <c r="C103" s="36" t="s">
        <v>1404</v>
      </c>
      <c r="D103" s="19" t="s">
        <v>67</v>
      </c>
      <c r="E103" s="20">
        <v>63</v>
      </c>
      <c r="F103" s="21">
        <v>153.38999999999999</v>
      </c>
      <c r="G103" s="21">
        <f t="shared" si="2"/>
        <v>9663.57</v>
      </c>
      <c r="H103" s="22"/>
    </row>
    <row r="104" spans="1:8" ht="24" x14ac:dyDescent="0.2">
      <c r="A104" s="35" t="s">
        <v>264</v>
      </c>
      <c r="B104" s="173" t="s">
        <v>1282</v>
      </c>
      <c r="C104" s="36" t="s">
        <v>1283</v>
      </c>
      <c r="D104" s="19" t="s">
        <v>67</v>
      </c>
      <c r="E104" s="20">
        <v>38.4</v>
      </c>
      <c r="F104" s="21">
        <v>11.25</v>
      </c>
      <c r="G104" s="21">
        <f t="shared" si="2"/>
        <v>432</v>
      </c>
      <c r="H104" s="22"/>
    </row>
    <row r="105" spans="1:8" ht="24" x14ac:dyDescent="0.2">
      <c r="A105" s="35" t="s">
        <v>265</v>
      </c>
      <c r="B105" s="173" t="s">
        <v>1284</v>
      </c>
      <c r="C105" s="36" t="s">
        <v>1285</v>
      </c>
      <c r="D105" s="19" t="s">
        <v>12</v>
      </c>
      <c r="E105" s="20">
        <v>384</v>
      </c>
      <c r="F105" s="21">
        <v>16.43</v>
      </c>
      <c r="G105" s="21">
        <f t="shared" si="2"/>
        <v>6309.12</v>
      </c>
      <c r="H105" s="22"/>
    </row>
    <row r="106" spans="1:8" ht="36" x14ac:dyDescent="0.2">
      <c r="A106" s="35" t="s">
        <v>266</v>
      </c>
      <c r="B106" s="173" t="s">
        <v>1290</v>
      </c>
      <c r="C106" s="36" t="s">
        <v>1313</v>
      </c>
      <c r="D106" s="19" t="s">
        <v>29</v>
      </c>
      <c r="E106" s="20">
        <v>4853</v>
      </c>
      <c r="F106" s="21">
        <v>11.16</v>
      </c>
      <c r="G106" s="21">
        <f t="shared" si="2"/>
        <v>54159.48</v>
      </c>
      <c r="H106" s="22"/>
    </row>
    <row r="107" spans="1:8" ht="36" x14ac:dyDescent="0.2">
      <c r="A107" s="35" t="s">
        <v>267</v>
      </c>
      <c r="B107" s="173" t="s">
        <v>1291</v>
      </c>
      <c r="C107" s="36" t="s">
        <v>1314</v>
      </c>
      <c r="D107" s="19" t="s">
        <v>29</v>
      </c>
      <c r="E107" s="20">
        <v>3882</v>
      </c>
      <c r="F107" s="21">
        <v>9.7100000000000009</v>
      </c>
      <c r="G107" s="21">
        <f t="shared" si="2"/>
        <v>37694.22</v>
      </c>
      <c r="H107" s="22"/>
    </row>
    <row r="108" spans="1:8" ht="36" x14ac:dyDescent="0.2">
      <c r="A108" s="35" t="s">
        <v>268</v>
      </c>
      <c r="B108" s="173" t="s">
        <v>1292</v>
      </c>
      <c r="C108" s="36" t="s">
        <v>1315</v>
      </c>
      <c r="D108" s="19" t="s">
        <v>29</v>
      </c>
      <c r="E108" s="20">
        <v>12629</v>
      </c>
      <c r="F108" s="21">
        <v>9.35</v>
      </c>
      <c r="G108" s="21">
        <f t="shared" si="2"/>
        <v>118081.15</v>
      </c>
      <c r="H108" s="22"/>
    </row>
    <row r="109" spans="1:8" ht="36" x14ac:dyDescent="0.2">
      <c r="A109" s="35" t="s">
        <v>269</v>
      </c>
      <c r="B109" s="173" t="s">
        <v>1293</v>
      </c>
      <c r="C109" s="36" t="s">
        <v>1316</v>
      </c>
      <c r="D109" s="19" t="s">
        <v>29</v>
      </c>
      <c r="E109" s="20">
        <v>6783</v>
      </c>
      <c r="F109" s="21">
        <v>7.61</v>
      </c>
      <c r="G109" s="21">
        <f t="shared" si="2"/>
        <v>51618.63</v>
      </c>
      <c r="H109" s="22"/>
    </row>
    <row r="110" spans="1:8" ht="36" x14ac:dyDescent="0.2">
      <c r="A110" s="35" t="s">
        <v>270</v>
      </c>
      <c r="B110" s="173" t="s">
        <v>1294</v>
      </c>
      <c r="C110" s="36" t="s">
        <v>1317</v>
      </c>
      <c r="D110" s="19" t="s">
        <v>29</v>
      </c>
      <c r="E110" s="20">
        <v>7840</v>
      </c>
      <c r="F110" s="21">
        <v>6.72</v>
      </c>
      <c r="G110" s="21">
        <f t="shared" si="2"/>
        <v>52684.800000000003</v>
      </c>
      <c r="H110" s="22"/>
    </row>
    <row r="111" spans="1:8" ht="36" x14ac:dyDescent="0.2">
      <c r="A111" s="35" t="s">
        <v>546</v>
      </c>
      <c r="B111" s="173" t="s">
        <v>1295</v>
      </c>
      <c r="C111" s="36" t="s">
        <v>1318</v>
      </c>
      <c r="D111" s="19" t="s">
        <v>29</v>
      </c>
      <c r="E111" s="20">
        <v>11158</v>
      </c>
      <c r="F111" s="21">
        <v>6.2</v>
      </c>
      <c r="G111" s="21">
        <f t="shared" si="2"/>
        <v>69179.600000000006</v>
      </c>
      <c r="H111" s="22"/>
    </row>
    <row r="112" spans="1:8" ht="36" x14ac:dyDescent="0.2">
      <c r="A112" s="35" t="s">
        <v>1233</v>
      </c>
      <c r="B112" s="173" t="s">
        <v>1296</v>
      </c>
      <c r="C112" s="36" t="s">
        <v>1319</v>
      </c>
      <c r="D112" s="19" t="s">
        <v>29</v>
      </c>
      <c r="E112" s="20">
        <v>18636</v>
      </c>
      <c r="F112" s="21">
        <v>5.65</v>
      </c>
      <c r="G112" s="21">
        <f t="shared" si="2"/>
        <v>105293.4</v>
      </c>
      <c r="H112" s="22"/>
    </row>
    <row r="113" spans="1:8" ht="36" x14ac:dyDescent="0.2">
      <c r="A113" s="35" t="s">
        <v>1339</v>
      </c>
      <c r="B113" s="173" t="s">
        <v>1297</v>
      </c>
      <c r="C113" s="36" t="s">
        <v>1320</v>
      </c>
      <c r="D113" s="19" t="s">
        <v>29</v>
      </c>
      <c r="E113" s="20">
        <v>1585</v>
      </c>
      <c r="F113" s="21">
        <v>6.12</v>
      </c>
      <c r="G113" s="21">
        <f t="shared" si="2"/>
        <v>9700.2000000000007</v>
      </c>
      <c r="H113" s="22"/>
    </row>
    <row r="114" spans="1:8" ht="36" x14ac:dyDescent="0.2">
      <c r="A114" s="35" t="s">
        <v>1340</v>
      </c>
      <c r="B114" s="173" t="s">
        <v>1298</v>
      </c>
      <c r="C114" s="36" t="s">
        <v>1321</v>
      </c>
      <c r="D114" s="19" t="s">
        <v>29</v>
      </c>
      <c r="E114" s="20">
        <v>798</v>
      </c>
      <c r="F114" s="21">
        <v>9.6</v>
      </c>
      <c r="G114" s="21">
        <f t="shared" si="2"/>
        <v>7660.8</v>
      </c>
      <c r="H114" s="22"/>
    </row>
    <row r="115" spans="1:8" ht="36" x14ac:dyDescent="0.2">
      <c r="A115" s="35" t="s">
        <v>1341</v>
      </c>
      <c r="B115" s="173" t="s">
        <v>1299</v>
      </c>
      <c r="C115" s="36" t="s">
        <v>1322</v>
      </c>
      <c r="D115" s="19" t="s">
        <v>29</v>
      </c>
      <c r="E115" s="20">
        <v>6035</v>
      </c>
      <c r="F115" s="21">
        <v>8.5</v>
      </c>
      <c r="G115" s="21">
        <f t="shared" si="2"/>
        <v>51297.5</v>
      </c>
      <c r="H115" s="22"/>
    </row>
    <row r="116" spans="1:8" ht="36" x14ac:dyDescent="0.2">
      <c r="A116" s="35" t="s">
        <v>1342</v>
      </c>
      <c r="B116" s="173" t="s">
        <v>1300</v>
      </c>
      <c r="C116" s="36" t="s">
        <v>1323</v>
      </c>
      <c r="D116" s="19" t="s">
        <v>29</v>
      </c>
      <c r="E116" s="20">
        <v>22720</v>
      </c>
      <c r="F116" s="21">
        <v>8.42</v>
      </c>
      <c r="G116" s="21">
        <f t="shared" si="2"/>
        <v>191302.39999999999</v>
      </c>
      <c r="H116" s="22"/>
    </row>
    <row r="117" spans="1:8" ht="36" x14ac:dyDescent="0.2">
      <c r="A117" s="35" t="s">
        <v>1343</v>
      </c>
      <c r="B117" s="173" t="s">
        <v>1301</v>
      </c>
      <c r="C117" s="36" t="s">
        <v>1324</v>
      </c>
      <c r="D117" s="19" t="s">
        <v>29</v>
      </c>
      <c r="E117" s="20">
        <v>5770</v>
      </c>
      <c r="F117" s="21">
        <v>6.88</v>
      </c>
      <c r="G117" s="21">
        <f t="shared" si="2"/>
        <v>39697.599999999999</v>
      </c>
      <c r="H117" s="22"/>
    </row>
    <row r="118" spans="1:8" ht="36" x14ac:dyDescent="0.2">
      <c r="A118" s="35" t="s">
        <v>1344</v>
      </c>
      <c r="B118" s="173" t="s">
        <v>1302</v>
      </c>
      <c r="C118" s="36" t="s">
        <v>1325</v>
      </c>
      <c r="D118" s="19" t="s">
        <v>29</v>
      </c>
      <c r="E118" s="20">
        <v>5998</v>
      </c>
      <c r="F118" s="21">
        <v>6.17</v>
      </c>
      <c r="G118" s="21">
        <f t="shared" si="2"/>
        <v>37007.660000000003</v>
      </c>
      <c r="H118" s="22"/>
    </row>
    <row r="119" spans="1:8" ht="36" x14ac:dyDescent="0.2">
      <c r="A119" s="35" t="s">
        <v>1345</v>
      </c>
      <c r="B119" s="173" t="s">
        <v>1303</v>
      </c>
      <c r="C119" s="36" t="s">
        <v>1326</v>
      </c>
      <c r="D119" s="19" t="s">
        <v>29</v>
      </c>
      <c r="E119" s="20">
        <v>592</v>
      </c>
      <c r="F119" s="21">
        <v>5.8</v>
      </c>
      <c r="G119" s="21">
        <f t="shared" si="2"/>
        <v>3433.6</v>
      </c>
      <c r="H119" s="22"/>
    </row>
    <row r="120" spans="1:8" ht="36" x14ac:dyDescent="0.2">
      <c r="A120" s="35" t="s">
        <v>1346</v>
      </c>
      <c r="B120" s="173" t="s">
        <v>1304</v>
      </c>
      <c r="C120" s="36" t="s">
        <v>1327</v>
      </c>
      <c r="D120" s="19" t="s">
        <v>29</v>
      </c>
      <c r="E120" s="20">
        <v>889</v>
      </c>
      <c r="F120" s="21">
        <v>5.36</v>
      </c>
      <c r="G120" s="21">
        <f t="shared" si="2"/>
        <v>4765.04</v>
      </c>
      <c r="H120" s="22"/>
    </row>
    <row r="121" spans="1:8" ht="36" x14ac:dyDescent="0.2">
      <c r="A121" s="35" t="s">
        <v>1347</v>
      </c>
      <c r="B121" s="173" t="s">
        <v>1305</v>
      </c>
      <c r="C121" s="36" t="s">
        <v>1328</v>
      </c>
      <c r="D121" s="19" t="s">
        <v>29</v>
      </c>
      <c r="E121" s="20">
        <v>241</v>
      </c>
      <c r="F121" s="21">
        <v>10.199999999999999</v>
      </c>
      <c r="G121" s="21">
        <f t="shared" si="2"/>
        <v>2458.1999999999998</v>
      </c>
      <c r="H121" s="22"/>
    </row>
    <row r="122" spans="1:8" ht="36" x14ac:dyDescent="0.2">
      <c r="A122" s="35" t="s">
        <v>1348</v>
      </c>
      <c r="B122" s="173" t="s">
        <v>1306</v>
      </c>
      <c r="C122" s="36" t="s">
        <v>1329</v>
      </c>
      <c r="D122" s="19" t="s">
        <v>29</v>
      </c>
      <c r="E122" s="20">
        <v>1618</v>
      </c>
      <c r="F122" s="21">
        <v>8.98</v>
      </c>
      <c r="G122" s="21">
        <f t="shared" si="2"/>
        <v>14529.64</v>
      </c>
      <c r="H122" s="22"/>
    </row>
    <row r="123" spans="1:8" ht="36" x14ac:dyDescent="0.2">
      <c r="A123" s="35" t="s">
        <v>1349</v>
      </c>
      <c r="B123" s="173" t="s">
        <v>1307</v>
      </c>
      <c r="C123" s="36" t="s">
        <v>1330</v>
      </c>
      <c r="D123" s="19" t="s">
        <v>29</v>
      </c>
      <c r="E123" s="20">
        <v>12142</v>
      </c>
      <c r="F123" s="21">
        <v>8.8000000000000007</v>
      </c>
      <c r="G123" s="21">
        <f t="shared" si="2"/>
        <v>106849.60000000001</v>
      </c>
      <c r="H123" s="22"/>
    </row>
    <row r="124" spans="1:8" ht="36" x14ac:dyDescent="0.2">
      <c r="A124" s="35" t="s">
        <v>1350</v>
      </c>
      <c r="B124" s="173" t="s">
        <v>1308</v>
      </c>
      <c r="C124" s="36" t="s">
        <v>1331</v>
      </c>
      <c r="D124" s="19" t="s">
        <v>29</v>
      </c>
      <c r="E124" s="20">
        <v>6642</v>
      </c>
      <c r="F124" s="21">
        <v>7.19</v>
      </c>
      <c r="G124" s="21">
        <f t="shared" si="2"/>
        <v>47755.98</v>
      </c>
      <c r="H124" s="22"/>
    </row>
    <row r="125" spans="1:8" ht="36" x14ac:dyDescent="0.2">
      <c r="A125" s="35" t="s">
        <v>1351</v>
      </c>
      <c r="B125" s="173" t="s">
        <v>2156</v>
      </c>
      <c r="C125" s="36" t="s">
        <v>1332</v>
      </c>
      <c r="D125" s="19" t="s">
        <v>29</v>
      </c>
      <c r="E125" s="20">
        <v>967</v>
      </c>
      <c r="F125" s="21">
        <v>6.42</v>
      </c>
      <c r="G125" s="21">
        <f t="shared" si="2"/>
        <v>6208.14</v>
      </c>
      <c r="H125" s="22"/>
    </row>
    <row r="126" spans="1:8" ht="36" x14ac:dyDescent="0.2">
      <c r="A126" s="35" t="s">
        <v>1352</v>
      </c>
      <c r="B126" s="173" t="s">
        <v>2157</v>
      </c>
      <c r="C126" s="36" t="s">
        <v>1333</v>
      </c>
      <c r="D126" s="19" t="s">
        <v>29</v>
      </c>
      <c r="E126" s="20">
        <v>119</v>
      </c>
      <c r="F126" s="21">
        <v>5.99</v>
      </c>
      <c r="G126" s="21">
        <f t="shared" si="2"/>
        <v>712.81</v>
      </c>
      <c r="H126" s="22"/>
    </row>
    <row r="127" spans="1:8" ht="36" x14ac:dyDescent="0.2">
      <c r="A127" s="35" t="s">
        <v>1353</v>
      </c>
      <c r="B127" s="173" t="s">
        <v>1309</v>
      </c>
      <c r="C127" s="36" t="s">
        <v>1334</v>
      </c>
      <c r="D127" s="19" t="s">
        <v>29</v>
      </c>
      <c r="E127" s="20">
        <v>3</v>
      </c>
      <c r="F127" s="21">
        <v>13.48</v>
      </c>
      <c r="G127" s="21">
        <f t="shared" si="2"/>
        <v>40.44</v>
      </c>
      <c r="H127" s="22"/>
    </row>
    <row r="128" spans="1:8" ht="36" x14ac:dyDescent="0.2">
      <c r="A128" s="35" t="s">
        <v>1354</v>
      </c>
      <c r="B128" s="173" t="s">
        <v>1310</v>
      </c>
      <c r="C128" s="36" t="s">
        <v>1335</v>
      </c>
      <c r="D128" s="19" t="s">
        <v>29</v>
      </c>
      <c r="E128" s="20">
        <v>283</v>
      </c>
      <c r="F128" s="21">
        <v>11.88</v>
      </c>
      <c r="G128" s="21">
        <f t="shared" si="2"/>
        <v>3362.04</v>
      </c>
      <c r="H128" s="22"/>
    </row>
    <row r="129" spans="1:8" ht="36" x14ac:dyDescent="0.2">
      <c r="A129" s="35" t="s">
        <v>1355</v>
      </c>
      <c r="B129" s="173" t="s">
        <v>1311</v>
      </c>
      <c r="C129" s="36" t="s">
        <v>1336</v>
      </c>
      <c r="D129" s="19" t="s">
        <v>29</v>
      </c>
      <c r="E129" s="20">
        <v>934</v>
      </c>
      <c r="F129" s="21">
        <v>7.49</v>
      </c>
      <c r="G129" s="21">
        <f t="shared" si="2"/>
        <v>6995.66</v>
      </c>
      <c r="H129" s="22"/>
    </row>
    <row r="130" spans="1:8" ht="36" x14ac:dyDescent="0.2">
      <c r="A130" s="35" t="s">
        <v>1356</v>
      </c>
      <c r="B130" s="173" t="s">
        <v>1312</v>
      </c>
      <c r="C130" s="36" t="s">
        <v>1337</v>
      </c>
      <c r="D130" s="19" t="s">
        <v>29</v>
      </c>
      <c r="E130" s="20">
        <v>858</v>
      </c>
      <c r="F130" s="21">
        <v>6.13</v>
      </c>
      <c r="G130" s="21">
        <f t="shared" si="2"/>
        <v>5259.54</v>
      </c>
      <c r="H130" s="22"/>
    </row>
    <row r="131" spans="1:8" ht="36" x14ac:dyDescent="0.2">
      <c r="A131" s="35" t="s">
        <v>1357</v>
      </c>
      <c r="B131" s="173" t="s">
        <v>2142</v>
      </c>
      <c r="C131" s="36" t="s">
        <v>2143</v>
      </c>
      <c r="D131" s="19" t="s">
        <v>29</v>
      </c>
      <c r="E131" s="20">
        <v>12798</v>
      </c>
      <c r="F131" s="21">
        <f>VLOOKUP(B131,[1]Plan1!$A$6:$G$3720,7,0)</f>
        <v>9.84</v>
      </c>
      <c r="G131" s="21">
        <f t="shared" si="2"/>
        <v>125932.32</v>
      </c>
      <c r="H131" s="22"/>
    </row>
    <row r="132" spans="1:8" ht="36" x14ac:dyDescent="0.2">
      <c r="A132" s="35" t="s">
        <v>1358</v>
      </c>
      <c r="B132" s="173" t="s">
        <v>1338</v>
      </c>
      <c r="C132" s="36" t="s">
        <v>2146</v>
      </c>
      <c r="D132" s="19" t="s">
        <v>68</v>
      </c>
      <c r="E132" s="20">
        <v>2613</v>
      </c>
      <c r="F132" s="21">
        <v>17.64</v>
      </c>
      <c r="G132" s="21">
        <f t="shared" si="2"/>
        <v>46093.32</v>
      </c>
      <c r="H132" s="22"/>
    </row>
    <row r="133" spans="1:8" ht="48" x14ac:dyDescent="0.2">
      <c r="A133" s="35" t="s">
        <v>1359</v>
      </c>
      <c r="B133" s="173" t="s">
        <v>559</v>
      </c>
      <c r="C133" s="36" t="s">
        <v>1279</v>
      </c>
      <c r="D133" s="19" t="s">
        <v>68</v>
      </c>
      <c r="E133" s="20">
        <v>889</v>
      </c>
      <c r="F133" s="21">
        <f>VLOOKUP(B133,[1]Plan1!$A$6:$G$3720,7,0)</f>
        <v>430.06</v>
      </c>
      <c r="G133" s="21">
        <f t="shared" si="2"/>
        <v>382323.34</v>
      </c>
      <c r="H133" s="22"/>
    </row>
    <row r="134" spans="1:8" ht="36" x14ac:dyDescent="0.2">
      <c r="A134" s="35" t="s">
        <v>2141</v>
      </c>
      <c r="B134" s="173" t="s">
        <v>560</v>
      </c>
      <c r="C134" s="36" t="s">
        <v>1280</v>
      </c>
      <c r="D134" s="19" t="s">
        <v>68</v>
      </c>
      <c r="E134" s="20">
        <v>1331</v>
      </c>
      <c r="F134" s="21">
        <f>VLOOKUP(B134,[1]Plan1!$A$6:$G$3720,7,0)</f>
        <v>571.01</v>
      </c>
      <c r="G134" s="21">
        <f t="shared" si="2"/>
        <v>760014.31</v>
      </c>
      <c r="H134" s="22"/>
    </row>
    <row r="135" spans="1:8" x14ac:dyDescent="0.2">
      <c r="A135" s="35" t="s">
        <v>2151</v>
      </c>
      <c r="B135" s="173"/>
      <c r="C135" s="36" t="s">
        <v>2152</v>
      </c>
      <c r="D135" s="19"/>
      <c r="E135" s="20"/>
      <c r="F135" s="21"/>
      <c r="G135" s="21"/>
      <c r="H135" s="22"/>
    </row>
    <row r="136" spans="1:8" ht="48" x14ac:dyDescent="0.2">
      <c r="A136" s="35" t="s">
        <v>3750</v>
      </c>
      <c r="B136" s="173" t="s">
        <v>2153</v>
      </c>
      <c r="C136" s="36" t="s">
        <v>2154</v>
      </c>
      <c r="D136" s="19" t="s">
        <v>67</v>
      </c>
      <c r="E136" s="20">
        <v>623</v>
      </c>
      <c r="F136" s="21">
        <f>VLOOKUP(B136,[1]Plan1!$A$6:$G$3720,7,0)</f>
        <v>81.339999999999989</v>
      </c>
      <c r="G136" s="21">
        <f t="shared" si="2"/>
        <v>50674.82</v>
      </c>
      <c r="H136" s="22"/>
    </row>
    <row r="137" spans="1:8" ht="24" x14ac:dyDescent="0.2">
      <c r="A137" s="35" t="s">
        <v>3751</v>
      </c>
      <c r="B137" s="173" t="s">
        <v>2155</v>
      </c>
      <c r="C137" s="36" t="s">
        <v>2158</v>
      </c>
      <c r="D137" s="19" t="s">
        <v>68</v>
      </c>
      <c r="E137" s="20">
        <v>88</v>
      </c>
      <c r="F137" s="21">
        <v>348.9</v>
      </c>
      <c r="G137" s="21">
        <f t="shared" si="2"/>
        <v>30703.200000000001</v>
      </c>
      <c r="H137" s="22"/>
    </row>
    <row r="138" spans="1:8" ht="24" x14ac:dyDescent="0.2">
      <c r="A138" s="35" t="s">
        <v>3752</v>
      </c>
      <c r="B138" s="173" t="s">
        <v>208</v>
      </c>
      <c r="C138" s="36" t="s">
        <v>1399</v>
      </c>
      <c r="D138" s="19" t="s">
        <v>68</v>
      </c>
      <c r="E138" s="20">
        <v>88</v>
      </c>
      <c r="F138" s="21">
        <v>133.43</v>
      </c>
      <c r="G138" s="21">
        <f t="shared" si="2"/>
        <v>11741.84</v>
      </c>
      <c r="H138" s="22"/>
    </row>
    <row r="139" spans="1:8" ht="36" x14ac:dyDescent="0.2">
      <c r="A139" s="35" t="s">
        <v>3753</v>
      </c>
      <c r="B139" s="173" t="s">
        <v>1307</v>
      </c>
      <c r="C139" s="36" t="s">
        <v>1330</v>
      </c>
      <c r="D139" s="19" t="s">
        <v>29</v>
      </c>
      <c r="E139" s="20">
        <v>1140</v>
      </c>
      <c r="F139" s="21">
        <v>8.8000000000000007</v>
      </c>
      <c r="G139" s="21">
        <f t="shared" ref="G139:G141" si="3">ROUND(E139*F139,2)</f>
        <v>10032</v>
      </c>
      <c r="H139" s="22"/>
    </row>
    <row r="140" spans="1:8" ht="36" x14ac:dyDescent="0.2">
      <c r="A140" s="35" t="s">
        <v>3754</v>
      </c>
      <c r="B140" s="173" t="s">
        <v>1308</v>
      </c>
      <c r="C140" s="36" t="s">
        <v>1331</v>
      </c>
      <c r="D140" s="19" t="s">
        <v>29</v>
      </c>
      <c r="E140" s="20">
        <v>1188</v>
      </c>
      <c r="F140" s="21">
        <v>7.19</v>
      </c>
      <c r="G140" s="21">
        <f t="shared" si="3"/>
        <v>8541.7199999999993</v>
      </c>
      <c r="H140" s="22"/>
    </row>
    <row r="141" spans="1:8" ht="36" x14ac:dyDescent="0.2">
      <c r="A141" s="35" t="s">
        <v>3755</v>
      </c>
      <c r="B141" s="173" t="s">
        <v>2156</v>
      </c>
      <c r="C141" s="36" t="s">
        <v>1332</v>
      </c>
      <c r="D141" s="19" t="s">
        <v>29</v>
      </c>
      <c r="E141" s="20">
        <v>1853</v>
      </c>
      <c r="F141" s="21">
        <v>6.42</v>
      </c>
      <c r="G141" s="21">
        <f t="shared" si="3"/>
        <v>11896.26</v>
      </c>
      <c r="H141" s="22"/>
    </row>
    <row r="142" spans="1:8" ht="96" x14ac:dyDescent="0.2">
      <c r="A142" s="35" t="s">
        <v>3756</v>
      </c>
      <c r="B142" s="173" t="s">
        <v>561</v>
      </c>
      <c r="C142" s="36" t="s">
        <v>1281</v>
      </c>
      <c r="D142" s="19" t="s">
        <v>29</v>
      </c>
      <c r="E142" s="20">
        <v>35841</v>
      </c>
      <c r="F142" s="21">
        <f>VLOOKUP(B142,[1]Plan1!$A$6:$G$3720,7,0)</f>
        <v>15.95</v>
      </c>
      <c r="G142" s="21">
        <f t="shared" si="2"/>
        <v>571663.94999999995</v>
      </c>
      <c r="H142" s="22"/>
    </row>
    <row r="143" spans="1:8" x14ac:dyDescent="0.2">
      <c r="A143" s="35"/>
      <c r="B143" s="173"/>
      <c r="C143" s="36"/>
      <c r="D143" s="19"/>
      <c r="E143" s="20"/>
      <c r="F143" s="20"/>
      <c r="G143" s="21"/>
      <c r="H143" s="22"/>
    </row>
    <row r="144" spans="1:8" x14ac:dyDescent="0.2">
      <c r="A144" s="35"/>
      <c r="B144" s="173"/>
      <c r="C144" s="36"/>
      <c r="D144" s="19"/>
      <c r="E144" s="20"/>
      <c r="F144" s="20"/>
      <c r="G144" s="21"/>
      <c r="H144" s="22"/>
    </row>
    <row r="145" spans="1:8" x14ac:dyDescent="0.2">
      <c r="A145" s="29" t="s">
        <v>129</v>
      </c>
      <c r="B145" s="172"/>
      <c r="C145" s="30" t="s">
        <v>130</v>
      </c>
      <c r="D145" s="155"/>
      <c r="E145" s="156"/>
      <c r="F145" s="156"/>
      <c r="G145" s="157"/>
      <c r="H145" s="34"/>
    </row>
    <row r="146" spans="1:8" ht="60" x14ac:dyDescent="0.2">
      <c r="A146" s="35" t="s">
        <v>131</v>
      </c>
      <c r="B146" s="173" t="s">
        <v>387</v>
      </c>
      <c r="C146" s="36" t="s">
        <v>388</v>
      </c>
      <c r="D146" s="19" t="s">
        <v>67</v>
      </c>
      <c r="E146" s="20">
        <v>6938</v>
      </c>
      <c r="F146" s="21">
        <v>35.85</v>
      </c>
      <c r="G146" s="21">
        <f>ROUND(E146*F146,2)</f>
        <v>248727.3</v>
      </c>
      <c r="H146" s="22"/>
    </row>
    <row r="147" spans="1:8" ht="36" x14ac:dyDescent="0.2">
      <c r="A147" s="35" t="s">
        <v>390</v>
      </c>
      <c r="B147" s="173" t="s">
        <v>562</v>
      </c>
      <c r="C147" s="36" t="s">
        <v>1479</v>
      </c>
      <c r="D147" s="19" t="s">
        <v>67</v>
      </c>
      <c r="E147" s="20">
        <v>96.2</v>
      </c>
      <c r="F147" s="21">
        <f>VLOOKUP(B147,[1]Plan1!$A$6:$G$3720,7,0)</f>
        <v>554.75</v>
      </c>
      <c r="G147" s="21">
        <f t="shared" ref="G147:G149" si="4">ROUND(E147*F147,2)</f>
        <v>53366.95</v>
      </c>
      <c r="H147" s="22"/>
    </row>
    <row r="148" spans="1:8" ht="60" x14ac:dyDescent="0.2">
      <c r="A148" s="35" t="s">
        <v>391</v>
      </c>
      <c r="B148" s="173" t="s">
        <v>563</v>
      </c>
      <c r="C148" s="36" t="s">
        <v>389</v>
      </c>
      <c r="D148" s="19" t="s">
        <v>67</v>
      </c>
      <c r="E148" s="20">
        <v>7</v>
      </c>
      <c r="F148" s="21">
        <f>VLOOKUP(B148,[1]Plan1!$A$6:$G$3720,7,0)</f>
        <v>180.62</v>
      </c>
      <c r="G148" s="21">
        <f t="shared" si="4"/>
        <v>1264.3399999999999</v>
      </c>
      <c r="H148" s="22"/>
    </row>
    <row r="149" spans="1:8" ht="36" x14ac:dyDescent="0.2">
      <c r="A149" s="35" t="s">
        <v>392</v>
      </c>
      <c r="B149" s="173" t="s">
        <v>1436</v>
      </c>
      <c r="C149" s="36" t="s">
        <v>2122</v>
      </c>
      <c r="D149" s="19" t="s">
        <v>67</v>
      </c>
      <c r="E149" s="20">
        <v>53.9</v>
      </c>
      <c r="F149" s="21">
        <f>VLOOKUP(B149,[1]Plan1!$A$6:$G$3720,7,0)</f>
        <v>127.57</v>
      </c>
      <c r="G149" s="21">
        <f t="shared" si="4"/>
        <v>6876.02</v>
      </c>
      <c r="H149" s="22"/>
    </row>
    <row r="150" spans="1:8" x14ac:dyDescent="0.2">
      <c r="A150" s="35"/>
      <c r="B150" s="173"/>
      <c r="C150" s="36"/>
      <c r="D150" s="19"/>
      <c r="E150" s="20"/>
      <c r="F150" s="20"/>
      <c r="G150" s="21"/>
      <c r="H150" s="22"/>
    </row>
    <row r="151" spans="1:8" x14ac:dyDescent="0.2">
      <c r="A151" s="35"/>
      <c r="B151" s="173"/>
      <c r="C151" s="36"/>
      <c r="D151" s="19"/>
      <c r="E151" s="20"/>
      <c r="F151" s="20"/>
      <c r="G151" s="21"/>
      <c r="H151" s="22"/>
    </row>
    <row r="152" spans="1:8" ht="24" x14ac:dyDescent="0.2">
      <c r="A152" s="29" t="s">
        <v>128</v>
      </c>
      <c r="B152" s="172"/>
      <c r="C152" s="30" t="s">
        <v>393</v>
      </c>
      <c r="D152" s="155"/>
      <c r="E152" s="156"/>
      <c r="F152" s="156"/>
      <c r="G152" s="157"/>
      <c r="H152" s="34"/>
    </row>
    <row r="153" spans="1:8" ht="24" x14ac:dyDescent="0.2">
      <c r="A153" s="35" t="s">
        <v>132</v>
      </c>
      <c r="B153" s="173" t="s">
        <v>1360</v>
      </c>
      <c r="C153" s="36" t="s">
        <v>1361</v>
      </c>
      <c r="D153" s="19" t="s">
        <v>67</v>
      </c>
      <c r="E153" s="20">
        <v>2659</v>
      </c>
      <c r="F153" s="21">
        <v>40.64</v>
      </c>
      <c r="G153" s="21">
        <f t="shared" ref="G153:G166" si="5">ROUND(E153*F153,2)</f>
        <v>108061.75999999999</v>
      </c>
      <c r="H153" s="22"/>
    </row>
    <row r="154" spans="1:8" ht="24" x14ac:dyDescent="0.2">
      <c r="A154" s="35" t="s">
        <v>395</v>
      </c>
      <c r="B154" s="173" t="s">
        <v>1437</v>
      </c>
      <c r="C154" s="36" t="s">
        <v>2060</v>
      </c>
      <c r="D154" s="19" t="s">
        <v>12</v>
      </c>
      <c r="E154" s="20">
        <v>76.400000000000006</v>
      </c>
      <c r="F154" s="21">
        <f>VLOOKUP(B154,[1]Plan1!$A$6:$G$3720,7,0)</f>
        <v>61.83</v>
      </c>
      <c r="G154" s="21">
        <f t="shared" si="5"/>
        <v>4723.8100000000004</v>
      </c>
      <c r="H154" s="22"/>
    </row>
    <row r="155" spans="1:8" ht="36" x14ac:dyDescent="0.2">
      <c r="A155" s="35" t="s">
        <v>133</v>
      </c>
      <c r="B155" s="173" t="s">
        <v>1500</v>
      </c>
      <c r="C155" s="36" t="s">
        <v>1362</v>
      </c>
      <c r="D155" s="19" t="s">
        <v>12</v>
      </c>
      <c r="E155" s="20">
        <v>170.7</v>
      </c>
      <c r="F155" s="21">
        <v>43.07</v>
      </c>
      <c r="G155" s="21">
        <f t="shared" si="5"/>
        <v>7352.05</v>
      </c>
      <c r="H155" s="22"/>
    </row>
    <row r="156" spans="1:8" ht="36" x14ac:dyDescent="0.2">
      <c r="A156" s="35" t="s">
        <v>134</v>
      </c>
      <c r="B156" s="173" t="s">
        <v>564</v>
      </c>
      <c r="C156" s="36" t="s">
        <v>1363</v>
      </c>
      <c r="D156" s="19" t="s">
        <v>12</v>
      </c>
      <c r="E156" s="20">
        <v>193.3</v>
      </c>
      <c r="F156" s="21">
        <f>VLOOKUP(B156,[1]Plan1!$A$6:$G$3720,7,0)</f>
        <v>96.339999999999989</v>
      </c>
      <c r="G156" s="21">
        <f t="shared" si="5"/>
        <v>18622.52</v>
      </c>
      <c r="H156" s="22"/>
    </row>
    <row r="157" spans="1:8" ht="36" x14ac:dyDescent="0.2">
      <c r="A157" s="35" t="s">
        <v>396</v>
      </c>
      <c r="B157" s="173" t="s">
        <v>565</v>
      </c>
      <c r="C157" s="36" t="s">
        <v>2061</v>
      </c>
      <c r="D157" s="19" t="s">
        <v>67</v>
      </c>
      <c r="E157" s="20">
        <v>348</v>
      </c>
      <c r="F157" s="21">
        <f>VLOOKUP(B157,[1]Plan1!$A$6:$G$3720,7,0)</f>
        <v>327.11</v>
      </c>
      <c r="G157" s="21">
        <f t="shared" si="5"/>
        <v>113834.28</v>
      </c>
      <c r="H157" s="22"/>
    </row>
    <row r="158" spans="1:8" ht="36" x14ac:dyDescent="0.2">
      <c r="A158" s="35" t="s">
        <v>397</v>
      </c>
      <c r="B158" s="173" t="s">
        <v>1438</v>
      </c>
      <c r="C158" s="36" t="s">
        <v>394</v>
      </c>
      <c r="D158" s="19" t="s">
        <v>67</v>
      </c>
      <c r="E158" s="20">
        <v>667</v>
      </c>
      <c r="F158" s="21">
        <f>VLOOKUP(B158,[1]Plan1!$A$6:$G$3720,7,0)</f>
        <v>361.34</v>
      </c>
      <c r="G158" s="21">
        <f t="shared" si="5"/>
        <v>241013.78</v>
      </c>
      <c r="H158" s="22"/>
    </row>
    <row r="159" spans="1:8" ht="24" x14ac:dyDescent="0.2">
      <c r="A159" s="35" t="s">
        <v>398</v>
      </c>
      <c r="B159" s="173" t="s">
        <v>373</v>
      </c>
      <c r="C159" s="36" t="s">
        <v>205</v>
      </c>
      <c r="D159" s="19" t="s">
        <v>67</v>
      </c>
      <c r="E159" s="20">
        <v>864</v>
      </c>
      <c r="F159" s="21">
        <v>25.54</v>
      </c>
      <c r="G159" s="21">
        <f t="shared" si="5"/>
        <v>22066.560000000001</v>
      </c>
      <c r="H159" s="22"/>
    </row>
    <row r="160" spans="1:8" ht="36" x14ac:dyDescent="0.2">
      <c r="A160" s="35" t="s">
        <v>399</v>
      </c>
      <c r="B160" s="173" t="s">
        <v>403</v>
      </c>
      <c r="C160" s="36" t="s">
        <v>2062</v>
      </c>
      <c r="D160" s="19" t="s">
        <v>67</v>
      </c>
      <c r="E160" s="20">
        <v>905</v>
      </c>
      <c r="F160" s="20">
        <v>129.87</v>
      </c>
      <c r="G160" s="21">
        <f t="shared" si="5"/>
        <v>117532.35</v>
      </c>
      <c r="H160" s="22"/>
    </row>
    <row r="161" spans="1:8" ht="36" x14ac:dyDescent="0.2">
      <c r="A161" s="35" t="s">
        <v>400</v>
      </c>
      <c r="B161" s="173" t="s">
        <v>2130</v>
      </c>
      <c r="C161" s="36" t="s">
        <v>2131</v>
      </c>
      <c r="D161" s="19" t="s">
        <v>67</v>
      </c>
      <c r="E161" s="20">
        <v>679</v>
      </c>
      <c r="F161" s="20">
        <v>33.950000000000003</v>
      </c>
      <c r="G161" s="21">
        <f t="shared" si="5"/>
        <v>23052.05</v>
      </c>
      <c r="H161" s="22"/>
    </row>
    <row r="162" spans="1:8" ht="36" x14ac:dyDescent="0.2">
      <c r="A162" s="35" t="s">
        <v>401</v>
      </c>
      <c r="B162" s="173" t="s">
        <v>405</v>
      </c>
      <c r="C162" s="36" t="s">
        <v>407</v>
      </c>
      <c r="D162" s="19" t="s">
        <v>67</v>
      </c>
      <c r="E162" s="20">
        <v>226</v>
      </c>
      <c r="F162" s="20">
        <v>44.94</v>
      </c>
      <c r="G162" s="21">
        <f t="shared" si="5"/>
        <v>10156.44</v>
      </c>
      <c r="H162" s="22"/>
    </row>
    <row r="163" spans="1:8" ht="36" x14ac:dyDescent="0.2">
      <c r="A163" s="35" t="s">
        <v>402</v>
      </c>
      <c r="B163" s="173" t="s">
        <v>406</v>
      </c>
      <c r="C163" s="36" t="s">
        <v>2128</v>
      </c>
      <c r="D163" s="19" t="s">
        <v>67</v>
      </c>
      <c r="E163" s="20">
        <v>695</v>
      </c>
      <c r="F163" s="21">
        <v>91.59</v>
      </c>
      <c r="G163" s="21">
        <f t="shared" si="5"/>
        <v>63655.05</v>
      </c>
      <c r="H163" s="22"/>
    </row>
    <row r="164" spans="1:8" ht="36" x14ac:dyDescent="0.2">
      <c r="A164" s="35" t="s">
        <v>2129</v>
      </c>
      <c r="B164" s="173" t="s">
        <v>2139</v>
      </c>
      <c r="C164" s="36" t="s">
        <v>2140</v>
      </c>
      <c r="D164" s="19" t="s">
        <v>67</v>
      </c>
      <c r="E164" s="20">
        <v>2850</v>
      </c>
      <c r="F164" s="20">
        <v>139.99</v>
      </c>
      <c r="G164" s="21">
        <f t="shared" si="5"/>
        <v>398971.5</v>
      </c>
      <c r="H164" s="22"/>
    </row>
    <row r="165" spans="1:8" ht="36" x14ac:dyDescent="0.2">
      <c r="A165" s="35" t="s">
        <v>2137</v>
      </c>
      <c r="B165" s="173" t="s">
        <v>404</v>
      </c>
      <c r="C165" s="36" t="s">
        <v>2135</v>
      </c>
      <c r="D165" s="19" t="s">
        <v>67</v>
      </c>
      <c r="E165" s="20">
        <v>2067</v>
      </c>
      <c r="F165" s="20">
        <v>43.67</v>
      </c>
      <c r="G165" s="21">
        <f t="shared" si="5"/>
        <v>90265.89</v>
      </c>
      <c r="H165" s="22"/>
    </row>
    <row r="166" spans="1:8" ht="36" x14ac:dyDescent="0.2">
      <c r="A166" s="35" t="s">
        <v>2138</v>
      </c>
      <c r="B166" s="173" t="s">
        <v>2134</v>
      </c>
      <c r="C166" s="36" t="s">
        <v>2136</v>
      </c>
      <c r="D166" s="19" t="s">
        <v>67</v>
      </c>
      <c r="E166" s="20">
        <v>783</v>
      </c>
      <c r="F166" s="20">
        <v>54.64</v>
      </c>
      <c r="G166" s="21">
        <f t="shared" si="5"/>
        <v>42783.12</v>
      </c>
      <c r="H166" s="22"/>
    </row>
    <row r="167" spans="1:8" x14ac:dyDescent="0.2">
      <c r="A167" s="35"/>
      <c r="B167" s="173"/>
      <c r="C167" s="36"/>
      <c r="D167" s="19"/>
      <c r="E167" s="20"/>
      <c r="F167" s="20"/>
      <c r="G167" s="21"/>
      <c r="H167" s="22"/>
    </row>
    <row r="168" spans="1:8" x14ac:dyDescent="0.2">
      <c r="A168" s="35"/>
      <c r="B168" s="173"/>
      <c r="C168" s="36"/>
      <c r="D168" s="19"/>
      <c r="E168" s="20"/>
      <c r="F168" s="20"/>
      <c r="G168" s="21"/>
      <c r="H168" s="22"/>
    </row>
    <row r="169" spans="1:8" x14ac:dyDescent="0.2">
      <c r="A169" s="29" t="s">
        <v>135</v>
      </c>
      <c r="B169" s="172"/>
      <c r="C169" s="30" t="s">
        <v>136</v>
      </c>
      <c r="D169" s="155"/>
      <c r="E169" s="156"/>
      <c r="F169" s="156"/>
      <c r="G169" s="157"/>
      <c r="H169" s="34"/>
    </row>
    <row r="170" spans="1:8" x14ac:dyDescent="0.2">
      <c r="A170" s="158" t="s">
        <v>137</v>
      </c>
      <c r="B170" s="173"/>
      <c r="C170" s="159" t="s">
        <v>140</v>
      </c>
      <c r="D170" s="31"/>
      <c r="E170" s="32"/>
      <c r="F170" s="32"/>
      <c r="G170" s="33"/>
      <c r="H170" s="183"/>
    </row>
    <row r="171" spans="1:8" ht="60" x14ac:dyDescent="0.2">
      <c r="A171" s="35" t="s">
        <v>141</v>
      </c>
      <c r="B171" s="173" t="s">
        <v>271</v>
      </c>
      <c r="C171" s="196" t="s">
        <v>2132</v>
      </c>
      <c r="D171" s="45" t="s">
        <v>67</v>
      </c>
      <c r="E171" s="197">
        <v>4642.2</v>
      </c>
      <c r="F171" s="21">
        <v>33.229999999999997</v>
      </c>
      <c r="G171" s="21">
        <f t="shared" ref="G171:G178" si="6">ROUND(E171*F171,2)</f>
        <v>154260.31</v>
      </c>
      <c r="H171" s="22"/>
    </row>
    <row r="172" spans="1:8" ht="48" x14ac:dyDescent="0.2">
      <c r="A172" s="35" t="s">
        <v>142</v>
      </c>
      <c r="B172" s="173" t="s">
        <v>1439</v>
      </c>
      <c r="C172" s="36" t="s">
        <v>410</v>
      </c>
      <c r="D172" s="19" t="s">
        <v>67</v>
      </c>
      <c r="E172" s="20">
        <v>25</v>
      </c>
      <c r="F172" s="21">
        <f>VLOOKUP(B172,[1]Plan1!$A$6:$G$3720,7,0)</f>
        <v>94.460000000000008</v>
      </c>
      <c r="G172" s="21">
        <f t="shared" si="6"/>
        <v>2361.5</v>
      </c>
      <c r="H172" s="22"/>
    </row>
    <row r="173" spans="1:8" ht="48" x14ac:dyDescent="0.2">
      <c r="A173" s="35" t="s">
        <v>143</v>
      </c>
      <c r="B173" s="173" t="s">
        <v>1440</v>
      </c>
      <c r="C173" s="36" t="s">
        <v>408</v>
      </c>
      <c r="D173" s="19" t="s">
        <v>67</v>
      </c>
      <c r="E173" s="20">
        <v>4031</v>
      </c>
      <c r="F173" s="21">
        <f>VLOOKUP(B173,[1]Plan1!$A$6:$G$3720,7,0)</f>
        <v>110.28</v>
      </c>
      <c r="G173" s="21">
        <f t="shared" si="6"/>
        <v>444538.68</v>
      </c>
      <c r="H173" s="22"/>
    </row>
    <row r="174" spans="1:8" ht="36" x14ac:dyDescent="0.2">
      <c r="A174" s="35" t="s">
        <v>144</v>
      </c>
      <c r="B174" s="173" t="s">
        <v>566</v>
      </c>
      <c r="C174" s="36" t="s">
        <v>409</v>
      </c>
      <c r="D174" s="19" t="s">
        <v>67</v>
      </c>
      <c r="E174" s="20">
        <v>112.2</v>
      </c>
      <c r="F174" s="21">
        <f>VLOOKUP(B174,[1]Plan1!$A$6:$G$3720,7,0)</f>
        <v>243.42</v>
      </c>
      <c r="G174" s="21">
        <f t="shared" si="6"/>
        <v>27311.72</v>
      </c>
      <c r="H174" s="22"/>
    </row>
    <row r="175" spans="1:8" ht="48" x14ac:dyDescent="0.2">
      <c r="A175" s="35" t="s">
        <v>145</v>
      </c>
      <c r="B175" s="173" t="s">
        <v>567</v>
      </c>
      <c r="C175" s="36" t="s">
        <v>460</v>
      </c>
      <c r="D175" s="19" t="s">
        <v>67</v>
      </c>
      <c r="E175" s="20">
        <v>771</v>
      </c>
      <c r="F175" s="21">
        <f>VLOOKUP(B175,[1]Plan1!$A$6:$G$3720,7,0)</f>
        <v>222.22</v>
      </c>
      <c r="G175" s="21">
        <f t="shared" si="6"/>
        <v>171331.62</v>
      </c>
      <c r="H175" s="22"/>
    </row>
    <row r="176" spans="1:8" ht="48" x14ac:dyDescent="0.2">
      <c r="A176" s="35" t="s">
        <v>146</v>
      </c>
      <c r="B176" s="173" t="s">
        <v>568</v>
      </c>
      <c r="C176" s="36" t="s">
        <v>411</v>
      </c>
      <c r="D176" s="19" t="s">
        <v>67</v>
      </c>
      <c r="E176" s="20">
        <v>148</v>
      </c>
      <c r="F176" s="21">
        <f>VLOOKUP(B176,[1]Plan1!$A$6:$G$3720,7,0)</f>
        <v>174.81999999999996</v>
      </c>
      <c r="G176" s="21">
        <f t="shared" si="6"/>
        <v>25873.360000000001</v>
      </c>
      <c r="H176" s="22"/>
    </row>
    <row r="177" spans="1:8" ht="60" x14ac:dyDescent="0.2">
      <c r="A177" s="35" t="s">
        <v>227</v>
      </c>
      <c r="B177" s="173" t="s">
        <v>583</v>
      </c>
      <c r="C177" s="196" t="s">
        <v>2133</v>
      </c>
      <c r="D177" s="45" t="s">
        <v>67</v>
      </c>
      <c r="E177" s="197">
        <v>554.6</v>
      </c>
      <c r="F177" s="20">
        <v>31.5</v>
      </c>
      <c r="G177" s="21">
        <f t="shared" si="6"/>
        <v>17469.900000000001</v>
      </c>
      <c r="H177" s="22"/>
    </row>
    <row r="178" spans="1:8" ht="48" x14ac:dyDescent="0.2">
      <c r="A178" s="35" t="s">
        <v>1441</v>
      </c>
      <c r="B178" s="173" t="s">
        <v>569</v>
      </c>
      <c r="C178" s="36" t="s">
        <v>413</v>
      </c>
      <c r="D178" s="19" t="s">
        <v>67</v>
      </c>
      <c r="E178" s="20">
        <v>62</v>
      </c>
      <c r="F178" s="21">
        <f>VLOOKUP(B178,[1]Plan1!$A$6:$G$3720,7,0)</f>
        <v>152.54999999999998</v>
      </c>
      <c r="G178" s="21">
        <f t="shared" si="6"/>
        <v>9458.1</v>
      </c>
      <c r="H178" s="22"/>
    </row>
    <row r="179" spans="1:8" x14ac:dyDescent="0.2">
      <c r="A179" s="35"/>
      <c r="B179" s="173"/>
      <c r="C179" s="36"/>
      <c r="D179" s="19"/>
      <c r="E179" s="20"/>
      <c r="F179" s="20"/>
      <c r="G179" s="21"/>
      <c r="H179" s="22"/>
    </row>
    <row r="180" spans="1:8" x14ac:dyDescent="0.2">
      <c r="A180" s="158" t="s">
        <v>138</v>
      </c>
      <c r="B180" s="173"/>
      <c r="C180" s="159" t="s">
        <v>147</v>
      </c>
      <c r="D180" s="19"/>
      <c r="E180" s="20"/>
      <c r="F180" s="20"/>
      <c r="G180" s="21"/>
      <c r="H180" s="22"/>
    </row>
    <row r="181" spans="1:8" ht="36" x14ac:dyDescent="0.2">
      <c r="A181" s="35" t="s">
        <v>148</v>
      </c>
      <c r="B181" s="173" t="s">
        <v>119</v>
      </c>
      <c r="C181" s="36" t="s">
        <v>76</v>
      </c>
      <c r="D181" s="19" t="s">
        <v>67</v>
      </c>
      <c r="E181" s="20">
        <v>7049</v>
      </c>
      <c r="F181" s="20">
        <v>3.14</v>
      </c>
      <c r="G181" s="21">
        <f t="shared" ref="G181:G189" si="7">ROUND(E181*F181,2)</f>
        <v>22133.86</v>
      </c>
      <c r="H181" s="22"/>
    </row>
    <row r="182" spans="1:8" ht="48" x14ac:dyDescent="0.2">
      <c r="A182" s="35" t="s">
        <v>149</v>
      </c>
      <c r="B182" s="173" t="s">
        <v>535</v>
      </c>
      <c r="C182" s="36" t="s">
        <v>537</v>
      </c>
      <c r="D182" s="19" t="s">
        <v>67</v>
      </c>
      <c r="E182" s="20">
        <v>2625</v>
      </c>
      <c r="F182" s="20">
        <v>5.63</v>
      </c>
      <c r="G182" s="21">
        <f t="shared" si="7"/>
        <v>14778.75</v>
      </c>
      <c r="H182" s="22"/>
    </row>
    <row r="183" spans="1:8" ht="60" x14ac:dyDescent="0.2">
      <c r="A183" s="35" t="s">
        <v>150</v>
      </c>
      <c r="B183" s="173" t="s">
        <v>120</v>
      </c>
      <c r="C183" s="36" t="s">
        <v>86</v>
      </c>
      <c r="D183" s="19" t="s">
        <v>67</v>
      </c>
      <c r="E183" s="20">
        <v>6893</v>
      </c>
      <c r="F183" s="20">
        <v>27.34</v>
      </c>
      <c r="G183" s="21">
        <f t="shared" si="7"/>
        <v>188454.62</v>
      </c>
      <c r="H183" s="22"/>
    </row>
    <row r="184" spans="1:8" ht="60" x14ac:dyDescent="0.2">
      <c r="A184" s="35" t="s">
        <v>151</v>
      </c>
      <c r="B184" s="173" t="s">
        <v>121</v>
      </c>
      <c r="C184" s="36" t="s">
        <v>110</v>
      </c>
      <c r="D184" s="19" t="s">
        <v>67</v>
      </c>
      <c r="E184" s="20">
        <v>2732</v>
      </c>
      <c r="F184" s="20">
        <v>24.11</v>
      </c>
      <c r="G184" s="21">
        <f t="shared" si="7"/>
        <v>65868.52</v>
      </c>
      <c r="H184" s="22"/>
    </row>
    <row r="185" spans="1:8" ht="36" x14ac:dyDescent="0.2">
      <c r="A185" s="35" t="s">
        <v>152</v>
      </c>
      <c r="B185" s="173" t="s">
        <v>1364</v>
      </c>
      <c r="C185" s="36" t="s">
        <v>1365</v>
      </c>
      <c r="D185" s="19" t="s">
        <v>67</v>
      </c>
      <c r="E185" s="20">
        <v>2625</v>
      </c>
      <c r="F185" s="20">
        <v>6.13</v>
      </c>
      <c r="G185" s="21">
        <f t="shared" si="7"/>
        <v>16091.25</v>
      </c>
      <c r="H185" s="22"/>
    </row>
    <row r="186" spans="1:8" ht="48" x14ac:dyDescent="0.2">
      <c r="A186" s="35" t="s">
        <v>228</v>
      </c>
      <c r="B186" s="173" t="s">
        <v>417</v>
      </c>
      <c r="C186" s="36" t="s">
        <v>418</v>
      </c>
      <c r="D186" s="19" t="s">
        <v>67</v>
      </c>
      <c r="E186" s="20">
        <v>2625</v>
      </c>
      <c r="F186" s="20">
        <v>38.99</v>
      </c>
      <c r="G186" s="21">
        <f t="shared" si="7"/>
        <v>102348.75</v>
      </c>
      <c r="H186" s="22"/>
    </row>
    <row r="187" spans="1:8" ht="36" x14ac:dyDescent="0.2">
      <c r="A187" s="35" t="s">
        <v>229</v>
      </c>
      <c r="B187" s="173" t="s">
        <v>570</v>
      </c>
      <c r="C187" s="36" t="s">
        <v>414</v>
      </c>
      <c r="D187" s="19" t="s">
        <v>67</v>
      </c>
      <c r="E187" s="20">
        <v>49</v>
      </c>
      <c r="F187" s="21">
        <f>VLOOKUP(B187,[1]Plan1!$A$6:$G$3720,7,0)</f>
        <v>80.97</v>
      </c>
      <c r="G187" s="21">
        <f t="shared" si="7"/>
        <v>3967.53</v>
      </c>
      <c r="H187" s="22"/>
    </row>
    <row r="188" spans="1:8" ht="36" x14ac:dyDescent="0.2">
      <c r="A188" s="35" t="s">
        <v>536</v>
      </c>
      <c r="B188" s="173" t="s">
        <v>571</v>
      </c>
      <c r="C188" s="36" t="s">
        <v>415</v>
      </c>
      <c r="D188" s="19" t="s">
        <v>67</v>
      </c>
      <c r="E188" s="20">
        <v>1806</v>
      </c>
      <c r="F188" s="21">
        <f>VLOOKUP(B188,[1]Plan1!$A$6:$G$3720,7,0)</f>
        <v>59.070000000000007</v>
      </c>
      <c r="G188" s="21">
        <f t="shared" si="7"/>
        <v>106680.42</v>
      </c>
      <c r="H188" s="22"/>
    </row>
    <row r="189" spans="1:8" ht="36" x14ac:dyDescent="0.2">
      <c r="A189" s="35" t="s">
        <v>1366</v>
      </c>
      <c r="B189" s="173" t="s">
        <v>1442</v>
      </c>
      <c r="C189" s="36" t="s">
        <v>416</v>
      </c>
      <c r="D189" s="19" t="s">
        <v>67</v>
      </c>
      <c r="E189" s="20">
        <v>926</v>
      </c>
      <c r="F189" s="21">
        <f>VLOOKUP(B189,[1]Plan1!$A$6:$G$3720,7,0)</f>
        <v>84.690000000000012</v>
      </c>
      <c r="G189" s="21">
        <f t="shared" si="7"/>
        <v>78422.94</v>
      </c>
      <c r="H189" s="22"/>
    </row>
    <row r="190" spans="1:8" x14ac:dyDescent="0.2">
      <c r="A190" s="35"/>
      <c r="B190" s="173"/>
      <c r="C190" s="36"/>
      <c r="D190" s="19"/>
      <c r="E190" s="20"/>
      <c r="F190" s="20"/>
      <c r="G190" s="21"/>
      <c r="H190" s="22"/>
    </row>
    <row r="191" spans="1:8" x14ac:dyDescent="0.2">
      <c r="A191" s="158" t="s">
        <v>139</v>
      </c>
      <c r="B191" s="173"/>
      <c r="C191" s="159" t="s">
        <v>153</v>
      </c>
      <c r="D191" s="19"/>
      <c r="E191" s="20"/>
      <c r="F191" s="20"/>
      <c r="G191" s="21"/>
      <c r="H191" s="22"/>
    </row>
    <row r="192" spans="1:8" ht="36" x14ac:dyDescent="0.2">
      <c r="A192" s="35" t="s">
        <v>154</v>
      </c>
      <c r="B192" s="173" t="s">
        <v>419</v>
      </c>
      <c r="C192" s="36" t="s">
        <v>421</v>
      </c>
      <c r="D192" s="19" t="s">
        <v>67</v>
      </c>
      <c r="E192" s="20">
        <v>4202</v>
      </c>
      <c r="F192" s="21">
        <v>41.58</v>
      </c>
      <c r="G192" s="21">
        <f t="shared" ref="G192:G193" si="8">ROUND(E192*F192,2)</f>
        <v>174719.16</v>
      </c>
      <c r="H192" s="22"/>
    </row>
    <row r="193" spans="1:8" ht="24" x14ac:dyDescent="0.2">
      <c r="A193" s="35" t="s">
        <v>273</v>
      </c>
      <c r="B193" s="173" t="s">
        <v>420</v>
      </c>
      <c r="C193" s="36" t="s">
        <v>422</v>
      </c>
      <c r="D193" s="19" t="s">
        <v>67</v>
      </c>
      <c r="E193" s="20">
        <v>2372</v>
      </c>
      <c r="F193" s="21">
        <v>18.440000000000001</v>
      </c>
      <c r="G193" s="21">
        <f t="shared" si="8"/>
        <v>43739.68</v>
      </c>
      <c r="H193" s="22"/>
    </row>
    <row r="194" spans="1:8" x14ac:dyDescent="0.2">
      <c r="A194" s="35"/>
      <c r="B194" s="173"/>
      <c r="C194" s="36"/>
      <c r="D194" s="19"/>
      <c r="E194" s="20"/>
      <c r="F194" s="20"/>
      <c r="G194" s="21"/>
      <c r="H194" s="22"/>
    </row>
    <row r="195" spans="1:8" x14ac:dyDescent="0.2">
      <c r="A195" s="35"/>
      <c r="B195" s="173"/>
      <c r="C195" s="36"/>
      <c r="D195" s="19"/>
      <c r="E195" s="20"/>
      <c r="F195" s="20"/>
      <c r="G195" s="21"/>
      <c r="H195" s="22"/>
    </row>
    <row r="196" spans="1:8" x14ac:dyDescent="0.2">
      <c r="A196" s="29" t="s">
        <v>155</v>
      </c>
      <c r="B196" s="172"/>
      <c r="C196" s="30" t="s">
        <v>156</v>
      </c>
      <c r="D196" s="155"/>
      <c r="E196" s="156"/>
      <c r="F196" s="156"/>
      <c r="G196" s="157"/>
      <c r="H196" s="34"/>
    </row>
    <row r="197" spans="1:8" ht="24" x14ac:dyDescent="0.2">
      <c r="A197" s="158" t="s">
        <v>157</v>
      </c>
      <c r="B197" s="173"/>
      <c r="C197" s="159" t="s">
        <v>274</v>
      </c>
      <c r="D197" s="31"/>
      <c r="E197" s="32"/>
      <c r="F197" s="32"/>
      <c r="G197" s="33"/>
      <c r="H197" s="34"/>
    </row>
    <row r="198" spans="1:8" ht="60" x14ac:dyDescent="0.2">
      <c r="A198" s="35" t="s">
        <v>158</v>
      </c>
      <c r="B198" s="173" t="s">
        <v>572</v>
      </c>
      <c r="C198" s="36" t="s">
        <v>1577</v>
      </c>
      <c r="D198" s="19" t="s">
        <v>28</v>
      </c>
      <c r="E198" s="20">
        <v>32</v>
      </c>
      <c r="F198" s="21">
        <f>VLOOKUP(B198,[1]Plan1!$A$6:$G$3720,7,0)</f>
        <v>1333.4000000000003</v>
      </c>
      <c r="G198" s="21">
        <f t="shared" ref="G198:G203" si="9">ROUND(E198*F198,2)</f>
        <v>42668.800000000003</v>
      </c>
      <c r="H198" s="22"/>
    </row>
    <row r="199" spans="1:8" ht="60" x14ac:dyDescent="0.2">
      <c r="A199" s="35" t="s">
        <v>159</v>
      </c>
      <c r="B199" s="173" t="s">
        <v>1443</v>
      </c>
      <c r="C199" s="36" t="s">
        <v>1578</v>
      </c>
      <c r="D199" s="19" t="s">
        <v>28</v>
      </c>
      <c r="E199" s="20">
        <v>6</v>
      </c>
      <c r="F199" s="21">
        <f>VLOOKUP(B199,[1]Plan1!$A$6:$G$3720,7,0)</f>
        <v>972.52000000000021</v>
      </c>
      <c r="G199" s="21">
        <f t="shared" si="9"/>
        <v>5835.12</v>
      </c>
      <c r="H199" s="22"/>
    </row>
    <row r="200" spans="1:8" ht="60" x14ac:dyDescent="0.2">
      <c r="A200" s="35" t="s">
        <v>160</v>
      </c>
      <c r="B200" s="173" t="s">
        <v>573</v>
      </c>
      <c r="C200" s="36" t="s">
        <v>1579</v>
      </c>
      <c r="D200" s="19" t="s">
        <v>28</v>
      </c>
      <c r="E200" s="20">
        <v>43</v>
      </c>
      <c r="F200" s="21">
        <f>VLOOKUP(B200,[1]Plan1!$A$6:$G$3720,7,0)</f>
        <v>1369.9800000000002</v>
      </c>
      <c r="G200" s="21">
        <f t="shared" si="9"/>
        <v>58909.14</v>
      </c>
      <c r="H200" s="22"/>
    </row>
    <row r="201" spans="1:8" ht="60" x14ac:dyDescent="0.2">
      <c r="A201" s="35" t="s">
        <v>161</v>
      </c>
      <c r="B201" s="173" t="s">
        <v>574</v>
      </c>
      <c r="C201" s="36" t="s">
        <v>1580</v>
      </c>
      <c r="D201" s="19" t="s">
        <v>28</v>
      </c>
      <c r="E201" s="20">
        <v>1</v>
      </c>
      <c r="F201" s="21">
        <f>VLOOKUP(B201,[1]Plan1!$A$6:$G$3720,7,0)</f>
        <v>1333.4000000000003</v>
      </c>
      <c r="G201" s="21">
        <f t="shared" si="9"/>
        <v>1333.4</v>
      </c>
      <c r="H201" s="22"/>
    </row>
    <row r="202" spans="1:8" ht="48" x14ac:dyDescent="0.2">
      <c r="A202" s="35" t="s">
        <v>162</v>
      </c>
      <c r="B202" s="173" t="s">
        <v>575</v>
      </c>
      <c r="C202" s="36" t="s">
        <v>1581</v>
      </c>
      <c r="D202" s="19" t="s">
        <v>28</v>
      </c>
      <c r="E202" s="20">
        <v>1</v>
      </c>
      <c r="F202" s="21">
        <f>VLOOKUP(B202,[1]Plan1!$A$6:$G$3720,7,0)</f>
        <v>1419.43</v>
      </c>
      <c r="G202" s="21">
        <f t="shared" si="9"/>
        <v>1419.43</v>
      </c>
      <c r="H202" s="22"/>
    </row>
    <row r="203" spans="1:8" ht="48" x14ac:dyDescent="0.2">
      <c r="A203" s="35" t="s">
        <v>163</v>
      </c>
      <c r="B203" s="173" t="s">
        <v>576</v>
      </c>
      <c r="C203" s="36" t="s">
        <v>1582</v>
      </c>
      <c r="D203" s="19" t="s">
        <v>28</v>
      </c>
      <c r="E203" s="20">
        <v>2</v>
      </c>
      <c r="F203" s="21">
        <f>VLOOKUP(B203,[1]Plan1!$A$6:$G$3720,7,0)</f>
        <v>1456.01</v>
      </c>
      <c r="G203" s="21">
        <f t="shared" si="9"/>
        <v>2912.02</v>
      </c>
      <c r="H203" s="22"/>
    </row>
    <row r="204" spans="1:8" x14ac:dyDescent="0.2">
      <c r="A204" s="35" t="s">
        <v>1447</v>
      </c>
      <c r="B204" s="173"/>
      <c r="C204" s="36"/>
      <c r="D204" s="19"/>
      <c r="E204" s="20"/>
      <c r="F204" s="21"/>
      <c r="G204" s="21"/>
      <c r="H204" s="22"/>
    </row>
    <row r="205" spans="1:8" ht="24" x14ac:dyDescent="0.2">
      <c r="A205" s="35" t="s">
        <v>1448</v>
      </c>
      <c r="B205" s="173"/>
      <c r="C205" s="159" t="s">
        <v>423</v>
      </c>
      <c r="D205" s="19"/>
      <c r="E205" s="20"/>
      <c r="F205" s="20"/>
      <c r="G205" s="21"/>
      <c r="H205" s="22"/>
    </row>
    <row r="206" spans="1:8" ht="36" x14ac:dyDescent="0.2">
      <c r="A206" s="35" t="s">
        <v>1449</v>
      </c>
      <c r="B206" s="173" t="s">
        <v>577</v>
      </c>
      <c r="C206" s="36" t="s">
        <v>1264</v>
      </c>
      <c r="D206" s="19" t="s">
        <v>28</v>
      </c>
      <c r="E206" s="20">
        <v>16</v>
      </c>
      <c r="F206" s="21">
        <f>VLOOKUP(B206,[1]Plan1!$A$6:$G$3720,7,0)</f>
        <v>5479.98</v>
      </c>
      <c r="G206" s="21">
        <f t="shared" ref="G206:G232" si="10">ROUND(E206*F206,2)</f>
        <v>87679.679999999993</v>
      </c>
      <c r="H206" s="22"/>
    </row>
    <row r="207" spans="1:8" ht="36" x14ac:dyDescent="0.2">
      <c r="A207" s="35" t="s">
        <v>1450</v>
      </c>
      <c r="B207" s="173" t="s">
        <v>578</v>
      </c>
      <c r="C207" s="36" t="s">
        <v>1265</v>
      </c>
      <c r="D207" s="19" t="s">
        <v>28</v>
      </c>
      <c r="E207" s="20">
        <v>2</v>
      </c>
      <c r="F207" s="21">
        <f>VLOOKUP(B207,[1]Plan1!$A$6:$G$3720,7,0)</f>
        <v>3702.04</v>
      </c>
      <c r="G207" s="21">
        <f t="shared" si="10"/>
        <v>7404.08</v>
      </c>
      <c r="H207" s="22"/>
    </row>
    <row r="208" spans="1:8" ht="36" x14ac:dyDescent="0.2">
      <c r="A208" s="35" t="s">
        <v>1451</v>
      </c>
      <c r="B208" s="173" t="s">
        <v>579</v>
      </c>
      <c r="C208" s="36" t="s">
        <v>1266</v>
      </c>
      <c r="D208" s="19" t="s">
        <v>28</v>
      </c>
      <c r="E208" s="20">
        <v>78</v>
      </c>
      <c r="F208" s="21">
        <f>VLOOKUP(B208,[1]Plan1!$A$6:$G$3720,7,0)</f>
        <v>565.67999999999995</v>
      </c>
      <c r="G208" s="21">
        <f t="shared" si="10"/>
        <v>44123.040000000001</v>
      </c>
      <c r="H208" s="22"/>
    </row>
    <row r="209" spans="1:8" ht="24" x14ac:dyDescent="0.2">
      <c r="A209" s="35" t="s">
        <v>1452</v>
      </c>
      <c r="B209" s="173" t="s">
        <v>580</v>
      </c>
      <c r="C209" s="36" t="s">
        <v>1267</v>
      </c>
      <c r="D209" s="19" t="s">
        <v>28</v>
      </c>
      <c r="E209" s="20">
        <v>3</v>
      </c>
      <c r="F209" s="21">
        <f>VLOOKUP(B209,[1]Plan1!$A$6:$G$3720,7,0)</f>
        <v>2456.1800000000003</v>
      </c>
      <c r="G209" s="21">
        <f t="shared" si="10"/>
        <v>7368.54</v>
      </c>
      <c r="H209" s="22"/>
    </row>
    <row r="210" spans="1:8" ht="24" x14ac:dyDescent="0.2">
      <c r="A210" s="35" t="s">
        <v>1453</v>
      </c>
      <c r="B210" s="173" t="s">
        <v>581</v>
      </c>
      <c r="C210" s="36" t="s">
        <v>1268</v>
      </c>
      <c r="D210" s="19" t="s">
        <v>28</v>
      </c>
      <c r="E210" s="20">
        <v>1</v>
      </c>
      <c r="F210" s="21">
        <f>VLOOKUP(B210,[1]Plan1!$A$6:$G$3720,7,0)</f>
        <v>2071.1800000000003</v>
      </c>
      <c r="G210" s="21">
        <f t="shared" si="10"/>
        <v>2071.1799999999998</v>
      </c>
      <c r="H210" s="22"/>
    </row>
    <row r="211" spans="1:8" ht="24" x14ac:dyDescent="0.2">
      <c r="A211" s="35" t="s">
        <v>1454</v>
      </c>
      <c r="B211" s="173" t="s">
        <v>582</v>
      </c>
      <c r="C211" s="36" t="s">
        <v>2064</v>
      </c>
      <c r="D211" s="19" t="s">
        <v>28</v>
      </c>
      <c r="E211" s="20">
        <v>3</v>
      </c>
      <c r="F211" s="21">
        <f>VLOOKUP(B211,[1]Plan1!$A$6:$G$3720,7,0)</f>
        <v>1052.49</v>
      </c>
      <c r="G211" s="21">
        <f t="shared" si="10"/>
        <v>3157.47</v>
      </c>
      <c r="H211" s="22"/>
    </row>
    <row r="212" spans="1:8" ht="24" x14ac:dyDescent="0.2">
      <c r="A212" s="35" t="s">
        <v>1455</v>
      </c>
      <c r="B212" s="173" t="s">
        <v>584</v>
      </c>
      <c r="C212" s="36" t="s">
        <v>2065</v>
      </c>
      <c r="D212" s="19" t="s">
        <v>28</v>
      </c>
      <c r="E212" s="20">
        <v>1</v>
      </c>
      <c r="F212" s="21">
        <f>VLOOKUP(B212,[1]Plan1!$A$6:$G$3720,7,0)</f>
        <v>665.59</v>
      </c>
      <c r="G212" s="21">
        <f t="shared" si="10"/>
        <v>665.59</v>
      </c>
      <c r="H212" s="22"/>
    </row>
    <row r="213" spans="1:8" ht="24" x14ac:dyDescent="0.2">
      <c r="A213" s="35" t="s">
        <v>1456</v>
      </c>
      <c r="B213" s="173" t="s">
        <v>585</v>
      </c>
      <c r="C213" s="36" t="s">
        <v>426</v>
      </c>
      <c r="D213" s="19" t="s">
        <v>28</v>
      </c>
      <c r="E213" s="20">
        <v>10</v>
      </c>
      <c r="F213" s="21">
        <f>VLOOKUP(B213,[1]Plan1!$A$6:$G$3720,7,0)</f>
        <v>1829.34</v>
      </c>
      <c r="G213" s="21">
        <f t="shared" si="10"/>
        <v>18293.400000000001</v>
      </c>
      <c r="H213" s="22"/>
    </row>
    <row r="214" spans="1:8" ht="36" x14ac:dyDescent="0.2">
      <c r="A214" s="35" t="s">
        <v>1457</v>
      </c>
      <c r="B214" s="173" t="s">
        <v>586</v>
      </c>
      <c r="C214" s="36" t="s">
        <v>427</v>
      </c>
      <c r="D214" s="19" t="s">
        <v>28</v>
      </c>
      <c r="E214" s="20">
        <v>20</v>
      </c>
      <c r="F214" s="21">
        <f>VLOOKUP(B214,[1]Plan1!$A$6:$G$3720,7,0)</f>
        <v>1531.43</v>
      </c>
      <c r="G214" s="21">
        <f t="shared" si="10"/>
        <v>30628.6</v>
      </c>
      <c r="H214" s="22"/>
    </row>
    <row r="215" spans="1:8" ht="36" x14ac:dyDescent="0.2">
      <c r="A215" s="35" t="s">
        <v>1458</v>
      </c>
      <c r="B215" s="173" t="s">
        <v>587</v>
      </c>
      <c r="C215" s="36" t="s">
        <v>428</v>
      </c>
      <c r="D215" s="19" t="s">
        <v>28</v>
      </c>
      <c r="E215" s="20">
        <v>3</v>
      </c>
      <c r="F215" s="21">
        <f>VLOOKUP(B215,[1]Plan1!$A$6:$G$3720,7,0)</f>
        <v>1644.93</v>
      </c>
      <c r="G215" s="21">
        <f t="shared" si="10"/>
        <v>4934.79</v>
      </c>
      <c r="H215" s="22"/>
    </row>
    <row r="216" spans="1:8" ht="36" x14ac:dyDescent="0.2">
      <c r="A216" s="35" t="s">
        <v>1459</v>
      </c>
      <c r="B216" s="173" t="s">
        <v>588</v>
      </c>
      <c r="C216" s="36" t="s">
        <v>429</v>
      </c>
      <c r="D216" s="19" t="s">
        <v>28</v>
      </c>
      <c r="E216" s="20">
        <v>6</v>
      </c>
      <c r="F216" s="21">
        <f>VLOOKUP(B216,[1]Plan1!$A$6:$G$3720,7,0)</f>
        <v>1169.81</v>
      </c>
      <c r="G216" s="21">
        <f t="shared" si="10"/>
        <v>7018.86</v>
      </c>
      <c r="H216" s="22"/>
    </row>
    <row r="217" spans="1:8" ht="36" x14ac:dyDescent="0.2">
      <c r="A217" s="35" t="s">
        <v>1460</v>
      </c>
      <c r="B217" s="173" t="s">
        <v>589</v>
      </c>
      <c r="C217" s="36" t="s">
        <v>430</v>
      </c>
      <c r="D217" s="19" t="s">
        <v>28</v>
      </c>
      <c r="E217" s="20">
        <v>3</v>
      </c>
      <c r="F217" s="21">
        <f>VLOOKUP(B217,[1]Plan1!$A$6:$G$3720,7,0)</f>
        <v>8606.5600000000013</v>
      </c>
      <c r="G217" s="21">
        <f t="shared" si="10"/>
        <v>25819.68</v>
      </c>
      <c r="H217" s="22"/>
    </row>
    <row r="218" spans="1:8" ht="24" x14ac:dyDescent="0.2">
      <c r="A218" s="35" t="s">
        <v>1461</v>
      </c>
      <c r="B218" s="173" t="s">
        <v>590</v>
      </c>
      <c r="C218" s="36" t="s">
        <v>1269</v>
      </c>
      <c r="D218" s="19" t="s">
        <v>28</v>
      </c>
      <c r="E218" s="20">
        <v>25</v>
      </c>
      <c r="F218" s="21">
        <f>VLOOKUP(B218,[1]Plan1!$A$6:$G$3720,7,0)</f>
        <v>909.78</v>
      </c>
      <c r="G218" s="21">
        <f t="shared" si="10"/>
        <v>22744.5</v>
      </c>
      <c r="H218" s="22"/>
    </row>
    <row r="219" spans="1:8" ht="24" x14ac:dyDescent="0.2">
      <c r="A219" s="35" t="s">
        <v>1462</v>
      </c>
      <c r="B219" s="173" t="s">
        <v>591</v>
      </c>
      <c r="C219" s="36" t="s">
        <v>1270</v>
      </c>
      <c r="D219" s="19" t="s">
        <v>28</v>
      </c>
      <c r="E219" s="20">
        <v>2</v>
      </c>
      <c r="F219" s="21">
        <f>VLOOKUP(B219,[1]Plan1!$A$6:$G$3720,7,0)</f>
        <v>978.76</v>
      </c>
      <c r="G219" s="21">
        <f t="shared" si="10"/>
        <v>1957.52</v>
      </c>
      <c r="H219" s="22"/>
    </row>
    <row r="220" spans="1:8" ht="24" x14ac:dyDescent="0.2">
      <c r="A220" s="35" t="s">
        <v>1463</v>
      </c>
      <c r="B220" s="173" t="s">
        <v>592</v>
      </c>
      <c r="C220" s="36" t="s">
        <v>2066</v>
      </c>
      <c r="D220" s="19" t="s">
        <v>28</v>
      </c>
      <c r="E220" s="20">
        <v>4</v>
      </c>
      <c r="F220" s="21">
        <f>VLOOKUP(B220,[1]Plan1!$A$6:$G$3720,7,0)</f>
        <v>1033.8700000000001</v>
      </c>
      <c r="G220" s="21">
        <f t="shared" si="10"/>
        <v>4135.4799999999996</v>
      </c>
      <c r="H220" s="22"/>
    </row>
    <row r="221" spans="1:8" ht="24" x14ac:dyDescent="0.2">
      <c r="A221" s="35" t="s">
        <v>1464</v>
      </c>
      <c r="B221" s="173" t="s">
        <v>593</v>
      </c>
      <c r="C221" s="36" t="s">
        <v>2067</v>
      </c>
      <c r="D221" s="19" t="s">
        <v>28</v>
      </c>
      <c r="E221" s="20">
        <v>1</v>
      </c>
      <c r="F221" s="21">
        <f>VLOOKUP(B221,[1]Plan1!$A$6:$G$3720,7,0)</f>
        <v>6091.6100000000006</v>
      </c>
      <c r="G221" s="21">
        <f t="shared" si="10"/>
        <v>6091.61</v>
      </c>
      <c r="H221" s="22"/>
    </row>
    <row r="222" spans="1:8" ht="24" x14ac:dyDescent="0.2">
      <c r="A222" s="35" t="s">
        <v>1465</v>
      </c>
      <c r="B222" s="173" t="s">
        <v>594</v>
      </c>
      <c r="C222" s="36" t="s">
        <v>2068</v>
      </c>
      <c r="D222" s="19" t="s">
        <v>28</v>
      </c>
      <c r="E222" s="20">
        <v>6</v>
      </c>
      <c r="F222" s="21">
        <f>VLOOKUP(B222,[1]Plan1!$A$6:$G$3720,7,0)</f>
        <v>1300.07</v>
      </c>
      <c r="G222" s="21">
        <f t="shared" si="10"/>
        <v>7800.42</v>
      </c>
      <c r="H222" s="22"/>
    </row>
    <row r="223" spans="1:8" ht="24" x14ac:dyDescent="0.2">
      <c r="A223" s="35" t="s">
        <v>1466</v>
      </c>
      <c r="B223" s="173" t="s">
        <v>595</v>
      </c>
      <c r="C223" s="36" t="s">
        <v>2069</v>
      </c>
      <c r="D223" s="19" t="s">
        <v>28</v>
      </c>
      <c r="E223" s="20">
        <v>1</v>
      </c>
      <c r="F223" s="21">
        <f>VLOOKUP(B223,[1]Plan1!$A$6:$G$3720,7,0)</f>
        <v>2652.87</v>
      </c>
      <c r="G223" s="21">
        <f t="shared" si="10"/>
        <v>2652.87</v>
      </c>
      <c r="H223" s="22"/>
    </row>
    <row r="224" spans="1:8" ht="24" x14ac:dyDescent="0.2">
      <c r="A224" s="35" t="s">
        <v>1467</v>
      </c>
      <c r="B224" s="173" t="s">
        <v>596</v>
      </c>
      <c r="C224" s="36" t="s">
        <v>2070</v>
      </c>
      <c r="D224" s="19" t="s">
        <v>28</v>
      </c>
      <c r="E224" s="20">
        <v>3</v>
      </c>
      <c r="F224" s="21">
        <f>VLOOKUP(B224,[1]Plan1!$A$6:$G$3720,7,0)</f>
        <v>2497.96</v>
      </c>
      <c r="G224" s="21">
        <f t="shared" si="10"/>
        <v>7493.88</v>
      </c>
      <c r="H224" s="22"/>
    </row>
    <row r="225" spans="1:8" ht="24" x14ac:dyDescent="0.2">
      <c r="A225" s="35" t="s">
        <v>1468</v>
      </c>
      <c r="B225" s="173" t="s">
        <v>1444</v>
      </c>
      <c r="C225" s="36" t="s">
        <v>2071</v>
      </c>
      <c r="D225" s="19" t="s">
        <v>28</v>
      </c>
      <c r="E225" s="20">
        <v>1</v>
      </c>
      <c r="F225" s="21">
        <f>VLOOKUP(B225,[1]Plan1!$A$6:$G$3720,7,0)</f>
        <v>3695.84</v>
      </c>
      <c r="G225" s="21">
        <f t="shared" si="10"/>
        <v>3695.84</v>
      </c>
      <c r="H225" s="22"/>
    </row>
    <row r="226" spans="1:8" ht="36" x14ac:dyDescent="0.2">
      <c r="A226" s="35" t="s">
        <v>1469</v>
      </c>
      <c r="B226" s="173" t="s">
        <v>1445</v>
      </c>
      <c r="C226" s="36" t="s">
        <v>2072</v>
      </c>
      <c r="D226" s="19" t="s">
        <v>28</v>
      </c>
      <c r="E226" s="20">
        <v>1</v>
      </c>
      <c r="F226" s="21">
        <f>VLOOKUP(B226,[1]Plan1!$A$6:$G$3720,7,0)</f>
        <v>342.92</v>
      </c>
      <c r="G226" s="21">
        <f t="shared" si="10"/>
        <v>342.92</v>
      </c>
      <c r="H226" s="22"/>
    </row>
    <row r="227" spans="1:8" ht="24" x14ac:dyDescent="0.2">
      <c r="A227" s="35" t="s">
        <v>1470</v>
      </c>
      <c r="B227" s="173" t="s">
        <v>1446</v>
      </c>
      <c r="C227" s="36" t="s">
        <v>2073</v>
      </c>
      <c r="D227" s="19" t="s">
        <v>28</v>
      </c>
      <c r="E227" s="20">
        <v>1</v>
      </c>
      <c r="F227" s="21">
        <f>VLOOKUP(B227,[1]Plan1!$A$6:$G$3720,7,0)</f>
        <v>11993.45</v>
      </c>
      <c r="G227" s="21">
        <f t="shared" si="10"/>
        <v>11993.45</v>
      </c>
      <c r="H227" s="22"/>
    </row>
    <row r="228" spans="1:8" ht="36" x14ac:dyDescent="0.2">
      <c r="A228" s="35" t="s">
        <v>1471</v>
      </c>
      <c r="B228" s="173" t="s">
        <v>597</v>
      </c>
      <c r="C228" s="36" t="s">
        <v>2074</v>
      </c>
      <c r="D228" s="19" t="s">
        <v>28</v>
      </c>
      <c r="E228" s="20">
        <v>1</v>
      </c>
      <c r="F228" s="21">
        <f>VLOOKUP(B228,[1]Plan1!$A$6:$G$3720,7,0)</f>
        <v>236.71999999999997</v>
      </c>
      <c r="G228" s="21">
        <f t="shared" si="10"/>
        <v>236.72</v>
      </c>
      <c r="H228" s="22"/>
    </row>
    <row r="229" spans="1:8" ht="24" x14ac:dyDescent="0.2">
      <c r="A229" s="35" t="s">
        <v>1472</v>
      </c>
      <c r="B229" s="173" t="s">
        <v>598</v>
      </c>
      <c r="C229" s="36" t="s">
        <v>2075</v>
      </c>
      <c r="D229" s="19" t="s">
        <v>28</v>
      </c>
      <c r="E229" s="20">
        <v>1</v>
      </c>
      <c r="F229" s="21">
        <f>VLOOKUP(B229,[1]Plan1!$A$6:$G$3720,7,0)</f>
        <v>5503.4299999999994</v>
      </c>
      <c r="G229" s="21">
        <f t="shared" si="10"/>
        <v>5503.43</v>
      </c>
      <c r="H229" s="22"/>
    </row>
    <row r="230" spans="1:8" ht="24" x14ac:dyDescent="0.2">
      <c r="A230" s="35" t="s">
        <v>1473</v>
      </c>
      <c r="B230" s="173" t="s">
        <v>599</v>
      </c>
      <c r="C230" s="36" t="s">
        <v>2076</v>
      </c>
      <c r="D230" s="19" t="s">
        <v>28</v>
      </c>
      <c r="E230" s="20">
        <v>1</v>
      </c>
      <c r="F230" s="21">
        <f>VLOOKUP(B230,[1]Plan1!$A$6:$G$3720,7,0)</f>
        <v>4893.7400000000007</v>
      </c>
      <c r="G230" s="21">
        <f t="shared" si="10"/>
        <v>4893.74</v>
      </c>
      <c r="H230" s="22"/>
    </row>
    <row r="231" spans="1:8" ht="24" x14ac:dyDescent="0.2">
      <c r="A231" s="35" t="s">
        <v>1474</v>
      </c>
      <c r="B231" s="173" t="s">
        <v>600</v>
      </c>
      <c r="C231" s="36" t="s">
        <v>2077</v>
      </c>
      <c r="D231" s="19" t="s">
        <v>28</v>
      </c>
      <c r="E231" s="20">
        <v>1</v>
      </c>
      <c r="F231" s="21">
        <f>VLOOKUP(B231,[1]Plan1!$A$6:$G$3720,7,0)</f>
        <v>2364.86</v>
      </c>
      <c r="G231" s="21">
        <f t="shared" si="10"/>
        <v>2364.86</v>
      </c>
      <c r="H231" s="22"/>
    </row>
    <row r="232" spans="1:8" ht="24" x14ac:dyDescent="0.2">
      <c r="A232" s="35" t="s">
        <v>1475</v>
      </c>
      <c r="B232" s="173" t="s">
        <v>601</v>
      </c>
      <c r="C232" s="36" t="s">
        <v>2078</v>
      </c>
      <c r="D232" s="19" t="s">
        <v>28</v>
      </c>
      <c r="E232" s="20">
        <v>1</v>
      </c>
      <c r="F232" s="21">
        <f>VLOOKUP(B232,[1]Plan1!$A$6:$G$3720,7,0)</f>
        <v>3530.9799999999996</v>
      </c>
      <c r="G232" s="21">
        <f t="shared" si="10"/>
        <v>3530.98</v>
      </c>
      <c r="H232" s="22"/>
    </row>
    <row r="233" spans="1:8" x14ac:dyDescent="0.2">
      <c r="A233" s="35"/>
      <c r="B233" s="173"/>
      <c r="C233" s="36"/>
      <c r="D233" s="19"/>
      <c r="E233" s="20"/>
      <c r="F233" s="20"/>
      <c r="G233" s="21"/>
      <c r="H233" s="22"/>
    </row>
    <row r="234" spans="1:8" ht="24" x14ac:dyDescent="0.2">
      <c r="A234" s="158" t="s">
        <v>164</v>
      </c>
      <c r="B234" s="173"/>
      <c r="C234" s="159" t="s">
        <v>424</v>
      </c>
      <c r="D234" s="31"/>
      <c r="E234" s="32"/>
      <c r="F234" s="32"/>
      <c r="G234" s="33"/>
      <c r="H234" s="34"/>
    </row>
    <row r="235" spans="1:8" ht="24" x14ac:dyDescent="0.2">
      <c r="A235" s="35" t="s">
        <v>165</v>
      </c>
      <c r="B235" s="173" t="s">
        <v>602</v>
      </c>
      <c r="C235" s="36" t="s">
        <v>431</v>
      </c>
      <c r="D235" s="19" t="s">
        <v>28</v>
      </c>
      <c r="E235" s="20">
        <v>1</v>
      </c>
      <c r="F235" s="21">
        <f>VLOOKUP(B235,[1]Plan1!$A$6:$G$3720,7,0)</f>
        <v>1521.1499999999999</v>
      </c>
      <c r="G235" s="21">
        <f t="shared" ref="G235:G244" si="11">ROUND(E235*F235,2)</f>
        <v>1521.15</v>
      </c>
      <c r="H235" s="22"/>
    </row>
    <row r="236" spans="1:8" ht="36" x14ac:dyDescent="0.2">
      <c r="A236" s="35" t="s">
        <v>230</v>
      </c>
      <c r="B236" s="173" t="s">
        <v>603</v>
      </c>
      <c r="C236" s="36" t="s">
        <v>432</v>
      </c>
      <c r="D236" s="19" t="s">
        <v>12</v>
      </c>
      <c r="E236" s="20">
        <v>168</v>
      </c>
      <c r="F236" s="21">
        <f>VLOOKUP(B236,[1]Plan1!$A$6:$G$3720,7,0)</f>
        <v>498.58</v>
      </c>
      <c r="G236" s="21">
        <f t="shared" si="11"/>
        <v>83761.440000000002</v>
      </c>
      <c r="H236" s="22"/>
    </row>
    <row r="237" spans="1:8" ht="36" x14ac:dyDescent="0.2">
      <c r="A237" s="35" t="s">
        <v>231</v>
      </c>
      <c r="B237" s="173" t="s">
        <v>604</v>
      </c>
      <c r="C237" s="36" t="s">
        <v>433</v>
      </c>
      <c r="D237" s="19" t="s">
        <v>12</v>
      </c>
      <c r="E237" s="20">
        <v>169</v>
      </c>
      <c r="F237" s="21">
        <f>VLOOKUP(B237,[1]Plan1!$A$6:$G$3720,7,0)</f>
        <v>249.29999999999998</v>
      </c>
      <c r="G237" s="21">
        <f t="shared" si="11"/>
        <v>42131.7</v>
      </c>
      <c r="H237" s="22"/>
    </row>
    <row r="238" spans="1:8" ht="24" x14ac:dyDescent="0.2">
      <c r="A238" s="35" t="s">
        <v>232</v>
      </c>
      <c r="B238" s="173" t="s">
        <v>605</v>
      </c>
      <c r="C238" s="36" t="s">
        <v>2079</v>
      </c>
      <c r="D238" s="19" t="s">
        <v>28</v>
      </c>
      <c r="E238" s="20">
        <v>2</v>
      </c>
      <c r="F238" s="21">
        <f>VLOOKUP(B238,[1]Plan1!$A$6:$G$3720,7,0)</f>
        <v>589.88000000000011</v>
      </c>
      <c r="G238" s="21">
        <f t="shared" si="11"/>
        <v>1179.76</v>
      </c>
      <c r="H238" s="22"/>
    </row>
    <row r="239" spans="1:8" ht="24" x14ac:dyDescent="0.2">
      <c r="A239" s="35" t="s">
        <v>233</v>
      </c>
      <c r="B239" s="173" t="s">
        <v>606</v>
      </c>
      <c r="C239" s="36" t="s">
        <v>434</v>
      </c>
      <c r="D239" s="19" t="s">
        <v>28</v>
      </c>
      <c r="E239" s="20">
        <v>6</v>
      </c>
      <c r="F239" s="21">
        <f>VLOOKUP(B239,[1]Plan1!$A$6:$G$3720,7,0)</f>
        <v>335.69</v>
      </c>
      <c r="G239" s="21">
        <f t="shared" si="11"/>
        <v>2014.14</v>
      </c>
      <c r="H239" s="22"/>
    </row>
    <row r="240" spans="1:8" ht="36" x14ac:dyDescent="0.2">
      <c r="A240" s="35" t="s">
        <v>234</v>
      </c>
      <c r="B240" s="173" t="s">
        <v>607</v>
      </c>
      <c r="C240" s="36" t="s">
        <v>435</v>
      </c>
      <c r="D240" s="19" t="s">
        <v>12</v>
      </c>
      <c r="E240" s="20">
        <v>23.2</v>
      </c>
      <c r="F240" s="21">
        <f>VLOOKUP(B240,[1]Plan1!$A$6:$G$3720,7,0)</f>
        <v>744.23000000000013</v>
      </c>
      <c r="G240" s="21">
        <f t="shared" si="11"/>
        <v>17266.14</v>
      </c>
      <c r="H240" s="22"/>
    </row>
    <row r="241" spans="1:8" ht="36" x14ac:dyDescent="0.2">
      <c r="A241" s="35" t="s">
        <v>235</v>
      </c>
      <c r="B241" s="173" t="s">
        <v>608</v>
      </c>
      <c r="C241" s="36" t="s">
        <v>436</v>
      </c>
      <c r="D241" s="19" t="s">
        <v>28</v>
      </c>
      <c r="E241" s="20">
        <v>1</v>
      </c>
      <c r="F241" s="21">
        <f>VLOOKUP(B241,[1]Plan1!$A$6:$G$3720,7,0)</f>
        <v>5884.2500000000009</v>
      </c>
      <c r="G241" s="21">
        <f t="shared" si="11"/>
        <v>5884.25</v>
      </c>
      <c r="H241" s="22"/>
    </row>
    <row r="242" spans="1:8" ht="36" x14ac:dyDescent="0.2">
      <c r="A242" s="35" t="s">
        <v>236</v>
      </c>
      <c r="B242" s="173" t="s">
        <v>609</v>
      </c>
      <c r="C242" s="36" t="s">
        <v>437</v>
      </c>
      <c r="D242" s="19" t="s">
        <v>67</v>
      </c>
      <c r="E242" s="20">
        <v>11.2</v>
      </c>
      <c r="F242" s="21">
        <f>VLOOKUP(B242,[1]Plan1!$A$6:$G$3720,7,0)</f>
        <v>314.42</v>
      </c>
      <c r="G242" s="21">
        <f t="shared" si="11"/>
        <v>3521.5</v>
      </c>
      <c r="H242" s="22"/>
    </row>
    <row r="243" spans="1:8" ht="24" x14ac:dyDescent="0.2">
      <c r="A243" s="35" t="s">
        <v>361</v>
      </c>
      <c r="B243" s="173" t="s">
        <v>610</v>
      </c>
      <c r="C243" s="36" t="s">
        <v>438</v>
      </c>
      <c r="D243" s="19" t="s">
        <v>28</v>
      </c>
      <c r="E243" s="20">
        <v>1</v>
      </c>
      <c r="F243" s="21">
        <f>VLOOKUP(B243,[1]Plan1!$A$6:$G$3720,7,0)</f>
        <v>862.28</v>
      </c>
      <c r="G243" s="21">
        <f t="shared" si="11"/>
        <v>862.28</v>
      </c>
      <c r="H243" s="22"/>
    </row>
    <row r="244" spans="1:8" ht="48" x14ac:dyDescent="0.2">
      <c r="A244" s="35" t="s">
        <v>362</v>
      </c>
      <c r="B244" s="173" t="s">
        <v>611</v>
      </c>
      <c r="C244" s="36" t="s">
        <v>439</v>
      </c>
      <c r="D244" s="19" t="s">
        <v>12</v>
      </c>
      <c r="E244" s="20">
        <v>219</v>
      </c>
      <c r="F244" s="21">
        <f>VLOOKUP(B244,[1]Plan1!$A$6:$G$3720,7,0)</f>
        <v>750.43000000000018</v>
      </c>
      <c r="G244" s="21">
        <f t="shared" si="11"/>
        <v>164344.17000000001</v>
      </c>
      <c r="H244" s="22"/>
    </row>
    <row r="245" spans="1:8" x14ac:dyDescent="0.2">
      <c r="A245" s="35"/>
      <c r="B245" s="173"/>
      <c r="C245" s="36"/>
      <c r="D245" s="19"/>
      <c r="E245" s="20"/>
      <c r="F245" s="21"/>
      <c r="G245" s="21"/>
      <c r="H245" s="22"/>
    </row>
    <row r="246" spans="1:8" ht="24" x14ac:dyDescent="0.2">
      <c r="A246" s="158" t="s">
        <v>425</v>
      </c>
      <c r="B246" s="173"/>
      <c r="C246" s="159" t="s">
        <v>2080</v>
      </c>
      <c r="D246" s="31"/>
      <c r="E246" s="32"/>
      <c r="F246" s="33"/>
      <c r="G246" s="33"/>
      <c r="H246" s="183"/>
    </row>
    <row r="247" spans="1:8" ht="36" x14ac:dyDescent="0.2">
      <c r="A247" s="35" t="s">
        <v>450</v>
      </c>
      <c r="B247" s="173" t="s">
        <v>612</v>
      </c>
      <c r="C247" s="36" t="s">
        <v>440</v>
      </c>
      <c r="D247" s="19" t="s">
        <v>28</v>
      </c>
      <c r="E247" s="20">
        <v>1</v>
      </c>
      <c r="F247" s="21">
        <f>VLOOKUP(B247,[1]Plan1!$A$6:$G$3720,7,0)</f>
        <v>22397.64</v>
      </c>
      <c r="G247" s="21">
        <f t="shared" ref="G247:G256" si="12">ROUND(E247*F247,2)</f>
        <v>22397.64</v>
      </c>
      <c r="H247" s="22"/>
    </row>
    <row r="248" spans="1:8" ht="36" x14ac:dyDescent="0.2">
      <c r="A248" s="35" t="s">
        <v>451</v>
      </c>
      <c r="B248" s="173" t="s">
        <v>613</v>
      </c>
      <c r="C248" s="36" t="s">
        <v>441</v>
      </c>
      <c r="D248" s="19" t="s">
        <v>28</v>
      </c>
      <c r="E248" s="20">
        <v>1</v>
      </c>
      <c r="F248" s="21">
        <f>VLOOKUP(B248,[1]Plan1!$A$6:$G$3720,7,0)</f>
        <v>15651.13</v>
      </c>
      <c r="G248" s="21">
        <f t="shared" si="12"/>
        <v>15651.13</v>
      </c>
      <c r="H248" s="22"/>
    </row>
    <row r="249" spans="1:8" ht="36" x14ac:dyDescent="0.2">
      <c r="A249" s="35" t="s">
        <v>452</v>
      </c>
      <c r="B249" s="173" t="s">
        <v>614</v>
      </c>
      <c r="C249" s="36" t="s">
        <v>442</v>
      </c>
      <c r="D249" s="19" t="s">
        <v>28</v>
      </c>
      <c r="E249" s="20">
        <v>1</v>
      </c>
      <c r="F249" s="21">
        <f>VLOOKUP(B249,[1]Plan1!$A$6:$G$3720,7,0)</f>
        <v>28277.03</v>
      </c>
      <c r="G249" s="21">
        <f t="shared" si="12"/>
        <v>28277.03</v>
      </c>
      <c r="H249" s="22"/>
    </row>
    <row r="250" spans="1:8" ht="36" x14ac:dyDescent="0.2">
      <c r="A250" s="35" t="s">
        <v>453</v>
      </c>
      <c r="B250" s="173" t="s">
        <v>615</v>
      </c>
      <c r="C250" s="36" t="s">
        <v>443</v>
      </c>
      <c r="D250" s="19" t="s">
        <v>28</v>
      </c>
      <c r="E250" s="20">
        <v>1</v>
      </c>
      <c r="F250" s="21">
        <f>VLOOKUP(B250,[1]Plan1!$A$6:$G$3720,7,0)</f>
        <v>73597.259999999995</v>
      </c>
      <c r="G250" s="21">
        <f t="shared" si="12"/>
        <v>73597.259999999995</v>
      </c>
      <c r="H250" s="22"/>
    </row>
    <row r="251" spans="1:8" ht="36" x14ac:dyDescent="0.2">
      <c r="A251" s="35" t="s">
        <v>454</v>
      </c>
      <c r="B251" s="173" t="s">
        <v>616</v>
      </c>
      <c r="C251" s="36" t="s">
        <v>444</v>
      </c>
      <c r="D251" s="19" t="s">
        <v>28</v>
      </c>
      <c r="E251" s="20">
        <v>1</v>
      </c>
      <c r="F251" s="21">
        <f>VLOOKUP(B251,[1]Plan1!$A$6:$G$3720,7,0)</f>
        <v>16098.31</v>
      </c>
      <c r="G251" s="21">
        <f t="shared" si="12"/>
        <v>16098.31</v>
      </c>
      <c r="H251" s="22"/>
    </row>
    <row r="252" spans="1:8" ht="36" x14ac:dyDescent="0.2">
      <c r="A252" s="35" t="s">
        <v>455</v>
      </c>
      <c r="B252" s="173" t="s">
        <v>617</v>
      </c>
      <c r="C252" s="36" t="s">
        <v>445</v>
      </c>
      <c r="D252" s="19" t="s">
        <v>28</v>
      </c>
      <c r="E252" s="20">
        <v>1</v>
      </c>
      <c r="F252" s="21">
        <f>VLOOKUP(B252,[1]Plan1!$A$6:$G$3720,7,0)</f>
        <v>21464.41</v>
      </c>
      <c r="G252" s="21">
        <f t="shared" si="12"/>
        <v>21464.41</v>
      </c>
      <c r="H252" s="22"/>
    </row>
    <row r="253" spans="1:8" ht="36" x14ac:dyDescent="0.2">
      <c r="A253" s="35" t="s">
        <v>456</v>
      </c>
      <c r="B253" s="173" t="s">
        <v>618</v>
      </c>
      <c r="C253" s="36" t="s">
        <v>446</v>
      </c>
      <c r="D253" s="19" t="s">
        <v>28</v>
      </c>
      <c r="E253" s="20">
        <v>1</v>
      </c>
      <c r="F253" s="21">
        <f>VLOOKUP(B253,[1]Plan1!$A$6:$G$3720,7,0)</f>
        <v>69927.02</v>
      </c>
      <c r="G253" s="21">
        <f t="shared" si="12"/>
        <v>69927.02</v>
      </c>
      <c r="H253" s="22"/>
    </row>
    <row r="254" spans="1:8" ht="36" x14ac:dyDescent="0.2">
      <c r="A254" s="35" t="s">
        <v>457</v>
      </c>
      <c r="B254" s="173" t="s">
        <v>619</v>
      </c>
      <c r="C254" s="36" t="s">
        <v>447</v>
      </c>
      <c r="D254" s="19" t="s">
        <v>28</v>
      </c>
      <c r="E254" s="20">
        <v>1</v>
      </c>
      <c r="F254" s="21">
        <f>VLOOKUP(B254,[1]Plan1!$A$6:$G$3720,7,0)</f>
        <v>27098.82</v>
      </c>
      <c r="G254" s="21">
        <f t="shared" si="12"/>
        <v>27098.82</v>
      </c>
      <c r="H254" s="22"/>
    </row>
    <row r="255" spans="1:8" ht="36" x14ac:dyDescent="0.2">
      <c r="A255" s="35" t="s">
        <v>458</v>
      </c>
      <c r="B255" s="173" t="s">
        <v>620</v>
      </c>
      <c r="C255" s="36" t="s">
        <v>448</v>
      </c>
      <c r="D255" s="19" t="s">
        <v>28</v>
      </c>
      <c r="E255" s="20">
        <v>1</v>
      </c>
      <c r="F255" s="21">
        <f>VLOOKUP(B255,[1]Plan1!$A$6:$G$3720,7,0)</f>
        <v>70530.710000000006</v>
      </c>
      <c r="G255" s="21">
        <f t="shared" si="12"/>
        <v>70530.710000000006</v>
      </c>
      <c r="H255" s="22"/>
    </row>
    <row r="256" spans="1:8" ht="36" x14ac:dyDescent="0.2">
      <c r="A256" s="35" t="s">
        <v>459</v>
      </c>
      <c r="B256" s="173" t="s">
        <v>621</v>
      </c>
      <c r="C256" s="36" t="s">
        <v>449</v>
      </c>
      <c r="D256" s="19" t="s">
        <v>28</v>
      </c>
      <c r="E256" s="20">
        <v>1</v>
      </c>
      <c r="F256" s="21">
        <f>VLOOKUP(B256,[1]Plan1!$A$6:$G$3720,7,0)</f>
        <v>53417.99</v>
      </c>
      <c r="G256" s="21">
        <f t="shared" si="12"/>
        <v>53417.99</v>
      </c>
      <c r="H256" s="22"/>
    </row>
    <row r="257" spans="1:8" x14ac:dyDescent="0.2">
      <c r="A257" s="35"/>
      <c r="B257" s="173"/>
      <c r="C257" s="36"/>
      <c r="D257" s="19"/>
      <c r="E257" s="20"/>
      <c r="F257" s="20"/>
      <c r="G257" s="21"/>
      <c r="H257" s="22"/>
    </row>
    <row r="258" spans="1:8" x14ac:dyDescent="0.2">
      <c r="A258" s="35"/>
      <c r="B258" s="173"/>
      <c r="C258" s="36"/>
      <c r="D258" s="19"/>
      <c r="E258" s="20"/>
      <c r="F258" s="20"/>
      <c r="G258" s="21"/>
      <c r="H258" s="22"/>
    </row>
    <row r="259" spans="1:8" x14ac:dyDescent="0.2">
      <c r="A259" s="29" t="s">
        <v>166</v>
      </c>
      <c r="B259" s="172"/>
      <c r="C259" s="30" t="s">
        <v>167</v>
      </c>
      <c r="D259" s="155"/>
      <c r="E259" s="156"/>
      <c r="F259" s="156"/>
      <c r="G259" s="157"/>
      <c r="H259" s="34"/>
    </row>
    <row r="260" spans="1:8" ht="36" x14ac:dyDescent="0.2">
      <c r="A260" s="35" t="s">
        <v>168</v>
      </c>
      <c r="B260" s="173" t="s">
        <v>622</v>
      </c>
      <c r="C260" s="36" t="s">
        <v>1551</v>
      </c>
      <c r="D260" s="19" t="s">
        <v>12</v>
      </c>
      <c r="E260" s="20">
        <v>1336</v>
      </c>
      <c r="F260" s="21">
        <f>VLOOKUP(B260,[1]Plan1!$A$6:$G$3720,7,0)</f>
        <v>31.560000000000002</v>
      </c>
      <c r="G260" s="21">
        <f t="shared" ref="G260:G263" si="13">ROUND(E260*F260,2)</f>
        <v>42164.160000000003</v>
      </c>
      <c r="H260" s="22"/>
    </row>
    <row r="261" spans="1:8" ht="36" x14ac:dyDescent="0.2">
      <c r="A261" s="35" t="s">
        <v>169</v>
      </c>
      <c r="B261" s="173" t="s">
        <v>623</v>
      </c>
      <c r="C261" s="36" t="s">
        <v>1552</v>
      </c>
      <c r="D261" s="19" t="s">
        <v>12</v>
      </c>
      <c r="E261" s="20">
        <v>140</v>
      </c>
      <c r="F261" s="21">
        <f>VLOOKUP(B261,[1]Plan1!$A$6:$G$3720,7,0)</f>
        <v>63.24</v>
      </c>
      <c r="G261" s="21">
        <f t="shared" si="13"/>
        <v>8853.6</v>
      </c>
      <c r="H261" s="22"/>
    </row>
    <row r="262" spans="1:8" ht="36" x14ac:dyDescent="0.2">
      <c r="A262" s="35" t="s">
        <v>170</v>
      </c>
      <c r="B262" s="173" t="s">
        <v>624</v>
      </c>
      <c r="C262" s="36" t="s">
        <v>1480</v>
      </c>
      <c r="D262" s="19" t="s">
        <v>12</v>
      </c>
      <c r="E262" s="20">
        <v>62.4</v>
      </c>
      <c r="F262" s="21">
        <f>VLOOKUP(B262,[1]Plan1!$A$6:$G$3720,7,0)</f>
        <v>70.17</v>
      </c>
      <c r="G262" s="21">
        <f t="shared" si="13"/>
        <v>4378.6099999999997</v>
      </c>
      <c r="H262" s="22"/>
    </row>
    <row r="263" spans="1:8" ht="36" x14ac:dyDescent="0.2">
      <c r="A263" s="35" t="s">
        <v>363</v>
      </c>
      <c r="B263" s="173" t="s">
        <v>625</v>
      </c>
      <c r="C263" s="36" t="s">
        <v>1481</v>
      </c>
      <c r="D263" s="19" t="s">
        <v>12</v>
      </c>
      <c r="E263" s="20">
        <v>189.9</v>
      </c>
      <c r="F263" s="21">
        <f>VLOOKUP(B263,[1]Plan1!$A$6:$G$3720,7,0)</f>
        <v>84.460000000000008</v>
      </c>
      <c r="G263" s="21">
        <f t="shared" si="13"/>
        <v>16038.95</v>
      </c>
      <c r="H263" s="22"/>
    </row>
    <row r="264" spans="1:8" x14ac:dyDescent="0.2">
      <c r="A264" s="35"/>
      <c r="B264" s="173"/>
      <c r="C264" s="36"/>
      <c r="D264" s="19"/>
      <c r="E264" s="20"/>
      <c r="F264" s="20"/>
      <c r="G264" s="21"/>
      <c r="H264" s="22"/>
    </row>
    <row r="265" spans="1:8" x14ac:dyDescent="0.2">
      <c r="A265" s="35"/>
      <c r="B265" s="173"/>
      <c r="C265" s="36"/>
      <c r="D265" s="19"/>
      <c r="E265" s="20"/>
      <c r="F265" s="20"/>
      <c r="G265" s="21"/>
      <c r="H265" s="22"/>
    </row>
    <row r="266" spans="1:8" x14ac:dyDescent="0.2">
      <c r="A266" s="29" t="s">
        <v>171</v>
      </c>
      <c r="B266" s="172"/>
      <c r="C266" s="30" t="s">
        <v>172</v>
      </c>
      <c r="D266" s="155"/>
      <c r="E266" s="156"/>
      <c r="F266" s="156"/>
      <c r="G266" s="157"/>
      <c r="H266" s="34"/>
    </row>
    <row r="267" spans="1:8" ht="24" x14ac:dyDescent="0.2">
      <c r="A267" s="35" t="s">
        <v>173</v>
      </c>
      <c r="B267" s="173" t="s">
        <v>198</v>
      </c>
      <c r="C267" s="36" t="s">
        <v>2081</v>
      </c>
      <c r="D267" s="19" t="s">
        <v>67</v>
      </c>
      <c r="E267" s="20">
        <v>895</v>
      </c>
      <c r="F267" s="20">
        <v>38.380000000000003</v>
      </c>
      <c r="G267" s="21">
        <f t="shared" ref="G267:G279" si="14">ROUND(E267*F267,2)</f>
        <v>34350.1</v>
      </c>
      <c r="H267" s="22"/>
    </row>
    <row r="268" spans="1:8" ht="24" x14ac:dyDescent="0.2">
      <c r="A268" s="35" t="s">
        <v>174</v>
      </c>
      <c r="B268" s="173" t="s">
        <v>461</v>
      </c>
      <c r="C268" s="36" t="s">
        <v>2082</v>
      </c>
      <c r="D268" s="19" t="s">
        <v>12</v>
      </c>
      <c r="E268" s="20">
        <v>380</v>
      </c>
      <c r="F268" s="20">
        <v>8.83</v>
      </c>
      <c r="G268" s="21">
        <f t="shared" si="14"/>
        <v>3355.4</v>
      </c>
      <c r="H268" s="22"/>
    </row>
    <row r="269" spans="1:8" ht="24" x14ac:dyDescent="0.2">
      <c r="A269" s="35" t="s">
        <v>175</v>
      </c>
      <c r="B269" s="173" t="s">
        <v>122</v>
      </c>
      <c r="C269" s="36" t="s">
        <v>75</v>
      </c>
      <c r="D269" s="19" t="s">
        <v>67</v>
      </c>
      <c r="E269" s="20">
        <v>7492</v>
      </c>
      <c r="F269" s="20">
        <v>1.67</v>
      </c>
      <c r="G269" s="21">
        <f t="shared" si="14"/>
        <v>12511.64</v>
      </c>
      <c r="H269" s="22"/>
    </row>
    <row r="270" spans="1:8" ht="36" x14ac:dyDescent="0.2">
      <c r="A270" s="35" t="s">
        <v>176</v>
      </c>
      <c r="B270" s="173" t="s">
        <v>123</v>
      </c>
      <c r="C270" s="36" t="s">
        <v>366</v>
      </c>
      <c r="D270" s="19" t="s">
        <v>67</v>
      </c>
      <c r="E270" s="20">
        <v>7492</v>
      </c>
      <c r="F270" s="20">
        <v>11.01</v>
      </c>
      <c r="G270" s="21">
        <f t="shared" si="14"/>
        <v>82486.92</v>
      </c>
      <c r="H270" s="22"/>
    </row>
    <row r="271" spans="1:8" ht="36" x14ac:dyDescent="0.2">
      <c r="A271" s="35" t="s">
        <v>177</v>
      </c>
      <c r="B271" s="173" t="s">
        <v>318</v>
      </c>
      <c r="C271" s="36" t="s">
        <v>319</v>
      </c>
      <c r="D271" s="19" t="s">
        <v>67</v>
      </c>
      <c r="E271" s="20">
        <v>7492</v>
      </c>
      <c r="F271" s="20">
        <v>12.35</v>
      </c>
      <c r="G271" s="21">
        <f t="shared" si="14"/>
        <v>92526.2</v>
      </c>
      <c r="H271" s="22"/>
    </row>
    <row r="272" spans="1:8" ht="24" x14ac:dyDescent="0.2">
      <c r="A272" s="35" t="s">
        <v>178</v>
      </c>
      <c r="B272" s="173" t="s">
        <v>315</v>
      </c>
      <c r="C272" s="36" t="s">
        <v>314</v>
      </c>
      <c r="D272" s="19" t="s">
        <v>67</v>
      </c>
      <c r="E272" s="20">
        <v>6986</v>
      </c>
      <c r="F272" s="20">
        <v>1.97</v>
      </c>
      <c r="G272" s="21">
        <f t="shared" si="14"/>
        <v>13762.42</v>
      </c>
      <c r="H272" s="22"/>
    </row>
    <row r="273" spans="1:8" ht="36" x14ac:dyDescent="0.2">
      <c r="A273" s="35" t="s">
        <v>179</v>
      </c>
      <c r="B273" s="173" t="s">
        <v>316</v>
      </c>
      <c r="C273" s="36" t="s">
        <v>367</v>
      </c>
      <c r="D273" s="19" t="s">
        <v>67</v>
      </c>
      <c r="E273" s="20">
        <v>6986</v>
      </c>
      <c r="F273" s="20">
        <v>19.89</v>
      </c>
      <c r="G273" s="21">
        <f t="shared" si="14"/>
        <v>138951.54</v>
      </c>
      <c r="H273" s="22"/>
    </row>
    <row r="274" spans="1:8" ht="36" x14ac:dyDescent="0.2">
      <c r="A274" s="35" t="s">
        <v>364</v>
      </c>
      <c r="B274" s="173" t="s">
        <v>317</v>
      </c>
      <c r="C274" s="36" t="s">
        <v>320</v>
      </c>
      <c r="D274" s="19" t="s">
        <v>67</v>
      </c>
      <c r="E274" s="20">
        <v>6986</v>
      </c>
      <c r="F274" s="20">
        <v>13.74</v>
      </c>
      <c r="G274" s="21">
        <f t="shared" si="14"/>
        <v>95987.64</v>
      </c>
      <c r="H274" s="22"/>
    </row>
    <row r="275" spans="1:8" ht="24" x14ac:dyDescent="0.2">
      <c r="A275" s="35" t="s">
        <v>365</v>
      </c>
      <c r="B275" s="173" t="s">
        <v>124</v>
      </c>
      <c r="C275" s="36" t="s">
        <v>2083</v>
      </c>
      <c r="D275" s="19" t="s">
        <v>67</v>
      </c>
      <c r="E275" s="20">
        <v>52</v>
      </c>
      <c r="F275" s="20">
        <v>21.88</v>
      </c>
      <c r="G275" s="21">
        <f t="shared" si="14"/>
        <v>1137.76</v>
      </c>
      <c r="H275" s="22"/>
    </row>
    <row r="276" spans="1:8" ht="24" x14ac:dyDescent="0.2">
      <c r="A276" s="35" t="s">
        <v>464</v>
      </c>
      <c r="B276" s="173" t="s">
        <v>125</v>
      </c>
      <c r="C276" s="36" t="s">
        <v>2084</v>
      </c>
      <c r="D276" s="19" t="s">
        <v>67</v>
      </c>
      <c r="E276" s="20">
        <v>52</v>
      </c>
      <c r="F276" s="20">
        <v>16.440000000000001</v>
      </c>
      <c r="G276" s="21">
        <f t="shared" si="14"/>
        <v>854.88</v>
      </c>
      <c r="H276" s="22"/>
    </row>
    <row r="277" spans="1:8" ht="24" x14ac:dyDescent="0.2">
      <c r="A277" s="35" t="s">
        <v>465</v>
      </c>
      <c r="B277" s="173" t="s">
        <v>462</v>
      </c>
      <c r="C277" s="36" t="s">
        <v>468</v>
      </c>
      <c r="D277" s="19" t="s">
        <v>67</v>
      </c>
      <c r="E277" s="20">
        <v>2625</v>
      </c>
      <c r="F277" s="20">
        <v>1.8</v>
      </c>
      <c r="G277" s="21">
        <f t="shared" si="14"/>
        <v>4725</v>
      </c>
      <c r="H277" s="22"/>
    </row>
    <row r="278" spans="1:8" ht="24" x14ac:dyDescent="0.2">
      <c r="A278" s="35" t="s">
        <v>466</v>
      </c>
      <c r="B278" s="173" t="s">
        <v>463</v>
      </c>
      <c r="C278" s="36" t="s">
        <v>469</v>
      </c>
      <c r="D278" s="19" t="s">
        <v>67</v>
      </c>
      <c r="E278" s="20">
        <v>2625</v>
      </c>
      <c r="F278" s="20">
        <v>18.55</v>
      </c>
      <c r="G278" s="21">
        <f t="shared" si="14"/>
        <v>48693.75</v>
      </c>
      <c r="H278" s="22"/>
    </row>
    <row r="279" spans="1:8" ht="36" x14ac:dyDescent="0.2">
      <c r="A279" s="35" t="s">
        <v>467</v>
      </c>
      <c r="B279" s="173" t="s">
        <v>471</v>
      </c>
      <c r="C279" s="36" t="s">
        <v>470</v>
      </c>
      <c r="D279" s="19" t="s">
        <v>67</v>
      </c>
      <c r="E279" s="20">
        <v>2625</v>
      </c>
      <c r="F279" s="20">
        <v>17.52</v>
      </c>
      <c r="G279" s="21">
        <f t="shared" si="14"/>
        <v>45990</v>
      </c>
      <c r="H279" s="22"/>
    </row>
    <row r="280" spans="1:8" x14ac:dyDescent="0.2">
      <c r="A280" s="35"/>
      <c r="B280" s="173"/>
      <c r="C280" s="36"/>
      <c r="D280" s="19"/>
      <c r="E280" s="20"/>
      <c r="F280" s="20"/>
      <c r="G280" s="21"/>
      <c r="H280" s="22"/>
    </row>
    <row r="281" spans="1:8" x14ac:dyDescent="0.2">
      <c r="A281" s="35"/>
      <c r="B281" s="173"/>
      <c r="C281" s="36"/>
      <c r="D281" s="19"/>
      <c r="E281" s="20"/>
      <c r="F281" s="20"/>
      <c r="G281" s="21"/>
      <c r="H281" s="22"/>
    </row>
    <row r="282" spans="1:8" x14ac:dyDescent="0.2">
      <c r="A282" s="29" t="s">
        <v>180</v>
      </c>
      <c r="B282" s="172"/>
      <c r="C282" s="30" t="s">
        <v>182</v>
      </c>
      <c r="D282" s="19"/>
      <c r="E282" s="20"/>
      <c r="F282" s="20"/>
      <c r="G282" s="21"/>
      <c r="H282" s="22"/>
    </row>
    <row r="283" spans="1:8" x14ac:dyDescent="0.2">
      <c r="A283" s="158" t="s">
        <v>181</v>
      </c>
      <c r="B283" s="173"/>
      <c r="C283" s="159" t="s">
        <v>184</v>
      </c>
      <c r="D283" s="31"/>
      <c r="E283" s="32"/>
      <c r="F283" s="32"/>
      <c r="G283" s="33"/>
      <c r="H283" s="34"/>
    </row>
    <row r="284" spans="1:8" ht="24" x14ac:dyDescent="0.2">
      <c r="A284" s="35" t="s">
        <v>183</v>
      </c>
      <c r="B284" s="173" t="s">
        <v>626</v>
      </c>
      <c r="C284" s="36" t="s">
        <v>1478</v>
      </c>
      <c r="D284" s="19" t="s">
        <v>67</v>
      </c>
      <c r="E284" s="20">
        <v>42.5</v>
      </c>
      <c r="F284" s="21">
        <f>VLOOKUP(B284,[1]Plan1!$A$6:$G$3720,7,0)</f>
        <v>1239.5700000000002</v>
      </c>
      <c r="G284" s="21">
        <f t="shared" ref="G284:G298" si="15">ROUND(E284*F284,2)</f>
        <v>52681.73</v>
      </c>
      <c r="H284" s="22"/>
    </row>
    <row r="285" spans="1:8" ht="24" x14ac:dyDescent="0.2">
      <c r="A285" s="35" t="s">
        <v>185</v>
      </c>
      <c r="B285" s="173" t="s">
        <v>627</v>
      </c>
      <c r="C285" s="36" t="s">
        <v>484</v>
      </c>
      <c r="D285" s="19" t="s">
        <v>28</v>
      </c>
      <c r="E285" s="20">
        <v>64</v>
      </c>
      <c r="F285" s="21">
        <f>VLOOKUP(B285,[1]Plan1!$A$6:$G$3720,7,0)</f>
        <v>440.57</v>
      </c>
      <c r="G285" s="21">
        <f t="shared" si="15"/>
        <v>28196.48</v>
      </c>
      <c r="H285" s="22"/>
    </row>
    <row r="286" spans="1:8" ht="24" x14ac:dyDescent="0.2">
      <c r="A286" s="35" t="s">
        <v>186</v>
      </c>
      <c r="B286" s="173" t="s">
        <v>628</v>
      </c>
      <c r="C286" s="36" t="s">
        <v>473</v>
      </c>
      <c r="D286" s="19" t="s">
        <v>28</v>
      </c>
      <c r="E286" s="20">
        <v>8</v>
      </c>
      <c r="F286" s="21">
        <f>VLOOKUP(B286,[1]Plan1!$A$6:$G$3720,7,0)</f>
        <v>363.66</v>
      </c>
      <c r="G286" s="21">
        <f t="shared" si="15"/>
        <v>2909.28</v>
      </c>
      <c r="H286" s="22"/>
    </row>
    <row r="287" spans="1:8" ht="24" x14ac:dyDescent="0.2">
      <c r="A287" s="35" t="s">
        <v>187</v>
      </c>
      <c r="B287" s="173" t="s">
        <v>629</v>
      </c>
      <c r="C287" s="36" t="s">
        <v>479</v>
      </c>
      <c r="D287" s="19" t="s">
        <v>28</v>
      </c>
      <c r="E287" s="20">
        <v>57</v>
      </c>
      <c r="F287" s="21">
        <f>VLOOKUP(B287,[1]Plan1!$A$6:$G$3720,7,0)</f>
        <v>327.19</v>
      </c>
      <c r="G287" s="21">
        <f t="shared" si="15"/>
        <v>18649.830000000002</v>
      </c>
      <c r="H287" s="22"/>
    </row>
    <row r="288" spans="1:8" ht="24" x14ac:dyDescent="0.2">
      <c r="A288" s="35" t="s">
        <v>188</v>
      </c>
      <c r="B288" s="173" t="s">
        <v>630</v>
      </c>
      <c r="C288" s="36" t="s">
        <v>474</v>
      </c>
      <c r="D288" s="19" t="s">
        <v>28</v>
      </c>
      <c r="E288" s="20">
        <v>11</v>
      </c>
      <c r="F288" s="21">
        <f>VLOOKUP(B288,[1]Plan1!$A$6:$G$3720,7,0)</f>
        <v>1174.81</v>
      </c>
      <c r="G288" s="21">
        <f t="shared" si="15"/>
        <v>12922.91</v>
      </c>
      <c r="H288" s="22"/>
    </row>
    <row r="289" spans="1:8" ht="24" x14ac:dyDescent="0.2">
      <c r="A289" s="35" t="s">
        <v>189</v>
      </c>
      <c r="B289" s="173" t="s">
        <v>631</v>
      </c>
      <c r="C289" s="36" t="s">
        <v>475</v>
      </c>
      <c r="D289" s="19" t="s">
        <v>28</v>
      </c>
      <c r="E289" s="20">
        <v>8</v>
      </c>
      <c r="F289" s="21">
        <f>VLOOKUP(B289,[1]Plan1!$A$6:$G$3720,7,0)</f>
        <v>445.84</v>
      </c>
      <c r="G289" s="21">
        <f t="shared" si="15"/>
        <v>3566.72</v>
      </c>
      <c r="H289" s="22"/>
    </row>
    <row r="290" spans="1:8" ht="24" x14ac:dyDescent="0.2">
      <c r="A290" s="35" t="s">
        <v>190</v>
      </c>
      <c r="B290" s="173" t="s">
        <v>632</v>
      </c>
      <c r="C290" s="36" t="s">
        <v>480</v>
      </c>
      <c r="D290" s="19" t="s">
        <v>28</v>
      </c>
      <c r="E290" s="20">
        <v>36</v>
      </c>
      <c r="F290" s="21">
        <f>VLOOKUP(B290,[1]Plan1!$A$6:$G$3720,7,0)</f>
        <v>361.21</v>
      </c>
      <c r="G290" s="21">
        <f t="shared" si="15"/>
        <v>13003.56</v>
      </c>
      <c r="H290" s="22"/>
    </row>
    <row r="291" spans="1:8" ht="36" x14ac:dyDescent="0.2">
      <c r="A291" s="35" t="s">
        <v>191</v>
      </c>
      <c r="B291" s="173" t="s">
        <v>633</v>
      </c>
      <c r="C291" s="36" t="s">
        <v>2085</v>
      </c>
      <c r="D291" s="19" t="s">
        <v>28</v>
      </c>
      <c r="E291" s="20">
        <v>36</v>
      </c>
      <c r="F291" s="21">
        <f>VLOOKUP(B291,[1]Plan1!$A$6:$G$3720,7,0)</f>
        <v>1054.7200000000003</v>
      </c>
      <c r="G291" s="21">
        <f t="shared" si="15"/>
        <v>37969.919999999998</v>
      </c>
      <c r="H291" s="22"/>
    </row>
    <row r="292" spans="1:8" ht="36" x14ac:dyDescent="0.2">
      <c r="A292" s="35" t="s">
        <v>192</v>
      </c>
      <c r="B292" s="173" t="s">
        <v>634</v>
      </c>
      <c r="C292" s="36" t="s">
        <v>481</v>
      </c>
      <c r="D292" s="19" t="s">
        <v>28</v>
      </c>
      <c r="E292" s="20">
        <v>9</v>
      </c>
      <c r="F292" s="21">
        <f>VLOOKUP(B292,[1]Plan1!$A$6:$G$3720,7,0)</f>
        <v>1381.5</v>
      </c>
      <c r="G292" s="21">
        <f t="shared" si="15"/>
        <v>12433.5</v>
      </c>
      <c r="H292" s="22"/>
    </row>
    <row r="293" spans="1:8" ht="24" x14ac:dyDescent="0.2">
      <c r="A293" s="35" t="s">
        <v>193</v>
      </c>
      <c r="B293" s="173" t="s">
        <v>635</v>
      </c>
      <c r="C293" s="36" t="s">
        <v>476</v>
      </c>
      <c r="D293" s="19" t="s">
        <v>28</v>
      </c>
      <c r="E293" s="20">
        <v>12</v>
      </c>
      <c r="F293" s="21">
        <f>VLOOKUP(B293,[1]Plan1!$A$6:$G$3720,7,0)</f>
        <v>381.01</v>
      </c>
      <c r="G293" s="21">
        <f t="shared" si="15"/>
        <v>4572.12</v>
      </c>
      <c r="H293" s="22"/>
    </row>
    <row r="294" spans="1:8" ht="24" x14ac:dyDescent="0.2">
      <c r="A294" s="35" t="s">
        <v>194</v>
      </c>
      <c r="B294" s="173" t="s">
        <v>636</v>
      </c>
      <c r="C294" s="36" t="s">
        <v>482</v>
      </c>
      <c r="D294" s="19" t="s">
        <v>28</v>
      </c>
      <c r="E294" s="20">
        <v>8</v>
      </c>
      <c r="F294" s="21">
        <f>VLOOKUP(B294,[1]Plan1!$A$6:$G$3720,7,0)</f>
        <v>511.62999999999994</v>
      </c>
      <c r="G294" s="21">
        <f t="shared" si="15"/>
        <v>4093.04</v>
      </c>
      <c r="H294" s="22"/>
    </row>
    <row r="295" spans="1:8" ht="24" x14ac:dyDescent="0.2">
      <c r="A295" s="35" t="s">
        <v>237</v>
      </c>
      <c r="B295" s="173" t="s">
        <v>637</v>
      </c>
      <c r="C295" s="36" t="s">
        <v>477</v>
      </c>
      <c r="D295" s="19" t="s">
        <v>28</v>
      </c>
      <c r="E295" s="20">
        <v>8</v>
      </c>
      <c r="F295" s="21">
        <f>VLOOKUP(B295,[1]Plan1!$A$6:$G$3720,7,0)</f>
        <v>525.75</v>
      </c>
      <c r="G295" s="21">
        <f t="shared" si="15"/>
        <v>4206</v>
      </c>
      <c r="H295" s="22"/>
    </row>
    <row r="296" spans="1:8" ht="24" x14ac:dyDescent="0.2">
      <c r="A296" s="35" t="s">
        <v>238</v>
      </c>
      <c r="B296" s="173" t="s">
        <v>638</v>
      </c>
      <c r="C296" s="36" t="s">
        <v>483</v>
      </c>
      <c r="D296" s="19" t="s">
        <v>28</v>
      </c>
      <c r="E296" s="20">
        <v>2</v>
      </c>
      <c r="F296" s="21">
        <f>VLOOKUP(B296,[1]Plan1!$A$6:$G$3720,7,0)</f>
        <v>427.35</v>
      </c>
      <c r="G296" s="21">
        <f t="shared" si="15"/>
        <v>854.7</v>
      </c>
      <c r="H296" s="22"/>
    </row>
    <row r="297" spans="1:8" ht="24" x14ac:dyDescent="0.2">
      <c r="A297" s="35" t="s">
        <v>239</v>
      </c>
      <c r="B297" s="173" t="s">
        <v>639</v>
      </c>
      <c r="C297" s="36" t="s">
        <v>2086</v>
      </c>
      <c r="D297" s="19" t="s">
        <v>28</v>
      </c>
      <c r="E297" s="20">
        <v>2</v>
      </c>
      <c r="F297" s="21">
        <f>VLOOKUP(B297,[1]Plan1!$A$6:$G$3720,7,0)</f>
        <v>217.62</v>
      </c>
      <c r="G297" s="21">
        <f t="shared" si="15"/>
        <v>435.24</v>
      </c>
      <c r="H297" s="22"/>
    </row>
    <row r="298" spans="1:8" ht="24" x14ac:dyDescent="0.2">
      <c r="A298" s="35" t="s">
        <v>240</v>
      </c>
      <c r="B298" s="173" t="s">
        <v>478</v>
      </c>
      <c r="C298" s="36" t="s">
        <v>2087</v>
      </c>
      <c r="D298" s="19" t="s">
        <v>67</v>
      </c>
      <c r="E298" s="20">
        <v>49</v>
      </c>
      <c r="F298" s="21">
        <v>421.09</v>
      </c>
      <c r="G298" s="21">
        <f t="shared" si="15"/>
        <v>20633.41</v>
      </c>
      <c r="H298" s="22"/>
    </row>
    <row r="299" spans="1:8" x14ac:dyDescent="0.2">
      <c r="A299" s="35"/>
      <c r="B299" s="173"/>
      <c r="C299" s="36"/>
      <c r="D299" s="19"/>
      <c r="E299" s="20"/>
      <c r="F299" s="20"/>
      <c r="G299" s="21"/>
      <c r="H299" s="22"/>
    </row>
    <row r="300" spans="1:8" x14ac:dyDescent="0.2">
      <c r="A300" s="35"/>
      <c r="B300" s="173"/>
      <c r="C300" s="36"/>
      <c r="D300" s="19"/>
      <c r="E300" s="20"/>
      <c r="F300" s="20"/>
      <c r="G300" s="21"/>
      <c r="H300" s="22"/>
    </row>
    <row r="301" spans="1:8" x14ac:dyDescent="0.2">
      <c r="A301" s="29" t="s">
        <v>195</v>
      </c>
      <c r="B301" s="172"/>
      <c r="C301" s="30" t="s">
        <v>196</v>
      </c>
      <c r="D301" s="19"/>
      <c r="E301" s="20"/>
      <c r="F301" s="20"/>
      <c r="G301" s="21"/>
      <c r="H301" s="22"/>
    </row>
    <row r="302" spans="1:8" ht="48" x14ac:dyDescent="0.2">
      <c r="A302" s="35" t="s">
        <v>197</v>
      </c>
      <c r="B302" s="173" t="s">
        <v>640</v>
      </c>
      <c r="C302" s="36" t="s">
        <v>14</v>
      </c>
      <c r="D302" s="19" t="s">
        <v>67</v>
      </c>
      <c r="E302" s="20">
        <v>7900</v>
      </c>
      <c r="F302" s="21">
        <f>VLOOKUP(B302,[1]Plan1!$A$6:$G$3720,7,0)</f>
        <v>8.7200000000000006</v>
      </c>
      <c r="G302" s="21">
        <f t="shared" ref="G302" si="16">ROUND(E302*F302,2)</f>
        <v>68888</v>
      </c>
      <c r="H302" s="22"/>
    </row>
    <row r="303" spans="1:8" x14ac:dyDescent="0.2">
      <c r="A303" s="35"/>
      <c r="B303" s="173"/>
      <c r="C303" s="36"/>
      <c r="D303" s="19"/>
      <c r="E303" s="20"/>
      <c r="F303" s="20"/>
      <c r="G303" s="21"/>
      <c r="H303" s="22"/>
    </row>
    <row r="304" spans="1:8" x14ac:dyDescent="0.2">
      <c r="A304" s="35"/>
      <c r="B304" s="173"/>
      <c r="C304" s="36"/>
      <c r="D304" s="19"/>
      <c r="E304" s="20"/>
      <c r="F304" s="21"/>
      <c r="G304" s="21"/>
      <c r="H304" s="22"/>
    </row>
    <row r="305" spans="1:8" x14ac:dyDescent="0.2">
      <c r="A305" s="23">
        <v>3</v>
      </c>
      <c r="B305" s="171"/>
      <c r="C305" s="24" t="s">
        <v>385</v>
      </c>
      <c r="D305" s="160"/>
      <c r="E305" s="161"/>
      <c r="F305" s="161"/>
      <c r="G305" s="162"/>
      <c r="H305" s="28">
        <f>SUM(G306:G442)</f>
        <v>1582440.86</v>
      </c>
    </row>
    <row r="306" spans="1:8" x14ac:dyDescent="0.2">
      <c r="A306" s="29" t="s">
        <v>1617</v>
      </c>
      <c r="B306" s="172"/>
      <c r="C306" s="30" t="s">
        <v>126</v>
      </c>
      <c r="D306" s="155"/>
      <c r="E306" s="156"/>
      <c r="F306" s="156"/>
      <c r="G306" s="157"/>
      <c r="H306" s="34"/>
    </row>
    <row r="307" spans="1:8" ht="24" x14ac:dyDescent="0.2">
      <c r="A307" s="35" t="s">
        <v>1618</v>
      </c>
      <c r="B307" s="173" t="s">
        <v>372</v>
      </c>
      <c r="C307" s="36" t="s">
        <v>375</v>
      </c>
      <c r="D307" s="19" t="s">
        <v>12</v>
      </c>
      <c r="E307" s="20">
        <v>239</v>
      </c>
      <c r="F307" s="21">
        <v>32.17</v>
      </c>
      <c r="G307" s="21">
        <f t="shared" ref="G307:G315" si="17">ROUND(E307*F307,2)</f>
        <v>7688.63</v>
      </c>
      <c r="H307" s="22"/>
    </row>
    <row r="308" spans="1:8" ht="24" x14ac:dyDescent="0.2">
      <c r="A308" s="35" t="s">
        <v>1619</v>
      </c>
      <c r="B308" s="173" t="s">
        <v>329</v>
      </c>
      <c r="C308" s="36" t="s">
        <v>89</v>
      </c>
      <c r="D308" s="19" t="s">
        <v>68</v>
      </c>
      <c r="E308" s="20">
        <v>135</v>
      </c>
      <c r="F308" s="21">
        <v>58.41</v>
      </c>
      <c r="G308" s="21">
        <f t="shared" si="17"/>
        <v>7885.35</v>
      </c>
      <c r="H308" s="22"/>
    </row>
    <row r="309" spans="1:8" ht="60" x14ac:dyDescent="0.2">
      <c r="A309" s="35" t="s">
        <v>1620</v>
      </c>
      <c r="B309" s="173" t="s">
        <v>242</v>
      </c>
      <c r="C309" s="36" t="s">
        <v>251</v>
      </c>
      <c r="D309" s="19" t="s">
        <v>68</v>
      </c>
      <c r="E309" s="20">
        <v>1035</v>
      </c>
      <c r="F309" s="21">
        <v>6.88</v>
      </c>
      <c r="G309" s="21">
        <f t="shared" si="17"/>
        <v>7120.8</v>
      </c>
      <c r="H309" s="22"/>
    </row>
    <row r="310" spans="1:8" ht="13.5" x14ac:dyDescent="0.2">
      <c r="A310" s="35" t="s">
        <v>1621</v>
      </c>
      <c r="B310" s="173" t="s">
        <v>254</v>
      </c>
      <c r="C310" s="36" t="s">
        <v>88</v>
      </c>
      <c r="D310" s="19" t="s">
        <v>68</v>
      </c>
      <c r="E310" s="20">
        <v>58</v>
      </c>
      <c r="F310" s="21">
        <v>29.86</v>
      </c>
      <c r="G310" s="21">
        <f t="shared" si="17"/>
        <v>1731.88</v>
      </c>
      <c r="H310" s="22"/>
    </row>
    <row r="311" spans="1:8" ht="60" x14ac:dyDescent="0.2">
      <c r="A311" s="35" t="s">
        <v>1622</v>
      </c>
      <c r="B311" s="173" t="s">
        <v>243</v>
      </c>
      <c r="C311" s="36" t="s">
        <v>244</v>
      </c>
      <c r="D311" s="19" t="s">
        <v>68</v>
      </c>
      <c r="E311" s="20">
        <v>363.5</v>
      </c>
      <c r="F311" s="21">
        <v>11.64</v>
      </c>
      <c r="G311" s="21">
        <f t="shared" si="17"/>
        <v>4231.1400000000003</v>
      </c>
      <c r="H311" s="22"/>
    </row>
    <row r="312" spans="1:8" ht="24" x14ac:dyDescent="0.2">
      <c r="A312" s="35" t="s">
        <v>1623</v>
      </c>
      <c r="B312" s="173" t="s">
        <v>115</v>
      </c>
      <c r="C312" s="36" t="s">
        <v>90</v>
      </c>
      <c r="D312" s="19" t="s">
        <v>67</v>
      </c>
      <c r="E312" s="20">
        <v>926</v>
      </c>
      <c r="F312" s="21">
        <v>1.91</v>
      </c>
      <c r="G312" s="21">
        <f t="shared" si="17"/>
        <v>1768.66</v>
      </c>
      <c r="H312" s="22"/>
    </row>
    <row r="313" spans="1:8" ht="48" x14ac:dyDescent="0.2">
      <c r="A313" s="35" t="s">
        <v>1624</v>
      </c>
      <c r="B313" s="173" t="s">
        <v>555</v>
      </c>
      <c r="C313" s="36" t="s">
        <v>252</v>
      </c>
      <c r="D313" s="19" t="s">
        <v>28</v>
      </c>
      <c r="E313" s="20">
        <v>2</v>
      </c>
      <c r="F313" s="21">
        <f>VLOOKUP(B313,[1]Plan1!$A$6:$G$3720,7,0)</f>
        <v>741.49</v>
      </c>
      <c r="G313" s="21">
        <f t="shared" si="17"/>
        <v>1482.98</v>
      </c>
      <c r="H313" s="22"/>
    </row>
    <row r="314" spans="1:8" ht="37.5" x14ac:dyDescent="0.2">
      <c r="A314" s="35" t="s">
        <v>1625</v>
      </c>
      <c r="B314" s="173" t="s">
        <v>116</v>
      </c>
      <c r="C314" s="36" t="s">
        <v>72</v>
      </c>
      <c r="D314" s="19" t="s">
        <v>73</v>
      </c>
      <c r="E314" s="20">
        <v>1460</v>
      </c>
      <c r="F314" s="21">
        <v>0.56000000000000005</v>
      </c>
      <c r="G314" s="21">
        <f t="shared" si="17"/>
        <v>817.6</v>
      </c>
      <c r="H314" s="22"/>
    </row>
    <row r="315" spans="1:8" ht="36" x14ac:dyDescent="0.2">
      <c r="A315" s="35" t="s">
        <v>1626</v>
      </c>
      <c r="B315" s="173" t="s">
        <v>371</v>
      </c>
      <c r="C315" s="36" t="s">
        <v>330</v>
      </c>
      <c r="D315" s="19" t="s">
        <v>74</v>
      </c>
      <c r="E315" s="20">
        <v>14600</v>
      </c>
      <c r="F315" s="21">
        <v>0.78</v>
      </c>
      <c r="G315" s="21">
        <f t="shared" si="17"/>
        <v>11388</v>
      </c>
      <c r="H315" s="22"/>
    </row>
    <row r="316" spans="1:8" x14ac:dyDescent="0.2">
      <c r="A316" s="35"/>
      <c r="B316" s="173"/>
      <c r="C316" s="36"/>
      <c r="D316" s="19"/>
      <c r="E316" s="20"/>
      <c r="F316" s="20"/>
      <c r="G316" s="21"/>
      <c r="H316" s="22"/>
    </row>
    <row r="317" spans="1:8" x14ac:dyDescent="0.2">
      <c r="A317" s="35"/>
      <c r="B317" s="173"/>
      <c r="C317" s="36"/>
      <c r="D317" s="19"/>
      <c r="E317" s="20"/>
      <c r="F317" s="20"/>
      <c r="G317" s="21"/>
      <c r="H317" s="22"/>
    </row>
    <row r="318" spans="1:8" x14ac:dyDescent="0.2">
      <c r="A318" s="29" t="s">
        <v>1627</v>
      </c>
      <c r="B318" s="172"/>
      <c r="C318" s="30" t="s">
        <v>127</v>
      </c>
      <c r="D318" s="155"/>
      <c r="E318" s="156"/>
      <c r="F318" s="156"/>
      <c r="G318" s="157"/>
      <c r="H318" s="22"/>
    </row>
    <row r="319" spans="1:8" ht="24" x14ac:dyDescent="0.2">
      <c r="A319" s="35" t="s">
        <v>1628</v>
      </c>
      <c r="B319" s="173" t="s">
        <v>207</v>
      </c>
      <c r="C319" s="36" t="s">
        <v>1402</v>
      </c>
      <c r="D319" s="19" t="s">
        <v>68</v>
      </c>
      <c r="E319" s="20">
        <v>0.8</v>
      </c>
      <c r="F319" s="21">
        <v>433.52</v>
      </c>
      <c r="G319" s="21">
        <f t="shared" ref="G319:G351" si="18">ROUND(E319*F319,2)</f>
        <v>346.82</v>
      </c>
      <c r="H319" s="22"/>
    </row>
    <row r="320" spans="1:8" ht="36" x14ac:dyDescent="0.2">
      <c r="A320" s="35" t="s">
        <v>1629</v>
      </c>
      <c r="B320" s="173" t="s">
        <v>117</v>
      </c>
      <c r="C320" s="36" t="s">
        <v>256</v>
      </c>
      <c r="D320" s="19" t="s">
        <v>68</v>
      </c>
      <c r="E320" s="20">
        <v>46</v>
      </c>
      <c r="F320" s="21">
        <v>271.98</v>
      </c>
      <c r="G320" s="21">
        <f t="shared" si="18"/>
        <v>12511.08</v>
      </c>
      <c r="H320" s="22"/>
    </row>
    <row r="321" spans="1:8" ht="24" x14ac:dyDescent="0.2">
      <c r="A321" s="35" t="s">
        <v>1630</v>
      </c>
      <c r="B321" s="173" t="s">
        <v>208</v>
      </c>
      <c r="C321" s="36" t="s">
        <v>257</v>
      </c>
      <c r="D321" s="19" t="s">
        <v>68</v>
      </c>
      <c r="E321" s="20">
        <v>46</v>
      </c>
      <c r="F321" s="21">
        <v>133.43</v>
      </c>
      <c r="G321" s="21">
        <f t="shared" si="18"/>
        <v>6137.78</v>
      </c>
      <c r="H321" s="22"/>
    </row>
    <row r="322" spans="1:8" ht="60" x14ac:dyDescent="0.2">
      <c r="A322" s="35" t="s">
        <v>1631</v>
      </c>
      <c r="B322" s="173" t="s">
        <v>1590</v>
      </c>
      <c r="C322" s="36" t="s">
        <v>1589</v>
      </c>
      <c r="D322" s="19" t="s">
        <v>12</v>
      </c>
      <c r="E322" s="20">
        <v>4</v>
      </c>
      <c r="F322" s="21">
        <v>61.74</v>
      </c>
      <c r="G322" s="21">
        <f t="shared" si="18"/>
        <v>246.96</v>
      </c>
      <c r="H322" s="22"/>
    </row>
    <row r="323" spans="1:8" ht="36" x14ac:dyDescent="0.2">
      <c r="A323" s="35" t="s">
        <v>1632</v>
      </c>
      <c r="B323" s="173" t="s">
        <v>258</v>
      </c>
      <c r="C323" s="36" t="s">
        <v>259</v>
      </c>
      <c r="D323" s="19" t="s">
        <v>67</v>
      </c>
      <c r="E323" s="20">
        <v>39</v>
      </c>
      <c r="F323" s="21">
        <v>48.57</v>
      </c>
      <c r="G323" s="21">
        <f t="shared" si="18"/>
        <v>1894.23</v>
      </c>
      <c r="H323" s="22"/>
    </row>
    <row r="324" spans="1:8" ht="24" x14ac:dyDescent="0.2">
      <c r="A324" s="35" t="s">
        <v>1633</v>
      </c>
      <c r="B324" s="173" t="s">
        <v>1592</v>
      </c>
      <c r="C324" s="36" t="s">
        <v>1591</v>
      </c>
      <c r="D324" s="19" t="s">
        <v>29</v>
      </c>
      <c r="E324" s="20">
        <v>35</v>
      </c>
      <c r="F324" s="21">
        <v>9.66</v>
      </c>
      <c r="G324" s="21">
        <f t="shared" si="18"/>
        <v>338.1</v>
      </c>
      <c r="H324" s="22"/>
    </row>
    <row r="325" spans="1:8" ht="24" x14ac:dyDescent="0.2">
      <c r="A325" s="35" t="s">
        <v>1634</v>
      </c>
      <c r="B325" s="173" t="s">
        <v>1274</v>
      </c>
      <c r="C325" s="36" t="s">
        <v>1286</v>
      </c>
      <c r="D325" s="19" t="s">
        <v>29</v>
      </c>
      <c r="E325" s="20">
        <v>174</v>
      </c>
      <c r="F325" s="21">
        <v>7.66</v>
      </c>
      <c r="G325" s="21">
        <f t="shared" si="18"/>
        <v>1332.84</v>
      </c>
      <c r="H325" s="22"/>
    </row>
    <row r="326" spans="1:8" ht="36" x14ac:dyDescent="0.2">
      <c r="A326" s="35" t="s">
        <v>1635</v>
      </c>
      <c r="B326" s="173" t="s">
        <v>1272</v>
      </c>
      <c r="C326" s="36" t="s">
        <v>1273</v>
      </c>
      <c r="D326" s="19" t="s">
        <v>68</v>
      </c>
      <c r="E326" s="20">
        <v>2.6</v>
      </c>
      <c r="F326" s="21">
        <v>484.49</v>
      </c>
      <c r="G326" s="21">
        <f t="shared" si="18"/>
        <v>1259.67</v>
      </c>
      <c r="H326" s="22"/>
    </row>
    <row r="327" spans="1:8" ht="24" x14ac:dyDescent="0.2">
      <c r="A327" s="35" t="s">
        <v>1636</v>
      </c>
      <c r="B327" s="173" t="s">
        <v>118</v>
      </c>
      <c r="C327" s="36" t="s">
        <v>250</v>
      </c>
      <c r="D327" s="19" t="s">
        <v>67</v>
      </c>
      <c r="E327" s="20">
        <v>139</v>
      </c>
      <c r="F327" s="21">
        <v>7.87</v>
      </c>
      <c r="G327" s="21">
        <f t="shared" si="18"/>
        <v>1093.93</v>
      </c>
      <c r="H327" s="22"/>
    </row>
    <row r="328" spans="1:8" ht="60" x14ac:dyDescent="0.2">
      <c r="A328" s="35" t="s">
        <v>1637</v>
      </c>
      <c r="B328" s="173" t="s">
        <v>241</v>
      </c>
      <c r="C328" s="36" t="s">
        <v>340</v>
      </c>
      <c r="D328" s="19" t="s">
        <v>67</v>
      </c>
      <c r="E328" s="20">
        <v>724</v>
      </c>
      <c r="F328" s="21">
        <v>53.88</v>
      </c>
      <c r="G328" s="21">
        <f t="shared" si="18"/>
        <v>39009.120000000003</v>
      </c>
      <c r="H328" s="22"/>
    </row>
    <row r="329" spans="1:8" ht="36" x14ac:dyDescent="0.2">
      <c r="A329" s="35" t="s">
        <v>1638</v>
      </c>
      <c r="B329" s="173" t="s">
        <v>209</v>
      </c>
      <c r="C329" s="36" t="s">
        <v>210</v>
      </c>
      <c r="D329" s="19" t="s">
        <v>67</v>
      </c>
      <c r="E329" s="20">
        <v>88</v>
      </c>
      <c r="F329" s="21">
        <v>85.19</v>
      </c>
      <c r="G329" s="21">
        <f t="shared" si="18"/>
        <v>7496.72</v>
      </c>
      <c r="H329" s="22"/>
    </row>
    <row r="330" spans="1:8" ht="36" x14ac:dyDescent="0.2">
      <c r="A330" s="35" t="s">
        <v>1639</v>
      </c>
      <c r="B330" s="173" t="s">
        <v>260</v>
      </c>
      <c r="C330" s="36" t="s">
        <v>261</v>
      </c>
      <c r="D330" s="19" t="s">
        <v>67</v>
      </c>
      <c r="E330" s="20">
        <v>13</v>
      </c>
      <c r="F330" s="21">
        <v>37.61</v>
      </c>
      <c r="G330" s="21">
        <f t="shared" si="18"/>
        <v>488.93</v>
      </c>
      <c r="H330" s="22"/>
    </row>
    <row r="331" spans="1:8" ht="60" x14ac:dyDescent="0.2">
      <c r="A331" s="35" t="s">
        <v>1640</v>
      </c>
      <c r="B331" s="173" t="s">
        <v>2144</v>
      </c>
      <c r="C331" s="36" t="s">
        <v>2145</v>
      </c>
      <c r="D331" s="19" t="s">
        <v>2147</v>
      </c>
      <c r="E331" s="20">
        <v>138</v>
      </c>
      <c r="F331" s="21">
        <f>VLOOKUP(B331,[1]Plan1!$A$6:$G$3720,7,0)</f>
        <v>73.5</v>
      </c>
      <c r="G331" s="21">
        <f t="shared" si="18"/>
        <v>10143</v>
      </c>
      <c r="H331" s="22"/>
    </row>
    <row r="332" spans="1:8" ht="36" x14ac:dyDescent="0.2">
      <c r="A332" s="35" t="s">
        <v>1641</v>
      </c>
      <c r="B332" s="173" t="s">
        <v>1278</v>
      </c>
      <c r="C332" s="36" t="s">
        <v>1404</v>
      </c>
      <c r="D332" s="19" t="s">
        <v>67</v>
      </c>
      <c r="E332" s="20">
        <v>8.6999999999999993</v>
      </c>
      <c r="F332" s="21">
        <v>153.38999999999999</v>
      </c>
      <c r="G332" s="21">
        <f t="shared" si="18"/>
        <v>1334.49</v>
      </c>
      <c r="H332" s="22"/>
    </row>
    <row r="333" spans="1:8" ht="36" x14ac:dyDescent="0.2">
      <c r="A333" s="35" t="s">
        <v>1642</v>
      </c>
      <c r="B333" s="173" t="s">
        <v>1290</v>
      </c>
      <c r="C333" s="36" t="s">
        <v>1313</v>
      </c>
      <c r="D333" s="19" t="s">
        <v>29</v>
      </c>
      <c r="E333" s="20">
        <v>269</v>
      </c>
      <c r="F333" s="21">
        <v>11.16</v>
      </c>
      <c r="G333" s="21">
        <f t="shared" si="18"/>
        <v>3002.04</v>
      </c>
      <c r="H333" s="22"/>
    </row>
    <row r="334" spans="1:8" ht="36" x14ac:dyDescent="0.2">
      <c r="A334" s="35" t="s">
        <v>1643</v>
      </c>
      <c r="B334" s="173" t="s">
        <v>1291</v>
      </c>
      <c r="C334" s="36" t="s">
        <v>1314</v>
      </c>
      <c r="D334" s="19" t="s">
        <v>29</v>
      </c>
      <c r="E334" s="20">
        <v>89</v>
      </c>
      <c r="F334" s="21">
        <v>9.7100000000000009</v>
      </c>
      <c r="G334" s="21">
        <f t="shared" si="18"/>
        <v>864.19</v>
      </c>
      <c r="H334" s="22"/>
    </row>
    <row r="335" spans="1:8" ht="36" x14ac:dyDescent="0.2">
      <c r="A335" s="35" t="s">
        <v>1644</v>
      </c>
      <c r="B335" s="173" t="s">
        <v>1292</v>
      </c>
      <c r="C335" s="36" t="s">
        <v>1315</v>
      </c>
      <c r="D335" s="19" t="s">
        <v>29</v>
      </c>
      <c r="E335" s="20">
        <v>122</v>
      </c>
      <c r="F335" s="21">
        <v>9.35</v>
      </c>
      <c r="G335" s="21">
        <f t="shared" si="18"/>
        <v>1140.7</v>
      </c>
      <c r="H335" s="22"/>
    </row>
    <row r="336" spans="1:8" ht="36" x14ac:dyDescent="0.2">
      <c r="A336" s="35" t="s">
        <v>1645</v>
      </c>
      <c r="B336" s="173" t="s">
        <v>1293</v>
      </c>
      <c r="C336" s="36" t="s">
        <v>1316</v>
      </c>
      <c r="D336" s="19" t="s">
        <v>29</v>
      </c>
      <c r="E336" s="20">
        <v>305</v>
      </c>
      <c r="F336" s="21">
        <v>7.61</v>
      </c>
      <c r="G336" s="21">
        <f t="shared" si="18"/>
        <v>2321.0500000000002</v>
      </c>
      <c r="H336" s="22"/>
    </row>
    <row r="337" spans="1:8" ht="36" x14ac:dyDescent="0.2">
      <c r="A337" s="35" t="s">
        <v>1646</v>
      </c>
      <c r="B337" s="173" t="s">
        <v>1294</v>
      </c>
      <c r="C337" s="36" t="s">
        <v>1317</v>
      </c>
      <c r="D337" s="19" t="s">
        <v>29</v>
      </c>
      <c r="E337" s="20">
        <v>385</v>
      </c>
      <c r="F337" s="21">
        <v>6.72</v>
      </c>
      <c r="G337" s="21">
        <f t="shared" si="18"/>
        <v>2587.1999999999998</v>
      </c>
      <c r="H337" s="22"/>
    </row>
    <row r="338" spans="1:8" ht="36" x14ac:dyDescent="0.2">
      <c r="A338" s="35" t="s">
        <v>1647</v>
      </c>
      <c r="B338" s="173" t="s">
        <v>1295</v>
      </c>
      <c r="C338" s="36" t="s">
        <v>1318</v>
      </c>
      <c r="D338" s="19" t="s">
        <v>29</v>
      </c>
      <c r="E338" s="20">
        <v>434</v>
      </c>
      <c r="F338" s="21">
        <v>6.2</v>
      </c>
      <c r="G338" s="21">
        <f t="shared" si="18"/>
        <v>2690.8</v>
      </c>
      <c r="H338" s="22"/>
    </row>
    <row r="339" spans="1:8" ht="36" x14ac:dyDescent="0.2">
      <c r="A339" s="35" t="s">
        <v>1648</v>
      </c>
      <c r="B339" s="173" t="s">
        <v>1298</v>
      </c>
      <c r="C339" s="36" t="s">
        <v>1321</v>
      </c>
      <c r="D339" s="19" t="s">
        <v>29</v>
      </c>
      <c r="E339" s="20">
        <v>854</v>
      </c>
      <c r="F339" s="21">
        <v>9.6</v>
      </c>
      <c r="G339" s="21">
        <f t="shared" si="18"/>
        <v>8198.4</v>
      </c>
      <c r="H339" s="22"/>
    </row>
    <row r="340" spans="1:8" ht="36" x14ac:dyDescent="0.2">
      <c r="A340" s="35" t="s">
        <v>1649</v>
      </c>
      <c r="B340" s="173" t="s">
        <v>1299</v>
      </c>
      <c r="C340" s="36" t="s">
        <v>1322</v>
      </c>
      <c r="D340" s="19" t="s">
        <v>29</v>
      </c>
      <c r="E340" s="20">
        <v>393</v>
      </c>
      <c r="F340" s="21">
        <v>8.5</v>
      </c>
      <c r="G340" s="21">
        <f t="shared" si="18"/>
        <v>3340.5</v>
      </c>
      <c r="H340" s="22"/>
    </row>
    <row r="341" spans="1:8" ht="36" x14ac:dyDescent="0.2">
      <c r="A341" s="35" t="s">
        <v>1650</v>
      </c>
      <c r="B341" s="173" t="s">
        <v>1300</v>
      </c>
      <c r="C341" s="36" t="s">
        <v>1323</v>
      </c>
      <c r="D341" s="19" t="s">
        <v>29</v>
      </c>
      <c r="E341" s="20">
        <v>136</v>
      </c>
      <c r="F341" s="21">
        <v>8.42</v>
      </c>
      <c r="G341" s="21">
        <f t="shared" si="18"/>
        <v>1145.1199999999999</v>
      </c>
      <c r="H341" s="22"/>
    </row>
    <row r="342" spans="1:8" ht="36" x14ac:dyDescent="0.2">
      <c r="A342" s="35" t="s">
        <v>1651</v>
      </c>
      <c r="B342" s="173" t="s">
        <v>1301</v>
      </c>
      <c r="C342" s="36" t="s">
        <v>1324</v>
      </c>
      <c r="D342" s="19" t="s">
        <v>29</v>
      </c>
      <c r="E342" s="20">
        <v>381</v>
      </c>
      <c r="F342" s="21">
        <v>6.88</v>
      </c>
      <c r="G342" s="21">
        <f t="shared" si="18"/>
        <v>2621.2800000000002</v>
      </c>
      <c r="H342" s="22"/>
    </row>
    <row r="343" spans="1:8" ht="36" x14ac:dyDescent="0.2">
      <c r="A343" s="35" t="s">
        <v>1652</v>
      </c>
      <c r="B343" s="173" t="s">
        <v>1303</v>
      </c>
      <c r="C343" s="36" t="s">
        <v>1326</v>
      </c>
      <c r="D343" s="19" t="s">
        <v>29</v>
      </c>
      <c r="E343" s="20">
        <v>313</v>
      </c>
      <c r="F343" s="21">
        <v>5.8</v>
      </c>
      <c r="G343" s="21">
        <f t="shared" si="18"/>
        <v>1815.4</v>
      </c>
      <c r="H343" s="22"/>
    </row>
    <row r="344" spans="1:8" ht="36" x14ac:dyDescent="0.2">
      <c r="A344" s="35" t="s">
        <v>1653</v>
      </c>
      <c r="B344" s="173" t="s">
        <v>1306</v>
      </c>
      <c r="C344" s="36" t="s">
        <v>1329</v>
      </c>
      <c r="D344" s="19" t="s">
        <v>29</v>
      </c>
      <c r="E344" s="20">
        <v>8751</v>
      </c>
      <c r="F344" s="21">
        <v>8.98</v>
      </c>
      <c r="G344" s="21">
        <f t="shared" si="18"/>
        <v>78583.98</v>
      </c>
      <c r="H344" s="22"/>
    </row>
    <row r="345" spans="1:8" ht="36" x14ac:dyDescent="0.2">
      <c r="A345" s="35" t="s">
        <v>1654</v>
      </c>
      <c r="B345" s="173" t="s">
        <v>1307</v>
      </c>
      <c r="C345" s="36" t="s">
        <v>1330</v>
      </c>
      <c r="D345" s="19" t="s">
        <v>29</v>
      </c>
      <c r="E345" s="20">
        <v>734</v>
      </c>
      <c r="F345" s="21">
        <v>8.8000000000000007</v>
      </c>
      <c r="G345" s="21">
        <f t="shared" si="18"/>
        <v>6459.2</v>
      </c>
      <c r="H345" s="22"/>
    </row>
    <row r="346" spans="1:8" ht="36" x14ac:dyDescent="0.2">
      <c r="A346" s="35" t="s">
        <v>1655</v>
      </c>
      <c r="B346" s="173" t="s">
        <v>1308</v>
      </c>
      <c r="C346" s="36" t="s">
        <v>1331</v>
      </c>
      <c r="D346" s="19" t="s">
        <v>29</v>
      </c>
      <c r="E346" s="20">
        <v>124</v>
      </c>
      <c r="F346" s="21">
        <v>7.19</v>
      </c>
      <c r="G346" s="21">
        <f t="shared" si="18"/>
        <v>891.56</v>
      </c>
      <c r="H346" s="22"/>
    </row>
    <row r="347" spans="1:8" ht="36" x14ac:dyDescent="0.2">
      <c r="A347" s="35" t="s">
        <v>1656</v>
      </c>
      <c r="B347" s="173" t="s">
        <v>2142</v>
      </c>
      <c r="C347" s="36" t="s">
        <v>2143</v>
      </c>
      <c r="D347" s="19" t="s">
        <v>29</v>
      </c>
      <c r="E347" s="20">
        <v>304</v>
      </c>
      <c r="F347" s="21">
        <f>VLOOKUP(B347,[1]Plan1!$A$6:$G$3720,7,0)</f>
        <v>9.84</v>
      </c>
      <c r="G347" s="21">
        <f t="shared" si="18"/>
        <v>2991.36</v>
      </c>
      <c r="H347" s="22"/>
    </row>
    <row r="348" spans="1:8" ht="36" x14ac:dyDescent="0.2">
      <c r="A348" s="35" t="s">
        <v>1657</v>
      </c>
      <c r="B348" s="173" t="s">
        <v>1338</v>
      </c>
      <c r="C348" s="36" t="s">
        <v>2088</v>
      </c>
      <c r="D348" s="19" t="s">
        <v>68</v>
      </c>
      <c r="E348" s="20">
        <v>118</v>
      </c>
      <c r="F348" s="21">
        <v>17.64</v>
      </c>
      <c r="G348" s="21">
        <f t="shared" si="18"/>
        <v>2081.52</v>
      </c>
      <c r="H348" s="22"/>
    </row>
    <row r="349" spans="1:8" ht="24" x14ac:dyDescent="0.2">
      <c r="A349" s="35" t="s">
        <v>1658</v>
      </c>
      <c r="B349" s="173" t="s">
        <v>1396</v>
      </c>
      <c r="C349" s="36" t="s">
        <v>1398</v>
      </c>
      <c r="D349" s="19" t="s">
        <v>68</v>
      </c>
      <c r="E349" s="20">
        <v>205</v>
      </c>
      <c r="F349" s="21">
        <v>358.53</v>
      </c>
      <c r="G349" s="21">
        <f t="shared" si="18"/>
        <v>73498.649999999994</v>
      </c>
      <c r="H349" s="22"/>
    </row>
    <row r="350" spans="1:8" ht="24" x14ac:dyDescent="0.2">
      <c r="A350" s="35" t="s">
        <v>1659</v>
      </c>
      <c r="B350" s="173" t="s">
        <v>208</v>
      </c>
      <c r="C350" s="36" t="s">
        <v>1399</v>
      </c>
      <c r="D350" s="19" t="s">
        <v>68</v>
      </c>
      <c r="E350" s="20">
        <v>69</v>
      </c>
      <c r="F350" s="21">
        <v>133.43</v>
      </c>
      <c r="G350" s="21">
        <f t="shared" si="18"/>
        <v>9206.67</v>
      </c>
      <c r="H350" s="22"/>
    </row>
    <row r="351" spans="1:8" ht="24" x14ac:dyDescent="0.2">
      <c r="A351" s="35" t="s">
        <v>2148</v>
      </c>
      <c r="B351" s="173" t="s">
        <v>1397</v>
      </c>
      <c r="C351" s="36" t="s">
        <v>1400</v>
      </c>
      <c r="D351" s="19" t="s">
        <v>68</v>
      </c>
      <c r="E351" s="20">
        <v>136</v>
      </c>
      <c r="F351" s="21">
        <v>21.77</v>
      </c>
      <c r="G351" s="21">
        <f t="shared" si="18"/>
        <v>2960.72</v>
      </c>
      <c r="H351" s="22"/>
    </row>
    <row r="352" spans="1:8" x14ac:dyDescent="0.2">
      <c r="A352" s="35"/>
      <c r="B352" s="173"/>
      <c r="C352" s="36"/>
      <c r="D352" s="19"/>
      <c r="E352" s="20"/>
      <c r="F352" s="21"/>
      <c r="G352" s="21"/>
      <c r="H352" s="22"/>
    </row>
    <row r="353" spans="1:8" x14ac:dyDescent="0.2">
      <c r="A353" s="35"/>
      <c r="B353" s="173"/>
      <c r="C353" s="36"/>
      <c r="D353" s="19"/>
      <c r="E353" s="20"/>
      <c r="F353" s="20"/>
      <c r="G353" s="21"/>
      <c r="H353" s="22"/>
    </row>
    <row r="354" spans="1:8" x14ac:dyDescent="0.2">
      <c r="A354" s="29" t="s">
        <v>1660</v>
      </c>
      <c r="B354" s="172"/>
      <c r="C354" s="30" t="s">
        <v>130</v>
      </c>
      <c r="D354" s="155"/>
      <c r="E354" s="156"/>
      <c r="F354" s="156"/>
      <c r="G354" s="157"/>
      <c r="H354" s="22"/>
    </row>
    <row r="355" spans="1:8" ht="48" x14ac:dyDescent="0.2">
      <c r="A355" s="35" t="s">
        <v>1661</v>
      </c>
      <c r="B355" s="173" t="s">
        <v>486</v>
      </c>
      <c r="C355" s="36" t="s">
        <v>487</v>
      </c>
      <c r="D355" s="19" t="s">
        <v>67</v>
      </c>
      <c r="E355" s="20">
        <v>296</v>
      </c>
      <c r="F355" s="21">
        <v>49.98</v>
      </c>
      <c r="G355" s="21">
        <f>ROUND(E355*F355,2)</f>
        <v>14794.08</v>
      </c>
      <c r="H355" s="22"/>
    </row>
    <row r="356" spans="1:8" ht="36" x14ac:dyDescent="0.2">
      <c r="A356" s="35" t="s">
        <v>1662</v>
      </c>
      <c r="B356" s="173" t="s">
        <v>562</v>
      </c>
      <c r="C356" s="36" t="s">
        <v>1479</v>
      </c>
      <c r="D356" s="19" t="s">
        <v>67</v>
      </c>
      <c r="E356" s="20">
        <v>28</v>
      </c>
      <c r="F356" s="21">
        <f>VLOOKUP(B356,[1]Plan1!$A$6:$G$3720,7,0)</f>
        <v>554.75</v>
      </c>
      <c r="G356" s="21">
        <f t="shared" ref="G356" si="19">ROUND(E356*F356,2)</f>
        <v>15533</v>
      </c>
      <c r="H356" s="22"/>
    </row>
    <row r="357" spans="1:8" x14ac:dyDescent="0.2">
      <c r="A357" s="35"/>
      <c r="B357" s="173"/>
      <c r="C357" s="36"/>
      <c r="D357" s="19"/>
      <c r="E357" s="20"/>
      <c r="F357" s="20"/>
      <c r="G357" s="21"/>
      <c r="H357" s="22"/>
    </row>
    <row r="358" spans="1:8" x14ac:dyDescent="0.2">
      <c r="A358" s="35"/>
      <c r="B358" s="173"/>
      <c r="C358" s="36"/>
      <c r="D358" s="19"/>
      <c r="E358" s="20"/>
      <c r="F358" s="20"/>
      <c r="G358" s="21"/>
      <c r="H358" s="22"/>
    </row>
    <row r="359" spans="1:8" ht="24" x14ac:dyDescent="0.2">
      <c r="A359" s="29" t="s">
        <v>1663</v>
      </c>
      <c r="B359" s="172"/>
      <c r="C359" s="30" t="s">
        <v>393</v>
      </c>
      <c r="D359" s="155"/>
      <c r="E359" s="156"/>
      <c r="F359" s="156"/>
      <c r="G359" s="157"/>
      <c r="H359" s="22"/>
    </row>
    <row r="360" spans="1:8" ht="24" x14ac:dyDescent="0.2">
      <c r="A360" s="35" t="s">
        <v>1664</v>
      </c>
      <c r="B360" s="173" t="s">
        <v>1360</v>
      </c>
      <c r="C360" s="36" t="s">
        <v>1361</v>
      </c>
      <c r="D360" s="19" t="s">
        <v>67</v>
      </c>
      <c r="E360" s="20">
        <v>84.5</v>
      </c>
      <c r="F360" s="21">
        <v>40.64</v>
      </c>
      <c r="G360" s="21">
        <f t="shared" ref="G360:G362" si="20">ROUND(E360*F360,2)</f>
        <v>3434.08</v>
      </c>
      <c r="H360" s="22"/>
    </row>
    <row r="361" spans="1:8" ht="36" x14ac:dyDescent="0.2">
      <c r="A361" s="35" t="s">
        <v>1665</v>
      </c>
      <c r="B361" s="173" t="s">
        <v>1500</v>
      </c>
      <c r="C361" s="36" t="s">
        <v>1362</v>
      </c>
      <c r="D361" s="19" t="s">
        <v>12</v>
      </c>
      <c r="E361" s="20">
        <v>27.2</v>
      </c>
      <c r="F361" s="21">
        <v>43.07</v>
      </c>
      <c r="G361" s="21">
        <f t="shared" si="20"/>
        <v>1171.5</v>
      </c>
      <c r="H361" s="22"/>
    </row>
    <row r="362" spans="1:8" ht="36" x14ac:dyDescent="0.2">
      <c r="A362" s="35" t="s">
        <v>1666</v>
      </c>
      <c r="B362" s="173" t="s">
        <v>564</v>
      </c>
      <c r="C362" s="36" t="s">
        <v>1363</v>
      </c>
      <c r="D362" s="19" t="s">
        <v>12</v>
      </c>
      <c r="E362" s="20">
        <v>15.3</v>
      </c>
      <c r="F362" s="21">
        <f>VLOOKUP(B362,[1]Plan1!$A$6:$G$3720,7,0)</f>
        <v>96.339999999999989</v>
      </c>
      <c r="G362" s="21">
        <f t="shared" si="20"/>
        <v>1474</v>
      </c>
      <c r="H362" s="22"/>
    </row>
    <row r="363" spans="1:8" ht="24" x14ac:dyDescent="0.2">
      <c r="A363" s="35" t="s">
        <v>1667</v>
      </c>
      <c r="B363" s="173" t="s">
        <v>373</v>
      </c>
      <c r="C363" s="36" t="s">
        <v>205</v>
      </c>
      <c r="D363" s="19" t="s">
        <v>67</v>
      </c>
      <c r="E363" s="20">
        <v>93.2</v>
      </c>
      <c r="F363" s="21">
        <v>25.54</v>
      </c>
      <c r="G363" s="21">
        <f t="shared" ref="G363:G377" si="21">ROUND(E363*F363,2)</f>
        <v>2380.33</v>
      </c>
      <c r="H363" s="22"/>
    </row>
    <row r="364" spans="1:8" x14ac:dyDescent="0.2">
      <c r="A364" s="35" t="s">
        <v>1668</v>
      </c>
      <c r="B364" s="173"/>
      <c r="C364" s="36" t="s">
        <v>1553</v>
      </c>
      <c r="D364" s="19"/>
      <c r="E364" s="20"/>
      <c r="F364" s="21"/>
      <c r="G364" s="21"/>
      <c r="H364" s="22"/>
    </row>
    <row r="365" spans="1:8" ht="48" x14ac:dyDescent="0.2">
      <c r="A365" s="35" t="s">
        <v>1669</v>
      </c>
      <c r="B365" s="173" t="s">
        <v>1558</v>
      </c>
      <c r="C365" s="36" t="s">
        <v>1554</v>
      </c>
      <c r="D365" s="19" t="s">
        <v>67</v>
      </c>
      <c r="E365" s="20">
        <v>771</v>
      </c>
      <c r="F365" s="20">
        <v>13.53</v>
      </c>
      <c r="G365" s="21">
        <f t="shared" si="21"/>
        <v>10431.629999999999</v>
      </c>
      <c r="H365" s="22"/>
    </row>
    <row r="366" spans="1:8" ht="60" x14ac:dyDescent="0.2">
      <c r="A366" s="35" t="s">
        <v>1670</v>
      </c>
      <c r="B366" s="173" t="s">
        <v>1564</v>
      </c>
      <c r="C366" s="36" t="s">
        <v>1555</v>
      </c>
      <c r="D366" s="19" t="s">
        <v>67</v>
      </c>
      <c r="E366" s="20">
        <v>216</v>
      </c>
      <c r="F366" s="21">
        <f>VLOOKUP(B366,[1]Plan1!$A$6:$G$3720,7,0)</f>
        <v>39.299999999999997</v>
      </c>
      <c r="G366" s="21">
        <f t="shared" si="21"/>
        <v>8488.7999999999993</v>
      </c>
      <c r="H366" s="22"/>
    </row>
    <row r="367" spans="1:8" ht="48" x14ac:dyDescent="0.2">
      <c r="A367" s="35" t="s">
        <v>1671</v>
      </c>
      <c r="B367" s="173" t="s">
        <v>1565</v>
      </c>
      <c r="C367" s="36" t="s">
        <v>1556</v>
      </c>
      <c r="D367" s="19" t="s">
        <v>67</v>
      </c>
      <c r="E367" s="20">
        <v>555</v>
      </c>
      <c r="F367" s="21">
        <f>VLOOKUP(B367,[1]Plan1!$A$6:$G$3720,7,0)</f>
        <v>51.649999999999991</v>
      </c>
      <c r="G367" s="21">
        <f t="shared" si="21"/>
        <v>28665.75</v>
      </c>
      <c r="H367" s="22"/>
    </row>
    <row r="368" spans="1:8" ht="24" x14ac:dyDescent="0.2">
      <c r="A368" s="35" t="s">
        <v>1672</v>
      </c>
      <c r="B368" s="173" t="s">
        <v>1559</v>
      </c>
      <c r="C368" s="36" t="s">
        <v>1557</v>
      </c>
      <c r="D368" s="19" t="s">
        <v>12</v>
      </c>
      <c r="E368" s="20">
        <v>115</v>
      </c>
      <c r="F368" s="20">
        <v>38.58</v>
      </c>
      <c r="G368" s="21">
        <f t="shared" si="21"/>
        <v>4436.7</v>
      </c>
      <c r="H368" s="22"/>
    </row>
    <row r="369" spans="1:8" ht="36" x14ac:dyDescent="0.2">
      <c r="A369" s="35" t="s">
        <v>1673</v>
      </c>
      <c r="B369" s="173" t="s">
        <v>1566</v>
      </c>
      <c r="C369" s="36" t="s">
        <v>3757</v>
      </c>
      <c r="D369" s="19" t="s">
        <v>67</v>
      </c>
      <c r="E369" s="20">
        <v>771</v>
      </c>
      <c r="F369" s="21">
        <f>VLOOKUP(B369,[1]Plan1!$A$6:$G$3720,7,0)</f>
        <v>160.69999999999999</v>
      </c>
      <c r="G369" s="21">
        <f t="shared" si="21"/>
        <v>123899.7</v>
      </c>
      <c r="H369" s="22"/>
    </row>
    <row r="370" spans="1:8" ht="36" x14ac:dyDescent="0.2">
      <c r="A370" s="35" t="s">
        <v>1674</v>
      </c>
      <c r="B370" s="173" t="s">
        <v>373</v>
      </c>
      <c r="C370" s="36" t="s">
        <v>1568</v>
      </c>
      <c r="D370" s="19" t="s">
        <v>67</v>
      </c>
      <c r="E370" s="20">
        <v>771</v>
      </c>
      <c r="F370" s="20">
        <v>25.54</v>
      </c>
      <c r="G370" s="21">
        <f t="shared" si="21"/>
        <v>19691.34</v>
      </c>
      <c r="H370" s="22"/>
    </row>
    <row r="371" spans="1:8" ht="36" x14ac:dyDescent="0.2">
      <c r="A371" s="35" t="s">
        <v>1675</v>
      </c>
      <c r="B371" s="173" t="s">
        <v>1560</v>
      </c>
      <c r="C371" s="36" t="s">
        <v>2089</v>
      </c>
      <c r="D371" s="19" t="s">
        <v>67</v>
      </c>
      <c r="E371" s="20">
        <v>555</v>
      </c>
      <c r="F371" s="20">
        <v>6.12</v>
      </c>
      <c r="G371" s="21">
        <f t="shared" si="21"/>
        <v>3396.6</v>
      </c>
      <c r="H371" s="22"/>
    </row>
    <row r="372" spans="1:8" ht="48" x14ac:dyDescent="0.2">
      <c r="A372" s="35" t="s">
        <v>1676</v>
      </c>
      <c r="B372" s="173" t="s">
        <v>1561</v>
      </c>
      <c r="C372" s="36" t="s">
        <v>1569</v>
      </c>
      <c r="D372" s="19" t="s">
        <v>29</v>
      </c>
      <c r="E372" s="20">
        <v>484</v>
      </c>
      <c r="F372" s="20">
        <v>6.23</v>
      </c>
      <c r="G372" s="21">
        <f t="shared" si="21"/>
        <v>3015.32</v>
      </c>
      <c r="H372" s="22"/>
    </row>
    <row r="373" spans="1:8" ht="48" x14ac:dyDescent="0.2">
      <c r="A373" s="35" t="s">
        <v>1677</v>
      </c>
      <c r="B373" s="173" t="s">
        <v>1562</v>
      </c>
      <c r="C373" s="36" t="s">
        <v>1570</v>
      </c>
      <c r="D373" s="19" t="s">
        <v>29</v>
      </c>
      <c r="E373" s="20">
        <v>154</v>
      </c>
      <c r="F373" s="20">
        <v>7.17</v>
      </c>
      <c r="G373" s="21">
        <f t="shared" si="21"/>
        <v>1104.18</v>
      </c>
      <c r="H373" s="22"/>
    </row>
    <row r="374" spans="1:8" ht="24" x14ac:dyDescent="0.2">
      <c r="A374" s="35" t="s">
        <v>1678</v>
      </c>
      <c r="B374" s="173" t="s">
        <v>405</v>
      </c>
      <c r="C374" s="36" t="s">
        <v>1571</v>
      </c>
      <c r="D374" s="19" t="s">
        <v>67</v>
      </c>
      <c r="E374" s="20">
        <v>216</v>
      </c>
      <c r="F374" s="20">
        <v>64.91</v>
      </c>
      <c r="G374" s="21">
        <f t="shared" si="21"/>
        <v>14020.56</v>
      </c>
      <c r="H374" s="22"/>
    </row>
    <row r="375" spans="1:8" ht="24" x14ac:dyDescent="0.2">
      <c r="A375" s="35" t="s">
        <v>1679</v>
      </c>
      <c r="B375" s="173" t="s">
        <v>404</v>
      </c>
      <c r="C375" s="36" t="s">
        <v>2090</v>
      </c>
      <c r="D375" s="19" t="s">
        <v>67</v>
      </c>
      <c r="E375" s="20">
        <v>555</v>
      </c>
      <c r="F375" s="20">
        <v>53.91</v>
      </c>
      <c r="G375" s="21">
        <f t="shared" si="21"/>
        <v>29920.05</v>
      </c>
      <c r="H375" s="22"/>
    </row>
    <row r="376" spans="1:8" ht="48" x14ac:dyDescent="0.2">
      <c r="A376" s="35" t="s">
        <v>1680</v>
      </c>
      <c r="B376" s="173" t="s">
        <v>1563</v>
      </c>
      <c r="C376" s="36" t="s">
        <v>2091</v>
      </c>
      <c r="D376" s="19" t="s">
        <v>67</v>
      </c>
      <c r="E376" s="20">
        <v>771</v>
      </c>
      <c r="F376" s="20">
        <v>57.18</v>
      </c>
      <c r="G376" s="21">
        <f t="shared" si="21"/>
        <v>44085.78</v>
      </c>
      <c r="H376" s="22"/>
    </row>
    <row r="377" spans="1:8" ht="48" x14ac:dyDescent="0.2">
      <c r="A377" s="35" t="s">
        <v>1681</v>
      </c>
      <c r="B377" s="173" t="s">
        <v>1567</v>
      </c>
      <c r="C377" s="36" t="s">
        <v>2092</v>
      </c>
      <c r="D377" s="19" t="s">
        <v>12</v>
      </c>
      <c r="E377" s="20">
        <v>115</v>
      </c>
      <c r="F377" s="20">
        <v>45.44</v>
      </c>
      <c r="G377" s="21">
        <f t="shared" si="21"/>
        <v>5225.6000000000004</v>
      </c>
      <c r="H377" s="22"/>
    </row>
    <row r="378" spans="1:8" x14ac:dyDescent="0.2">
      <c r="A378" s="35"/>
      <c r="B378" s="173"/>
      <c r="C378" s="36"/>
      <c r="D378" s="19"/>
      <c r="E378" s="20"/>
      <c r="F378" s="20"/>
      <c r="G378" s="21"/>
      <c r="H378" s="22"/>
    </row>
    <row r="379" spans="1:8" x14ac:dyDescent="0.2">
      <c r="A379" s="35"/>
      <c r="B379" s="173"/>
      <c r="C379" s="36"/>
      <c r="D379" s="19"/>
      <c r="E379" s="20"/>
      <c r="F379" s="20"/>
      <c r="G379" s="21"/>
      <c r="H379" s="22"/>
    </row>
    <row r="380" spans="1:8" x14ac:dyDescent="0.2">
      <c r="A380" s="29" t="s">
        <v>1682</v>
      </c>
      <c r="B380" s="172"/>
      <c r="C380" s="30" t="s">
        <v>136</v>
      </c>
      <c r="D380" s="155"/>
      <c r="E380" s="156"/>
      <c r="F380" s="156"/>
      <c r="G380" s="157"/>
      <c r="H380" s="22"/>
    </row>
    <row r="381" spans="1:8" x14ac:dyDescent="0.2">
      <c r="A381" s="158" t="s">
        <v>1683</v>
      </c>
      <c r="B381" s="173"/>
      <c r="C381" s="159" t="s">
        <v>140</v>
      </c>
      <c r="D381" s="31"/>
      <c r="E381" s="32"/>
      <c r="F381" s="32"/>
      <c r="G381" s="33"/>
      <c r="H381" s="22"/>
    </row>
    <row r="382" spans="1:8" ht="36" x14ac:dyDescent="0.2">
      <c r="A382" s="35" t="s">
        <v>1684</v>
      </c>
      <c r="B382" s="173" t="s">
        <v>271</v>
      </c>
      <c r="C382" s="36" t="s">
        <v>272</v>
      </c>
      <c r="D382" s="19" t="s">
        <v>67</v>
      </c>
      <c r="E382" s="20">
        <v>3107.4</v>
      </c>
      <c r="F382" s="21">
        <v>33.229999999999997</v>
      </c>
      <c r="G382" s="21">
        <f t="shared" ref="G382:G387" si="22">ROUND(E382*F382,2)</f>
        <v>103258.9</v>
      </c>
      <c r="H382" s="22"/>
    </row>
    <row r="383" spans="1:8" ht="48" x14ac:dyDescent="0.2">
      <c r="A383" s="35" t="s">
        <v>1685</v>
      </c>
      <c r="B383" s="173" t="s">
        <v>641</v>
      </c>
      <c r="C383" s="36" t="s">
        <v>489</v>
      </c>
      <c r="D383" s="19" t="s">
        <v>67</v>
      </c>
      <c r="E383" s="20">
        <v>551</v>
      </c>
      <c r="F383" s="21">
        <f>VLOOKUP(B383,[1]Plan1!$A$6:$G$3720,7,0)</f>
        <v>146.51</v>
      </c>
      <c r="G383" s="21">
        <f t="shared" si="22"/>
        <v>80727.009999999995</v>
      </c>
      <c r="H383" s="22"/>
    </row>
    <row r="384" spans="1:8" ht="48" x14ac:dyDescent="0.2">
      <c r="A384" s="35" t="s">
        <v>1686</v>
      </c>
      <c r="B384" s="173" t="s">
        <v>642</v>
      </c>
      <c r="C384" s="36" t="s">
        <v>2093</v>
      </c>
      <c r="D384" s="19" t="s">
        <v>67</v>
      </c>
      <c r="E384" s="20">
        <v>26.7</v>
      </c>
      <c r="F384" s="21">
        <f>VLOOKUP(B384,[1]Plan1!$A$6:$G$3720,7,0)</f>
        <v>146.51</v>
      </c>
      <c r="G384" s="21">
        <f t="shared" si="22"/>
        <v>3911.82</v>
      </c>
      <c r="H384" s="22"/>
    </row>
    <row r="385" spans="1:8" ht="48" x14ac:dyDescent="0.2">
      <c r="A385" s="35" t="s">
        <v>1687</v>
      </c>
      <c r="B385" s="173" t="s">
        <v>1440</v>
      </c>
      <c r="C385" s="36" t="s">
        <v>408</v>
      </c>
      <c r="D385" s="19" t="s">
        <v>67</v>
      </c>
      <c r="E385" s="20">
        <v>87.4</v>
      </c>
      <c r="F385" s="21">
        <f>VLOOKUP(B385,[1]Plan1!$A$6:$G$3720,7,0)</f>
        <v>110.28</v>
      </c>
      <c r="G385" s="21">
        <f t="shared" si="22"/>
        <v>9638.4699999999993</v>
      </c>
      <c r="H385" s="22"/>
    </row>
    <row r="386" spans="1:8" ht="36" x14ac:dyDescent="0.2">
      <c r="A386" s="35" t="s">
        <v>1688</v>
      </c>
      <c r="B386" s="173" t="s">
        <v>643</v>
      </c>
      <c r="C386" s="36" t="s">
        <v>412</v>
      </c>
      <c r="D386" s="19" t="s">
        <v>67</v>
      </c>
      <c r="E386" s="20">
        <v>2442.3000000000002</v>
      </c>
      <c r="F386" s="21">
        <f>VLOOKUP(B386,[1]Plan1!$A$6:$G$3720,7,0)</f>
        <v>187.73999999999998</v>
      </c>
      <c r="G386" s="21">
        <f t="shared" si="22"/>
        <v>458517.4</v>
      </c>
      <c r="H386" s="22"/>
    </row>
    <row r="387" spans="1:8" ht="36" x14ac:dyDescent="0.2">
      <c r="A387" s="35" t="s">
        <v>1689</v>
      </c>
      <c r="B387" s="173" t="s">
        <v>583</v>
      </c>
      <c r="C387" s="36" t="s">
        <v>472</v>
      </c>
      <c r="D387" s="19" t="s">
        <v>67</v>
      </c>
      <c r="E387" s="20">
        <v>116.2</v>
      </c>
      <c r="F387" s="20">
        <v>31.5</v>
      </c>
      <c r="G387" s="21">
        <f t="shared" si="22"/>
        <v>3660.3</v>
      </c>
      <c r="H387" s="22"/>
    </row>
    <row r="388" spans="1:8" x14ac:dyDescent="0.2">
      <c r="A388" s="35"/>
      <c r="B388" s="173"/>
      <c r="C388" s="36"/>
      <c r="D388" s="19"/>
      <c r="E388" s="20"/>
      <c r="F388" s="20"/>
      <c r="G388" s="21"/>
      <c r="H388" s="22"/>
    </row>
    <row r="389" spans="1:8" x14ac:dyDescent="0.2">
      <c r="A389" s="158" t="s">
        <v>1690</v>
      </c>
      <c r="B389" s="173"/>
      <c r="C389" s="159" t="s">
        <v>147</v>
      </c>
      <c r="D389" s="19"/>
      <c r="E389" s="20"/>
      <c r="F389" s="20"/>
      <c r="G389" s="21"/>
      <c r="H389" s="22"/>
    </row>
    <row r="390" spans="1:8" ht="36" x14ac:dyDescent="0.2">
      <c r="A390" s="35" t="s">
        <v>1691</v>
      </c>
      <c r="B390" s="173" t="s">
        <v>119</v>
      </c>
      <c r="C390" s="36" t="s">
        <v>76</v>
      </c>
      <c r="D390" s="19" t="s">
        <v>67</v>
      </c>
      <c r="E390" s="20">
        <v>716</v>
      </c>
      <c r="F390" s="20">
        <v>3.14</v>
      </c>
      <c r="G390" s="21">
        <f t="shared" ref="G390:G397" si="23">ROUND(E390*F390,2)</f>
        <v>2248.2399999999998</v>
      </c>
      <c r="H390" s="22"/>
    </row>
    <row r="391" spans="1:8" ht="60" x14ac:dyDescent="0.2">
      <c r="A391" s="35" t="s">
        <v>1692</v>
      </c>
      <c r="B391" s="173" t="s">
        <v>120</v>
      </c>
      <c r="C391" s="36" t="s">
        <v>86</v>
      </c>
      <c r="D391" s="19" t="s">
        <v>67</v>
      </c>
      <c r="E391" s="20">
        <v>156</v>
      </c>
      <c r="F391" s="20">
        <v>27.34</v>
      </c>
      <c r="G391" s="21">
        <f t="shared" si="23"/>
        <v>4265.04</v>
      </c>
      <c r="H391" s="22"/>
    </row>
    <row r="392" spans="1:8" ht="60" x14ac:dyDescent="0.2">
      <c r="A392" s="35" t="s">
        <v>1693</v>
      </c>
      <c r="B392" s="173" t="s">
        <v>121</v>
      </c>
      <c r="C392" s="36" t="s">
        <v>110</v>
      </c>
      <c r="D392" s="19" t="s">
        <v>67</v>
      </c>
      <c r="E392" s="20">
        <v>560</v>
      </c>
      <c r="F392" s="20">
        <v>24.11</v>
      </c>
      <c r="G392" s="21">
        <f t="shared" si="23"/>
        <v>13501.6</v>
      </c>
      <c r="H392" s="22"/>
    </row>
    <row r="393" spans="1:8" ht="36" x14ac:dyDescent="0.2">
      <c r="A393" s="35" t="s">
        <v>1694</v>
      </c>
      <c r="B393" s="173" t="s">
        <v>571</v>
      </c>
      <c r="C393" s="36" t="s">
        <v>415</v>
      </c>
      <c r="D393" s="19" t="s">
        <v>67</v>
      </c>
      <c r="E393" s="20">
        <v>195.2</v>
      </c>
      <c r="F393" s="21">
        <f>VLOOKUP(B393,[1]Plan1!$A$6:$G$3720,7,0)</f>
        <v>59.070000000000007</v>
      </c>
      <c r="G393" s="21">
        <f t="shared" si="23"/>
        <v>11530.46</v>
      </c>
      <c r="H393" s="22"/>
    </row>
    <row r="394" spans="1:8" ht="48" x14ac:dyDescent="0.2">
      <c r="A394" s="35" t="s">
        <v>1695</v>
      </c>
      <c r="B394" s="173" t="s">
        <v>644</v>
      </c>
      <c r="C394" s="36" t="s">
        <v>488</v>
      </c>
      <c r="D394" s="19" t="s">
        <v>67</v>
      </c>
      <c r="E394" s="20">
        <v>208.8</v>
      </c>
      <c r="F394" s="21">
        <f>VLOOKUP(B394,[1]Plan1!$A$6:$G$3720,7,0)</f>
        <v>137.65999999999997</v>
      </c>
      <c r="G394" s="21">
        <f t="shared" si="23"/>
        <v>28743.41</v>
      </c>
      <c r="H394" s="22"/>
    </row>
    <row r="395" spans="1:8" ht="48" x14ac:dyDescent="0.2">
      <c r="A395" s="35" t="s">
        <v>1696</v>
      </c>
      <c r="B395" s="173" t="s">
        <v>645</v>
      </c>
      <c r="C395" s="36" t="s">
        <v>490</v>
      </c>
      <c r="D395" s="19" t="s">
        <v>67</v>
      </c>
      <c r="E395" s="20">
        <v>40</v>
      </c>
      <c r="F395" s="21">
        <f>VLOOKUP(B395,[1]Plan1!$A$6:$G$3720,7,0)</f>
        <v>141.61000000000001</v>
      </c>
      <c r="G395" s="21">
        <f t="shared" si="23"/>
        <v>5664.4</v>
      </c>
      <c r="H395" s="22"/>
    </row>
    <row r="396" spans="1:8" ht="36" x14ac:dyDescent="0.2">
      <c r="A396" s="35" t="s">
        <v>1697</v>
      </c>
      <c r="B396" s="173" t="s">
        <v>1364</v>
      </c>
      <c r="C396" s="36" t="s">
        <v>1365</v>
      </c>
      <c r="D396" s="19" t="s">
        <v>67</v>
      </c>
      <c r="E396" s="20">
        <v>237</v>
      </c>
      <c r="F396" s="20">
        <v>6.13</v>
      </c>
      <c r="G396" s="21">
        <f t="shared" si="23"/>
        <v>1452.81</v>
      </c>
      <c r="H396" s="22"/>
    </row>
    <row r="397" spans="1:8" ht="48" x14ac:dyDescent="0.2">
      <c r="A397" s="35" t="s">
        <v>1698</v>
      </c>
      <c r="B397" s="173" t="s">
        <v>417</v>
      </c>
      <c r="C397" s="36" t="s">
        <v>418</v>
      </c>
      <c r="D397" s="19" t="s">
        <v>67</v>
      </c>
      <c r="E397" s="20">
        <v>237</v>
      </c>
      <c r="F397" s="20">
        <v>38.99</v>
      </c>
      <c r="G397" s="21">
        <f t="shared" si="23"/>
        <v>9240.6299999999992</v>
      </c>
      <c r="H397" s="22"/>
    </row>
    <row r="398" spans="1:8" x14ac:dyDescent="0.2">
      <c r="A398" s="35"/>
      <c r="B398" s="173"/>
      <c r="C398" s="36"/>
      <c r="D398" s="19"/>
      <c r="E398" s="20"/>
      <c r="F398" s="20"/>
      <c r="G398" s="21"/>
      <c r="H398" s="22"/>
    </row>
    <row r="399" spans="1:8" x14ac:dyDescent="0.2">
      <c r="A399" s="158" t="s">
        <v>1699</v>
      </c>
      <c r="B399" s="173"/>
      <c r="C399" s="159" t="s">
        <v>153</v>
      </c>
      <c r="D399" s="19"/>
      <c r="E399" s="20"/>
      <c r="F399" s="20"/>
      <c r="G399" s="21"/>
      <c r="H399" s="22"/>
    </row>
    <row r="400" spans="1:8" ht="36" x14ac:dyDescent="0.2">
      <c r="A400" s="35" t="s">
        <v>1700</v>
      </c>
      <c r="B400" s="173" t="s">
        <v>419</v>
      </c>
      <c r="C400" s="36" t="s">
        <v>421</v>
      </c>
      <c r="D400" s="19" t="s">
        <v>67</v>
      </c>
      <c r="E400" s="20">
        <v>87.4</v>
      </c>
      <c r="F400" s="21">
        <v>41.58</v>
      </c>
      <c r="G400" s="21">
        <f t="shared" ref="G400:G401" si="24">ROUND(E400*F400,2)</f>
        <v>3634.09</v>
      </c>
      <c r="H400" s="22"/>
    </row>
    <row r="401" spans="1:8" ht="24" x14ac:dyDescent="0.2">
      <c r="A401" s="35" t="s">
        <v>1701</v>
      </c>
      <c r="B401" s="173" t="s">
        <v>420</v>
      </c>
      <c r="C401" s="36" t="s">
        <v>422</v>
      </c>
      <c r="D401" s="19" t="s">
        <v>67</v>
      </c>
      <c r="E401" s="20">
        <v>86</v>
      </c>
      <c r="F401" s="21">
        <v>18.440000000000001</v>
      </c>
      <c r="G401" s="21">
        <f t="shared" si="24"/>
        <v>1585.84</v>
      </c>
      <c r="H401" s="22"/>
    </row>
    <row r="402" spans="1:8" x14ac:dyDescent="0.2">
      <c r="A402" s="35"/>
      <c r="B402" s="173"/>
      <c r="C402" s="36"/>
      <c r="D402" s="19"/>
      <c r="E402" s="20"/>
      <c r="F402" s="20"/>
      <c r="G402" s="21"/>
      <c r="H402" s="22"/>
    </row>
    <row r="403" spans="1:8" x14ac:dyDescent="0.2">
      <c r="A403" s="35"/>
      <c r="B403" s="173"/>
      <c r="C403" s="36"/>
      <c r="D403" s="19"/>
      <c r="E403" s="20"/>
      <c r="F403" s="20"/>
      <c r="G403" s="21"/>
      <c r="H403" s="22"/>
    </row>
    <row r="404" spans="1:8" x14ac:dyDescent="0.2">
      <c r="A404" s="29" t="s">
        <v>2047</v>
      </c>
      <c r="B404" s="172"/>
      <c r="C404" s="30" t="s">
        <v>156</v>
      </c>
      <c r="D404" s="155"/>
      <c r="E404" s="156"/>
      <c r="F404" s="156"/>
      <c r="G404" s="157"/>
      <c r="H404" s="22"/>
    </row>
    <row r="405" spans="1:8" ht="24" x14ac:dyDescent="0.2">
      <c r="A405" s="158" t="s">
        <v>1702</v>
      </c>
      <c r="B405" s="173"/>
      <c r="C405" s="159" t="s">
        <v>423</v>
      </c>
      <c r="D405" s="19"/>
      <c r="E405" s="20"/>
      <c r="F405" s="20"/>
      <c r="G405" s="21"/>
      <c r="H405" s="22"/>
    </row>
    <row r="406" spans="1:8" ht="36" x14ac:dyDescent="0.2">
      <c r="A406" s="35" t="s">
        <v>1703</v>
      </c>
      <c r="B406" s="173" t="s">
        <v>588</v>
      </c>
      <c r="C406" s="36" t="s">
        <v>429</v>
      </c>
      <c r="D406" s="19" t="s">
        <v>28</v>
      </c>
      <c r="E406" s="20">
        <v>1</v>
      </c>
      <c r="F406" s="21">
        <f>VLOOKUP(B406,[1]Plan1!$A$6:$G$3720,7,0)</f>
        <v>1169.81</v>
      </c>
      <c r="G406" s="21">
        <f t="shared" ref="G406:G408" si="25">ROUND(E406*F406,2)</f>
        <v>1169.81</v>
      </c>
      <c r="H406" s="22"/>
    </row>
    <row r="407" spans="1:8" ht="24" x14ac:dyDescent="0.2">
      <c r="A407" s="35" t="s">
        <v>1704</v>
      </c>
      <c r="B407" s="173" t="s">
        <v>590</v>
      </c>
      <c r="C407" s="36" t="s">
        <v>1269</v>
      </c>
      <c r="D407" s="19" t="s">
        <v>28</v>
      </c>
      <c r="E407" s="20">
        <v>12</v>
      </c>
      <c r="F407" s="21">
        <f>VLOOKUP(B407,[1]Plan1!$A$6:$G$3720,7,0)</f>
        <v>909.78</v>
      </c>
      <c r="G407" s="21">
        <f>ROUND(E407*F407,2)</f>
        <v>10917.36</v>
      </c>
      <c r="H407" s="22"/>
    </row>
    <row r="408" spans="1:8" ht="24" x14ac:dyDescent="0.2">
      <c r="A408" s="35" t="s">
        <v>1705</v>
      </c>
      <c r="B408" s="173" t="s">
        <v>646</v>
      </c>
      <c r="C408" s="36" t="s">
        <v>1368</v>
      </c>
      <c r="D408" s="19" t="s">
        <v>28</v>
      </c>
      <c r="E408" s="20">
        <v>3</v>
      </c>
      <c r="F408" s="21">
        <f>VLOOKUP(B408,[1]Plan1!$A$6:$G$3720,7,0)</f>
        <v>1067.6499999999999</v>
      </c>
      <c r="G408" s="21">
        <f t="shared" si="25"/>
        <v>3202.95</v>
      </c>
      <c r="H408" s="22"/>
    </row>
    <row r="409" spans="1:8" ht="36" x14ac:dyDescent="0.2">
      <c r="A409" s="35" t="s">
        <v>1706</v>
      </c>
      <c r="B409" s="173" t="s">
        <v>579</v>
      </c>
      <c r="C409" s="36" t="s">
        <v>1266</v>
      </c>
      <c r="D409" s="19" t="s">
        <v>28</v>
      </c>
      <c r="E409" s="20">
        <v>12</v>
      </c>
      <c r="F409" s="21">
        <f>VLOOKUP(B409,[1]Plan1!$A$6:$G$3720,7,0)</f>
        <v>565.67999999999995</v>
      </c>
      <c r="G409" s="21">
        <f>ROUND(E409*F409,2)</f>
        <v>6788.16</v>
      </c>
      <c r="H409" s="22"/>
    </row>
    <row r="410" spans="1:8" x14ac:dyDescent="0.2">
      <c r="A410" s="35"/>
      <c r="B410" s="173"/>
      <c r="C410" s="36"/>
      <c r="D410" s="19"/>
      <c r="E410" s="20"/>
      <c r="F410" s="20"/>
      <c r="G410" s="21"/>
      <c r="H410" s="22"/>
    </row>
    <row r="411" spans="1:8" ht="24" x14ac:dyDescent="0.2">
      <c r="A411" s="158" t="s">
        <v>1707</v>
      </c>
      <c r="B411" s="173"/>
      <c r="C411" s="159" t="s">
        <v>424</v>
      </c>
      <c r="D411" s="31"/>
      <c r="E411" s="32"/>
      <c r="F411" s="32"/>
      <c r="G411" s="33"/>
      <c r="H411" s="22"/>
    </row>
    <row r="412" spans="1:8" ht="60" x14ac:dyDescent="0.2">
      <c r="A412" s="35" t="s">
        <v>1708</v>
      </c>
      <c r="B412" s="173" t="s">
        <v>647</v>
      </c>
      <c r="C412" s="36" t="s">
        <v>485</v>
      </c>
      <c r="D412" s="19" t="s">
        <v>12</v>
      </c>
      <c r="E412" s="20">
        <v>150.19999999999999</v>
      </c>
      <c r="F412" s="21">
        <f>VLOOKUP(B412,[1]Plan1!$A$6:$G$3720,7,0)</f>
        <v>439.95999999999992</v>
      </c>
      <c r="G412" s="21">
        <f t="shared" ref="G412:G415" si="26">ROUND(E412*F412,2)</f>
        <v>66081.990000000005</v>
      </c>
      <c r="H412" s="22"/>
    </row>
    <row r="413" spans="1:8" ht="60" x14ac:dyDescent="0.2">
      <c r="A413" s="35" t="s">
        <v>1709</v>
      </c>
      <c r="B413" s="173" t="s">
        <v>492</v>
      </c>
      <c r="C413" s="36" t="s">
        <v>2094</v>
      </c>
      <c r="D413" s="19" t="s">
        <v>67</v>
      </c>
      <c r="E413" s="20">
        <v>20.2</v>
      </c>
      <c r="F413" s="21">
        <v>176.72</v>
      </c>
      <c r="G413" s="21">
        <f t="shared" si="26"/>
        <v>3569.74</v>
      </c>
      <c r="H413" s="22"/>
    </row>
    <row r="414" spans="1:8" ht="24" x14ac:dyDescent="0.2">
      <c r="A414" s="35" t="s">
        <v>1710</v>
      </c>
      <c r="B414" s="173" t="s">
        <v>648</v>
      </c>
      <c r="C414" s="36" t="s">
        <v>491</v>
      </c>
      <c r="D414" s="19" t="s">
        <v>28</v>
      </c>
      <c r="E414" s="20">
        <v>1</v>
      </c>
      <c r="F414" s="21">
        <f>VLOOKUP(B414,[1]Plan1!$A$6:$G$3720,7,0)</f>
        <v>748.9</v>
      </c>
      <c r="G414" s="21">
        <f t="shared" si="26"/>
        <v>748.9</v>
      </c>
      <c r="H414" s="22"/>
    </row>
    <row r="415" spans="1:8" ht="24" x14ac:dyDescent="0.2">
      <c r="A415" s="35" t="s">
        <v>1711</v>
      </c>
      <c r="B415" s="173" t="s">
        <v>1369</v>
      </c>
      <c r="C415" s="36" t="s">
        <v>1370</v>
      </c>
      <c r="D415" s="19" t="s">
        <v>12</v>
      </c>
      <c r="E415" s="20">
        <v>5</v>
      </c>
      <c r="F415" s="21">
        <v>64.17</v>
      </c>
      <c r="G415" s="21">
        <f t="shared" si="26"/>
        <v>320.85000000000002</v>
      </c>
      <c r="H415" s="22"/>
    </row>
    <row r="416" spans="1:8" x14ac:dyDescent="0.2">
      <c r="A416" s="35"/>
      <c r="B416" s="173"/>
      <c r="C416" s="36"/>
      <c r="D416" s="19"/>
      <c r="E416" s="20"/>
      <c r="F416" s="21"/>
      <c r="G416" s="21"/>
      <c r="H416" s="22"/>
    </row>
    <row r="417" spans="1:8" x14ac:dyDescent="0.2">
      <c r="A417" s="29" t="s">
        <v>1712</v>
      </c>
      <c r="B417" s="172"/>
      <c r="C417" s="30" t="s">
        <v>172</v>
      </c>
      <c r="D417" s="155"/>
      <c r="E417" s="156"/>
      <c r="F417" s="156"/>
      <c r="G417" s="157"/>
      <c r="H417" s="22"/>
    </row>
    <row r="418" spans="1:8" ht="24" x14ac:dyDescent="0.2">
      <c r="A418" s="35" t="s">
        <v>1713</v>
      </c>
      <c r="B418" s="173" t="s">
        <v>122</v>
      </c>
      <c r="C418" s="36" t="s">
        <v>75</v>
      </c>
      <c r="D418" s="19" t="s">
        <v>67</v>
      </c>
      <c r="E418" s="20">
        <v>156</v>
      </c>
      <c r="F418" s="20">
        <v>1.67</v>
      </c>
      <c r="G418" s="21">
        <f t="shared" ref="G418:G426" si="27">ROUND(E418*F418,2)</f>
        <v>260.52</v>
      </c>
      <c r="H418" s="22"/>
    </row>
    <row r="419" spans="1:8" ht="36" x14ac:dyDescent="0.2">
      <c r="A419" s="35" t="s">
        <v>1714</v>
      </c>
      <c r="B419" s="173" t="s">
        <v>123</v>
      </c>
      <c r="C419" s="36" t="s">
        <v>366</v>
      </c>
      <c r="D419" s="19" t="s">
        <v>67</v>
      </c>
      <c r="E419" s="20">
        <v>156</v>
      </c>
      <c r="F419" s="20">
        <v>11.01</v>
      </c>
      <c r="G419" s="21">
        <f t="shared" si="27"/>
        <v>1717.56</v>
      </c>
      <c r="H419" s="22"/>
    </row>
    <row r="420" spans="1:8" ht="36" x14ac:dyDescent="0.2">
      <c r="A420" s="35" t="s">
        <v>1715</v>
      </c>
      <c r="B420" s="173" t="s">
        <v>318</v>
      </c>
      <c r="C420" s="36" t="s">
        <v>319</v>
      </c>
      <c r="D420" s="19" t="s">
        <v>67</v>
      </c>
      <c r="E420" s="20">
        <v>156</v>
      </c>
      <c r="F420" s="20">
        <v>12.35</v>
      </c>
      <c r="G420" s="21">
        <f t="shared" si="27"/>
        <v>1926.6</v>
      </c>
      <c r="H420" s="22"/>
    </row>
    <row r="421" spans="1:8" ht="24" x14ac:dyDescent="0.2">
      <c r="A421" s="35" t="s">
        <v>1716</v>
      </c>
      <c r="B421" s="173" t="s">
        <v>315</v>
      </c>
      <c r="C421" s="36" t="s">
        <v>314</v>
      </c>
      <c r="D421" s="19" t="s">
        <v>67</v>
      </c>
      <c r="E421" s="20">
        <v>87.4</v>
      </c>
      <c r="F421" s="20">
        <v>1.97</v>
      </c>
      <c r="G421" s="21">
        <f t="shared" si="27"/>
        <v>172.18</v>
      </c>
      <c r="H421" s="22"/>
    </row>
    <row r="422" spans="1:8" ht="36" x14ac:dyDescent="0.2">
      <c r="A422" s="35" t="s">
        <v>1717</v>
      </c>
      <c r="B422" s="173" t="s">
        <v>316</v>
      </c>
      <c r="C422" s="36" t="s">
        <v>367</v>
      </c>
      <c r="D422" s="19" t="s">
        <v>67</v>
      </c>
      <c r="E422" s="20">
        <v>87.4</v>
      </c>
      <c r="F422" s="20">
        <v>19.89</v>
      </c>
      <c r="G422" s="21">
        <f t="shared" si="27"/>
        <v>1738.39</v>
      </c>
      <c r="H422" s="22"/>
    </row>
    <row r="423" spans="1:8" ht="36" x14ac:dyDescent="0.2">
      <c r="A423" s="35" t="s">
        <v>1718</v>
      </c>
      <c r="B423" s="173" t="s">
        <v>317</v>
      </c>
      <c r="C423" s="36" t="s">
        <v>320</v>
      </c>
      <c r="D423" s="19" t="s">
        <v>67</v>
      </c>
      <c r="E423" s="20">
        <v>87.4</v>
      </c>
      <c r="F423" s="20">
        <v>13.74</v>
      </c>
      <c r="G423" s="21">
        <f t="shared" si="27"/>
        <v>1200.8800000000001</v>
      </c>
      <c r="H423" s="22"/>
    </row>
    <row r="424" spans="1:8" ht="24" x14ac:dyDescent="0.2">
      <c r="A424" s="35" t="s">
        <v>1719</v>
      </c>
      <c r="B424" s="173" t="s">
        <v>462</v>
      </c>
      <c r="C424" s="36" t="s">
        <v>468</v>
      </c>
      <c r="D424" s="19" t="s">
        <v>67</v>
      </c>
      <c r="E424" s="20">
        <v>237</v>
      </c>
      <c r="F424" s="20">
        <v>1.8</v>
      </c>
      <c r="G424" s="21">
        <f t="shared" si="27"/>
        <v>426.6</v>
      </c>
      <c r="H424" s="22"/>
    </row>
    <row r="425" spans="1:8" ht="24" x14ac:dyDescent="0.2">
      <c r="A425" s="35" t="s">
        <v>1720</v>
      </c>
      <c r="B425" s="173" t="s">
        <v>463</v>
      </c>
      <c r="C425" s="36" t="s">
        <v>469</v>
      </c>
      <c r="D425" s="19" t="s">
        <v>67</v>
      </c>
      <c r="E425" s="20">
        <v>237</v>
      </c>
      <c r="F425" s="20">
        <v>18.55</v>
      </c>
      <c r="G425" s="21">
        <f t="shared" si="27"/>
        <v>4396.3500000000004</v>
      </c>
      <c r="H425" s="22"/>
    </row>
    <row r="426" spans="1:8" ht="36" x14ac:dyDescent="0.2">
      <c r="A426" s="35" t="s">
        <v>1721</v>
      </c>
      <c r="B426" s="173" t="s">
        <v>471</v>
      </c>
      <c r="C426" s="36" t="s">
        <v>470</v>
      </c>
      <c r="D426" s="19" t="s">
        <v>67</v>
      </c>
      <c r="E426" s="20">
        <v>237</v>
      </c>
      <c r="F426" s="20">
        <v>17.52</v>
      </c>
      <c r="G426" s="21">
        <f t="shared" si="27"/>
        <v>4152.24</v>
      </c>
      <c r="H426" s="22"/>
    </row>
    <row r="427" spans="1:8" x14ac:dyDescent="0.2">
      <c r="A427" s="35"/>
      <c r="B427" s="173"/>
      <c r="C427" s="36"/>
      <c r="D427" s="19"/>
      <c r="E427" s="20"/>
      <c r="F427" s="20"/>
      <c r="G427" s="21"/>
      <c r="H427" s="22"/>
    </row>
    <row r="428" spans="1:8" x14ac:dyDescent="0.2">
      <c r="A428" s="35"/>
      <c r="B428" s="173"/>
      <c r="C428" s="36"/>
      <c r="D428" s="19"/>
      <c r="E428" s="20"/>
      <c r="F428" s="20"/>
      <c r="G428" s="21"/>
      <c r="H428" s="22"/>
    </row>
    <row r="429" spans="1:8" x14ac:dyDescent="0.2">
      <c r="A429" s="29" t="s">
        <v>1722</v>
      </c>
      <c r="B429" s="172"/>
      <c r="C429" s="30" t="s">
        <v>182</v>
      </c>
      <c r="D429" s="19"/>
      <c r="E429" s="20"/>
      <c r="F429" s="20"/>
      <c r="G429" s="21"/>
      <c r="H429" s="22"/>
    </row>
    <row r="430" spans="1:8" x14ac:dyDescent="0.2">
      <c r="A430" s="158" t="s">
        <v>1723</v>
      </c>
      <c r="B430" s="173"/>
      <c r="C430" s="159" t="s">
        <v>184</v>
      </c>
      <c r="D430" s="31"/>
      <c r="E430" s="32"/>
      <c r="F430" s="32"/>
      <c r="G430" s="33"/>
      <c r="H430" s="22"/>
    </row>
    <row r="431" spans="1:8" ht="24" x14ac:dyDescent="0.2">
      <c r="A431" s="35" t="s">
        <v>1724</v>
      </c>
      <c r="B431" s="173" t="s">
        <v>626</v>
      </c>
      <c r="C431" s="36" t="s">
        <v>1478</v>
      </c>
      <c r="D431" s="19" t="s">
        <v>67</v>
      </c>
      <c r="E431" s="20">
        <v>4</v>
      </c>
      <c r="F431" s="21">
        <f>VLOOKUP(B431,[1]Plan1!$A$6:$G$3720,7,0)</f>
        <v>1239.5700000000002</v>
      </c>
      <c r="G431" s="21">
        <f t="shared" ref="G431:G435" si="28">ROUND(E431*F431,2)</f>
        <v>4958.28</v>
      </c>
      <c r="H431" s="22"/>
    </row>
    <row r="432" spans="1:8" ht="24" x14ac:dyDescent="0.2">
      <c r="A432" s="35" t="s">
        <v>1725</v>
      </c>
      <c r="B432" s="173" t="s">
        <v>627</v>
      </c>
      <c r="C432" s="36" t="s">
        <v>484</v>
      </c>
      <c r="D432" s="19" t="s">
        <v>28</v>
      </c>
      <c r="E432" s="20">
        <v>10</v>
      </c>
      <c r="F432" s="21">
        <f>VLOOKUP(B432,[1]Plan1!$A$6:$G$3720,7,0)</f>
        <v>440.57</v>
      </c>
      <c r="G432" s="21">
        <f t="shared" si="28"/>
        <v>4405.7</v>
      </c>
      <c r="H432" s="22"/>
    </row>
    <row r="433" spans="1:8" ht="24" x14ac:dyDescent="0.2">
      <c r="A433" s="35" t="s">
        <v>1726</v>
      </c>
      <c r="B433" s="173" t="s">
        <v>629</v>
      </c>
      <c r="C433" s="36" t="s">
        <v>479</v>
      </c>
      <c r="D433" s="19" t="s">
        <v>28</v>
      </c>
      <c r="E433" s="20">
        <v>10</v>
      </c>
      <c r="F433" s="21">
        <f>VLOOKUP(B433,[1]Plan1!$A$6:$G$3720,7,0)</f>
        <v>327.19</v>
      </c>
      <c r="G433" s="21">
        <f t="shared" si="28"/>
        <v>3271.9</v>
      </c>
      <c r="H433" s="22"/>
    </row>
    <row r="434" spans="1:8" ht="24" x14ac:dyDescent="0.2">
      <c r="A434" s="35" t="s">
        <v>1727</v>
      </c>
      <c r="B434" s="173" t="s">
        <v>632</v>
      </c>
      <c r="C434" s="36" t="s">
        <v>480</v>
      </c>
      <c r="D434" s="19" t="s">
        <v>28</v>
      </c>
      <c r="E434" s="20">
        <v>6</v>
      </c>
      <c r="F434" s="21">
        <f>VLOOKUP(B434,[1]Plan1!$A$6:$G$3720,7,0)</f>
        <v>361.21</v>
      </c>
      <c r="G434" s="21">
        <f t="shared" si="28"/>
        <v>2167.2600000000002</v>
      </c>
      <c r="H434" s="22"/>
    </row>
    <row r="435" spans="1:8" ht="36" x14ac:dyDescent="0.2">
      <c r="A435" s="35" t="s">
        <v>1728</v>
      </c>
      <c r="B435" s="173" t="s">
        <v>633</v>
      </c>
      <c r="C435" s="36" t="s">
        <v>2085</v>
      </c>
      <c r="D435" s="19" t="s">
        <v>28</v>
      </c>
      <c r="E435" s="20">
        <v>6</v>
      </c>
      <c r="F435" s="21">
        <f>VLOOKUP(B435,[1]Plan1!$A$6:$G$3720,7,0)</f>
        <v>1054.7200000000003</v>
      </c>
      <c r="G435" s="21">
        <f t="shared" si="28"/>
        <v>6328.32</v>
      </c>
      <c r="H435" s="22"/>
    </row>
    <row r="436" spans="1:8" ht="24" x14ac:dyDescent="0.2">
      <c r="A436" s="35" t="s">
        <v>1729</v>
      </c>
      <c r="B436" s="173" t="s">
        <v>636</v>
      </c>
      <c r="C436" s="36" t="s">
        <v>482</v>
      </c>
      <c r="D436" s="19" t="s">
        <v>28</v>
      </c>
      <c r="E436" s="20">
        <v>14</v>
      </c>
      <c r="F436" s="21">
        <f>VLOOKUP(B436,[1]Plan1!$A$6:$G$3720,7,0)</f>
        <v>511.62999999999994</v>
      </c>
      <c r="G436" s="21">
        <f t="shared" ref="G436:G437" si="29">ROUND(E436*F436,2)</f>
        <v>7162.82</v>
      </c>
      <c r="H436" s="22"/>
    </row>
    <row r="437" spans="1:8" ht="24" x14ac:dyDescent="0.2">
      <c r="A437" s="35" t="s">
        <v>1730</v>
      </c>
      <c r="B437" s="173" t="s">
        <v>637</v>
      </c>
      <c r="C437" s="36" t="s">
        <v>477</v>
      </c>
      <c r="D437" s="19" t="s">
        <v>28</v>
      </c>
      <c r="E437" s="20">
        <v>14</v>
      </c>
      <c r="F437" s="21">
        <f>VLOOKUP(B437,[1]Plan1!$A$6:$G$3720,7,0)</f>
        <v>525.75</v>
      </c>
      <c r="G437" s="21">
        <f t="shared" si="29"/>
        <v>7360.5</v>
      </c>
      <c r="H437" s="22"/>
    </row>
    <row r="438" spans="1:8" x14ac:dyDescent="0.2">
      <c r="A438" s="35"/>
      <c r="B438" s="173"/>
      <c r="C438" s="36"/>
      <c r="D438" s="19"/>
      <c r="E438" s="20"/>
      <c r="F438" s="20"/>
      <c r="G438" s="21"/>
      <c r="H438" s="22"/>
    </row>
    <row r="439" spans="1:8" x14ac:dyDescent="0.2">
      <c r="A439" s="29" t="s">
        <v>1731</v>
      </c>
      <c r="B439" s="172"/>
      <c r="C439" s="30" t="s">
        <v>196</v>
      </c>
      <c r="D439" s="19"/>
      <c r="E439" s="20"/>
      <c r="F439" s="20"/>
      <c r="G439" s="21"/>
      <c r="H439" s="22"/>
    </row>
    <row r="440" spans="1:8" ht="48" x14ac:dyDescent="0.2">
      <c r="A440" s="35" t="s">
        <v>1732</v>
      </c>
      <c r="B440" s="173" t="s">
        <v>640</v>
      </c>
      <c r="C440" s="36" t="s">
        <v>14</v>
      </c>
      <c r="D440" s="19" t="s">
        <v>67</v>
      </c>
      <c r="E440" s="20">
        <v>3107.4</v>
      </c>
      <c r="F440" s="21">
        <f>VLOOKUP(B440,[1]Plan1!$A$6:$G$3720,7,0)</f>
        <v>8.7200000000000006</v>
      </c>
      <c r="G440" s="21">
        <f t="shared" ref="G440" si="30">ROUND(E440*F440,2)</f>
        <v>27096.53</v>
      </c>
      <c r="H440" s="22"/>
    </row>
    <row r="441" spans="1:8" x14ac:dyDescent="0.2">
      <c r="A441" s="35"/>
      <c r="B441" s="173"/>
      <c r="C441" s="36"/>
      <c r="D441" s="19"/>
      <c r="E441" s="20"/>
      <c r="F441" s="21"/>
      <c r="G441" s="21"/>
      <c r="H441" s="22"/>
    </row>
    <row r="442" spans="1:8" x14ac:dyDescent="0.2">
      <c r="A442" s="35"/>
      <c r="B442" s="173"/>
      <c r="C442" s="36"/>
      <c r="D442" s="19"/>
      <c r="E442" s="20"/>
      <c r="F442" s="20"/>
      <c r="G442" s="21"/>
      <c r="H442" s="34"/>
    </row>
    <row r="443" spans="1:8" x14ac:dyDescent="0.2">
      <c r="A443" s="23">
        <v>4</v>
      </c>
      <c r="B443" s="174"/>
      <c r="C443" s="24" t="s">
        <v>386</v>
      </c>
      <c r="D443" s="160"/>
      <c r="E443" s="161"/>
      <c r="F443" s="162"/>
      <c r="G443" s="162"/>
      <c r="H443" s="28">
        <f>SUM(G444:G517)</f>
        <v>762965.89999999979</v>
      </c>
    </row>
    <row r="444" spans="1:8" x14ac:dyDescent="0.2">
      <c r="A444" s="29" t="s">
        <v>84</v>
      </c>
      <c r="B444" s="173"/>
      <c r="C444" s="30" t="s">
        <v>1395</v>
      </c>
      <c r="D444" s="155"/>
      <c r="E444" s="156"/>
      <c r="F444" s="157"/>
      <c r="G444" s="157"/>
      <c r="H444" s="34"/>
    </row>
    <row r="445" spans="1:8" ht="24" x14ac:dyDescent="0.2">
      <c r="A445" s="35" t="s">
        <v>87</v>
      </c>
      <c r="B445" s="173" t="s">
        <v>206</v>
      </c>
      <c r="C445" s="36" t="s">
        <v>249</v>
      </c>
      <c r="D445" s="19" t="s">
        <v>67</v>
      </c>
      <c r="E445" s="20">
        <v>11931.7</v>
      </c>
      <c r="F445" s="21">
        <v>0.44</v>
      </c>
      <c r="G445" s="21">
        <f t="shared" ref="G445:G449" si="31">ROUND(E445*F445,2)</f>
        <v>5249.95</v>
      </c>
      <c r="H445" s="93"/>
    </row>
    <row r="446" spans="1:8" ht="24" x14ac:dyDescent="0.2">
      <c r="A446" s="35" t="s">
        <v>1228</v>
      </c>
      <c r="B446" s="173"/>
      <c r="C446" s="36" t="s">
        <v>1573</v>
      </c>
      <c r="D446" s="19"/>
      <c r="E446" s="20"/>
      <c r="F446" s="21"/>
      <c r="G446" s="21"/>
      <c r="H446" s="93"/>
    </row>
    <row r="447" spans="1:8" ht="60" x14ac:dyDescent="0.2">
      <c r="A447" s="35" t="s">
        <v>1229</v>
      </c>
      <c r="B447" s="173" t="s">
        <v>242</v>
      </c>
      <c r="C447" s="36" t="s">
        <v>251</v>
      </c>
      <c r="D447" s="19" t="s">
        <v>68</v>
      </c>
      <c r="E447" s="20">
        <v>350</v>
      </c>
      <c r="F447" s="21">
        <v>6.88</v>
      </c>
      <c r="G447" s="21">
        <f t="shared" si="31"/>
        <v>2408</v>
      </c>
      <c r="H447" s="93"/>
    </row>
    <row r="448" spans="1:8" ht="37.5" x14ac:dyDescent="0.2">
      <c r="A448" s="35" t="s">
        <v>1230</v>
      </c>
      <c r="B448" s="173" t="s">
        <v>116</v>
      </c>
      <c r="C448" s="36" t="s">
        <v>72</v>
      </c>
      <c r="D448" s="19" t="s">
        <v>73</v>
      </c>
      <c r="E448" s="20">
        <v>525</v>
      </c>
      <c r="F448" s="21">
        <v>0.56000000000000005</v>
      </c>
      <c r="G448" s="21">
        <f t="shared" si="31"/>
        <v>294</v>
      </c>
      <c r="H448" s="93"/>
    </row>
    <row r="449" spans="1:8" ht="36" x14ac:dyDescent="0.2">
      <c r="A449" s="35" t="s">
        <v>1231</v>
      </c>
      <c r="B449" s="173" t="s">
        <v>371</v>
      </c>
      <c r="C449" s="36" t="s">
        <v>330</v>
      </c>
      <c r="D449" s="19" t="s">
        <v>74</v>
      </c>
      <c r="E449" s="20">
        <v>5250</v>
      </c>
      <c r="F449" s="21">
        <v>0.78</v>
      </c>
      <c r="G449" s="21">
        <f t="shared" si="31"/>
        <v>4095</v>
      </c>
      <c r="H449" s="93"/>
    </row>
    <row r="450" spans="1:8" x14ac:dyDescent="0.2">
      <c r="A450" s="35"/>
      <c r="B450" s="173"/>
      <c r="C450" s="36"/>
      <c r="D450" s="19"/>
      <c r="E450" s="20"/>
      <c r="F450" s="21"/>
      <c r="G450" s="21"/>
      <c r="H450" s="93"/>
    </row>
    <row r="451" spans="1:8" x14ac:dyDescent="0.2">
      <c r="A451" s="35"/>
      <c r="B451" s="173"/>
      <c r="C451" s="36"/>
      <c r="D451" s="19"/>
      <c r="E451" s="20"/>
      <c r="F451" s="21"/>
      <c r="G451" s="21"/>
      <c r="H451" s="93"/>
    </row>
    <row r="452" spans="1:8" ht="24" x14ac:dyDescent="0.2">
      <c r="A452" s="29" t="s">
        <v>85</v>
      </c>
      <c r="B452" s="172"/>
      <c r="C452" s="30" t="s">
        <v>1394</v>
      </c>
      <c r="D452" s="155"/>
      <c r="E452" s="156"/>
      <c r="F452" s="157"/>
      <c r="G452" s="157"/>
      <c r="H452" s="34"/>
    </row>
    <row r="453" spans="1:8" ht="24" x14ac:dyDescent="0.2">
      <c r="A453" s="35" t="s">
        <v>275</v>
      </c>
      <c r="B453" s="173" t="s">
        <v>1401</v>
      </c>
      <c r="C453" s="36" t="s">
        <v>1405</v>
      </c>
      <c r="D453" s="19" t="s">
        <v>68</v>
      </c>
      <c r="E453" s="20">
        <v>72</v>
      </c>
      <c r="F453" s="21">
        <v>186.53</v>
      </c>
      <c r="G453" s="21">
        <f t="shared" ref="G453:G473" si="32">ROUND(E453*F453,2)</f>
        <v>13430.16</v>
      </c>
      <c r="H453" s="22"/>
    </row>
    <row r="454" spans="1:8" ht="13.5" x14ac:dyDescent="0.2">
      <c r="A454" s="35" t="s">
        <v>276</v>
      </c>
      <c r="B454" s="173" t="s">
        <v>254</v>
      </c>
      <c r="C454" s="36" t="s">
        <v>88</v>
      </c>
      <c r="D454" s="19" t="s">
        <v>68</v>
      </c>
      <c r="E454" s="20">
        <v>39</v>
      </c>
      <c r="F454" s="21">
        <v>29.86</v>
      </c>
      <c r="G454" s="21">
        <f t="shared" si="32"/>
        <v>1164.54</v>
      </c>
      <c r="H454" s="22"/>
    </row>
    <row r="455" spans="1:8" ht="48" x14ac:dyDescent="0.2">
      <c r="A455" s="35" t="s">
        <v>277</v>
      </c>
      <c r="B455" s="173" t="s">
        <v>555</v>
      </c>
      <c r="C455" s="36" t="s">
        <v>252</v>
      </c>
      <c r="D455" s="19" t="s">
        <v>28</v>
      </c>
      <c r="E455" s="20">
        <v>1</v>
      </c>
      <c r="F455" s="21">
        <f>VLOOKUP(B455,[1]Plan1!$A$6:$G$3720,7,0)</f>
        <v>741.49</v>
      </c>
      <c r="G455" s="21">
        <f t="shared" si="32"/>
        <v>741.49</v>
      </c>
      <c r="H455" s="93"/>
    </row>
    <row r="456" spans="1:8" ht="37.5" x14ac:dyDescent="0.2">
      <c r="A456" s="35" t="s">
        <v>278</v>
      </c>
      <c r="B456" s="173" t="s">
        <v>116</v>
      </c>
      <c r="C456" s="36" t="s">
        <v>72</v>
      </c>
      <c r="D456" s="19" t="s">
        <v>73</v>
      </c>
      <c r="E456" s="20">
        <v>65</v>
      </c>
      <c r="F456" s="21">
        <v>0.56000000000000005</v>
      </c>
      <c r="G456" s="21">
        <f t="shared" si="32"/>
        <v>36.4</v>
      </c>
      <c r="H456" s="93"/>
    </row>
    <row r="457" spans="1:8" ht="36" x14ac:dyDescent="0.2">
      <c r="A457" s="35" t="s">
        <v>279</v>
      </c>
      <c r="B457" s="173" t="s">
        <v>371</v>
      </c>
      <c r="C457" s="36" t="s">
        <v>330</v>
      </c>
      <c r="D457" s="19" t="s">
        <v>74</v>
      </c>
      <c r="E457" s="20">
        <v>650</v>
      </c>
      <c r="F457" s="21">
        <v>0.78</v>
      </c>
      <c r="G457" s="21">
        <f t="shared" si="32"/>
        <v>507</v>
      </c>
      <c r="H457" s="93"/>
    </row>
    <row r="458" spans="1:8" ht="24" x14ac:dyDescent="0.2">
      <c r="A458" s="35" t="s">
        <v>280</v>
      </c>
      <c r="B458" s="173" t="s">
        <v>207</v>
      </c>
      <c r="C458" s="36" t="s">
        <v>1402</v>
      </c>
      <c r="D458" s="19" t="s">
        <v>68</v>
      </c>
      <c r="E458" s="20">
        <v>0.9</v>
      </c>
      <c r="F458" s="21">
        <v>433.52</v>
      </c>
      <c r="G458" s="21">
        <f t="shared" si="32"/>
        <v>390.17</v>
      </c>
      <c r="H458" s="93"/>
    </row>
    <row r="459" spans="1:8" ht="24" x14ac:dyDescent="0.2">
      <c r="A459" s="35" t="s">
        <v>281</v>
      </c>
      <c r="B459" s="173" t="s">
        <v>1274</v>
      </c>
      <c r="C459" s="36" t="s">
        <v>1286</v>
      </c>
      <c r="D459" s="19" t="s">
        <v>29</v>
      </c>
      <c r="E459" s="20">
        <v>598</v>
      </c>
      <c r="F459" s="21">
        <v>7.66</v>
      </c>
      <c r="G459" s="21">
        <f t="shared" si="32"/>
        <v>4580.68</v>
      </c>
      <c r="H459" s="93"/>
    </row>
    <row r="460" spans="1:8" ht="24" x14ac:dyDescent="0.2">
      <c r="A460" s="35" t="s">
        <v>282</v>
      </c>
      <c r="B460" s="173" t="s">
        <v>1275</v>
      </c>
      <c r="C460" s="36" t="s">
        <v>1287</v>
      </c>
      <c r="D460" s="19" t="s">
        <v>29</v>
      </c>
      <c r="E460" s="20">
        <v>1092</v>
      </c>
      <c r="F460" s="21">
        <v>6.82</v>
      </c>
      <c r="G460" s="21">
        <f t="shared" si="32"/>
        <v>7447.44</v>
      </c>
      <c r="H460" s="93"/>
    </row>
    <row r="461" spans="1:8" ht="24" x14ac:dyDescent="0.2">
      <c r="A461" s="35" t="s">
        <v>283</v>
      </c>
      <c r="B461" s="173" t="s">
        <v>1276</v>
      </c>
      <c r="C461" s="36" t="s">
        <v>1288</v>
      </c>
      <c r="D461" s="19" t="s">
        <v>29</v>
      </c>
      <c r="E461" s="20">
        <v>910</v>
      </c>
      <c r="F461" s="21">
        <v>6.34</v>
      </c>
      <c r="G461" s="21">
        <f t="shared" si="32"/>
        <v>5769.4</v>
      </c>
      <c r="H461" s="93"/>
    </row>
    <row r="462" spans="1:8" ht="36" x14ac:dyDescent="0.2">
      <c r="A462" s="35" t="s">
        <v>284</v>
      </c>
      <c r="B462" s="173" t="s">
        <v>1272</v>
      </c>
      <c r="C462" s="36" t="s">
        <v>1273</v>
      </c>
      <c r="D462" s="19" t="s">
        <v>68</v>
      </c>
      <c r="E462" s="20">
        <v>32.5</v>
      </c>
      <c r="F462" s="21">
        <v>484.49</v>
      </c>
      <c r="G462" s="21">
        <f t="shared" si="32"/>
        <v>15745.93</v>
      </c>
      <c r="H462" s="93"/>
    </row>
    <row r="463" spans="1:8" ht="60" x14ac:dyDescent="0.2">
      <c r="A463" s="35" t="s">
        <v>285</v>
      </c>
      <c r="B463" s="173" t="s">
        <v>241</v>
      </c>
      <c r="C463" s="36" t="s">
        <v>340</v>
      </c>
      <c r="D463" s="19" t="s">
        <v>67</v>
      </c>
      <c r="E463" s="20">
        <v>698</v>
      </c>
      <c r="F463" s="21">
        <v>53.88</v>
      </c>
      <c r="G463" s="21">
        <f t="shared" si="32"/>
        <v>37608.239999999998</v>
      </c>
      <c r="H463" s="93"/>
    </row>
    <row r="464" spans="1:8" ht="36" x14ac:dyDescent="0.2">
      <c r="A464" s="35" t="s">
        <v>286</v>
      </c>
      <c r="B464" s="173" t="s">
        <v>1291</v>
      </c>
      <c r="C464" s="36" t="s">
        <v>1314</v>
      </c>
      <c r="D464" s="19" t="s">
        <v>29</v>
      </c>
      <c r="E464" s="20">
        <v>1090</v>
      </c>
      <c r="F464" s="21">
        <v>9.7100000000000009</v>
      </c>
      <c r="G464" s="21">
        <f t="shared" si="32"/>
        <v>10583.9</v>
      </c>
      <c r="H464" s="93"/>
    </row>
    <row r="465" spans="1:8" ht="36" x14ac:dyDescent="0.2">
      <c r="A465" s="35" t="s">
        <v>1232</v>
      </c>
      <c r="B465" s="173" t="s">
        <v>1292</v>
      </c>
      <c r="C465" s="36" t="s">
        <v>1315</v>
      </c>
      <c r="D465" s="19" t="s">
        <v>29</v>
      </c>
      <c r="E465" s="20">
        <v>818</v>
      </c>
      <c r="F465" s="21">
        <v>9.35</v>
      </c>
      <c r="G465" s="21">
        <f t="shared" si="32"/>
        <v>7648.3</v>
      </c>
      <c r="H465" s="93"/>
    </row>
    <row r="466" spans="1:8" ht="36" x14ac:dyDescent="0.2">
      <c r="A466" s="35" t="s">
        <v>1375</v>
      </c>
      <c r="B466" s="173" t="s">
        <v>1293</v>
      </c>
      <c r="C466" s="36" t="s">
        <v>1316</v>
      </c>
      <c r="D466" s="19" t="s">
        <v>29</v>
      </c>
      <c r="E466" s="20">
        <v>1363</v>
      </c>
      <c r="F466" s="21">
        <v>7.61</v>
      </c>
      <c r="G466" s="21">
        <f t="shared" si="32"/>
        <v>10372.43</v>
      </c>
      <c r="H466" s="93"/>
    </row>
    <row r="467" spans="1:8" ht="36" x14ac:dyDescent="0.2">
      <c r="A467" s="35" t="s">
        <v>1376</v>
      </c>
      <c r="B467" s="173" t="s">
        <v>1294</v>
      </c>
      <c r="C467" s="36" t="s">
        <v>1317</v>
      </c>
      <c r="D467" s="19" t="s">
        <v>29</v>
      </c>
      <c r="E467" s="20">
        <v>1635</v>
      </c>
      <c r="F467" s="21">
        <v>6.72</v>
      </c>
      <c r="G467" s="21">
        <f t="shared" si="32"/>
        <v>10987.2</v>
      </c>
      <c r="H467" s="93"/>
    </row>
    <row r="468" spans="1:8" ht="36" x14ac:dyDescent="0.2">
      <c r="A468" s="35" t="s">
        <v>1377</v>
      </c>
      <c r="B468" s="173" t="s">
        <v>1295</v>
      </c>
      <c r="C468" s="36" t="s">
        <v>1318</v>
      </c>
      <c r="D468" s="19" t="s">
        <v>29</v>
      </c>
      <c r="E468" s="20">
        <v>545</v>
      </c>
      <c r="F468" s="21">
        <v>6.2</v>
      </c>
      <c r="G468" s="21">
        <f t="shared" si="32"/>
        <v>3379</v>
      </c>
      <c r="H468" s="93"/>
    </row>
    <row r="469" spans="1:8" ht="24" x14ac:dyDescent="0.2">
      <c r="A469" s="35" t="s">
        <v>1378</v>
      </c>
      <c r="B469" s="173" t="s">
        <v>1396</v>
      </c>
      <c r="C469" s="36" t="s">
        <v>1398</v>
      </c>
      <c r="D469" s="19" t="s">
        <v>68</v>
      </c>
      <c r="E469" s="20">
        <v>54.4</v>
      </c>
      <c r="F469" s="21">
        <v>358.53</v>
      </c>
      <c r="G469" s="21">
        <f t="shared" si="32"/>
        <v>19504.03</v>
      </c>
      <c r="H469" s="93"/>
    </row>
    <row r="470" spans="1:8" ht="24" x14ac:dyDescent="0.2">
      <c r="A470" s="35" t="s">
        <v>1379</v>
      </c>
      <c r="B470" s="173" t="s">
        <v>208</v>
      </c>
      <c r="C470" s="36" t="s">
        <v>1399</v>
      </c>
      <c r="D470" s="19" t="s">
        <v>68</v>
      </c>
      <c r="E470" s="20">
        <v>54.4</v>
      </c>
      <c r="F470" s="21">
        <v>133.43</v>
      </c>
      <c r="G470" s="21">
        <f t="shared" si="32"/>
        <v>7258.59</v>
      </c>
      <c r="H470" s="93"/>
    </row>
    <row r="471" spans="1:8" ht="36" x14ac:dyDescent="0.2">
      <c r="A471" s="35" t="s">
        <v>1380</v>
      </c>
      <c r="B471" s="173" t="s">
        <v>583</v>
      </c>
      <c r="C471" s="36" t="s">
        <v>472</v>
      </c>
      <c r="D471" s="19" t="s">
        <v>67</v>
      </c>
      <c r="E471" s="20">
        <v>6.7</v>
      </c>
      <c r="F471" s="20">
        <v>31.5</v>
      </c>
      <c r="G471" s="21">
        <f t="shared" si="32"/>
        <v>211.05</v>
      </c>
      <c r="H471" s="93"/>
    </row>
    <row r="472" spans="1:8" ht="36" x14ac:dyDescent="0.2">
      <c r="A472" s="35" t="s">
        <v>1381</v>
      </c>
      <c r="B472" s="173" t="s">
        <v>1364</v>
      </c>
      <c r="C472" s="36" t="s">
        <v>1365</v>
      </c>
      <c r="D472" s="19" t="s">
        <v>67</v>
      </c>
      <c r="E472" s="20">
        <v>1680.4</v>
      </c>
      <c r="F472" s="20">
        <v>6.13</v>
      </c>
      <c r="G472" s="21">
        <f t="shared" si="32"/>
        <v>10300.85</v>
      </c>
      <c r="H472" s="93"/>
    </row>
    <row r="473" spans="1:8" ht="48" x14ac:dyDescent="0.2">
      <c r="A473" s="35" t="s">
        <v>1382</v>
      </c>
      <c r="B473" s="173" t="s">
        <v>417</v>
      </c>
      <c r="C473" s="36" t="s">
        <v>418</v>
      </c>
      <c r="D473" s="19" t="s">
        <v>67</v>
      </c>
      <c r="E473" s="20">
        <v>1680.4</v>
      </c>
      <c r="F473" s="20">
        <v>38.99</v>
      </c>
      <c r="G473" s="21">
        <f t="shared" si="32"/>
        <v>65518.8</v>
      </c>
      <c r="H473" s="93"/>
    </row>
    <row r="474" spans="1:8" ht="24" x14ac:dyDescent="0.2">
      <c r="A474" s="35" t="s">
        <v>1383</v>
      </c>
      <c r="B474" s="173" t="s">
        <v>462</v>
      </c>
      <c r="C474" s="36" t="s">
        <v>468</v>
      </c>
      <c r="D474" s="19" t="s">
        <v>67</v>
      </c>
      <c r="E474" s="20">
        <v>1680.4</v>
      </c>
      <c r="F474" s="21">
        <v>1.8</v>
      </c>
      <c r="G474" s="21">
        <f t="shared" ref="G474:G485" si="33">ROUND(E474*F474,2)</f>
        <v>3024.72</v>
      </c>
      <c r="H474" s="93"/>
    </row>
    <row r="475" spans="1:8" ht="24" x14ac:dyDescent="0.2">
      <c r="A475" s="35" t="s">
        <v>1384</v>
      </c>
      <c r="B475" s="173" t="s">
        <v>463</v>
      </c>
      <c r="C475" s="36" t="s">
        <v>469</v>
      </c>
      <c r="D475" s="19" t="s">
        <v>67</v>
      </c>
      <c r="E475" s="20">
        <v>1680.4</v>
      </c>
      <c r="F475" s="21">
        <v>18.55</v>
      </c>
      <c r="G475" s="21">
        <f t="shared" si="33"/>
        <v>31171.42</v>
      </c>
      <c r="H475" s="93"/>
    </row>
    <row r="476" spans="1:8" ht="36" x14ac:dyDescent="0.2">
      <c r="A476" s="35" t="s">
        <v>1385</v>
      </c>
      <c r="B476" s="173" t="s">
        <v>471</v>
      </c>
      <c r="C476" s="36" t="s">
        <v>470</v>
      </c>
      <c r="D476" s="19" t="s">
        <v>67</v>
      </c>
      <c r="E476" s="20">
        <v>1680.4</v>
      </c>
      <c r="F476" s="21">
        <v>17.52</v>
      </c>
      <c r="G476" s="21">
        <f t="shared" si="33"/>
        <v>29440.61</v>
      </c>
      <c r="H476" s="93"/>
    </row>
    <row r="477" spans="1:8" ht="36" x14ac:dyDescent="0.2">
      <c r="A477" s="35" t="s">
        <v>1386</v>
      </c>
      <c r="B477" s="173" t="s">
        <v>1407</v>
      </c>
      <c r="C477" s="36" t="s">
        <v>1406</v>
      </c>
      <c r="D477" s="19" t="s">
        <v>68</v>
      </c>
      <c r="E477" s="20">
        <v>15</v>
      </c>
      <c r="F477" s="21">
        <v>1992.96</v>
      </c>
      <c r="G477" s="21">
        <f t="shared" si="33"/>
        <v>29894.400000000001</v>
      </c>
      <c r="H477" s="93"/>
    </row>
    <row r="478" spans="1:8" ht="36" x14ac:dyDescent="0.2">
      <c r="A478" s="35" t="s">
        <v>1387</v>
      </c>
      <c r="B478" s="173" t="s">
        <v>649</v>
      </c>
      <c r="C478" s="36" t="s">
        <v>1408</v>
      </c>
      <c r="D478" s="19" t="s">
        <v>67</v>
      </c>
      <c r="E478" s="20">
        <v>199.3</v>
      </c>
      <c r="F478" s="21">
        <f>VLOOKUP(B478,[1]Plan1!$A$6:$G$3720,7,0)</f>
        <v>196.7</v>
      </c>
      <c r="G478" s="21">
        <f t="shared" si="33"/>
        <v>39202.31</v>
      </c>
      <c r="H478" s="93"/>
    </row>
    <row r="479" spans="1:8" ht="60" x14ac:dyDescent="0.2">
      <c r="A479" s="35" t="s">
        <v>1388</v>
      </c>
      <c r="B479" s="173" t="s">
        <v>650</v>
      </c>
      <c r="C479" s="36" t="s">
        <v>2095</v>
      </c>
      <c r="D479" s="19" t="s">
        <v>28</v>
      </c>
      <c r="E479" s="20">
        <v>2</v>
      </c>
      <c r="F479" s="21">
        <f>VLOOKUP(B479,[1]Plan1!$A$6:$G$3720,7,0)</f>
        <v>3610.33</v>
      </c>
      <c r="G479" s="21">
        <f t="shared" si="33"/>
        <v>7220.66</v>
      </c>
      <c r="H479" s="93"/>
    </row>
    <row r="480" spans="1:8" ht="60" x14ac:dyDescent="0.2">
      <c r="A480" s="35" t="s">
        <v>1389</v>
      </c>
      <c r="B480" s="173" t="s">
        <v>651</v>
      </c>
      <c r="C480" s="36" t="s">
        <v>2096</v>
      </c>
      <c r="D480" s="19" t="s">
        <v>28</v>
      </c>
      <c r="E480" s="20">
        <v>2</v>
      </c>
      <c r="F480" s="21">
        <f>VLOOKUP(B480,[1]Plan1!$A$6:$G$3720,7,0)</f>
        <v>1764.1</v>
      </c>
      <c r="G480" s="21">
        <f t="shared" si="33"/>
        <v>3528.2</v>
      </c>
      <c r="H480" s="93"/>
    </row>
    <row r="481" spans="1:8" ht="48" x14ac:dyDescent="0.2">
      <c r="A481" s="35" t="s">
        <v>1390</v>
      </c>
      <c r="B481" s="173" t="s">
        <v>609</v>
      </c>
      <c r="C481" s="36" t="s">
        <v>1409</v>
      </c>
      <c r="D481" s="19" t="s">
        <v>67</v>
      </c>
      <c r="E481" s="20">
        <v>17.5</v>
      </c>
      <c r="F481" s="21">
        <f>VLOOKUP(B481,[1]Plan1!$A$6:$G$3720,7,0)</f>
        <v>314.42</v>
      </c>
      <c r="G481" s="21">
        <f t="shared" si="33"/>
        <v>5502.35</v>
      </c>
      <c r="H481" s="93"/>
    </row>
    <row r="482" spans="1:8" ht="36" x14ac:dyDescent="0.2">
      <c r="A482" s="35" t="s">
        <v>1391</v>
      </c>
      <c r="B482" s="173" t="s">
        <v>403</v>
      </c>
      <c r="C482" s="36" t="s">
        <v>2062</v>
      </c>
      <c r="D482" s="19" t="s">
        <v>67</v>
      </c>
      <c r="E482" s="20">
        <v>8.3000000000000007</v>
      </c>
      <c r="F482" s="20">
        <v>129.87</v>
      </c>
      <c r="G482" s="21">
        <f t="shared" si="33"/>
        <v>1077.92</v>
      </c>
      <c r="H482" s="93"/>
    </row>
    <row r="483" spans="1:8" ht="36" x14ac:dyDescent="0.2">
      <c r="A483" s="35" t="s">
        <v>1392</v>
      </c>
      <c r="B483" s="173" t="s">
        <v>404</v>
      </c>
      <c r="C483" s="36" t="s">
        <v>2063</v>
      </c>
      <c r="D483" s="19" t="s">
        <v>67</v>
      </c>
      <c r="E483" s="20">
        <v>8.3000000000000007</v>
      </c>
      <c r="F483" s="20">
        <v>43.67</v>
      </c>
      <c r="G483" s="21">
        <f t="shared" si="33"/>
        <v>362.46</v>
      </c>
      <c r="H483" s="93"/>
    </row>
    <row r="484" spans="1:8" ht="48" x14ac:dyDescent="0.2">
      <c r="A484" s="35" t="s">
        <v>1393</v>
      </c>
      <c r="B484" s="173" t="s">
        <v>486</v>
      </c>
      <c r="C484" s="36" t="s">
        <v>487</v>
      </c>
      <c r="D484" s="19" t="s">
        <v>67</v>
      </c>
      <c r="E484" s="20">
        <v>840</v>
      </c>
      <c r="F484" s="21">
        <v>49.98</v>
      </c>
      <c r="G484" s="21">
        <f t="shared" si="33"/>
        <v>41983.199999999997</v>
      </c>
      <c r="H484" s="93"/>
    </row>
    <row r="485" spans="1:8" ht="48" x14ac:dyDescent="0.2">
      <c r="A485" s="35" t="s">
        <v>1733</v>
      </c>
      <c r="B485" s="173" t="s">
        <v>1574</v>
      </c>
      <c r="C485" s="36" t="s">
        <v>2097</v>
      </c>
      <c r="D485" s="19" t="s">
        <v>12</v>
      </c>
      <c r="E485" s="20">
        <v>325</v>
      </c>
      <c r="F485" s="21">
        <v>25.45</v>
      </c>
      <c r="G485" s="21">
        <f t="shared" si="33"/>
        <v>8271.25</v>
      </c>
      <c r="H485" s="93"/>
    </row>
    <row r="486" spans="1:8" x14ac:dyDescent="0.2">
      <c r="A486" s="35"/>
      <c r="B486" s="173"/>
      <c r="C486" s="36"/>
      <c r="D486" s="19"/>
      <c r="E486" s="20"/>
      <c r="F486" s="21"/>
      <c r="G486" s="21"/>
      <c r="H486" s="93"/>
    </row>
    <row r="487" spans="1:8" x14ac:dyDescent="0.2">
      <c r="A487" s="35"/>
      <c r="B487" s="173"/>
      <c r="C487" s="36"/>
      <c r="D487" s="19"/>
      <c r="E487" s="20"/>
      <c r="F487" s="21"/>
      <c r="G487" s="21"/>
      <c r="H487" s="93"/>
    </row>
    <row r="488" spans="1:8" x14ac:dyDescent="0.2">
      <c r="A488" s="29" t="s">
        <v>199</v>
      </c>
      <c r="B488" s="172"/>
      <c r="C488" s="30" t="s">
        <v>1208</v>
      </c>
      <c r="D488" s="155"/>
      <c r="E488" s="156"/>
      <c r="F488" s="157"/>
      <c r="G488" s="157"/>
      <c r="H488" s="34"/>
    </row>
    <row r="489" spans="1:8" ht="36" x14ac:dyDescent="0.2">
      <c r="A489" s="35" t="s">
        <v>1371</v>
      </c>
      <c r="B489" s="173" t="s">
        <v>495</v>
      </c>
      <c r="C489" s="36" t="s">
        <v>1418</v>
      </c>
      <c r="D489" s="19" t="s">
        <v>67</v>
      </c>
      <c r="E489" s="20">
        <v>1272</v>
      </c>
      <c r="F489" s="21">
        <v>64.72</v>
      </c>
      <c r="G489" s="21">
        <f t="shared" ref="G489:G493" si="34">ROUND(E489*F489,2)</f>
        <v>82323.839999999997</v>
      </c>
      <c r="H489" s="93"/>
    </row>
    <row r="490" spans="1:8" ht="36" x14ac:dyDescent="0.2">
      <c r="A490" s="35" t="s">
        <v>1372</v>
      </c>
      <c r="B490" s="173" t="s">
        <v>496</v>
      </c>
      <c r="C490" s="36" t="s">
        <v>1417</v>
      </c>
      <c r="D490" s="19" t="s">
        <v>67</v>
      </c>
      <c r="E490" s="20">
        <v>688</v>
      </c>
      <c r="F490" s="21">
        <v>68.42</v>
      </c>
      <c r="G490" s="21">
        <f t="shared" si="34"/>
        <v>47072.959999999999</v>
      </c>
      <c r="H490" s="93"/>
    </row>
    <row r="491" spans="1:8" ht="36" x14ac:dyDescent="0.2">
      <c r="A491" s="35" t="s">
        <v>1734</v>
      </c>
      <c r="B491" s="173" t="s">
        <v>652</v>
      </c>
      <c r="C491" s="36" t="s">
        <v>494</v>
      </c>
      <c r="D491" s="19" t="s">
        <v>67</v>
      </c>
      <c r="E491" s="20">
        <v>149.30000000000001</v>
      </c>
      <c r="F491" s="21">
        <f>VLOOKUP(B491,[1]Plan1!$A$6:$G$3720,7,0)</f>
        <v>87.47</v>
      </c>
      <c r="G491" s="21">
        <f t="shared" si="34"/>
        <v>13059.27</v>
      </c>
      <c r="H491" s="93"/>
    </row>
    <row r="492" spans="1:8" ht="24" x14ac:dyDescent="0.2">
      <c r="A492" s="35" t="s">
        <v>1735</v>
      </c>
      <c r="B492" s="173" t="s">
        <v>653</v>
      </c>
      <c r="C492" s="36" t="s">
        <v>2098</v>
      </c>
      <c r="D492" s="19" t="s">
        <v>28</v>
      </c>
      <c r="E492" s="20">
        <v>8</v>
      </c>
      <c r="F492" s="21">
        <f>VLOOKUP(B492,[1]Plan1!$A$6:$G$3720,7,0)</f>
        <v>228.82999999999998</v>
      </c>
      <c r="G492" s="21">
        <f t="shared" si="34"/>
        <v>1830.64</v>
      </c>
      <c r="H492" s="93"/>
    </row>
    <row r="493" spans="1:8" ht="36" x14ac:dyDescent="0.2">
      <c r="A493" s="35" t="s">
        <v>1736</v>
      </c>
      <c r="B493" s="173" t="s">
        <v>321</v>
      </c>
      <c r="C493" s="36" t="s">
        <v>515</v>
      </c>
      <c r="D493" s="19" t="s">
        <v>12</v>
      </c>
      <c r="E493" s="20">
        <v>665</v>
      </c>
      <c r="F493" s="21">
        <v>20.85</v>
      </c>
      <c r="G493" s="21">
        <f t="shared" si="34"/>
        <v>13865.25</v>
      </c>
      <c r="H493" s="93"/>
    </row>
    <row r="494" spans="1:8" x14ac:dyDescent="0.2">
      <c r="A494" s="35"/>
      <c r="B494" s="173"/>
      <c r="C494" s="36"/>
      <c r="D494" s="19"/>
      <c r="E494" s="20"/>
      <c r="F494" s="21"/>
      <c r="G494" s="21"/>
      <c r="H494" s="93"/>
    </row>
    <row r="495" spans="1:8" x14ac:dyDescent="0.2">
      <c r="A495" s="35"/>
      <c r="B495" s="173"/>
      <c r="C495" s="36"/>
      <c r="D495" s="19"/>
      <c r="E495" s="20"/>
      <c r="F495" s="21"/>
      <c r="G495" s="21"/>
      <c r="H495" s="93"/>
    </row>
    <row r="496" spans="1:8" x14ac:dyDescent="0.2">
      <c r="A496" s="29" t="s">
        <v>200</v>
      </c>
      <c r="B496" s="172"/>
      <c r="C496" s="30" t="s">
        <v>1207</v>
      </c>
      <c r="D496" s="155"/>
      <c r="E496" s="156"/>
      <c r="F496" s="157"/>
      <c r="G496" s="157"/>
      <c r="H496" s="34"/>
    </row>
    <row r="497" spans="1:8" ht="24" x14ac:dyDescent="0.2">
      <c r="A497" s="35" t="s">
        <v>201</v>
      </c>
      <c r="B497" s="173" t="s">
        <v>372</v>
      </c>
      <c r="C497" s="36" t="s">
        <v>375</v>
      </c>
      <c r="D497" s="19" t="s">
        <v>12</v>
      </c>
      <c r="E497" s="20">
        <v>166</v>
      </c>
      <c r="F497" s="21">
        <v>32.17</v>
      </c>
      <c r="G497" s="21">
        <f t="shared" ref="G497:G502" si="35">ROUND(E497*F497,2)</f>
        <v>5340.22</v>
      </c>
      <c r="H497" s="93"/>
    </row>
    <row r="498" spans="1:8" ht="24" x14ac:dyDescent="0.2">
      <c r="A498" s="35" t="s">
        <v>245</v>
      </c>
      <c r="B498" s="173" t="s">
        <v>556</v>
      </c>
      <c r="C498" s="36" t="s">
        <v>255</v>
      </c>
      <c r="D498" s="19" t="s">
        <v>68</v>
      </c>
      <c r="E498" s="20">
        <v>309.2</v>
      </c>
      <c r="F498" s="21">
        <f>VLOOKUP(B498,[1]Plan1!$A$6:$G$3720,7,0)</f>
        <v>56.03</v>
      </c>
      <c r="G498" s="21">
        <f t="shared" si="35"/>
        <v>17324.48</v>
      </c>
      <c r="H498" s="22"/>
    </row>
    <row r="499" spans="1:8" ht="24" x14ac:dyDescent="0.2">
      <c r="A499" s="35" t="s">
        <v>246</v>
      </c>
      <c r="B499" s="173" t="s">
        <v>1419</v>
      </c>
      <c r="C499" s="36" t="s">
        <v>1421</v>
      </c>
      <c r="D499" s="19" t="s">
        <v>68</v>
      </c>
      <c r="E499" s="20">
        <v>38.700000000000003</v>
      </c>
      <c r="F499" s="21">
        <v>105.14</v>
      </c>
      <c r="G499" s="21">
        <f t="shared" si="35"/>
        <v>4068.92</v>
      </c>
      <c r="H499" s="22"/>
    </row>
    <row r="500" spans="1:8" ht="24" x14ac:dyDescent="0.2">
      <c r="A500" s="35" t="s">
        <v>1373</v>
      </c>
      <c r="B500" s="173" t="s">
        <v>1282</v>
      </c>
      <c r="C500" s="36" t="s">
        <v>1283</v>
      </c>
      <c r="D500" s="19" t="s">
        <v>67</v>
      </c>
      <c r="E500" s="20">
        <v>6.1</v>
      </c>
      <c r="F500" s="21">
        <v>11.25</v>
      </c>
      <c r="G500" s="21">
        <f t="shared" si="35"/>
        <v>68.63</v>
      </c>
      <c r="H500" s="22"/>
    </row>
    <row r="501" spans="1:8" ht="24" x14ac:dyDescent="0.2">
      <c r="A501" s="35" t="s">
        <v>1374</v>
      </c>
      <c r="B501" s="173" t="s">
        <v>1284</v>
      </c>
      <c r="C501" s="36" t="s">
        <v>1285</v>
      </c>
      <c r="D501" s="19" t="s">
        <v>12</v>
      </c>
      <c r="E501" s="20">
        <v>61</v>
      </c>
      <c r="F501" s="21">
        <v>16.43</v>
      </c>
      <c r="G501" s="21">
        <f t="shared" si="35"/>
        <v>1002.23</v>
      </c>
      <c r="H501" s="22"/>
    </row>
    <row r="502" spans="1:8" ht="24" x14ac:dyDescent="0.2">
      <c r="A502" s="35" t="s">
        <v>1737</v>
      </c>
      <c r="B502" s="173" t="s">
        <v>1420</v>
      </c>
      <c r="C502" s="36" t="s">
        <v>2099</v>
      </c>
      <c r="D502" s="19" t="s">
        <v>68</v>
      </c>
      <c r="E502" s="20">
        <v>54.2</v>
      </c>
      <c r="F502" s="21">
        <v>70.2</v>
      </c>
      <c r="G502" s="21">
        <f t="shared" si="35"/>
        <v>3804.84</v>
      </c>
      <c r="H502" s="93"/>
    </row>
    <row r="503" spans="1:8" ht="48" x14ac:dyDescent="0.2">
      <c r="A503" s="35" t="s">
        <v>1738</v>
      </c>
      <c r="B503" s="173" t="s">
        <v>654</v>
      </c>
      <c r="C503" s="36" t="s">
        <v>493</v>
      </c>
      <c r="D503" s="19" t="s">
        <v>67</v>
      </c>
      <c r="E503" s="20">
        <v>774</v>
      </c>
      <c r="F503" s="21">
        <f>VLOOKUP(B503,[1]Plan1!$A$6:$G$3720,7,0)</f>
        <v>68.84</v>
      </c>
      <c r="G503" s="21">
        <f>ROUND(E503*F503,2)</f>
        <v>53282.16</v>
      </c>
      <c r="H503" s="93"/>
    </row>
    <row r="504" spans="1:8" ht="36" x14ac:dyDescent="0.2">
      <c r="A504" s="35" t="s">
        <v>1739</v>
      </c>
      <c r="B504" s="173" t="s">
        <v>1407</v>
      </c>
      <c r="C504" s="36" t="s">
        <v>1423</v>
      </c>
      <c r="D504" s="19" t="s">
        <v>68</v>
      </c>
      <c r="E504" s="20">
        <v>0.7</v>
      </c>
      <c r="F504" s="21">
        <v>1992.96</v>
      </c>
      <c r="G504" s="21">
        <f>ROUND(E504*F504,2)</f>
        <v>1395.07</v>
      </c>
      <c r="H504" s="93"/>
    </row>
    <row r="505" spans="1:8" ht="36" x14ac:dyDescent="0.2">
      <c r="A505" s="35" t="s">
        <v>1740</v>
      </c>
      <c r="B505" s="173" t="s">
        <v>649</v>
      </c>
      <c r="C505" s="36" t="s">
        <v>1408</v>
      </c>
      <c r="D505" s="19" t="s">
        <v>67</v>
      </c>
      <c r="E505" s="20">
        <v>9.6</v>
      </c>
      <c r="F505" s="21">
        <f>VLOOKUP(B505,[1]Plan1!$A$6:$G$3720,7,0)</f>
        <v>196.7</v>
      </c>
      <c r="G505" s="21">
        <f>ROUND(E505*F505,2)</f>
        <v>1888.32</v>
      </c>
      <c r="H505" s="93"/>
    </row>
    <row r="506" spans="1:8" x14ac:dyDescent="0.2">
      <c r="A506" s="35"/>
      <c r="B506" s="173"/>
      <c r="C506" s="36"/>
      <c r="D506" s="19"/>
      <c r="E506" s="20"/>
      <c r="F506" s="21"/>
      <c r="G506" s="21"/>
      <c r="H506" s="93"/>
    </row>
    <row r="507" spans="1:8" x14ac:dyDescent="0.2">
      <c r="A507" s="35"/>
      <c r="B507" s="173"/>
      <c r="C507" s="36"/>
      <c r="D507" s="19"/>
      <c r="E507" s="20"/>
      <c r="F507" s="21"/>
      <c r="G507" s="21"/>
      <c r="H507" s="93"/>
    </row>
    <row r="508" spans="1:8" x14ac:dyDescent="0.2">
      <c r="A508" s="29" t="s">
        <v>202</v>
      </c>
      <c r="B508" s="172"/>
      <c r="C508" s="30" t="s">
        <v>1422</v>
      </c>
      <c r="D508" s="19"/>
      <c r="E508" s="20"/>
      <c r="F508" s="21"/>
      <c r="G508" s="21"/>
      <c r="H508" s="93"/>
    </row>
    <row r="509" spans="1:8" ht="13.5" x14ac:dyDescent="0.2">
      <c r="A509" s="35" t="s">
        <v>203</v>
      </c>
      <c r="B509" s="173" t="s">
        <v>519</v>
      </c>
      <c r="C509" s="36" t="s">
        <v>538</v>
      </c>
      <c r="D509" s="19" t="s">
        <v>67</v>
      </c>
      <c r="E509" s="20">
        <v>294.7</v>
      </c>
      <c r="F509" s="21">
        <v>1.25</v>
      </c>
      <c r="G509" s="21">
        <f t="shared" ref="G509:G512" si="36">ROUND(E509*F509,2)</f>
        <v>368.38</v>
      </c>
      <c r="H509" s="93"/>
    </row>
    <row r="510" spans="1:8" ht="13.5" x14ac:dyDescent="0.2">
      <c r="A510" s="35" t="s">
        <v>204</v>
      </c>
      <c r="B510" s="173" t="s">
        <v>1430</v>
      </c>
      <c r="C510" s="36" t="s">
        <v>1431</v>
      </c>
      <c r="D510" s="19" t="s">
        <v>67</v>
      </c>
      <c r="E510" s="20">
        <v>294.7</v>
      </c>
      <c r="F510" s="21">
        <v>13.94</v>
      </c>
      <c r="G510" s="21">
        <f t="shared" si="36"/>
        <v>4108.12</v>
      </c>
      <c r="H510" s="93"/>
    </row>
    <row r="511" spans="1:8" x14ac:dyDescent="0.2">
      <c r="A511" s="35" t="s">
        <v>1367</v>
      </c>
      <c r="B511" s="173" t="s">
        <v>521</v>
      </c>
      <c r="C511" s="36" t="s">
        <v>539</v>
      </c>
      <c r="D511" s="19" t="s">
        <v>28</v>
      </c>
      <c r="E511" s="20">
        <v>108</v>
      </c>
      <c r="F511" s="21">
        <v>55.12</v>
      </c>
      <c r="G511" s="21">
        <f t="shared" si="36"/>
        <v>5952.96</v>
      </c>
      <c r="H511" s="93"/>
    </row>
    <row r="512" spans="1:8" ht="24" x14ac:dyDescent="0.2">
      <c r="A512" s="35" t="s">
        <v>1741</v>
      </c>
      <c r="B512" s="173" t="s">
        <v>520</v>
      </c>
      <c r="C512" s="36" t="s">
        <v>540</v>
      </c>
      <c r="D512" s="19" t="s">
        <v>28</v>
      </c>
      <c r="E512" s="20">
        <v>12</v>
      </c>
      <c r="F512" s="21">
        <v>75.849999999999994</v>
      </c>
      <c r="G512" s="21">
        <f t="shared" si="36"/>
        <v>910.2</v>
      </c>
      <c r="H512" s="93"/>
    </row>
    <row r="513" spans="1:8" ht="36" x14ac:dyDescent="0.2">
      <c r="A513" s="35" t="s">
        <v>1742</v>
      </c>
      <c r="B513" s="173" t="s">
        <v>1407</v>
      </c>
      <c r="C513" s="36" t="s">
        <v>1435</v>
      </c>
      <c r="D513" s="19" t="s">
        <v>68</v>
      </c>
      <c r="E513" s="20">
        <v>12.7</v>
      </c>
      <c r="F513" s="21">
        <v>1992.96</v>
      </c>
      <c r="G513" s="21">
        <f>ROUND(E513*F513,2)</f>
        <v>25310.59</v>
      </c>
      <c r="H513" s="93"/>
    </row>
    <row r="514" spans="1:8" ht="36" x14ac:dyDescent="0.2">
      <c r="A514" s="35" t="s">
        <v>1743</v>
      </c>
      <c r="B514" s="173" t="s">
        <v>649</v>
      </c>
      <c r="C514" s="36" t="s">
        <v>1408</v>
      </c>
      <c r="D514" s="19" t="s">
        <v>67</v>
      </c>
      <c r="E514" s="20">
        <v>169</v>
      </c>
      <c r="F514" s="21">
        <f>VLOOKUP(B514,[1]Plan1!$A$6:$G$3720,7,0)</f>
        <v>196.7</v>
      </c>
      <c r="G514" s="21">
        <f>ROUND(E514*F514,2)</f>
        <v>33242.300000000003</v>
      </c>
      <c r="H514" s="93"/>
    </row>
    <row r="515" spans="1:8" ht="60" x14ac:dyDescent="0.2">
      <c r="A515" s="35" t="s">
        <v>1744</v>
      </c>
      <c r="B515" s="173" t="s">
        <v>655</v>
      </c>
      <c r="C515" s="36" t="s">
        <v>2100</v>
      </c>
      <c r="D515" s="19" t="s">
        <v>28</v>
      </c>
      <c r="E515" s="20">
        <v>1</v>
      </c>
      <c r="F515" s="21">
        <f>VLOOKUP(B515,[1]Plan1!$A$6:$G$3720,7,0)</f>
        <v>834.47</v>
      </c>
      <c r="G515" s="21">
        <f>ROUND(E515*F515,2)</f>
        <v>834.47</v>
      </c>
      <c r="H515" s="93"/>
    </row>
    <row r="516" spans="1:8" x14ac:dyDescent="0.2">
      <c r="A516" s="35"/>
      <c r="B516" s="173"/>
      <c r="C516" s="36"/>
      <c r="D516" s="19"/>
      <c r="E516" s="20"/>
      <c r="F516" s="21"/>
      <c r="G516" s="21"/>
      <c r="H516" s="93"/>
    </row>
    <row r="517" spans="1:8" x14ac:dyDescent="0.2">
      <c r="A517" s="35"/>
      <c r="B517" s="173"/>
      <c r="C517" s="36"/>
      <c r="D517" s="19"/>
      <c r="E517" s="20"/>
      <c r="F517" s="21"/>
      <c r="G517" s="21"/>
      <c r="H517" s="93"/>
    </row>
    <row r="518" spans="1:8" x14ac:dyDescent="0.2">
      <c r="A518" s="23">
        <v>5</v>
      </c>
      <c r="B518" s="174"/>
      <c r="C518" s="24" t="s">
        <v>287</v>
      </c>
      <c r="D518" s="160"/>
      <c r="E518" s="161"/>
      <c r="F518" s="162"/>
      <c r="G518" s="162"/>
      <c r="H518" s="28">
        <f>SUM(G519:G898)</f>
        <v>4591567.8300000038</v>
      </c>
    </row>
    <row r="519" spans="1:8" x14ac:dyDescent="0.2">
      <c r="A519" s="29" t="s">
        <v>497</v>
      </c>
      <c r="B519" s="172"/>
      <c r="C519" s="30" t="s">
        <v>297</v>
      </c>
      <c r="D519" s="155"/>
      <c r="E519" s="156"/>
      <c r="F519" s="157"/>
      <c r="G519" s="157"/>
      <c r="H519" s="34"/>
    </row>
    <row r="520" spans="1:8" ht="24" x14ac:dyDescent="0.2">
      <c r="A520" s="35" t="s">
        <v>498</v>
      </c>
      <c r="B520" s="173" t="s">
        <v>933</v>
      </c>
      <c r="C520" s="36" t="s">
        <v>347</v>
      </c>
      <c r="D520" s="19" t="s">
        <v>12</v>
      </c>
      <c r="E520" s="20">
        <v>469</v>
      </c>
      <c r="F520" s="21">
        <f>VLOOKUP(B520,[1]Plan1!$A$6:$G$3720,7,0)</f>
        <v>9.5299999999999994</v>
      </c>
      <c r="G520" s="21">
        <f t="shared" ref="G520:G562" si="37">ROUND(E520*F520,2)</f>
        <v>4469.57</v>
      </c>
      <c r="H520" s="22"/>
    </row>
    <row r="521" spans="1:8" ht="24" x14ac:dyDescent="0.2">
      <c r="A521" s="35" t="s">
        <v>1572</v>
      </c>
      <c r="B521" s="173" t="s">
        <v>934</v>
      </c>
      <c r="C521" s="36" t="s">
        <v>348</v>
      </c>
      <c r="D521" s="19" t="s">
        <v>12</v>
      </c>
      <c r="E521" s="20">
        <v>719</v>
      </c>
      <c r="F521" s="21">
        <f>VLOOKUP(B521,[1]Plan1!$A$6:$G$3720,7,0)</f>
        <v>14.780000000000001</v>
      </c>
      <c r="G521" s="21">
        <f t="shared" si="37"/>
        <v>10626.82</v>
      </c>
      <c r="H521" s="22"/>
    </row>
    <row r="522" spans="1:8" ht="24" x14ac:dyDescent="0.2">
      <c r="A522" s="35" t="s">
        <v>1745</v>
      </c>
      <c r="B522" s="173" t="s">
        <v>935</v>
      </c>
      <c r="C522" s="36" t="s">
        <v>349</v>
      </c>
      <c r="D522" s="19" t="s">
        <v>12</v>
      </c>
      <c r="E522" s="20">
        <v>25</v>
      </c>
      <c r="F522" s="21">
        <f>VLOOKUP(B522,[1]Plan1!$A$6:$G$3720,7,0)</f>
        <v>15.88</v>
      </c>
      <c r="G522" s="21">
        <f t="shared" si="37"/>
        <v>397</v>
      </c>
      <c r="H522" s="22"/>
    </row>
    <row r="523" spans="1:8" ht="24" x14ac:dyDescent="0.2">
      <c r="A523" s="35" t="s">
        <v>1746</v>
      </c>
      <c r="B523" s="173" t="s">
        <v>936</v>
      </c>
      <c r="C523" s="36" t="s">
        <v>350</v>
      </c>
      <c r="D523" s="19" t="s">
        <v>12</v>
      </c>
      <c r="E523" s="20">
        <v>718</v>
      </c>
      <c r="F523" s="21">
        <f>VLOOKUP(B523,[1]Plan1!$A$6:$G$3720,7,0)</f>
        <v>18.079999999999998</v>
      </c>
      <c r="G523" s="21">
        <f t="shared" si="37"/>
        <v>12981.44</v>
      </c>
      <c r="H523" s="22"/>
    </row>
    <row r="524" spans="1:8" ht="24" x14ac:dyDescent="0.2">
      <c r="A524" s="35" t="s">
        <v>1747</v>
      </c>
      <c r="B524" s="173" t="s">
        <v>937</v>
      </c>
      <c r="C524" s="36" t="s">
        <v>351</v>
      </c>
      <c r="D524" s="19" t="s">
        <v>12</v>
      </c>
      <c r="E524" s="20">
        <v>357</v>
      </c>
      <c r="F524" s="21">
        <f>VLOOKUP(B524,[1]Plan1!$A$6:$G$3720,7,0)</f>
        <v>33.089999999999996</v>
      </c>
      <c r="G524" s="21">
        <f t="shared" si="37"/>
        <v>11813.13</v>
      </c>
      <c r="H524" s="22"/>
    </row>
    <row r="525" spans="1:8" ht="24" x14ac:dyDescent="0.2">
      <c r="A525" s="35" t="s">
        <v>1748</v>
      </c>
      <c r="B525" s="173" t="s">
        <v>938</v>
      </c>
      <c r="C525" s="36" t="s">
        <v>762</v>
      </c>
      <c r="D525" s="19" t="s">
        <v>12</v>
      </c>
      <c r="E525" s="20">
        <v>14</v>
      </c>
      <c r="F525" s="21">
        <f>VLOOKUP(B525,[1]Plan1!$A$6:$G$3720,7,0)</f>
        <v>123.96</v>
      </c>
      <c r="G525" s="21">
        <f t="shared" si="37"/>
        <v>1735.44</v>
      </c>
      <c r="H525" s="22"/>
    </row>
    <row r="526" spans="1:8" ht="36" x14ac:dyDescent="0.2">
      <c r="A526" s="35" t="s">
        <v>1749</v>
      </c>
      <c r="B526" s="173" t="s">
        <v>939</v>
      </c>
      <c r="C526" s="36" t="s">
        <v>763</v>
      </c>
      <c r="D526" s="19" t="s">
        <v>12</v>
      </c>
      <c r="E526" s="20">
        <v>143</v>
      </c>
      <c r="F526" s="21">
        <f>VLOOKUP(B526,[1]Plan1!$A$6:$G$3720,7,0)</f>
        <v>81.460000000000008</v>
      </c>
      <c r="G526" s="21">
        <f t="shared" si="37"/>
        <v>11648.78</v>
      </c>
      <c r="H526" s="22"/>
    </row>
    <row r="527" spans="1:8" ht="36" x14ac:dyDescent="0.2">
      <c r="A527" s="35" t="s">
        <v>1750</v>
      </c>
      <c r="B527" s="173" t="s">
        <v>940</v>
      </c>
      <c r="C527" s="36" t="s">
        <v>764</v>
      </c>
      <c r="D527" s="19" t="s">
        <v>12</v>
      </c>
      <c r="E527" s="20">
        <v>14</v>
      </c>
      <c r="F527" s="21">
        <f>VLOOKUP(B527,[1]Plan1!$A$6:$G$3720,7,0)</f>
        <v>110.28</v>
      </c>
      <c r="G527" s="21">
        <f t="shared" si="37"/>
        <v>1543.92</v>
      </c>
      <c r="H527" s="22"/>
    </row>
    <row r="528" spans="1:8" ht="24" x14ac:dyDescent="0.2">
      <c r="A528" s="35" t="s">
        <v>1751</v>
      </c>
      <c r="B528" s="173" t="s">
        <v>941</v>
      </c>
      <c r="C528" s="36" t="s">
        <v>765</v>
      </c>
      <c r="D528" s="19" t="s">
        <v>12</v>
      </c>
      <c r="E528" s="20">
        <v>390</v>
      </c>
      <c r="F528" s="21">
        <f>VLOOKUP(B528,[1]Plan1!$A$6:$G$3720,7,0)</f>
        <v>30.130000000000003</v>
      </c>
      <c r="G528" s="21">
        <f t="shared" si="37"/>
        <v>11750.7</v>
      </c>
      <c r="H528" s="22"/>
    </row>
    <row r="529" spans="1:8" ht="24" x14ac:dyDescent="0.2">
      <c r="A529" s="35" t="s">
        <v>1752</v>
      </c>
      <c r="B529" s="173" t="s">
        <v>942</v>
      </c>
      <c r="C529" s="36" t="s">
        <v>766</v>
      </c>
      <c r="D529" s="19" t="s">
        <v>12</v>
      </c>
      <c r="E529" s="20">
        <v>310</v>
      </c>
      <c r="F529" s="21">
        <f>VLOOKUP(B529,[1]Plan1!$A$6:$G$3720,7,0)</f>
        <v>42.91</v>
      </c>
      <c r="G529" s="21">
        <f t="shared" si="37"/>
        <v>13302.1</v>
      </c>
      <c r="H529" s="22"/>
    </row>
    <row r="530" spans="1:8" ht="36" x14ac:dyDescent="0.2">
      <c r="A530" s="35" t="s">
        <v>1753</v>
      </c>
      <c r="B530" s="173" t="s">
        <v>943</v>
      </c>
      <c r="C530" s="36" t="s">
        <v>767</v>
      </c>
      <c r="D530" s="19" t="s">
        <v>12</v>
      </c>
      <c r="E530" s="20">
        <v>42</v>
      </c>
      <c r="F530" s="21">
        <f>VLOOKUP(B530,[1]Plan1!$A$6:$G$3720,7,0)</f>
        <v>116.55</v>
      </c>
      <c r="G530" s="21">
        <f t="shared" si="37"/>
        <v>4895.1000000000004</v>
      </c>
      <c r="H530" s="22"/>
    </row>
    <row r="531" spans="1:8" ht="36" x14ac:dyDescent="0.2">
      <c r="A531" s="35" t="s">
        <v>1754</v>
      </c>
      <c r="B531" s="173" t="s">
        <v>944</v>
      </c>
      <c r="C531" s="36" t="s">
        <v>768</v>
      </c>
      <c r="D531" s="19" t="s">
        <v>12</v>
      </c>
      <c r="E531" s="20">
        <v>4</v>
      </c>
      <c r="F531" s="21">
        <f>VLOOKUP(B531,[1]Plan1!$A$6:$G$3720,7,0)</f>
        <v>135.49</v>
      </c>
      <c r="G531" s="21">
        <f t="shared" si="37"/>
        <v>541.96</v>
      </c>
      <c r="H531" s="22"/>
    </row>
    <row r="532" spans="1:8" ht="36" x14ac:dyDescent="0.2">
      <c r="A532" s="35" t="s">
        <v>1755</v>
      </c>
      <c r="B532" s="173" t="s">
        <v>945</v>
      </c>
      <c r="C532" s="36" t="s">
        <v>769</v>
      </c>
      <c r="D532" s="19" t="s">
        <v>12</v>
      </c>
      <c r="E532" s="20">
        <v>6</v>
      </c>
      <c r="F532" s="21">
        <f>VLOOKUP(B532,[1]Plan1!$A$6:$G$3720,7,0)</f>
        <v>153.78</v>
      </c>
      <c r="G532" s="21">
        <f t="shared" si="37"/>
        <v>922.68</v>
      </c>
      <c r="H532" s="22"/>
    </row>
    <row r="533" spans="1:8" ht="36" x14ac:dyDescent="0.2">
      <c r="A533" s="35" t="s">
        <v>1756</v>
      </c>
      <c r="B533" s="173" t="s">
        <v>946</v>
      </c>
      <c r="C533" s="36" t="s">
        <v>770</v>
      </c>
      <c r="D533" s="19" t="s">
        <v>12</v>
      </c>
      <c r="E533" s="20">
        <v>17</v>
      </c>
      <c r="F533" s="21">
        <f>VLOOKUP(B533,[1]Plan1!$A$6:$G$3720,7,0)</f>
        <v>192.38</v>
      </c>
      <c r="G533" s="21">
        <f t="shared" si="37"/>
        <v>3270.46</v>
      </c>
      <c r="H533" s="22"/>
    </row>
    <row r="534" spans="1:8" ht="36" x14ac:dyDescent="0.2">
      <c r="A534" s="35" t="s">
        <v>1757</v>
      </c>
      <c r="B534" s="173" t="s">
        <v>901</v>
      </c>
      <c r="C534" s="36" t="s">
        <v>771</v>
      </c>
      <c r="D534" s="19" t="s">
        <v>28</v>
      </c>
      <c r="E534" s="20">
        <v>113</v>
      </c>
      <c r="F534" s="21">
        <v>43.82</v>
      </c>
      <c r="G534" s="21">
        <f t="shared" si="37"/>
        <v>4951.66</v>
      </c>
      <c r="H534" s="22"/>
    </row>
    <row r="535" spans="1:8" ht="36" x14ac:dyDescent="0.2">
      <c r="A535" s="35" t="s">
        <v>1758</v>
      </c>
      <c r="B535" s="173" t="s">
        <v>902</v>
      </c>
      <c r="C535" s="36" t="s">
        <v>772</v>
      </c>
      <c r="D535" s="19" t="s">
        <v>28</v>
      </c>
      <c r="E535" s="20">
        <v>18</v>
      </c>
      <c r="F535" s="21">
        <v>54.49</v>
      </c>
      <c r="G535" s="21">
        <f t="shared" si="37"/>
        <v>980.82</v>
      </c>
      <c r="H535" s="22"/>
    </row>
    <row r="536" spans="1:8" ht="36" x14ac:dyDescent="0.2">
      <c r="A536" s="35" t="s">
        <v>1759</v>
      </c>
      <c r="B536" s="173" t="s">
        <v>903</v>
      </c>
      <c r="C536" s="36" t="s">
        <v>773</v>
      </c>
      <c r="D536" s="19" t="s">
        <v>28</v>
      </c>
      <c r="E536" s="20">
        <v>1</v>
      </c>
      <c r="F536" s="21">
        <v>65.650000000000006</v>
      </c>
      <c r="G536" s="21">
        <f t="shared" si="37"/>
        <v>65.650000000000006</v>
      </c>
      <c r="H536" s="22"/>
    </row>
    <row r="537" spans="1:8" ht="36" x14ac:dyDescent="0.2">
      <c r="A537" s="35" t="s">
        <v>1760</v>
      </c>
      <c r="B537" s="173" t="s">
        <v>904</v>
      </c>
      <c r="C537" s="36" t="s">
        <v>774</v>
      </c>
      <c r="D537" s="19" t="s">
        <v>28</v>
      </c>
      <c r="E537" s="20">
        <v>10</v>
      </c>
      <c r="F537" s="21">
        <v>76.06</v>
      </c>
      <c r="G537" s="21">
        <f t="shared" si="37"/>
        <v>760.6</v>
      </c>
      <c r="H537" s="22"/>
    </row>
    <row r="538" spans="1:8" ht="36" x14ac:dyDescent="0.2">
      <c r="A538" s="35" t="s">
        <v>1761</v>
      </c>
      <c r="B538" s="173" t="s">
        <v>905</v>
      </c>
      <c r="C538" s="36" t="s">
        <v>775</v>
      </c>
      <c r="D538" s="19" t="s">
        <v>28</v>
      </c>
      <c r="E538" s="20">
        <v>7</v>
      </c>
      <c r="F538" s="21">
        <v>96.95</v>
      </c>
      <c r="G538" s="21">
        <f t="shared" si="37"/>
        <v>678.65</v>
      </c>
      <c r="H538" s="22"/>
    </row>
    <row r="539" spans="1:8" ht="36" x14ac:dyDescent="0.2">
      <c r="A539" s="35" t="s">
        <v>1762</v>
      </c>
      <c r="B539" s="173" t="s">
        <v>906</v>
      </c>
      <c r="C539" s="36" t="s">
        <v>776</v>
      </c>
      <c r="D539" s="19" t="s">
        <v>28</v>
      </c>
      <c r="E539" s="20">
        <v>4</v>
      </c>
      <c r="F539" s="21">
        <v>393.4</v>
      </c>
      <c r="G539" s="21">
        <f t="shared" si="37"/>
        <v>1573.6</v>
      </c>
      <c r="H539" s="22"/>
    </row>
    <row r="540" spans="1:8" ht="24" x14ac:dyDescent="0.2">
      <c r="A540" s="35" t="s">
        <v>1763</v>
      </c>
      <c r="B540" s="173" t="s">
        <v>907</v>
      </c>
      <c r="C540" s="36" t="s">
        <v>777</v>
      </c>
      <c r="D540" s="19" t="s">
        <v>28</v>
      </c>
      <c r="E540" s="20">
        <v>7</v>
      </c>
      <c r="F540" s="21">
        <v>51.43</v>
      </c>
      <c r="G540" s="21">
        <f t="shared" si="37"/>
        <v>360.01</v>
      </c>
      <c r="H540" s="22"/>
    </row>
    <row r="541" spans="1:8" ht="24" x14ac:dyDescent="0.2">
      <c r="A541" s="35" t="s">
        <v>1764</v>
      </c>
      <c r="B541" s="173" t="s">
        <v>908</v>
      </c>
      <c r="C541" s="36" t="s">
        <v>778</v>
      </c>
      <c r="D541" s="19" t="s">
        <v>28</v>
      </c>
      <c r="E541" s="20">
        <v>1</v>
      </c>
      <c r="F541" s="21">
        <v>127.73</v>
      </c>
      <c r="G541" s="21">
        <f t="shared" si="37"/>
        <v>127.73</v>
      </c>
      <c r="H541" s="22"/>
    </row>
    <row r="542" spans="1:8" ht="24" x14ac:dyDescent="0.2">
      <c r="A542" s="35" t="s">
        <v>1765</v>
      </c>
      <c r="B542" s="173" t="s">
        <v>947</v>
      </c>
      <c r="C542" s="36" t="s">
        <v>779</v>
      </c>
      <c r="D542" s="19" t="s">
        <v>28</v>
      </c>
      <c r="E542" s="20">
        <v>80</v>
      </c>
      <c r="F542" s="21">
        <f>VLOOKUP(B542,[1]Plan1!$A$6:$G$3720,7,0)</f>
        <v>45.06</v>
      </c>
      <c r="G542" s="21">
        <f t="shared" si="37"/>
        <v>3604.8</v>
      </c>
      <c r="H542" s="22"/>
    </row>
    <row r="543" spans="1:8" ht="24" x14ac:dyDescent="0.2">
      <c r="A543" s="35" t="s">
        <v>1766</v>
      </c>
      <c r="B543" s="173" t="s">
        <v>947</v>
      </c>
      <c r="C543" s="36" t="s">
        <v>780</v>
      </c>
      <c r="D543" s="19" t="s">
        <v>28</v>
      </c>
      <c r="E543" s="20">
        <v>2</v>
      </c>
      <c r="F543" s="21">
        <f>VLOOKUP(B543,[1]Plan1!$A$6:$G$3720,7,0)</f>
        <v>45.06</v>
      </c>
      <c r="G543" s="21">
        <f t="shared" si="37"/>
        <v>90.12</v>
      </c>
      <c r="H543" s="22"/>
    </row>
    <row r="544" spans="1:8" ht="36" x14ac:dyDescent="0.2">
      <c r="A544" s="35" t="s">
        <v>1767</v>
      </c>
      <c r="B544" s="173" t="s">
        <v>909</v>
      </c>
      <c r="C544" s="36" t="s">
        <v>656</v>
      </c>
      <c r="D544" s="19" t="s">
        <v>28</v>
      </c>
      <c r="E544" s="20">
        <v>40</v>
      </c>
      <c r="F544" s="21">
        <v>51.39</v>
      </c>
      <c r="G544" s="21">
        <f t="shared" si="37"/>
        <v>2055.6</v>
      </c>
      <c r="H544" s="22"/>
    </row>
    <row r="545" spans="1:8" ht="24" x14ac:dyDescent="0.2">
      <c r="A545" s="35" t="s">
        <v>1768</v>
      </c>
      <c r="B545" s="173" t="s">
        <v>948</v>
      </c>
      <c r="C545" s="36" t="s">
        <v>657</v>
      </c>
      <c r="D545" s="19" t="s">
        <v>28</v>
      </c>
      <c r="E545" s="20">
        <v>16</v>
      </c>
      <c r="F545" s="21">
        <f>VLOOKUP(B545,[1]Plan1!$A$6:$G$3720,7,0)</f>
        <v>189.82</v>
      </c>
      <c r="G545" s="21">
        <f t="shared" si="37"/>
        <v>3037.12</v>
      </c>
      <c r="H545" s="22"/>
    </row>
    <row r="546" spans="1:8" ht="60" x14ac:dyDescent="0.2">
      <c r="A546" s="35" t="s">
        <v>1769</v>
      </c>
      <c r="B546" s="173" t="s">
        <v>949</v>
      </c>
      <c r="C546" s="36" t="s">
        <v>2101</v>
      </c>
      <c r="D546" s="19" t="s">
        <v>28</v>
      </c>
      <c r="E546" s="20">
        <v>3</v>
      </c>
      <c r="F546" s="21">
        <f>VLOOKUP(B546,[1]Plan1!$A$6:$G$3720,7,0)</f>
        <v>150.12</v>
      </c>
      <c r="G546" s="21">
        <f t="shared" si="37"/>
        <v>450.36</v>
      </c>
      <c r="H546" s="22"/>
    </row>
    <row r="547" spans="1:8" ht="60" x14ac:dyDescent="0.2">
      <c r="A547" s="35" t="s">
        <v>1770</v>
      </c>
      <c r="B547" s="173" t="s">
        <v>950</v>
      </c>
      <c r="C547" s="36" t="s">
        <v>288</v>
      </c>
      <c r="D547" s="19" t="s">
        <v>28</v>
      </c>
      <c r="E547" s="20">
        <v>6</v>
      </c>
      <c r="F547" s="21">
        <f>VLOOKUP(B547,[1]Plan1!$A$6:$G$3720,7,0)</f>
        <v>329.05999999999995</v>
      </c>
      <c r="G547" s="21">
        <f t="shared" si="37"/>
        <v>1974.36</v>
      </c>
      <c r="H547" s="22"/>
    </row>
    <row r="548" spans="1:8" ht="24" x14ac:dyDescent="0.2">
      <c r="A548" s="35" t="s">
        <v>1771</v>
      </c>
      <c r="B548" s="173" t="s">
        <v>910</v>
      </c>
      <c r="C548" s="36" t="s">
        <v>2102</v>
      </c>
      <c r="D548" s="19" t="s">
        <v>28</v>
      </c>
      <c r="E548" s="20">
        <v>5</v>
      </c>
      <c r="F548" s="21">
        <v>33.43</v>
      </c>
      <c r="G548" s="21">
        <f t="shared" si="37"/>
        <v>167.15</v>
      </c>
      <c r="H548" s="22"/>
    </row>
    <row r="549" spans="1:8" ht="24" x14ac:dyDescent="0.2">
      <c r="A549" s="35" t="s">
        <v>1772</v>
      </c>
      <c r="B549" s="173" t="s">
        <v>951</v>
      </c>
      <c r="C549" s="36" t="s">
        <v>658</v>
      </c>
      <c r="D549" s="19" t="s">
        <v>28</v>
      </c>
      <c r="E549" s="20">
        <v>4</v>
      </c>
      <c r="F549" s="21">
        <f>VLOOKUP(B549,[1]Plan1!$A$6:$G$3720,7,0)</f>
        <v>109.12</v>
      </c>
      <c r="G549" s="21">
        <f t="shared" si="37"/>
        <v>436.48</v>
      </c>
      <c r="H549" s="22"/>
    </row>
    <row r="550" spans="1:8" ht="24" x14ac:dyDescent="0.2">
      <c r="A550" s="35" t="s">
        <v>1773</v>
      </c>
      <c r="B550" s="173" t="s">
        <v>952</v>
      </c>
      <c r="C550" s="36" t="s">
        <v>659</v>
      </c>
      <c r="D550" s="19" t="s">
        <v>28</v>
      </c>
      <c r="E550" s="20">
        <v>4</v>
      </c>
      <c r="F550" s="21">
        <f>VLOOKUP(B550,[1]Plan1!$A$6:$G$3720,7,0)</f>
        <v>320.33999999999997</v>
      </c>
      <c r="G550" s="21">
        <f t="shared" si="37"/>
        <v>1281.3599999999999</v>
      </c>
      <c r="H550" s="22"/>
    </row>
    <row r="551" spans="1:8" ht="60" x14ac:dyDescent="0.2">
      <c r="A551" s="35" t="s">
        <v>1774</v>
      </c>
      <c r="B551" s="173" t="s">
        <v>953</v>
      </c>
      <c r="C551" s="36" t="s">
        <v>660</v>
      </c>
      <c r="D551" s="19" t="s">
        <v>28</v>
      </c>
      <c r="E551" s="20">
        <v>1</v>
      </c>
      <c r="F551" s="21">
        <f>VLOOKUP(B551,[1]Plan1!$A$6:$G$3720,7,0)</f>
        <v>1890.4999999999998</v>
      </c>
      <c r="G551" s="21">
        <f t="shared" si="37"/>
        <v>1890.5</v>
      </c>
      <c r="H551" s="22"/>
    </row>
    <row r="552" spans="1:8" ht="48" x14ac:dyDescent="0.2">
      <c r="A552" s="35" t="s">
        <v>1775</v>
      </c>
      <c r="B552" s="173" t="s">
        <v>954</v>
      </c>
      <c r="C552" s="36" t="s">
        <v>661</v>
      </c>
      <c r="D552" s="19" t="s">
        <v>28</v>
      </c>
      <c r="E552" s="20">
        <v>1</v>
      </c>
      <c r="F552" s="21">
        <f>VLOOKUP(B552,[1]Plan1!$A$6:$G$3720,7,0)</f>
        <v>8456.25</v>
      </c>
      <c r="G552" s="21">
        <f t="shared" si="37"/>
        <v>8456.25</v>
      </c>
      <c r="H552" s="22"/>
    </row>
    <row r="553" spans="1:8" ht="48" x14ac:dyDescent="0.2">
      <c r="A553" s="35" t="s">
        <v>1776</v>
      </c>
      <c r="B553" s="173" t="s">
        <v>955</v>
      </c>
      <c r="C553" s="36" t="s">
        <v>662</v>
      </c>
      <c r="D553" s="19" t="s">
        <v>28</v>
      </c>
      <c r="E553" s="20">
        <v>1</v>
      </c>
      <c r="F553" s="21">
        <f>VLOOKUP(B553,[1]Plan1!$A$6:$G$3720,7,0)</f>
        <v>6742.2699999999986</v>
      </c>
      <c r="G553" s="21">
        <f t="shared" si="37"/>
        <v>6742.27</v>
      </c>
      <c r="H553" s="22"/>
    </row>
    <row r="554" spans="1:8" ht="36" x14ac:dyDescent="0.2">
      <c r="A554" s="35" t="s">
        <v>1777</v>
      </c>
      <c r="B554" s="173" t="s">
        <v>956</v>
      </c>
      <c r="C554" s="36" t="s">
        <v>2103</v>
      </c>
      <c r="D554" s="19" t="s">
        <v>28</v>
      </c>
      <c r="E554" s="20">
        <v>1</v>
      </c>
      <c r="F554" s="21">
        <f>VLOOKUP(B554,[1]Plan1!$A$6:$G$3720,7,0)</f>
        <v>6893.36</v>
      </c>
      <c r="G554" s="21">
        <f t="shared" si="37"/>
        <v>6893.36</v>
      </c>
      <c r="H554" s="22"/>
    </row>
    <row r="555" spans="1:8" ht="36" x14ac:dyDescent="0.2">
      <c r="A555" s="35" t="s">
        <v>1778</v>
      </c>
      <c r="B555" s="173" t="s">
        <v>957</v>
      </c>
      <c r="C555" s="36" t="s">
        <v>1200</v>
      </c>
      <c r="D555" s="19" t="s">
        <v>28</v>
      </c>
      <c r="E555" s="20">
        <v>18</v>
      </c>
      <c r="F555" s="21">
        <f>VLOOKUP(B555,[1]Plan1!$A$6:$G$3720,7,0)</f>
        <v>324.19</v>
      </c>
      <c r="G555" s="21">
        <f t="shared" si="37"/>
        <v>5835.42</v>
      </c>
      <c r="H555" s="22"/>
    </row>
    <row r="556" spans="1:8" ht="72" x14ac:dyDescent="0.2">
      <c r="A556" s="35" t="s">
        <v>1779</v>
      </c>
      <c r="B556" s="173" t="s">
        <v>958</v>
      </c>
      <c r="C556" s="36" t="s">
        <v>2104</v>
      </c>
      <c r="D556" s="19" t="s">
        <v>28</v>
      </c>
      <c r="E556" s="20">
        <v>7</v>
      </c>
      <c r="F556" s="21">
        <f>VLOOKUP(B556,[1]Plan1!$A$6:$G$3720,7,0)</f>
        <v>1124.77</v>
      </c>
      <c r="G556" s="21">
        <f t="shared" si="37"/>
        <v>7873.39</v>
      </c>
      <c r="H556" s="22"/>
    </row>
    <row r="557" spans="1:8" ht="60" x14ac:dyDescent="0.2">
      <c r="A557" s="35" t="s">
        <v>1780</v>
      </c>
      <c r="B557" s="173" t="s">
        <v>959</v>
      </c>
      <c r="C557" s="36" t="s">
        <v>665</v>
      </c>
      <c r="D557" s="19" t="s">
        <v>28</v>
      </c>
      <c r="E557" s="20">
        <v>2</v>
      </c>
      <c r="F557" s="21">
        <f>VLOOKUP(B557,[1]Plan1!$A$6:$G$3720,7,0)</f>
        <v>67237.91</v>
      </c>
      <c r="G557" s="21">
        <f t="shared" si="37"/>
        <v>134475.82</v>
      </c>
      <c r="H557" s="22"/>
    </row>
    <row r="558" spans="1:8" ht="60" x14ac:dyDescent="0.2">
      <c r="A558" s="35" t="s">
        <v>1781</v>
      </c>
      <c r="B558" s="173" t="s">
        <v>242</v>
      </c>
      <c r="C558" s="36" t="s">
        <v>251</v>
      </c>
      <c r="D558" s="19" t="s">
        <v>68</v>
      </c>
      <c r="E558" s="20">
        <v>150</v>
      </c>
      <c r="F558" s="21">
        <v>6.88</v>
      </c>
      <c r="G558" s="21">
        <f t="shared" si="37"/>
        <v>1032</v>
      </c>
      <c r="H558" s="22"/>
    </row>
    <row r="559" spans="1:8" ht="24" x14ac:dyDescent="0.2">
      <c r="A559" s="35" t="s">
        <v>1782</v>
      </c>
      <c r="B559" s="173" t="s">
        <v>329</v>
      </c>
      <c r="C559" s="36" t="s">
        <v>89</v>
      </c>
      <c r="D559" s="19" t="s">
        <v>68</v>
      </c>
      <c r="E559" s="20">
        <v>100</v>
      </c>
      <c r="F559" s="21">
        <v>58.41</v>
      </c>
      <c r="G559" s="21">
        <f t="shared" si="37"/>
        <v>5841</v>
      </c>
      <c r="H559" s="22"/>
    </row>
    <row r="560" spans="1:8" ht="13.5" x14ac:dyDescent="0.2">
      <c r="A560" s="35" t="s">
        <v>1783</v>
      </c>
      <c r="B560" s="173" t="s">
        <v>254</v>
      </c>
      <c r="C560" s="36" t="s">
        <v>88</v>
      </c>
      <c r="D560" s="19" t="s">
        <v>68</v>
      </c>
      <c r="E560" s="20">
        <v>175</v>
      </c>
      <c r="F560" s="21">
        <v>29.86</v>
      </c>
      <c r="G560" s="21">
        <f t="shared" si="37"/>
        <v>5225.5</v>
      </c>
      <c r="H560" s="22"/>
    </row>
    <row r="561" spans="1:8" ht="37.5" x14ac:dyDescent="0.2">
      <c r="A561" s="35" t="s">
        <v>1784</v>
      </c>
      <c r="B561" s="173" t="s">
        <v>116</v>
      </c>
      <c r="C561" s="36" t="s">
        <v>72</v>
      </c>
      <c r="D561" s="19" t="s">
        <v>73</v>
      </c>
      <c r="E561" s="20">
        <v>78</v>
      </c>
      <c r="F561" s="21">
        <v>0.56000000000000005</v>
      </c>
      <c r="G561" s="21">
        <f t="shared" si="37"/>
        <v>43.68</v>
      </c>
      <c r="H561" s="22"/>
    </row>
    <row r="562" spans="1:8" ht="36" x14ac:dyDescent="0.2">
      <c r="A562" s="35" t="s">
        <v>1785</v>
      </c>
      <c r="B562" s="173" t="s">
        <v>371</v>
      </c>
      <c r="C562" s="36" t="s">
        <v>330</v>
      </c>
      <c r="D562" s="19" t="s">
        <v>74</v>
      </c>
      <c r="E562" s="20">
        <v>780</v>
      </c>
      <c r="F562" s="21">
        <v>0.78</v>
      </c>
      <c r="G562" s="21">
        <f t="shared" si="37"/>
        <v>608.4</v>
      </c>
      <c r="H562" s="22"/>
    </row>
    <row r="563" spans="1:8" x14ac:dyDescent="0.2">
      <c r="A563" s="35"/>
      <c r="B563" s="173"/>
      <c r="C563" s="36"/>
      <c r="D563" s="19"/>
      <c r="E563" s="20"/>
      <c r="F563" s="21"/>
      <c r="G563" s="21"/>
      <c r="H563" s="22"/>
    </row>
    <row r="564" spans="1:8" x14ac:dyDescent="0.2">
      <c r="A564" s="35"/>
      <c r="B564" s="173"/>
      <c r="C564" s="36"/>
      <c r="D564" s="19"/>
      <c r="E564" s="20"/>
      <c r="F564" s="21"/>
      <c r="G564" s="21"/>
      <c r="H564" s="22"/>
    </row>
    <row r="565" spans="1:8" ht="24" x14ac:dyDescent="0.2">
      <c r="A565" s="29" t="s">
        <v>499</v>
      </c>
      <c r="B565" s="172"/>
      <c r="C565" s="30" t="s">
        <v>666</v>
      </c>
      <c r="D565" s="155"/>
      <c r="E565" s="156"/>
      <c r="F565" s="157"/>
      <c r="G565" s="157"/>
      <c r="H565" s="34"/>
    </row>
    <row r="566" spans="1:8" ht="24" x14ac:dyDescent="0.2">
      <c r="A566" s="35" t="s">
        <v>500</v>
      </c>
      <c r="B566" s="173" t="s">
        <v>936</v>
      </c>
      <c r="C566" s="36" t="s">
        <v>350</v>
      </c>
      <c r="D566" s="19" t="s">
        <v>12</v>
      </c>
      <c r="E566" s="20">
        <v>6</v>
      </c>
      <c r="F566" s="21">
        <f>VLOOKUP(B566,[1]Plan1!$A$6:$G$3720,7,0)</f>
        <v>18.079999999999998</v>
      </c>
      <c r="G566" s="21">
        <f t="shared" ref="G566:G595" si="38">ROUND(E566*F566,2)</f>
        <v>108.48</v>
      </c>
      <c r="H566" s="22"/>
    </row>
    <row r="567" spans="1:8" ht="24" x14ac:dyDescent="0.2">
      <c r="A567" s="35" t="s">
        <v>501</v>
      </c>
      <c r="B567" s="173" t="s">
        <v>937</v>
      </c>
      <c r="C567" s="36" t="s">
        <v>351</v>
      </c>
      <c r="D567" s="19" t="s">
        <v>12</v>
      </c>
      <c r="E567" s="20">
        <v>30</v>
      </c>
      <c r="F567" s="21">
        <f>VLOOKUP(B567,[1]Plan1!$A$6:$G$3720,7,0)</f>
        <v>33.089999999999996</v>
      </c>
      <c r="G567" s="21">
        <f t="shared" si="38"/>
        <v>992.7</v>
      </c>
      <c r="H567" s="22"/>
    </row>
    <row r="568" spans="1:8" ht="24" x14ac:dyDescent="0.2">
      <c r="A568" s="35" t="s">
        <v>502</v>
      </c>
      <c r="B568" s="173" t="s">
        <v>960</v>
      </c>
      <c r="C568" s="36" t="s">
        <v>791</v>
      </c>
      <c r="D568" s="19" t="s">
        <v>12</v>
      </c>
      <c r="E568" s="20">
        <v>156</v>
      </c>
      <c r="F568" s="21">
        <f>VLOOKUP(B568,[1]Plan1!$A$6:$G$3720,7,0)</f>
        <v>66.460000000000008</v>
      </c>
      <c r="G568" s="21">
        <f t="shared" si="38"/>
        <v>10367.76</v>
      </c>
      <c r="H568" s="22"/>
    </row>
    <row r="569" spans="1:8" ht="24" x14ac:dyDescent="0.2">
      <c r="A569" s="35" t="s">
        <v>503</v>
      </c>
      <c r="B569" s="173" t="s">
        <v>938</v>
      </c>
      <c r="C569" s="36" t="s">
        <v>762</v>
      </c>
      <c r="D569" s="19" t="s">
        <v>12</v>
      </c>
      <c r="E569" s="20">
        <v>384</v>
      </c>
      <c r="F569" s="21">
        <f>VLOOKUP(B569,[1]Plan1!$A$6:$G$3720,7,0)</f>
        <v>123.96</v>
      </c>
      <c r="G569" s="21">
        <f t="shared" si="38"/>
        <v>47600.639999999999</v>
      </c>
      <c r="H569" s="22"/>
    </row>
    <row r="570" spans="1:8" x14ac:dyDescent="0.2">
      <c r="A570" s="35" t="s">
        <v>504</v>
      </c>
      <c r="B570" s="173" t="s">
        <v>911</v>
      </c>
      <c r="C570" s="36" t="s">
        <v>781</v>
      </c>
      <c r="D570" s="19" t="s">
        <v>28</v>
      </c>
      <c r="E570" s="20">
        <v>32</v>
      </c>
      <c r="F570" s="21">
        <v>56.31</v>
      </c>
      <c r="G570" s="21">
        <f t="shared" si="38"/>
        <v>1801.92</v>
      </c>
      <c r="H570" s="22"/>
    </row>
    <row r="571" spans="1:8" ht="24" x14ac:dyDescent="0.2">
      <c r="A571" s="35" t="s">
        <v>505</v>
      </c>
      <c r="B571" s="173" t="s">
        <v>961</v>
      </c>
      <c r="C571" s="36" t="s">
        <v>782</v>
      </c>
      <c r="D571" s="19" t="s">
        <v>28</v>
      </c>
      <c r="E571" s="20">
        <v>8</v>
      </c>
      <c r="F571" s="21">
        <f>VLOOKUP(B571,[1]Plan1!$A$6:$G$3720,7,0)</f>
        <v>36.14</v>
      </c>
      <c r="G571" s="21">
        <f t="shared" si="38"/>
        <v>289.12</v>
      </c>
      <c r="H571" s="22"/>
    </row>
    <row r="572" spans="1:8" ht="24" x14ac:dyDescent="0.2">
      <c r="A572" s="35" t="s">
        <v>506</v>
      </c>
      <c r="B572" s="173" t="s">
        <v>962</v>
      </c>
      <c r="C572" s="36" t="s">
        <v>783</v>
      </c>
      <c r="D572" s="19" t="s">
        <v>28</v>
      </c>
      <c r="E572" s="20">
        <v>28</v>
      </c>
      <c r="F572" s="21">
        <f>VLOOKUP(B572,[1]Plan1!$A$6:$G$3720,7,0)</f>
        <v>35.760000000000005</v>
      </c>
      <c r="G572" s="21">
        <f t="shared" si="38"/>
        <v>1001.28</v>
      </c>
      <c r="H572" s="22"/>
    </row>
    <row r="573" spans="1:8" ht="24" x14ac:dyDescent="0.2">
      <c r="A573" s="35" t="s">
        <v>507</v>
      </c>
      <c r="B573" s="173" t="s">
        <v>963</v>
      </c>
      <c r="C573" s="36" t="s">
        <v>784</v>
      </c>
      <c r="D573" s="19" t="s">
        <v>28</v>
      </c>
      <c r="E573" s="20">
        <v>25</v>
      </c>
      <c r="F573" s="21">
        <f>VLOOKUP(B573,[1]Plan1!$A$6:$G$3720,7,0)</f>
        <v>18.79</v>
      </c>
      <c r="G573" s="21">
        <f t="shared" si="38"/>
        <v>469.75</v>
      </c>
      <c r="H573" s="22"/>
    </row>
    <row r="574" spans="1:8" ht="24" x14ac:dyDescent="0.2">
      <c r="A574" s="35" t="s">
        <v>508</v>
      </c>
      <c r="B574" s="173" t="s">
        <v>912</v>
      </c>
      <c r="C574" s="36" t="s">
        <v>785</v>
      </c>
      <c r="D574" s="19" t="s">
        <v>28</v>
      </c>
      <c r="E574" s="20">
        <v>28</v>
      </c>
      <c r="F574" s="21">
        <v>18.170000000000002</v>
      </c>
      <c r="G574" s="21">
        <f t="shared" si="38"/>
        <v>508.76</v>
      </c>
      <c r="H574" s="22"/>
    </row>
    <row r="575" spans="1:8" ht="36" x14ac:dyDescent="0.2">
      <c r="A575" s="35" t="s">
        <v>509</v>
      </c>
      <c r="B575" s="173" t="s">
        <v>964</v>
      </c>
      <c r="C575" s="36" t="s">
        <v>786</v>
      </c>
      <c r="D575" s="19" t="s">
        <v>28</v>
      </c>
      <c r="E575" s="20">
        <v>4</v>
      </c>
      <c r="F575" s="21">
        <f>VLOOKUP(B575,[1]Plan1!$A$6:$G$3720,7,0)</f>
        <v>592.83999999999992</v>
      </c>
      <c r="G575" s="21">
        <f t="shared" si="38"/>
        <v>2371.36</v>
      </c>
      <c r="H575" s="22"/>
    </row>
    <row r="576" spans="1:8" ht="24" x14ac:dyDescent="0.2">
      <c r="A576" s="35" t="s">
        <v>510</v>
      </c>
      <c r="B576" s="173" t="s">
        <v>913</v>
      </c>
      <c r="C576" s="36" t="s">
        <v>787</v>
      </c>
      <c r="D576" s="19" t="s">
        <v>28</v>
      </c>
      <c r="E576" s="20">
        <v>2</v>
      </c>
      <c r="F576" s="21">
        <v>32.86</v>
      </c>
      <c r="G576" s="21">
        <f t="shared" si="38"/>
        <v>65.72</v>
      </c>
      <c r="H576" s="22"/>
    </row>
    <row r="577" spans="1:8" ht="24" x14ac:dyDescent="0.2">
      <c r="A577" s="35" t="s">
        <v>511</v>
      </c>
      <c r="B577" s="173" t="s">
        <v>914</v>
      </c>
      <c r="C577" s="36" t="s">
        <v>788</v>
      </c>
      <c r="D577" s="19" t="s">
        <v>28</v>
      </c>
      <c r="E577" s="20">
        <v>14</v>
      </c>
      <c r="F577" s="21">
        <v>59.76</v>
      </c>
      <c r="G577" s="21">
        <f t="shared" si="38"/>
        <v>836.64</v>
      </c>
      <c r="H577" s="22"/>
    </row>
    <row r="578" spans="1:8" ht="24" x14ac:dyDescent="0.2">
      <c r="A578" s="35" t="s">
        <v>1209</v>
      </c>
      <c r="B578" s="173" t="s">
        <v>965</v>
      </c>
      <c r="C578" s="36" t="s">
        <v>789</v>
      </c>
      <c r="D578" s="19" t="s">
        <v>28</v>
      </c>
      <c r="E578" s="20">
        <v>8</v>
      </c>
      <c r="F578" s="21">
        <f>VLOOKUP(B578,[1]Plan1!$A$6:$G$3720,7,0)</f>
        <v>252.42999999999998</v>
      </c>
      <c r="G578" s="21">
        <f t="shared" si="38"/>
        <v>2019.44</v>
      </c>
      <c r="H578" s="22"/>
    </row>
    <row r="579" spans="1:8" ht="24" x14ac:dyDescent="0.2">
      <c r="A579" s="35" t="s">
        <v>1210</v>
      </c>
      <c r="B579" s="173" t="s">
        <v>966</v>
      </c>
      <c r="C579" s="36" t="s">
        <v>790</v>
      </c>
      <c r="D579" s="19" t="s">
        <v>28</v>
      </c>
      <c r="E579" s="20">
        <v>18</v>
      </c>
      <c r="F579" s="21">
        <f>VLOOKUP(B579,[1]Plan1!$A$6:$G$3720,7,0)</f>
        <v>543.9899999999999</v>
      </c>
      <c r="G579" s="21">
        <f t="shared" si="38"/>
        <v>9791.82</v>
      </c>
      <c r="H579" s="22"/>
    </row>
    <row r="580" spans="1:8" ht="24" x14ac:dyDescent="0.2">
      <c r="A580" s="35" t="s">
        <v>1211</v>
      </c>
      <c r="B580" s="173" t="s">
        <v>915</v>
      </c>
      <c r="C580" s="36" t="s">
        <v>2105</v>
      </c>
      <c r="D580" s="19" t="s">
        <v>28</v>
      </c>
      <c r="E580" s="20">
        <v>8</v>
      </c>
      <c r="F580" s="21">
        <v>309.95</v>
      </c>
      <c r="G580" s="21">
        <f t="shared" si="38"/>
        <v>2479.6</v>
      </c>
      <c r="H580" s="22"/>
    </row>
    <row r="581" spans="1:8" ht="36" x14ac:dyDescent="0.2">
      <c r="A581" s="35" t="s">
        <v>1212</v>
      </c>
      <c r="B581" s="173" t="s">
        <v>967</v>
      </c>
      <c r="C581" s="36" t="s">
        <v>667</v>
      </c>
      <c r="D581" s="19" t="s">
        <v>28</v>
      </c>
      <c r="E581" s="20">
        <v>2</v>
      </c>
      <c r="F581" s="21">
        <f>VLOOKUP(B581,[1]Plan1!$A$6:$G$3720,7,0)</f>
        <v>9764.6099999999988</v>
      </c>
      <c r="G581" s="21">
        <f t="shared" si="38"/>
        <v>19529.22</v>
      </c>
      <c r="H581" s="22"/>
    </row>
    <row r="582" spans="1:8" ht="36" x14ac:dyDescent="0.2">
      <c r="A582" s="35" t="s">
        <v>1213</v>
      </c>
      <c r="B582" s="173" t="s">
        <v>968</v>
      </c>
      <c r="C582" s="36" t="s">
        <v>668</v>
      </c>
      <c r="D582" s="19" t="s">
        <v>28</v>
      </c>
      <c r="E582" s="20">
        <v>2</v>
      </c>
      <c r="F582" s="21">
        <f>VLOOKUP(B582,[1]Plan1!$A$6:$G$3720,7,0)</f>
        <v>3135.76</v>
      </c>
      <c r="G582" s="21">
        <f t="shared" si="38"/>
        <v>6271.52</v>
      </c>
      <c r="H582" s="22"/>
    </row>
    <row r="583" spans="1:8" ht="36" x14ac:dyDescent="0.2">
      <c r="A583" s="35" t="s">
        <v>1214</v>
      </c>
      <c r="B583" s="173" t="s">
        <v>969</v>
      </c>
      <c r="C583" s="36" t="s">
        <v>669</v>
      </c>
      <c r="D583" s="19" t="s">
        <v>28</v>
      </c>
      <c r="E583" s="20">
        <v>2</v>
      </c>
      <c r="F583" s="21">
        <f>VLOOKUP(B583,[1]Plan1!$A$6:$G$3720,7,0)</f>
        <v>2499.3199999999997</v>
      </c>
      <c r="G583" s="21">
        <f t="shared" si="38"/>
        <v>4998.6400000000003</v>
      </c>
      <c r="H583" s="22"/>
    </row>
    <row r="584" spans="1:8" ht="48" x14ac:dyDescent="0.2">
      <c r="A584" s="35" t="s">
        <v>1215</v>
      </c>
      <c r="B584" s="173" t="s">
        <v>970</v>
      </c>
      <c r="C584" s="36" t="s">
        <v>670</v>
      </c>
      <c r="D584" s="19" t="s">
        <v>28</v>
      </c>
      <c r="E584" s="20">
        <v>4</v>
      </c>
      <c r="F584" s="21">
        <f>VLOOKUP(B584,[1]Plan1!$A$6:$G$3720,7,0)</f>
        <v>121109.28</v>
      </c>
      <c r="G584" s="21">
        <f t="shared" si="38"/>
        <v>484437.12</v>
      </c>
      <c r="H584" s="22"/>
    </row>
    <row r="585" spans="1:8" ht="48" x14ac:dyDescent="0.2">
      <c r="A585" s="35" t="s">
        <v>1216</v>
      </c>
      <c r="B585" s="173" t="s">
        <v>971</v>
      </c>
      <c r="C585" s="36" t="s">
        <v>671</v>
      </c>
      <c r="D585" s="19" t="s">
        <v>28</v>
      </c>
      <c r="E585" s="20">
        <v>2</v>
      </c>
      <c r="F585" s="21">
        <f>VLOOKUP(B585,[1]Plan1!$A$6:$G$3720,7,0)</f>
        <v>22907.109999999997</v>
      </c>
      <c r="G585" s="21">
        <f t="shared" si="38"/>
        <v>45814.22</v>
      </c>
      <c r="H585" s="22"/>
    </row>
    <row r="586" spans="1:8" ht="36" x14ac:dyDescent="0.2">
      <c r="A586" s="35" t="s">
        <v>1217</v>
      </c>
      <c r="B586" s="173" t="s">
        <v>972</v>
      </c>
      <c r="C586" s="36" t="s">
        <v>672</v>
      </c>
      <c r="D586" s="19" t="s">
        <v>28</v>
      </c>
      <c r="E586" s="20">
        <v>2</v>
      </c>
      <c r="F586" s="21">
        <f>VLOOKUP(B586,[1]Plan1!$A$6:$G$3720,7,0)</f>
        <v>4520.46</v>
      </c>
      <c r="G586" s="21">
        <f t="shared" si="38"/>
        <v>9040.92</v>
      </c>
      <c r="H586" s="22"/>
    </row>
    <row r="587" spans="1:8" ht="24" x14ac:dyDescent="0.2">
      <c r="A587" s="35" t="s">
        <v>1218</v>
      </c>
      <c r="B587" s="173" t="s">
        <v>973</v>
      </c>
      <c r="C587" s="36" t="s">
        <v>673</v>
      </c>
      <c r="D587" s="19" t="s">
        <v>28</v>
      </c>
      <c r="E587" s="20">
        <v>2</v>
      </c>
      <c r="F587" s="21">
        <f>VLOOKUP(B587,[1]Plan1!$A$6:$G$3720,7,0)</f>
        <v>10371.749999999998</v>
      </c>
      <c r="G587" s="21">
        <f t="shared" si="38"/>
        <v>20743.5</v>
      </c>
      <c r="H587" s="22"/>
    </row>
    <row r="588" spans="1:8" ht="48" x14ac:dyDescent="0.2">
      <c r="A588" s="35" t="s">
        <v>1219</v>
      </c>
      <c r="B588" s="173" t="s">
        <v>974</v>
      </c>
      <c r="C588" s="36" t="s">
        <v>674</v>
      </c>
      <c r="D588" s="19" t="s">
        <v>28</v>
      </c>
      <c r="E588" s="20">
        <v>2</v>
      </c>
      <c r="F588" s="21">
        <f>VLOOKUP(B588,[1]Plan1!$A$6:$G$3720,7,0)</f>
        <v>2679.3799999999997</v>
      </c>
      <c r="G588" s="21">
        <f t="shared" si="38"/>
        <v>5358.76</v>
      </c>
      <c r="H588" s="22"/>
    </row>
    <row r="589" spans="1:8" ht="48" x14ac:dyDescent="0.2">
      <c r="A589" s="35" t="s">
        <v>1410</v>
      </c>
      <c r="B589" s="173" t="s">
        <v>975</v>
      </c>
      <c r="C589" s="36" t="s">
        <v>675</v>
      </c>
      <c r="D589" s="19" t="s">
        <v>28</v>
      </c>
      <c r="E589" s="20">
        <v>1</v>
      </c>
      <c r="F589" s="21">
        <f>VLOOKUP(B589,[1]Plan1!$A$6:$G$3720,7,0)</f>
        <v>9118.33</v>
      </c>
      <c r="G589" s="21">
        <f t="shared" si="38"/>
        <v>9118.33</v>
      </c>
      <c r="H589" s="22"/>
    </row>
    <row r="590" spans="1:8" ht="24" x14ac:dyDescent="0.2">
      <c r="A590" s="35" t="s">
        <v>1411</v>
      </c>
      <c r="B590" s="173" t="s">
        <v>976</v>
      </c>
      <c r="C590" s="36" t="s">
        <v>676</v>
      </c>
      <c r="D590" s="19" t="s">
        <v>28</v>
      </c>
      <c r="E590" s="20">
        <v>12</v>
      </c>
      <c r="F590" s="21">
        <f>VLOOKUP(B590,[1]Plan1!$A$6:$G$3720,7,0)</f>
        <v>113.75000000000001</v>
      </c>
      <c r="G590" s="21">
        <f t="shared" si="38"/>
        <v>1365</v>
      </c>
      <c r="H590" s="22"/>
    </row>
    <row r="591" spans="1:8" ht="24" x14ac:dyDescent="0.2">
      <c r="A591" s="35" t="s">
        <v>1412</v>
      </c>
      <c r="B591" s="173" t="s">
        <v>977</v>
      </c>
      <c r="C591" s="36" t="s">
        <v>677</v>
      </c>
      <c r="D591" s="19" t="s">
        <v>28</v>
      </c>
      <c r="E591" s="20">
        <v>16</v>
      </c>
      <c r="F591" s="21">
        <f>VLOOKUP(B591,[1]Plan1!$A$6:$G$3720,7,0)</f>
        <v>128.85999999999999</v>
      </c>
      <c r="G591" s="21">
        <f t="shared" si="38"/>
        <v>2061.7600000000002</v>
      </c>
      <c r="H591" s="22"/>
    </row>
    <row r="592" spans="1:8" ht="24" x14ac:dyDescent="0.2">
      <c r="A592" s="35" t="s">
        <v>1413</v>
      </c>
      <c r="B592" s="173" t="s">
        <v>978</v>
      </c>
      <c r="C592" s="36" t="s">
        <v>678</v>
      </c>
      <c r="D592" s="19" t="s">
        <v>28</v>
      </c>
      <c r="E592" s="20">
        <v>3</v>
      </c>
      <c r="F592" s="21">
        <f>VLOOKUP(B592,[1]Plan1!$A$6:$G$3720,7,0)</f>
        <v>1001.37</v>
      </c>
      <c r="G592" s="21">
        <f t="shared" si="38"/>
        <v>3004.11</v>
      </c>
      <c r="H592" s="22"/>
    </row>
    <row r="593" spans="1:8" ht="24" x14ac:dyDescent="0.2">
      <c r="A593" s="35" t="s">
        <v>1414</v>
      </c>
      <c r="B593" s="173" t="s">
        <v>979</v>
      </c>
      <c r="C593" s="36" t="s">
        <v>679</v>
      </c>
      <c r="D593" s="19" t="s">
        <v>28</v>
      </c>
      <c r="E593" s="20">
        <v>6</v>
      </c>
      <c r="F593" s="21">
        <f>VLOOKUP(B593,[1]Plan1!$A$6:$G$3720,7,0)</f>
        <v>193.73</v>
      </c>
      <c r="G593" s="21">
        <f t="shared" si="38"/>
        <v>1162.3800000000001</v>
      </c>
      <c r="H593" s="22"/>
    </row>
    <row r="594" spans="1:8" ht="36" x14ac:dyDescent="0.2">
      <c r="A594" s="35" t="s">
        <v>1415</v>
      </c>
      <c r="B594" s="173" t="s">
        <v>980</v>
      </c>
      <c r="C594" s="36" t="s">
        <v>680</v>
      </c>
      <c r="D594" s="19" t="s">
        <v>28</v>
      </c>
      <c r="E594" s="20">
        <v>6</v>
      </c>
      <c r="F594" s="21">
        <f>VLOOKUP(B594,[1]Plan1!$A$6:$G$3720,7,0)</f>
        <v>1299.3600000000001</v>
      </c>
      <c r="G594" s="21">
        <f t="shared" si="38"/>
        <v>7796.16</v>
      </c>
      <c r="H594" s="22"/>
    </row>
    <row r="595" spans="1:8" ht="24" x14ac:dyDescent="0.2">
      <c r="A595" s="35" t="s">
        <v>1416</v>
      </c>
      <c r="B595" s="173" t="s">
        <v>981</v>
      </c>
      <c r="C595" s="36" t="s">
        <v>681</v>
      </c>
      <c r="D595" s="19" t="s">
        <v>28</v>
      </c>
      <c r="E595" s="20">
        <v>6</v>
      </c>
      <c r="F595" s="21">
        <f>VLOOKUP(B595,[1]Plan1!$A$6:$G$3720,7,0)</f>
        <v>542.55999999999995</v>
      </c>
      <c r="G595" s="21">
        <f t="shared" si="38"/>
        <v>3255.36</v>
      </c>
      <c r="H595" s="22"/>
    </row>
    <row r="596" spans="1:8" x14ac:dyDescent="0.2">
      <c r="A596" s="35"/>
      <c r="B596" s="173"/>
      <c r="C596" s="36"/>
      <c r="D596" s="19"/>
      <c r="E596" s="20"/>
      <c r="F596" s="21"/>
      <c r="G596" s="21"/>
      <c r="H596" s="22"/>
    </row>
    <row r="597" spans="1:8" x14ac:dyDescent="0.2">
      <c r="A597" s="35"/>
      <c r="B597" s="173"/>
      <c r="C597" s="36"/>
      <c r="D597" s="19"/>
      <c r="E597" s="20"/>
      <c r="F597" s="21"/>
      <c r="G597" s="21"/>
      <c r="H597" s="22"/>
    </row>
    <row r="598" spans="1:8" ht="24" x14ac:dyDescent="0.2">
      <c r="A598" s="29" t="s">
        <v>512</v>
      </c>
      <c r="B598" s="172"/>
      <c r="C598" s="30" t="s">
        <v>298</v>
      </c>
      <c r="D598" s="155"/>
      <c r="E598" s="156"/>
      <c r="F598" s="157"/>
      <c r="G598" s="157"/>
      <c r="H598" s="34"/>
    </row>
    <row r="599" spans="1:8" ht="36" x14ac:dyDescent="0.2">
      <c r="A599" s="35" t="s">
        <v>513</v>
      </c>
      <c r="B599" s="173" t="s">
        <v>982</v>
      </c>
      <c r="C599" s="36" t="s">
        <v>352</v>
      </c>
      <c r="D599" s="19" t="s">
        <v>12</v>
      </c>
      <c r="E599" s="20">
        <v>820</v>
      </c>
      <c r="F599" s="21">
        <f>VLOOKUP(B599,[1]Plan1!$A$6:$G$3720,7,0)</f>
        <v>16.27</v>
      </c>
      <c r="G599" s="21">
        <f t="shared" ref="G599:G633" si="39">ROUND(E599*F599,2)</f>
        <v>13341.4</v>
      </c>
      <c r="H599" s="22"/>
    </row>
    <row r="600" spans="1:8" ht="36" x14ac:dyDescent="0.2">
      <c r="A600" s="35" t="s">
        <v>514</v>
      </c>
      <c r="B600" s="173" t="s">
        <v>983</v>
      </c>
      <c r="C600" s="36" t="s">
        <v>368</v>
      </c>
      <c r="D600" s="19" t="s">
        <v>12</v>
      </c>
      <c r="E600" s="20">
        <v>330</v>
      </c>
      <c r="F600" s="21">
        <f>VLOOKUP(B600,[1]Plan1!$A$6:$G$3720,7,0)</f>
        <v>22.42</v>
      </c>
      <c r="G600" s="21">
        <f t="shared" si="39"/>
        <v>7398.6</v>
      </c>
      <c r="H600" s="22"/>
    </row>
    <row r="601" spans="1:8" ht="36" x14ac:dyDescent="0.2">
      <c r="A601" s="35" t="s">
        <v>1220</v>
      </c>
      <c r="B601" s="173" t="s">
        <v>984</v>
      </c>
      <c r="C601" s="36" t="s">
        <v>353</v>
      </c>
      <c r="D601" s="19" t="s">
        <v>12</v>
      </c>
      <c r="E601" s="20">
        <v>220</v>
      </c>
      <c r="F601" s="21">
        <f>VLOOKUP(B601,[1]Plan1!$A$6:$G$3720,7,0)</f>
        <v>35.1</v>
      </c>
      <c r="G601" s="21">
        <f t="shared" si="39"/>
        <v>7722</v>
      </c>
      <c r="H601" s="22"/>
    </row>
    <row r="602" spans="1:8" ht="36" x14ac:dyDescent="0.2">
      <c r="A602" s="35" t="s">
        <v>1221</v>
      </c>
      <c r="B602" s="173" t="s">
        <v>985</v>
      </c>
      <c r="C602" s="36" t="s">
        <v>354</v>
      </c>
      <c r="D602" s="19" t="s">
        <v>12</v>
      </c>
      <c r="E602" s="20">
        <v>820</v>
      </c>
      <c r="F602" s="21">
        <f>VLOOKUP(B602,[1]Plan1!$A$6:$G$3720,7,0)</f>
        <v>54.27</v>
      </c>
      <c r="G602" s="21">
        <f t="shared" si="39"/>
        <v>44501.4</v>
      </c>
      <c r="H602" s="22"/>
    </row>
    <row r="603" spans="1:8" ht="36" x14ac:dyDescent="0.2">
      <c r="A603" s="35" t="s">
        <v>1786</v>
      </c>
      <c r="B603" s="173" t="s">
        <v>986</v>
      </c>
      <c r="C603" s="36" t="s">
        <v>792</v>
      </c>
      <c r="D603" s="19" t="s">
        <v>12</v>
      </c>
      <c r="E603" s="20">
        <v>240</v>
      </c>
      <c r="F603" s="21">
        <f>VLOOKUP(B603,[1]Plan1!$A$6:$G$3720,7,0)</f>
        <v>81.55</v>
      </c>
      <c r="G603" s="21">
        <f t="shared" si="39"/>
        <v>19572</v>
      </c>
      <c r="H603" s="22"/>
    </row>
    <row r="604" spans="1:8" ht="36" x14ac:dyDescent="0.2">
      <c r="A604" s="35" t="s">
        <v>1222</v>
      </c>
      <c r="B604" s="173" t="s">
        <v>987</v>
      </c>
      <c r="C604" s="36" t="s">
        <v>793</v>
      </c>
      <c r="D604" s="19" t="s">
        <v>12</v>
      </c>
      <c r="E604" s="20">
        <v>28</v>
      </c>
      <c r="F604" s="21">
        <f>VLOOKUP(B604,[1]Plan1!$A$6:$G$3720,7,0)</f>
        <v>116.07000000000001</v>
      </c>
      <c r="G604" s="21">
        <f t="shared" si="39"/>
        <v>3249.96</v>
      </c>
      <c r="H604" s="22"/>
    </row>
    <row r="605" spans="1:8" ht="36" x14ac:dyDescent="0.2">
      <c r="A605" s="35" t="s">
        <v>1787</v>
      </c>
      <c r="B605" s="173" t="s">
        <v>988</v>
      </c>
      <c r="C605" s="36" t="s">
        <v>794</v>
      </c>
      <c r="D605" s="19" t="s">
        <v>12</v>
      </c>
      <c r="E605" s="20">
        <v>15</v>
      </c>
      <c r="F605" s="21">
        <f>VLOOKUP(B605,[1]Plan1!$A$6:$G$3720,7,0)</f>
        <v>163.61000000000001</v>
      </c>
      <c r="G605" s="21">
        <f t="shared" si="39"/>
        <v>2454.15</v>
      </c>
      <c r="H605" s="22"/>
    </row>
    <row r="606" spans="1:8" ht="36" x14ac:dyDescent="0.2">
      <c r="A606" s="35" t="s">
        <v>1788</v>
      </c>
      <c r="B606" s="173" t="s">
        <v>989</v>
      </c>
      <c r="C606" s="36" t="s">
        <v>795</v>
      </c>
      <c r="D606" s="19" t="s">
        <v>12</v>
      </c>
      <c r="E606" s="20">
        <v>25</v>
      </c>
      <c r="F606" s="21">
        <f>VLOOKUP(B606,[1]Plan1!$A$6:$G$3720,7,0)</f>
        <v>216.45000000000002</v>
      </c>
      <c r="G606" s="21">
        <f t="shared" si="39"/>
        <v>5411.25</v>
      </c>
      <c r="H606" s="22"/>
    </row>
    <row r="607" spans="1:8" ht="36" x14ac:dyDescent="0.2">
      <c r="A607" s="35" t="s">
        <v>1789</v>
      </c>
      <c r="B607" s="173" t="s">
        <v>990</v>
      </c>
      <c r="C607" s="36" t="s">
        <v>2106</v>
      </c>
      <c r="D607" s="19" t="s">
        <v>12</v>
      </c>
      <c r="E607" s="20">
        <v>315</v>
      </c>
      <c r="F607" s="21">
        <f>VLOOKUP(B607,[1]Plan1!$A$6:$G$3720,7,0)</f>
        <v>22.319999999999997</v>
      </c>
      <c r="G607" s="21">
        <f t="shared" si="39"/>
        <v>7030.8</v>
      </c>
      <c r="H607" s="22"/>
    </row>
    <row r="608" spans="1:8" ht="36" x14ac:dyDescent="0.2">
      <c r="A608" s="35" t="s">
        <v>1790</v>
      </c>
      <c r="B608" s="173" t="s">
        <v>991</v>
      </c>
      <c r="C608" s="36" t="s">
        <v>1201</v>
      </c>
      <c r="D608" s="19" t="s">
        <v>28</v>
      </c>
      <c r="E608" s="20">
        <v>61</v>
      </c>
      <c r="F608" s="21">
        <f>VLOOKUP(B608,[1]Plan1!$A$6:$G$3720,7,0)</f>
        <v>143.28</v>
      </c>
      <c r="G608" s="21">
        <f t="shared" si="39"/>
        <v>8740.08</v>
      </c>
      <c r="H608" s="22"/>
    </row>
    <row r="609" spans="1:8" ht="36" x14ac:dyDescent="0.2">
      <c r="A609" s="35" t="s">
        <v>1791</v>
      </c>
      <c r="B609" s="173" t="s">
        <v>992</v>
      </c>
      <c r="C609" s="36" t="s">
        <v>1202</v>
      </c>
      <c r="D609" s="19" t="s">
        <v>28</v>
      </c>
      <c r="E609" s="20">
        <v>3</v>
      </c>
      <c r="F609" s="21">
        <f>VLOOKUP(B609,[1]Plan1!$A$6:$G$3720,7,0)</f>
        <v>143.28</v>
      </c>
      <c r="G609" s="21">
        <f t="shared" si="39"/>
        <v>429.84</v>
      </c>
      <c r="H609" s="22"/>
    </row>
    <row r="610" spans="1:8" ht="36" x14ac:dyDescent="0.2">
      <c r="A610" s="35" t="s">
        <v>1792</v>
      </c>
      <c r="B610" s="173" t="s">
        <v>993</v>
      </c>
      <c r="C610" s="36" t="s">
        <v>2107</v>
      </c>
      <c r="D610" s="19" t="s">
        <v>28</v>
      </c>
      <c r="E610" s="20">
        <v>2</v>
      </c>
      <c r="F610" s="21">
        <f>VLOOKUP(B610,[1]Plan1!$A$6:$G$3720,7,0)</f>
        <v>121.41</v>
      </c>
      <c r="G610" s="21">
        <f t="shared" si="39"/>
        <v>242.82</v>
      </c>
      <c r="H610" s="22"/>
    </row>
    <row r="611" spans="1:8" ht="24" x14ac:dyDescent="0.2">
      <c r="A611" s="35" t="s">
        <v>1793</v>
      </c>
      <c r="B611" s="173" t="s">
        <v>994</v>
      </c>
      <c r="C611" s="36" t="s">
        <v>682</v>
      </c>
      <c r="D611" s="19" t="s">
        <v>28</v>
      </c>
      <c r="E611" s="20">
        <v>8</v>
      </c>
      <c r="F611" s="21">
        <f>VLOOKUP(B611,[1]Plan1!$A$6:$G$3720,7,0)</f>
        <v>65.180000000000007</v>
      </c>
      <c r="G611" s="21">
        <f t="shared" si="39"/>
        <v>521.44000000000005</v>
      </c>
      <c r="H611" s="22"/>
    </row>
    <row r="612" spans="1:8" ht="24" x14ac:dyDescent="0.2">
      <c r="A612" s="35" t="s">
        <v>1794</v>
      </c>
      <c r="B612" s="173" t="s">
        <v>995</v>
      </c>
      <c r="C612" s="36" t="s">
        <v>683</v>
      </c>
      <c r="D612" s="19" t="s">
        <v>28</v>
      </c>
      <c r="E612" s="20">
        <v>70</v>
      </c>
      <c r="F612" s="21">
        <f>VLOOKUP(B612,[1]Plan1!$A$6:$G$3720,7,0)</f>
        <v>27.84</v>
      </c>
      <c r="G612" s="21">
        <f t="shared" si="39"/>
        <v>1948.8</v>
      </c>
      <c r="H612" s="22"/>
    </row>
    <row r="613" spans="1:8" ht="36" x14ac:dyDescent="0.2">
      <c r="A613" s="35" t="s">
        <v>1795</v>
      </c>
      <c r="B613" s="173" t="s">
        <v>996</v>
      </c>
      <c r="C613" s="36" t="s">
        <v>684</v>
      </c>
      <c r="D613" s="19" t="s">
        <v>12</v>
      </c>
      <c r="E613" s="20">
        <v>28</v>
      </c>
      <c r="F613" s="21">
        <f>VLOOKUP(B613,[1]Plan1!$A$6:$G$3720,7,0)</f>
        <v>155.34</v>
      </c>
      <c r="G613" s="21">
        <f t="shared" si="39"/>
        <v>4349.5200000000004</v>
      </c>
      <c r="H613" s="22"/>
    </row>
    <row r="614" spans="1:8" ht="60" x14ac:dyDescent="0.2">
      <c r="A614" s="35" t="s">
        <v>1796</v>
      </c>
      <c r="B614" s="173" t="s">
        <v>997</v>
      </c>
      <c r="C614" s="36" t="s">
        <v>685</v>
      </c>
      <c r="D614" s="19" t="s">
        <v>12</v>
      </c>
      <c r="E614" s="20">
        <v>341</v>
      </c>
      <c r="F614" s="21">
        <f>VLOOKUP(B614,[1]Plan1!$A$6:$G$3720,7,0)</f>
        <v>646.41</v>
      </c>
      <c r="G614" s="21">
        <f t="shared" si="39"/>
        <v>220425.81</v>
      </c>
      <c r="H614" s="22"/>
    </row>
    <row r="615" spans="1:8" ht="60" x14ac:dyDescent="0.2">
      <c r="A615" s="35" t="s">
        <v>1797</v>
      </c>
      <c r="B615" s="173" t="s">
        <v>916</v>
      </c>
      <c r="C615" s="36" t="s">
        <v>289</v>
      </c>
      <c r="D615" s="19" t="s">
        <v>28</v>
      </c>
      <c r="E615" s="20">
        <v>12</v>
      </c>
      <c r="F615" s="21">
        <v>226.81</v>
      </c>
      <c r="G615" s="21">
        <f t="shared" si="39"/>
        <v>2721.72</v>
      </c>
      <c r="H615" s="22"/>
    </row>
    <row r="616" spans="1:8" ht="60" x14ac:dyDescent="0.2">
      <c r="A616" s="35" t="s">
        <v>1798</v>
      </c>
      <c r="B616" s="173" t="s">
        <v>998</v>
      </c>
      <c r="C616" s="36" t="s">
        <v>290</v>
      </c>
      <c r="D616" s="19" t="s">
        <v>28</v>
      </c>
      <c r="E616" s="20">
        <v>1</v>
      </c>
      <c r="F616" s="21">
        <f>VLOOKUP(B616,[1]Plan1!$A$6:$G$3720,7,0)</f>
        <v>1604.98</v>
      </c>
      <c r="G616" s="21">
        <f t="shared" si="39"/>
        <v>1604.98</v>
      </c>
      <c r="H616" s="22"/>
    </row>
    <row r="617" spans="1:8" ht="60" x14ac:dyDescent="0.2">
      <c r="A617" s="35" t="s">
        <v>1799</v>
      </c>
      <c r="B617" s="173" t="s">
        <v>999</v>
      </c>
      <c r="C617" s="36" t="s">
        <v>686</v>
      </c>
      <c r="D617" s="19" t="s">
        <v>28</v>
      </c>
      <c r="E617" s="20">
        <v>7</v>
      </c>
      <c r="F617" s="21">
        <f>VLOOKUP(B617,[1]Plan1!$A$6:$G$3720,7,0)</f>
        <v>2196.36</v>
      </c>
      <c r="G617" s="21">
        <f t="shared" si="39"/>
        <v>15374.52</v>
      </c>
      <c r="H617" s="22"/>
    </row>
    <row r="618" spans="1:8" ht="36" x14ac:dyDescent="0.2">
      <c r="A618" s="35" t="s">
        <v>1800</v>
      </c>
      <c r="B618" s="173" t="s">
        <v>1000</v>
      </c>
      <c r="C618" s="36" t="s">
        <v>687</v>
      </c>
      <c r="D618" s="19" t="s">
        <v>28</v>
      </c>
      <c r="E618" s="20">
        <v>1</v>
      </c>
      <c r="F618" s="21">
        <f>VLOOKUP(B618,[1]Plan1!$A$6:$G$3720,7,0)</f>
        <v>1747.63</v>
      </c>
      <c r="G618" s="21">
        <f t="shared" si="39"/>
        <v>1747.63</v>
      </c>
      <c r="H618" s="22"/>
    </row>
    <row r="619" spans="1:8" ht="36" x14ac:dyDescent="0.2">
      <c r="A619" s="35" t="s">
        <v>1801</v>
      </c>
      <c r="B619" s="173" t="s">
        <v>1001</v>
      </c>
      <c r="C619" s="36" t="s">
        <v>688</v>
      </c>
      <c r="D619" s="19" t="s">
        <v>28</v>
      </c>
      <c r="E619" s="20">
        <v>7</v>
      </c>
      <c r="F619" s="21">
        <f>VLOOKUP(B619,[1]Plan1!$A$6:$G$3720,7,0)</f>
        <v>840.5</v>
      </c>
      <c r="G619" s="21">
        <f t="shared" si="39"/>
        <v>5883.5</v>
      </c>
      <c r="H619" s="22"/>
    </row>
    <row r="620" spans="1:8" ht="24" x14ac:dyDescent="0.2">
      <c r="A620" s="35" t="s">
        <v>1802</v>
      </c>
      <c r="B620" s="173" t="s">
        <v>917</v>
      </c>
      <c r="C620" s="36" t="s">
        <v>291</v>
      </c>
      <c r="D620" s="19" t="s">
        <v>28</v>
      </c>
      <c r="E620" s="20">
        <v>13</v>
      </c>
      <c r="F620" s="21">
        <v>380.13</v>
      </c>
      <c r="G620" s="21">
        <f t="shared" si="39"/>
        <v>4941.6899999999996</v>
      </c>
      <c r="H620" s="22"/>
    </row>
    <row r="621" spans="1:8" ht="24" x14ac:dyDescent="0.2">
      <c r="A621" s="35" t="s">
        <v>1803</v>
      </c>
      <c r="B621" s="173" t="s">
        <v>917</v>
      </c>
      <c r="C621" s="36" t="s">
        <v>689</v>
      </c>
      <c r="D621" s="19" t="s">
        <v>28</v>
      </c>
      <c r="E621" s="20">
        <v>14</v>
      </c>
      <c r="F621" s="21">
        <v>380.13</v>
      </c>
      <c r="G621" s="21">
        <f t="shared" si="39"/>
        <v>5321.82</v>
      </c>
      <c r="H621" s="22"/>
    </row>
    <row r="622" spans="1:8" ht="24" x14ac:dyDescent="0.2">
      <c r="A622" s="35" t="s">
        <v>1804</v>
      </c>
      <c r="B622" s="173" t="s">
        <v>917</v>
      </c>
      <c r="C622" s="36" t="s">
        <v>690</v>
      </c>
      <c r="D622" s="19" t="s">
        <v>28</v>
      </c>
      <c r="E622" s="20">
        <v>1</v>
      </c>
      <c r="F622" s="21">
        <v>380.13</v>
      </c>
      <c r="G622" s="21">
        <f t="shared" si="39"/>
        <v>380.13</v>
      </c>
      <c r="H622" s="22"/>
    </row>
    <row r="623" spans="1:8" ht="132" x14ac:dyDescent="0.2">
      <c r="A623" s="35" t="s">
        <v>1805</v>
      </c>
      <c r="B623" s="173" t="s">
        <v>1002</v>
      </c>
      <c r="C623" s="36" t="s">
        <v>691</v>
      </c>
      <c r="D623" s="19" t="s">
        <v>28</v>
      </c>
      <c r="E623" s="20">
        <v>1</v>
      </c>
      <c r="F623" s="21">
        <f>VLOOKUP(B623,[1]Plan1!$A$6:$G$3720,7,0)</f>
        <v>94099.390000000014</v>
      </c>
      <c r="G623" s="21">
        <f t="shared" si="39"/>
        <v>94099.39</v>
      </c>
      <c r="H623" s="22"/>
    </row>
    <row r="624" spans="1:8" ht="96" x14ac:dyDescent="0.2">
      <c r="A624" s="35" t="s">
        <v>1806</v>
      </c>
      <c r="B624" s="173" t="s">
        <v>1003</v>
      </c>
      <c r="C624" s="36" t="s">
        <v>2108</v>
      </c>
      <c r="D624" s="19" t="s">
        <v>28</v>
      </c>
      <c r="E624" s="20">
        <v>1</v>
      </c>
      <c r="F624" s="21">
        <f>VLOOKUP(B624,[1]Plan1!$A$6:$G$3720,7,0)</f>
        <v>6797.8899999999994</v>
      </c>
      <c r="G624" s="21">
        <f t="shared" si="39"/>
        <v>6797.89</v>
      </c>
      <c r="H624" s="22"/>
    </row>
    <row r="625" spans="1:8" ht="72" x14ac:dyDescent="0.2">
      <c r="A625" s="35" t="s">
        <v>1807</v>
      </c>
      <c r="B625" s="173" t="s">
        <v>1004</v>
      </c>
      <c r="C625" s="36" t="s">
        <v>2109</v>
      </c>
      <c r="D625" s="19" t="s">
        <v>28</v>
      </c>
      <c r="E625" s="20">
        <v>1</v>
      </c>
      <c r="F625" s="21">
        <f>VLOOKUP(B625,[1]Plan1!$A$6:$G$3720,7,0)</f>
        <v>14966.59</v>
      </c>
      <c r="G625" s="21">
        <f t="shared" si="39"/>
        <v>14966.59</v>
      </c>
      <c r="H625" s="22"/>
    </row>
    <row r="626" spans="1:8" ht="72" x14ac:dyDescent="0.2">
      <c r="A626" s="35" t="s">
        <v>1808</v>
      </c>
      <c r="B626" s="173" t="s">
        <v>1005</v>
      </c>
      <c r="C626" s="36" t="s">
        <v>2110</v>
      </c>
      <c r="D626" s="19" t="s">
        <v>28</v>
      </c>
      <c r="E626" s="20">
        <v>2</v>
      </c>
      <c r="F626" s="21">
        <f>VLOOKUP(B626,[1]Plan1!$A$6:$G$3720,7,0)</f>
        <v>9505.75</v>
      </c>
      <c r="G626" s="21">
        <f t="shared" si="39"/>
        <v>19011.5</v>
      </c>
      <c r="H626" s="22"/>
    </row>
    <row r="627" spans="1:8" ht="36" x14ac:dyDescent="0.2">
      <c r="A627" s="35" t="s">
        <v>1809</v>
      </c>
      <c r="B627" s="173" t="s">
        <v>1006</v>
      </c>
      <c r="C627" s="36" t="s">
        <v>796</v>
      </c>
      <c r="D627" s="19" t="s">
        <v>12</v>
      </c>
      <c r="E627" s="20">
        <v>435</v>
      </c>
      <c r="F627" s="21">
        <f>VLOOKUP(B627,[1]Plan1!$A$6:$G$3720,7,0)</f>
        <v>36.309999999999995</v>
      </c>
      <c r="G627" s="21">
        <f t="shared" si="39"/>
        <v>15794.85</v>
      </c>
      <c r="H627" s="22"/>
    </row>
    <row r="628" spans="1:8" ht="36" x14ac:dyDescent="0.2">
      <c r="A628" s="35" t="s">
        <v>1810</v>
      </c>
      <c r="B628" s="173" t="s">
        <v>1007</v>
      </c>
      <c r="C628" s="36" t="s">
        <v>797</v>
      </c>
      <c r="D628" s="19" t="s">
        <v>12</v>
      </c>
      <c r="E628" s="20">
        <v>135</v>
      </c>
      <c r="F628" s="21">
        <f>VLOOKUP(B628,[1]Plan1!$A$6:$G$3720,7,0)</f>
        <v>36.68</v>
      </c>
      <c r="G628" s="21">
        <f t="shared" si="39"/>
        <v>4951.8</v>
      </c>
      <c r="H628" s="22"/>
    </row>
    <row r="629" spans="1:8" ht="60" x14ac:dyDescent="0.2">
      <c r="A629" s="35" t="s">
        <v>1811</v>
      </c>
      <c r="B629" s="173" t="s">
        <v>242</v>
      </c>
      <c r="C629" s="36" t="s">
        <v>251</v>
      </c>
      <c r="D629" s="19" t="s">
        <v>68</v>
      </c>
      <c r="E629" s="20">
        <v>363</v>
      </c>
      <c r="F629" s="21">
        <v>6.88</v>
      </c>
      <c r="G629" s="21">
        <f t="shared" si="39"/>
        <v>2497.44</v>
      </c>
      <c r="H629" s="22"/>
    </row>
    <row r="630" spans="1:8" ht="24" x14ac:dyDescent="0.2">
      <c r="A630" s="35" t="s">
        <v>1812</v>
      </c>
      <c r="B630" s="173" t="s">
        <v>329</v>
      </c>
      <c r="C630" s="36" t="s">
        <v>89</v>
      </c>
      <c r="D630" s="19" t="s">
        <v>68</v>
      </c>
      <c r="E630" s="20">
        <v>242</v>
      </c>
      <c r="F630" s="21">
        <v>58.41</v>
      </c>
      <c r="G630" s="21">
        <f t="shared" si="39"/>
        <v>14135.22</v>
      </c>
      <c r="H630" s="22"/>
    </row>
    <row r="631" spans="1:8" ht="13.5" x14ac:dyDescent="0.2">
      <c r="A631" s="35" t="s">
        <v>1813</v>
      </c>
      <c r="B631" s="173" t="s">
        <v>254</v>
      </c>
      <c r="C631" s="36" t="s">
        <v>88</v>
      </c>
      <c r="D631" s="19" t="s">
        <v>68</v>
      </c>
      <c r="E631" s="20">
        <v>424</v>
      </c>
      <c r="F631" s="21">
        <v>29.86</v>
      </c>
      <c r="G631" s="21">
        <f t="shared" si="39"/>
        <v>12660.64</v>
      </c>
      <c r="H631" s="22"/>
    </row>
    <row r="632" spans="1:8" ht="37.5" x14ac:dyDescent="0.2">
      <c r="A632" s="35" t="s">
        <v>1814</v>
      </c>
      <c r="B632" s="173" t="s">
        <v>116</v>
      </c>
      <c r="C632" s="36" t="s">
        <v>72</v>
      </c>
      <c r="D632" s="19" t="s">
        <v>73</v>
      </c>
      <c r="E632" s="20">
        <v>192</v>
      </c>
      <c r="F632" s="21">
        <v>0.56000000000000005</v>
      </c>
      <c r="G632" s="21">
        <f t="shared" si="39"/>
        <v>107.52</v>
      </c>
      <c r="H632" s="22"/>
    </row>
    <row r="633" spans="1:8" ht="36" x14ac:dyDescent="0.2">
      <c r="A633" s="35" t="s">
        <v>1815</v>
      </c>
      <c r="B633" s="173" t="s">
        <v>371</v>
      </c>
      <c r="C633" s="36" t="s">
        <v>330</v>
      </c>
      <c r="D633" s="19" t="s">
        <v>74</v>
      </c>
      <c r="E633" s="20">
        <v>1920</v>
      </c>
      <c r="F633" s="21">
        <v>0.78</v>
      </c>
      <c r="G633" s="21">
        <f t="shared" si="39"/>
        <v>1497.6</v>
      </c>
      <c r="H633" s="22"/>
    </row>
    <row r="634" spans="1:8" x14ac:dyDescent="0.2">
      <c r="A634" s="35"/>
      <c r="B634" s="173"/>
      <c r="C634" s="36"/>
      <c r="D634" s="19"/>
      <c r="E634" s="20"/>
      <c r="F634" s="21"/>
      <c r="G634" s="21"/>
      <c r="H634" s="22"/>
    </row>
    <row r="635" spans="1:8" x14ac:dyDescent="0.2">
      <c r="A635" s="35"/>
      <c r="B635" s="173"/>
      <c r="C635" s="36"/>
      <c r="D635" s="19"/>
      <c r="E635" s="20"/>
      <c r="F635" s="21"/>
      <c r="G635" s="21"/>
      <c r="H635" s="22"/>
    </row>
    <row r="636" spans="1:8" ht="24" x14ac:dyDescent="0.2">
      <c r="A636" s="29" t="s">
        <v>516</v>
      </c>
      <c r="B636" s="172"/>
      <c r="C636" s="30" t="s">
        <v>299</v>
      </c>
      <c r="D636" s="155"/>
      <c r="E636" s="156"/>
      <c r="F636" s="157"/>
      <c r="G636" s="21"/>
      <c r="H636" s="34"/>
    </row>
    <row r="637" spans="1:8" ht="36" x14ac:dyDescent="0.2">
      <c r="A637" s="35" t="s">
        <v>517</v>
      </c>
      <c r="B637" s="173" t="s">
        <v>1009</v>
      </c>
      <c r="C637" s="36" t="s">
        <v>295</v>
      </c>
      <c r="D637" s="19" t="s">
        <v>12</v>
      </c>
      <c r="E637" s="20">
        <v>12</v>
      </c>
      <c r="F637" s="21">
        <f>VLOOKUP(B637,[1]Plan1!$A$6:$G$3720,7,0)</f>
        <v>16.84</v>
      </c>
      <c r="G637" s="21">
        <f t="shared" ref="G637:G674" si="40">ROUND(E637*F637,2)</f>
        <v>202.08</v>
      </c>
      <c r="H637" s="22"/>
    </row>
    <row r="638" spans="1:8" ht="24" x14ac:dyDescent="0.2">
      <c r="A638" s="35" t="s">
        <v>518</v>
      </c>
      <c r="B638" s="173" t="s">
        <v>1010</v>
      </c>
      <c r="C638" s="36" t="s">
        <v>692</v>
      </c>
      <c r="D638" s="19" t="s">
        <v>12</v>
      </c>
      <c r="E638" s="20">
        <v>60</v>
      </c>
      <c r="F638" s="21">
        <f>VLOOKUP(B638,[1]Plan1!$A$6:$G$3720,7,0)</f>
        <v>13.7</v>
      </c>
      <c r="G638" s="21">
        <f t="shared" si="40"/>
        <v>822</v>
      </c>
      <c r="H638" s="22"/>
    </row>
    <row r="639" spans="1:8" ht="24" x14ac:dyDescent="0.2">
      <c r="A639" s="35" t="s">
        <v>1198</v>
      </c>
      <c r="B639" s="173" t="s">
        <v>1011</v>
      </c>
      <c r="C639" s="36" t="s">
        <v>693</v>
      </c>
      <c r="D639" s="19" t="s">
        <v>12</v>
      </c>
      <c r="E639" s="20">
        <v>558</v>
      </c>
      <c r="F639" s="21">
        <f>VLOOKUP(B639,[1]Plan1!$A$6:$G$3720,7,0)</f>
        <v>17.699999999999996</v>
      </c>
      <c r="G639" s="21">
        <f t="shared" si="40"/>
        <v>9876.6</v>
      </c>
      <c r="H639" s="22"/>
    </row>
    <row r="640" spans="1:8" ht="24" x14ac:dyDescent="0.2">
      <c r="A640" s="35" t="s">
        <v>1816</v>
      </c>
      <c r="B640" s="173" t="s">
        <v>1012</v>
      </c>
      <c r="C640" s="36" t="s">
        <v>694</v>
      </c>
      <c r="D640" s="19" t="s">
        <v>12</v>
      </c>
      <c r="E640" s="20">
        <v>60</v>
      </c>
      <c r="F640" s="21">
        <f>VLOOKUP(B640,[1]Plan1!$A$6:$G$3720,7,0)</f>
        <v>21.7</v>
      </c>
      <c r="G640" s="21">
        <f t="shared" si="40"/>
        <v>1302</v>
      </c>
      <c r="H640" s="22"/>
    </row>
    <row r="641" spans="1:8" ht="24" x14ac:dyDescent="0.2">
      <c r="A641" s="35" t="s">
        <v>1223</v>
      </c>
      <c r="B641" s="173" t="s">
        <v>1013</v>
      </c>
      <c r="C641" s="36" t="s">
        <v>695</v>
      </c>
      <c r="D641" s="19" t="s">
        <v>12</v>
      </c>
      <c r="E641" s="20">
        <v>15</v>
      </c>
      <c r="F641" s="21">
        <f>VLOOKUP(B641,[1]Plan1!$A$6:$G$3720,7,0)</f>
        <v>21.18</v>
      </c>
      <c r="G641" s="21">
        <f t="shared" si="40"/>
        <v>317.7</v>
      </c>
      <c r="H641" s="22"/>
    </row>
    <row r="642" spans="1:8" ht="60" x14ac:dyDescent="0.2">
      <c r="A642" s="35" t="s">
        <v>1224</v>
      </c>
      <c r="B642" s="173" t="s">
        <v>2056</v>
      </c>
      <c r="C642" s="36" t="s">
        <v>3758</v>
      </c>
      <c r="D642" s="19" t="s">
        <v>12</v>
      </c>
      <c r="E642" s="20">
        <v>6100</v>
      </c>
      <c r="F642" s="21">
        <f>VLOOKUP(B642,[1]Plan1!$A$6:$G$3720,7,0)</f>
        <v>12.760000000000002</v>
      </c>
      <c r="G642" s="21">
        <f>ROUND(E642*F642,2)</f>
        <v>77836</v>
      </c>
      <c r="H642" s="22"/>
    </row>
    <row r="643" spans="1:8" ht="60" x14ac:dyDescent="0.2">
      <c r="A643" s="35" t="s">
        <v>1817</v>
      </c>
      <c r="B643" s="173" t="s">
        <v>2057</v>
      </c>
      <c r="C643" s="36" t="s">
        <v>2055</v>
      </c>
      <c r="D643" s="19" t="s">
        <v>12</v>
      </c>
      <c r="E643" s="20">
        <v>220</v>
      </c>
      <c r="F643" s="21">
        <f>VLOOKUP(B643,[1]Plan1!$A$6:$G$3720,7,0)</f>
        <v>9.43</v>
      </c>
      <c r="G643" s="21">
        <f>ROUND(E643*F643,2)</f>
        <v>2074.6</v>
      </c>
      <c r="H643" s="22"/>
    </row>
    <row r="644" spans="1:8" ht="36" x14ac:dyDescent="0.2">
      <c r="A644" s="35" t="s">
        <v>1225</v>
      </c>
      <c r="B644" s="173" t="s">
        <v>1014</v>
      </c>
      <c r="C644" s="36" t="s">
        <v>696</v>
      </c>
      <c r="D644" s="19" t="s">
        <v>12</v>
      </c>
      <c r="E644" s="20">
        <v>61</v>
      </c>
      <c r="F644" s="21">
        <f>VLOOKUP(B644,[1]Plan1!$A$6:$G$3720,7,0)</f>
        <v>30.45</v>
      </c>
      <c r="G644" s="21">
        <f t="shared" si="40"/>
        <v>1857.45</v>
      </c>
      <c r="H644" s="22"/>
    </row>
    <row r="645" spans="1:8" ht="24" x14ac:dyDescent="0.2">
      <c r="A645" s="35" t="s">
        <v>1226</v>
      </c>
      <c r="B645" s="173" t="s">
        <v>1015</v>
      </c>
      <c r="C645" s="36" t="s">
        <v>697</v>
      </c>
      <c r="D645" s="19" t="s">
        <v>12</v>
      </c>
      <c r="E645" s="20">
        <v>336</v>
      </c>
      <c r="F645" s="21">
        <f>VLOOKUP(B645,[1]Plan1!$A$6:$G$3720,7,0)</f>
        <v>80.599999999999994</v>
      </c>
      <c r="G645" s="21">
        <f t="shared" si="40"/>
        <v>27081.599999999999</v>
      </c>
      <c r="H645" s="22"/>
    </row>
    <row r="646" spans="1:8" ht="24" x14ac:dyDescent="0.2">
      <c r="A646" s="35" t="s">
        <v>1227</v>
      </c>
      <c r="B646" s="173" t="s">
        <v>1016</v>
      </c>
      <c r="C646" s="36" t="s">
        <v>698</v>
      </c>
      <c r="D646" s="19" t="s">
        <v>12</v>
      </c>
      <c r="E646" s="20">
        <v>30</v>
      </c>
      <c r="F646" s="21">
        <f>VLOOKUP(B646,[1]Plan1!$A$6:$G$3720,7,0)</f>
        <v>94.75</v>
      </c>
      <c r="G646" s="21">
        <f t="shared" si="40"/>
        <v>2842.5</v>
      </c>
      <c r="H646" s="22"/>
    </row>
    <row r="647" spans="1:8" x14ac:dyDescent="0.2">
      <c r="A647" s="35" t="s">
        <v>1424</v>
      </c>
      <c r="B647" s="173" t="s">
        <v>928</v>
      </c>
      <c r="C647" s="36" t="s">
        <v>293</v>
      </c>
      <c r="D647" s="19" t="s">
        <v>28</v>
      </c>
      <c r="E647" s="20">
        <v>146</v>
      </c>
      <c r="F647" s="21">
        <v>10.19</v>
      </c>
      <c r="G647" s="21">
        <f t="shared" si="40"/>
        <v>1487.74</v>
      </c>
      <c r="H647" s="22"/>
    </row>
    <row r="648" spans="1:8" x14ac:dyDescent="0.2">
      <c r="A648" s="35" t="s">
        <v>1818</v>
      </c>
      <c r="B648" s="173" t="s">
        <v>918</v>
      </c>
      <c r="C648" s="36" t="s">
        <v>369</v>
      </c>
      <c r="D648" s="19" t="s">
        <v>28</v>
      </c>
      <c r="E648" s="20">
        <v>10</v>
      </c>
      <c r="F648" s="21">
        <v>12.98</v>
      </c>
      <c r="G648" s="21">
        <f t="shared" si="40"/>
        <v>129.80000000000001</v>
      </c>
      <c r="H648" s="22"/>
    </row>
    <row r="649" spans="1:8" ht="24" x14ac:dyDescent="0.2">
      <c r="A649" s="35" t="s">
        <v>2002</v>
      </c>
      <c r="B649" s="173" t="s">
        <v>1018</v>
      </c>
      <c r="C649" s="36" t="s">
        <v>699</v>
      </c>
      <c r="D649" s="19" t="s">
        <v>28</v>
      </c>
      <c r="E649" s="20">
        <v>2</v>
      </c>
      <c r="F649" s="21">
        <f>VLOOKUP(B649,[1]Plan1!$A$6:$G$3720,7,0)</f>
        <v>127.04</v>
      </c>
      <c r="G649" s="21">
        <f t="shared" si="40"/>
        <v>254.08</v>
      </c>
      <c r="H649" s="22"/>
    </row>
    <row r="650" spans="1:8" ht="24" x14ac:dyDescent="0.2">
      <c r="A650" s="35" t="s">
        <v>1819</v>
      </c>
      <c r="B650" s="173" t="s">
        <v>1019</v>
      </c>
      <c r="C650" s="36" t="s">
        <v>700</v>
      </c>
      <c r="D650" s="19" t="s">
        <v>28</v>
      </c>
      <c r="E650" s="20">
        <v>1</v>
      </c>
      <c r="F650" s="21">
        <f>VLOOKUP(B650,[1]Plan1!$A$6:$G$3720,7,0)</f>
        <v>701.24</v>
      </c>
      <c r="G650" s="21">
        <f t="shared" si="40"/>
        <v>701.24</v>
      </c>
      <c r="H650" s="22"/>
    </row>
    <row r="651" spans="1:8" ht="24" x14ac:dyDescent="0.2">
      <c r="A651" s="35" t="s">
        <v>2003</v>
      </c>
      <c r="B651" s="173" t="s">
        <v>1020</v>
      </c>
      <c r="C651" s="36" t="s">
        <v>701</v>
      </c>
      <c r="D651" s="19" t="s">
        <v>28</v>
      </c>
      <c r="E651" s="20">
        <v>1</v>
      </c>
      <c r="F651" s="21">
        <f>VLOOKUP(B651,[1]Plan1!$A$6:$G$3720,7,0)</f>
        <v>1413.3999999999999</v>
      </c>
      <c r="G651" s="21">
        <f t="shared" si="40"/>
        <v>1413.4</v>
      </c>
      <c r="H651" s="22"/>
    </row>
    <row r="652" spans="1:8" ht="48" x14ac:dyDescent="0.2">
      <c r="A652" s="35" t="s">
        <v>1820</v>
      </c>
      <c r="B652" s="173" t="s">
        <v>1021</v>
      </c>
      <c r="C652" s="36" t="s">
        <v>702</v>
      </c>
      <c r="D652" s="19" t="s">
        <v>28</v>
      </c>
      <c r="E652" s="20">
        <v>8</v>
      </c>
      <c r="F652" s="21">
        <f>VLOOKUP(B652,[1]Plan1!$A$6:$G$3720,7,0)</f>
        <v>385.76</v>
      </c>
      <c r="G652" s="21">
        <f t="shared" si="40"/>
        <v>3086.08</v>
      </c>
      <c r="H652" s="22"/>
    </row>
    <row r="653" spans="1:8" ht="48" x14ac:dyDescent="0.2">
      <c r="A653" s="35" t="s">
        <v>2004</v>
      </c>
      <c r="B653" s="173" t="s">
        <v>1022</v>
      </c>
      <c r="C653" s="36" t="s">
        <v>703</v>
      </c>
      <c r="D653" s="19" t="s">
        <v>28</v>
      </c>
      <c r="E653" s="20">
        <v>2</v>
      </c>
      <c r="F653" s="21">
        <f>VLOOKUP(B653,[1]Plan1!$A$6:$G$3720,7,0)</f>
        <v>270.63</v>
      </c>
      <c r="G653" s="21">
        <f t="shared" si="40"/>
        <v>541.26</v>
      </c>
      <c r="H653" s="22"/>
    </row>
    <row r="654" spans="1:8" ht="48" x14ac:dyDescent="0.2">
      <c r="A654" s="35" t="s">
        <v>1821</v>
      </c>
      <c r="B654" s="173" t="s">
        <v>1023</v>
      </c>
      <c r="C654" s="36" t="s">
        <v>704</v>
      </c>
      <c r="D654" s="19" t="s">
        <v>28</v>
      </c>
      <c r="E654" s="20">
        <v>5</v>
      </c>
      <c r="F654" s="21">
        <f>VLOOKUP(B654,[1]Plan1!$A$6:$G$3720,7,0)</f>
        <v>312.46000000000004</v>
      </c>
      <c r="G654" s="21">
        <f t="shared" si="40"/>
        <v>1562.3</v>
      </c>
      <c r="H654" s="22"/>
    </row>
    <row r="655" spans="1:8" ht="60" x14ac:dyDescent="0.2">
      <c r="A655" s="35" t="s">
        <v>2005</v>
      </c>
      <c r="B655" s="173" t="s">
        <v>705</v>
      </c>
      <c r="C655" s="36" t="s">
        <v>798</v>
      </c>
      <c r="D655" s="19" t="s">
        <v>28</v>
      </c>
      <c r="E655" s="20">
        <v>91</v>
      </c>
      <c r="F655" s="21">
        <v>28.59</v>
      </c>
      <c r="G655" s="21">
        <f t="shared" si="40"/>
        <v>2601.69</v>
      </c>
      <c r="H655" s="22"/>
    </row>
    <row r="656" spans="1:8" ht="36" x14ac:dyDescent="0.2">
      <c r="A656" s="35" t="s">
        <v>1822</v>
      </c>
      <c r="B656" s="173" t="s">
        <v>1024</v>
      </c>
      <c r="C656" s="36" t="s">
        <v>706</v>
      </c>
      <c r="D656" s="19" t="s">
        <v>28</v>
      </c>
      <c r="E656" s="20">
        <v>137</v>
      </c>
      <c r="F656" s="21">
        <f>VLOOKUP(B656,[1]Plan1!$A$6:$G$3720,7,0)</f>
        <v>49.61</v>
      </c>
      <c r="G656" s="21">
        <f t="shared" si="40"/>
        <v>6796.57</v>
      </c>
      <c r="H656" s="22"/>
    </row>
    <row r="657" spans="1:8" ht="36" x14ac:dyDescent="0.2">
      <c r="A657" s="35" t="s">
        <v>1823</v>
      </c>
      <c r="B657" s="173" t="s">
        <v>1025</v>
      </c>
      <c r="C657" s="36" t="s">
        <v>707</v>
      </c>
      <c r="D657" s="19" t="s">
        <v>28</v>
      </c>
      <c r="E657" s="20">
        <v>2</v>
      </c>
      <c r="F657" s="21">
        <f>VLOOKUP(B657,[1]Plan1!$A$6:$G$3720,7,0)</f>
        <v>91.419999999999987</v>
      </c>
      <c r="G657" s="21">
        <f t="shared" si="40"/>
        <v>182.84</v>
      </c>
      <c r="H657" s="22"/>
    </row>
    <row r="658" spans="1:8" ht="36" x14ac:dyDescent="0.2">
      <c r="A658" s="35" t="s">
        <v>1824</v>
      </c>
      <c r="B658" s="173" t="s">
        <v>1026</v>
      </c>
      <c r="C658" s="36" t="s">
        <v>708</v>
      </c>
      <c r="D658" s="19" t="s">
        <v>28</v>
      </c>
      <c r="E658" s="20">
        <v>5</v>
      </c>
      <c r="F658" s="21">
        <f>VLOOKUP(B658,[1]Plan1!$A$6:$G$3720,7,0)</f>
        <v>113.61000000000001</v>
      </c>
      <c r="G658" s="21">
        <f t="shared" si="40"/>
        <v>568.04999999999995</v>
      </c>
      <c r="H658" s="22"/>
    </row>
    <row r="659" spans="1:8" ht="36" x14ac:dyDescent="0.2">
      <c r="A659" s="35" t="s">
        <v>1825</v>
      </c>
      <c r="B659" s="173" t="s">
        <v>1027</v>
      </c>
      <c r="C659" s="36" t="s">
        <v>709</v>
      </c>
      <c r="D659" s="19" t="s">
        <v>28</v>
      </c>
      <c r="E659" s="20">
        <v>6</v>
      </c>
      <c r="F659" s="21">
        <f>VLOOKUP(B659,[1]Plan1!$A$6:$G$3720,7,0)</f>
        <v>155.44</v>
      </c>
      <c r="G659" s="21">
        <f t="shared" si="40"/>
        <v>932.64</v>
      </c>
      <c r="H659" s="22"/>
    </row>
    <row r="660" spans="1:8" ht="72" x14ac:dyDescent="0.2">
      <c r="A660" s="35" t="s">
        <v>1826</v>
      </c>
      <c r="B660" s="173" t="s">
        <v>1028</v>
      </c>
      <c r="C660" s="36" t="s">
        <v>2054</v>
      </c>
      <c r="D660" s="19" t="s">
        <v>28</v>
      </c>
      <c r="E660" s="20">
        <v>50</v>
      </c>
      <c r="F660" s="21">
        <f>VLOOKUP(B660,[1]Plan1!$A$6:$G$3720,7,0)</f>
        <v>128.06</v>
      </c>
      <c r="G660" s="21">
        <f t="shared" si="40"/>
        <v>6403</v>
      </c>
      <c r="H660" s="22"/>
    </row>
    <row r="661" spans="1:8" ht="96" x14ac:dyDescent="0.2">
      <c r="A661" s="35" t="s">
        <v>2006</v>
      </c>
      <c r="B661" s="173" t="s">
        <v>1029</v>
      </c>
      <c r="C661" s="36" t="s">
        <v>2111</v>
      </c>
      <c r="D661" s="19" t="s">
        <v>12</v>
      </c>
      <c r="E661" s="20">
        <v>6</v>
      </c>
      <c r="F661" s="21">
        <f>VLOOKUP(B661,[1]Plan1!$A$6:$G$3720,7,0)</f>
        <v>15.370000000000001</v>
      </c>
      <c r="G661" s="21">
        <f t="shared" si="40"/>
        <v>92.22</v>
      </c>
      <c r="H661" s="22"/>
    </row>
    <row r="662" spans="1:8" ht="84" x14ac:dyDescent="0.2">
      <c r="A662" s="35" t="s">
        <v>1827</v>
      </c>
      <c r="B662" s="173" t="s">
        <v>1030</v>
      </c>
      <c r="C662" s="36" t="s">
        <v>710</v>
      </c>
      <c r="D662" s="19" t="s">
        <v>28</v>
      </c>
      <c r="E662" s="20">
        <v>1</v>
      </c>
      <c r="F662" s="21">
        <f>VLOOKUP(B662,[1]Plan1!$A$6:$G$3720,7,0)</f>
        <v>20345.45</v>
      </c>
      <c r="G662" s="21">
        <f t="shared" si="40"/>
        <v>20345.45</v>
      </c>
      <c r="H662" s="22"/>
    </row>
    <row r="663" spans="1:8" ht="60" x14ac:dyDescent="0.2">
      <c r="A663" s="35" t="s">
        <v>1828</v>
      </c>
      <c r="B663" s="173" t="s">
        <v>1031</v>
      </c>
      <c r="C663" s="36" t="s">
        <v>711</v>
      </c>
      <c r="D663" s="19" t="s">
        <v>28</v>
      </c>
      <c r="E663" s="20">
        <v>1</v>
      </c>
      <c r="F663" s="21">
        <f>VLOOKUP(B663,[1]Plan1!$A$6:$G$3720,7,0)</f>
        <v>20345.45</v>
      </c>
      <c r="G663" s="21">
        <f t="shared" si="40"/>
        <v>20345.45</v>
      </c>
      <c r="H663" s="22"/>
    </row>
    <row r="664" spans="1:8" ht="60" x14ac:dyDescent="0.2">
      <c r="A664" s="35" t="s">
        <v>1829</v>
      </c>
      <c r="B664" s="173" t="s">
        <v>1032</v>
      </c>
      <c r="C664" s="36" t="s">
        <v>712</v>
      </c>
      <c r="D664" s="19" t="s">
        <v>28</v>
      </c>
      <c r="E664" s="20">
        <v>1</v>
      </c>
      <c r="F664" s="21">
        <f>VLOOKUP(B664,[1]Plan1!$A$6:$G$3720,7,0)</f>
        <v>17609.359999999997</v>
      </c>
      <c r="G664" s="21">
        <f t="shared" si="40"/>
        <v>17609.36</v>
      </c>
      <c r="H664" s="22"/>
    </row>
    <row r="665" spans="1:8" ht="60" x14ac:dyDescent="0.2">
      <c r="A665" s="35" t="s">
        <v>1830</v>
      </c>
      <c r="B665" s="173" t="s">
        <v>1033</v>
      </c>
      <c r="C665" s="36" t="s">
        <v>713</v>
      </c>
      <c r="D665" s="19" t="s">
        <v>28</v>
      </c>
      <c r="E665" s="20">
        <v>1</v>
      </c>
      <c r="F665" s="21">
        <f>VLOOKUP(B665,[1]Plan1!$A$6:$G$3720,7,0)</f>
        <v>17609.359999999997</v>
      </c>
      <c r="G665" s="21">
        <f t="shared" si="40"/>
        <v>17609.36</v>
      </c>
      <c r="H665" s="22"/>
    </row>
    <row r="666" spans="1:8" ht="72" x14ac:dyDescent="0.2">
      <c r="A666" s="35" t="s">
        <v>2007</v>
      </c>
      <c r="B666" s="173" t="s">
        <v>1034</v>
      </c>
      <c r="C666" s="36" t="s">
        <v>714</v>
      </c>
      <c r="D666" s="19" t="s">
        <v>28</v>
      </c>
      <c r="E666" s="20">
        <v>1</v>
      </c>
      <c r="F666" s="21">
        <f>VLOOKUP(B666,[1]Plan1!$A$6:$G$3720,7,0)</f>
        <v>17369.739999999998</v>
      </c>
      <c r="G666" s="21">
        <f t="shared" si="40"/>
        <v>17369.740000000002</v>
      </c>
      <c r="H666" s="22"/>
    </row>
    <row r="667" spans="1:8" ht="180" x14ac:dyDescent="0.2">
      <c r="A667" s="35" t="s">
        <v>1831</v>
      </c>
      <c r="B667" s="173" t="s">
        <v>1035</v>
      </c>
      <c r="C667" s="36" t="s">
        <v>2112</v>
      </c>
      <c r="D667" s="19" t="s">
        <v>28</v>
      </c>
      <c r="E667" s="20">
        <v>15</v>
      </c>
      <c r="F667" s="21">
        <f>VLOOKUP(B667,[1]Plan1!$A$6:$G$3720,7,0)</f>
        <v>2288.3900000000003</v>
      </c>
      <c r="G667" s="21">
        <f t="shared" si="40"/>
        <v>34325.85</v>
      </c>
      <c r="H667" s="22"/>
    </row>
    <row r="668" spans="1:8" ht="72" x14ac:dyDescent="0.2">
      <c r="A668" s="35" t="s">
        <v>1832</v>
      </c>
      <c r="B668" s="173" t="s">
        <v>1036</v>
      </c>
      <c r="C668" s="36" t="s">
        <v>2113</v>
      </c>
      <c r="D668" s="19" t="s">
        <v>28</v>
      </c>
      <c r="E668" s="20">
        <v>3</v>
      </c>
      <c r="F668" s="21">
        <f>VLOOKUP(B668,[1]Plan1!$A$6:$G$3720,7,0)</f>
        <v>1820.2599999999998</v>
      </c>
      <c r="G668" s="21">
        <f t="shared" si="40"/>
        <v>5460.78</v>
      </c>
      <c r="H668" s="22"/>
    </row>
    <row r="669" spans="1:8" ht="60" x14ac:dyDescent="0.2">
      <c r="A669" s="35" t="s">
        <v>1833</v>
      </c>
      <c r="B669" s="173" t="s">
        <v>1037</v>
      </c>
      <c r="C669" s="36" t="s">
        <v>2114</v>
      </c>
      <c r="D669" s="19" t="s">
        <v>28</v>
      </c>
      <c r="E669" s="20">
        <v>25</v>
      </c>
      <c r="F669" s="21">
        <f>VLOOKUP(B669,[1]Plan1!$A$6:$G$3720,7,0)</f>
        <v>2894.8900000000003</v>
      </c>
      <c r="G669" s="21">
        <f t="shared" si="40"/>
        <v>72372.25</v>
      </c>
      <c r="H669" s="22"/>
    </row>
    <row r="670" spans="1:8" ht="36" x14ac:dyDescent="0.2">
      <c r="A670" s="35" t="s">
        <v>1834</v>
      </c>
      <c r="B670" s="173" t="s">
        <v>1038</v>
      </c>
      <c r="C670" s="36" t="s">
        <v>374</v>
      </c>
      <c r="D670" s="19" t="s">
        <v>28</v>
      </c>
      <c r="E670" s="20">
        <v>2</v>
      </c>
      <c r="F670" s="21">
        <f>VLOOKUP(B670,[1]Plan1!$A$6:$G$3720,7,0)</f>
        <v>2546.91</v>
      </c>
      <c r="G670" s="21">
        <f t="shared" si="40"/>
        <v>5093.82</v>
      </c>
      <c r="H670" s="22"/>
    </row>
    <row r="671" spans="1:8" ht="36" x14ac:dyDescent="0.2">
      <c r="A671" s="35" t="s">
        <v>1835</v>
      </c>
      <c r="B671" s="173" t="s">
        <v>1039</v>
      </c>
      <c r="C671" s="36" t="s">
        <v>800</v>
      </c>
      <c r="D671" s="19" t="s">
        <v>28</v>
      </c>
      <c r="E671" s="20">
        <v>1</v>
      </c>
      <c r="F671" s="21">
        <f>VLOOKUP(B671,[1]Plan1!$A$6:$G$3720,7,0)</f>
        <v>11752.32</v>
      </c>
      <c r="G671" s="21">
        <f t="shared" si="40"/>
        <v>11752.32</v>
      </c>
      <c r="H671" s="22"/>
    </row>
    <row r="672" spans="1:8" ht="120" x14ac:dyDescent="0.2">
      <c r="A672" s="35" t="s">
        <v>1836</v>
      </c>
      <c r="B672" s="173" t="s">
        <v>1040</v>
      </c>
      <c r="C672" s="36" t="s">
        <v>296</v>
      </c>
      <c r="D672" s="19" t="s">
        <v>28</v>
      </c>
      <c r="E672" s="20">
        <v>1</v>
      </c>
      <c r="F672" s="21">
        <f>VLOOKUP(B672,[1]Plan1!$A$6:$G$3720,7,0)</f>
        <v>3155.3100000000004</v>
      </c>
      <c r="G672" s="21">
        <f t="shared" si="40"/>
        <v>3155.31</v>
      </c>
      <c r="H672" s="22"/>
    </row>
    <row r="673" spans="1:8" ht="48" x14ac:dyDescent="0.2">
      <c r="A673" s="35" t="s">
        <v>2058</v>
      </c>
      <c r="B673" s="173" t="s">
        <v>1041</v>
      </c>
      <c r="C673" s="36" t="s">
        <v>341</v>
      </c>
      <c r="D673" s="19" t="s">
        <v>28</v>
      </c>
      <c r="E673" s="20">
        <v>1</v>
      </c>
      <c r="F673" s="21">
        <f>VLOOKUP(B673,[1]Plan1!$A$6:$G$3720,7,0)</f>
        <v>1033.3699999999999</v>
      </c>
      <c r="G673" s="21">
        <f t="shared" si="40"/>
        <v>1033.3699999999999</v>
      </c>
      <c r="H673" s="22"/>
    </row>
    <row r="674" spans="1:8" ht="36" x14ac:dyDescent="0.2">
      <c r="A674" s="35" t="s">
        <v>2059</v>
      </c>
      <c r="B674" s="173" t="s">
        <v>1042</v>
      </c>
      <c r="C674" s="36" t="s">
        <v>342</v>
      </c>
      <c r="D674" s="19" t="s">
        <v>28</v>
      </c>
      <c r="E674" s="20">
        <v>1</v>
      </c>
      <c r="F674" s="21">
        <f>VLOOKUP(B674,[1]Plan1!$A$6:$G$3720,7,0)</f>
        <v>21155.199999999997</v>
      </c>
      <c r="G674" s="21">
        <f t="shared" si="40"/>
        <v>21155.200000000001</v>
      </c>
      <c r="H674" s="22"/>
    </row>
    <row r="675" spans="1:8" x14ac:dyDescent="0.2">
      <c r="A675" s="35"/>
      <c r="B675" s="173"/>
      <c r="C675" s="36"/>
      <c r="D675" s="19"/>
      <c r="E675" s="20"/>
      <c r="F675" s="21"/>
      <c r="G675" s="21"/>
      <c r="H675" s="22"/>
    </row>
    <row r="676" spans="1:8" x14ac:dyDescent="0.2">
      <c r="A676" s="35"/>
      <c r="B676" s="173"/>
      <c r="C676" s="36"/>
      <c r="D676" s="19"/>
      <c r="E676" s="20"/>
      <c r="F676" s="21"/>
      <c r="G676" s="21"/>
      <c r="H676" s="22"/>
    </row>
    <row r="677" spans="1:8" x14ac:dyDescent="0.2">
      <c r="A677" s="29" t="s">
        <v>1425</v>
      </c>
      <c r="B677" s="172"/>
      <c r="C677" s="30" t="s">
        <v>327</v>
      </c>
      <c r="D677" s="155"/>
      <c r="E677" s="156"/>
      <c r="F677" s="157"/>
      <c r="G677" s="157"/>
      <c r="H677" s="34"/>
    </row>
    <row r="678" spans="1:8" ht="36" x14ac:dyDescent="0.2">
      <c r="A678" s="35" t="s">
        <v>1426</v>
      </c>
      <c r="B678" s="173" t="s">
        <v>921</v>
      </c>
      <c r="C678" s="36" t="s">
        <v>802</v>
      </c>
      <c r="D678" s="19" t="s">
        <v>12</v>
      </c>
      <c r="E678" s="20">
        <v>24091</v>
      </c>
      <c r="F678" s="21">
        <v>2.4500000000000002</v>
      </c>
      <c r="G678" s="21">
        <f t="shared" ref="G678:G733" si="41">ROUND(E678*F678,2)</f>
        <v>59022.95</v>
      </c>
      <c r="H678" s="22"/>
    </row>
    <row r="679" spans="1:8" ht="36" x14ac:dyDescent="0.2">
      <c r="A679" s="35" t="s">
        <v>1427</v>
      </c>
      <c r="B679" s="173" t="s">
        <v>923</v>
      </c>
      <c r="C679" s="36" t="s">
        <v>803</v>
      </c>
      <c r="D679" s="19" t="s">
        <v>12</v>
      </c>
      <c r="E679" s="20">
        <v>22776</v>
      </c>
      <c r="F679" s="21">
        <v>3.94</v>
      </c>
      <c r="G679" s="21">
        <f t="shared" si="41"/>
        <v>89737.44</v>
      </c>
      <c r="H679" s="22"/>
    </row>
    <row r="680" spans="1:8" ht="36" x14ac:dyDescent="0.2">
      <c r="A680" s="35" t="s">
        <v>1428</v>
      </c>
      <c r="B680" s="173" t="s">
        <v>1043</v>
      </c>
      <c r="C680" s="36" t="s">
        <v>804</v>
      </c>
      <c r="D680" s="19" t="s">
        <v>12</v>
      </c>
      <c r="E680" s="20">
        <v>180</v>
      </c>
      <c r="F680" s="21">
        <f>VLOOKUP(B680,[1]Plan1!$A$6:$G$3720,7,0)</f>
        <v>7.62</v>
      </c>
      <c r="G680" s="21">
        <f t="shared" si="41"/>
        <v>1371.6</v>
      </c>
      <c r="H680" s="22"/>
    </row>
    <row r="681" spans="1:8" ht="36" x14ac:dyDescent="0.2">
      <c r="A681" s="35" t="s">
        <v>1429</v>
      </c>
      <c r="B681" s="173" t="s">
        <v>922</v>
      </c>
      <c r="C681" s="36" t="s">
        <v>805</v>
      </c>
      <c r="D681" s="19" t="s">
        <v>12</v>
      </c>
      <c r="E681" s="20">
        <v>13658</v>
      </c>
      <c r="F681" s="21">
        <v>3.16</v>
      </c>
      <c r="G681" s="21">
        <f t="shared" si="41"/>
        <v>43159.28</v>
      </c>
      <c r="H681" s="22"/>
    </row>
    <row r="682" spans="1:8" ht="36" x14ac:dyDescent="0.2">
      <c r="A682" s="35" t="s">
        <v>1432</v>
      </c>
      <c r="B682" s="173" t="s">
        <v>924</v>
      </c>
      <c r="C682" s="36" t="s">
        <v>806</v>
      </c>
      <c r="D682" s="19" t="s">
        <v>12</v>
      </c>
      <c r="E682" s="20">
        <v>7915</v>
      </c>
      <c r="F682" s="21">
        <v>4.43</v>
      </c>
      <c r="G682" s="21">
        <f t="shared" si="41"/>
        <v>35063.449999999997</v>
      </c>
      <c r="H682" s="22"/>
    </row>
    <row r="683" spans="1:8" ht="36" x14ac:dyDescent="0.2">
      <c r="A683" s="35" t="s">
        <v>1433</v>
      </c>
      <c r="B683" s="173" t="s">
        <v>925</v>
      </c>
      <c r="C683" s="36" t="s">
        <v>807</v>
      </c>
      <c r="D683" s="19" t="s">
        <v>12</v>
      </c>
      <c r="E683" s="20">
        <v>210</v>
      </c>
      <c r="F683" s="21">
        <v>5.96</v>
      </c>
      <c r="G683" s="21">
        <f t="shared" si="41"/>
        <v>1251.5999999999999</v>
      </c>
      <c r="H683" s="22"/>
    </row>
    <row r="684" spans="1:8" ht="36" x14ac:dyDescent="0.2">
      <c r="A684" s="35" t="s">
        <v>1434</v>
      </c>
      <c r="B684" s="173" t="s">
        <v>926</v>
      </c>
      <c r="C684" s="36" t="s">
        <v>808</v>
      </c>
      <c r="D684" s="19" t="s">
        <v>12</v>
      </c>
      <c r="E684" s="20">
        <v>12</v>
      </c>
      <c r="F684" s="21">
        <v>9.34</v>
      </c>
      <c r="G684" s="21">
        <f t="shared" si="41"/>
        <v>112.08</v>
      </c>
      <c r="H684" s="22"/>
    </row>
    <row r="685" spans="1:8" ht="36" x14ac:dyDescent="0.2">
      <c r="A685" s="35" t="s">
        <v>1837</v>
      </c>
      <c r="B685" s="173" t="s">
        <v>927</v>
      </c>
      <c r="C685" s="36" t="s">
        <v>809</v>
      </c>
      <c r="D685" s="19" t="s">
        <v>12</v>
      </c>
      <c r="E685" s="20">
        <v>48</v>
      </c>
      <c r="F685" s="21">
        <v>20.96</v>
      </c>
      <c r="G685" s="21">
        <f t="shared" si="41"/>
        <v>1006.08</v>
      </c>
      <c r="H685" s="22"/>
    </row>
    <row r="686" spans="1:8" ht="48" x14ac:dyDescent="0.2">
      <c r="A686" s="35" t="s">
        <v>1838</v>
      </c>
      <c r="B686" s="173" t="s">
        <v>1044</v>
      </c>
      <c r="C686" s="36" t="s">
        <v>810</v>
      </c>
      <c r="D686" s="19" t="s">
        <v>12</v>
      </c>
      <c r="E686" s="20">
        <v>2040</v>
      </c>
      <c r="F686" s="21">
        <f>VLOOKUP(B686,[1]Plan1!$A$6:$G$3720,7,0)</f>
        <v>4.9499999999999993</v>
      </c>
      <c r="G686" s="21">
        <f t="shared" si="41"/>
        <v>10098</v>
      </c>
      <c r="H686" s="22"/>
    </row>
    <row r="687" spans="1:8" ht="48" x14ac:dyDescent="0.2">
      <c r="A687" s="35" t="s">
        <v>1839</v>
      </c>
      <c r="B687" s="173" t="s">
        <v>1045</v>
      </c>
      <c r="C687" s="36" t="s">
        <v>811</v>
      </c>
      <c r="D687" s="19" t="s">
        <v>12</v>
      </c>
      <c r="E687" s="20">
        <v>6648</v>
      </c>
      <c r="F687" s="21">
        <f>VLOOKUP(B687,[1]Plan1!$A$6:$G$3720,7,0)</f>
        <v>10.220000000000001</v>
      </c>
      <c r="G687" s="21">
        <f t="shared" si="41"/>
        <v>67942.559999999998</v>
      </c>
      <c r="H687" s="22"/>
    </row>
    <row r="688" spans="1:8" ht="48" x14ac:dyDescent="0.2">
      <c r="A688" s="35" t="s">
        <v>1840</v>
      </c>
      <c r="B688" s="173" t="s">
        <v>1046</v>
      </c>
      <c r="C688" s="36" t="s">
        <v>812</v>
      </c>
      <c r="D688" s="19" t="s">
        <v>12</v>
      </c>
      <c r="E688" s="20">
        <v>1964</v>
      </c>
      <c r="F688" s="21">
        <f>VLOOKUP(B688,[1]Plan1!$A$6:$G$3720,7,0)</f>
        <v>10.639999999999999</v>
      </c>
      <c r="G688" s="21">
        <f t="shared" si="41"/>
        <v>20896.96</v>
      </c>
      <c r="H688" s="22"/>
    </row>
    <row r="689" spans="1:8" ht="48" x14ac:dyDescent="0.2">
      <c r="A689" s="35" t="s">
        <v>1841</v>
      </c>
      <c r="B689" s="173" t="s">
        <v>1047</v>
      </c>
      <c r="C689" s="36" t="s">
        <v>813</v>
      </c>
      <c r="D689" s="19" t="s">
        <v>12</v>
      </c>
      <c r="E689" s="20">
        <v>2134</v>
      </c>
      <c r="F689" s="21">
        <f>VLOOKUP(B689,[1]Plan1!$A$6:$G$3720,7,0)</f>
        <v>17.39</v>
      </c>
      <c r="G689" s="21">
        <f t="shared" si="41"/>
        <v>37110.26</v>
      </c>
      <c r="H689" s="22"/>
    </row>
    <row r="690" spans="1:8" ht="48" x14ac:dyDescent="0.2">
      <c r="A690" s="35" t="s">
        <v>1928</v>
      </c>
      <c r="B690" s="173" t="s">
        <v>1048</v>
      </c>
      <c r="C690" s="36" t="s">
        <v>814</v>
      </c>
      <c r="D690" s="19" t="s">
        <v>12</v>
      </c>
      <c r="E690" s="20">
        <v>630</v>
      </c>
      <c r="F690" s="21">
        <f>VLOOKUP(B690,[1]Plan1!$A$6:$G$3720,7,0)</f>
        <v>32.57</v>
      </c>
      <c r="G690" s="21">
        <f t="shared" si="41"/>
        <v>20519.099999999999</v>
      </c>
      <c r="H690" s="22"/>
    </row>
    <row r="691" spans="1:8" ht="48" x14ac:dyDescent="0.2">
      <c r="A691" s="35" t="s">
        <v>1842</v>
      </c>
      <c r="B691" s="173" t="s">
        <v>1049</v>
      </c>
      <c r="C691" s="36" t="s">
        <v>815</v>
      </c>
      <c r="D691" s="19" t="s">
        <v>12</v>
      </c>
      <c r="E691" s="20">
        <v>677</v>
      </c>
      <c r="F691" s="21">
        <f>VLOOKUP(B691,[1]Plan1!$A$6:$G$3720,7,0)</f>
        <v>44.57</v>
      </c>
      <c r="G691" s="21">
        <f t="shared" si="41"/>
        <v>30173.89</v>
      </c>
      <c r="H691" s="22"/>
    </row>
    <row r="692" spans="1:8" ht="48" x14ac:dyDescent="0.2">
      <c r="A692" s="35" t="s">
        <v>1843</v>
      </c>
      <c r="B692" s="173" t="s">
        <v>1050</v>
      </c>
      <c r="C692" s="36" t="s">
        <v>816</v>
      </c>
      <c r="D692" s="19" t="s">
        <v>12</v>
      </c>
      <c r="E692" s="20">
        <v>432</v>
      </c>
      <c r="F692" s="21">
        <f>VLOOKUP(B692,[1]Plan1!$A$6:$G$3720,7,0)</f>
        <v>57.760000000000005</v>
      </c>
      <c r="G692" s="21">
        <f t="shared" si="41"/>
        <v>24952.32</v>
      </c>
      <c r="H692" s="22"/>
    </row>
    <row r="693" spans="1:8" ht="48" x14ac:dyDescent="0.2">
      <c r="A693" s="35" t="s">
        <v>1844</v>
      </c>
      <c r="B693" s="173" t="s">
        <v>1051</v>
      </c>
      <c r="C693" s="36" t="s">
        <v>817</v>
      </c>
      <c r="D693" s="19" t="s">
        <v>12</v>
      </c>
      <c r="E693" s="20">
        <v>407</v>
      </c>
      <c r="F693" s="21">
        <f>VLOOKUP(B693,[1]Plan1!$A$6:$G$3720,7,0)</f>
        <v>73.010000000000005</v>
      </c>
      <c r="G693" s="21">
        <f t="shared" si="41"/>
        <v>29715.07</v>
      </c>
      <c r="H693" s="22"/>
    </row>
    <row r="694" spans="1:8" ht="48" x14ac:dyDescent="0.2">
      <c r="A694" s="35" t="s">
        <v>1845</v>
      </c>
      <c r="B694" s="173" t="s">
        <v>1052</v>
      </c>
      <c r="C694" s="36" t="s">
        <v>818</v>
      </c>
      <c r="D694" s="19" t="s">
        <v>12</v>
      </c>
      <c r="E694" s="20">
        <v>2024</v>
      </c>
      <c r="F694" s="21">
        <f>VLOOKUP(B694,[1]Plan1!$A$6:$G$3720,7,0)</f>
        <v>143.04000000000002</v>
      </c>
      <c r="G694" s="21">
        <f t="shared" si="41"/>
        <v>289512.96000000002</v>
      </c>
      <c r="H694" s="22"/>
    </row>
    <row r="695" spans="1:8" ht="120" x14ac:dyDescent="0.2">
      <c r="A695" s="35" t="s">
        <v>1846</v>
      </c>
      <c r="B695" s="173" t="s">
        <v>1053</v>
      </c>
      <c r="C695" s="36" t="s">
        <v>849</v>
      </c>
      <c r="D695" s="19" t="s">
        <v>12</v>
      </c>
      <c r="E695" s="20">
        <v>88</v>
      </c>
      <c r="F695" s="21">
        <f>VLOOKUP(B695,[1]Plan1!$A$6:$G$3720,7,0)</f>
        <v>7.62</v>
      </c>
      <c r="G695" s="21">
        <f t="shared" si="41"/>
        <v>670.56</v>
      </c>
      <c r="H695" s="22"/>
    </row>
    <row r="696" spans="1:8" ht="36" x14ac:dyDescent="0.2">
      <c r="A696" s="35" t="s">
        <v>1847</v>
      </c>
      <c r="B696" s="173" t="s">
        <v>1008</v>
      </c>
      <c r="C696" s="36" t="s">
        <v>819</v>
      </c>
      <c r="D696" s="19" t="s">
        <v>12</v>
      </c>
      <c r="E696" s="20">
        <v>84</v>
      </c>
      <c r="F696" s="21">
        <f>VLOOKUP(B696,[1]Plan1!$A$6:$G$3720,7,0)</f>
        <v>9.76</v>
      </c>
      <c r="G696" s="21">
        <f t="shared" si="41"/>
        <v>819.84</v>
      </c>
      <c r="H696" s="22"/>
    </row>
    <row r="697" spans="1:8" ht="36" x14ac:dyDescent="0.2">
      <c r="A697" s="35" t="s">
        <v>1848</v>
      </c>
      <c r="B697" s="173" t="s">
        <v>253</v>
      </c>
      <c r="C697" s="36" t="s">
        <v>820</v>
      </c>
      <c r="D697" s="19" t="s">
        <v>12</v>
      </c>
      <c r="E697" s="20">
        <v>426</v>
      </c>
      <c r="F697" s="21">
        <v>22.02</v>
      </c>
      <c r="G697" s="21">
        <f t="shared" si="41"/>
        <v>9380.52</v>
      </c>
      <c r="H697" s="22"/>
    </row>
    <row r="698" spans="1:8" ht="36" x14ac:dyDescent="0.2">
      <c r="A698" s="35" t="s">
        <v>2008</v>
      </c>
      <c r="B698" s="173" t="s">
        <v>1055</v>
      </c>
      <c r="C698" s="36" t="s">
        <v>1054</v>
      </c>
      <c r="D698" s="19" t="s">
        <v>12</v>
      </c>
      <c r="E698" s="20">
        <v>60</v>
      </c>
      <c r="F698" s="21">
        <f>VLOOKUP(B698,[1]Plan1!$A$6:$G$3720,7,0)</f>
        <v>16.84</v>
      </c>
      <c r="G698" s="21">
        <f t="shared" si="41"/>
        <v>1010.4</v>
      </c>
      <c r="H698" s="22"/>
    </row>
    <row r="699" spans="1:8" ht="24" x14ac:dyDescent="0.2">
      <c r="A699" s="35" t="s">
        <v>1849</v>
      </c>
      <c r="B699" s="173" t="s">
        <v>1056</v>
      </c>
      <c r="C699" s="36" t="s">
        <v>1203</v>
      </c>
      <c r="D699" s="19" t="s">
        <v>12</v>
      </c>
      <c r="E699" s="20">
        <v>569</v>
      </c>
      <c r="F699" s="21">
        <f>VLOOKUP(B699,[1]Plan1!$A$6:$G$3720,7,0)</f>
        <v>7.02</v>
      </c>
      <c r="G699" s="21">
        <f t="shared" si="41"/>
        <v>3994.38</v>
      </c>
      <c r="H699" s="22"/>
    </row>
    <row r="700" spans="1:8" ht="24" x14ac:dyDescent="0.2">
      <c r="A700" s="35" t="s">
        <v>1850</v>
      </c>
      <c r="B700" s="173" t="s">
        <v>1057</v>
      </c>
      <c r="C700" s="36" t="s">
        <v>1204</v>
      </c>
      <c r="D700" s="19" t="s">
        <v>12</v>
      </c>
      <c r="E700" s="20">
        <v>386</v>
      </c>
      <c r="F700" s="21">
        <f>VLOOKUP(B700,[1]Plan1!$A$6:$G$3720,7,0)</f>
        <v>10.469999999999999</v>
      </c>
      <c r="G700" s="21">
        <f t="shared" si="41"/>
        <v>4041.42</v>
      </c>
      <c r="H700" s="22"/>
    </row>
    <row r="701" spans="1:8" ht="36" x14ac:dyDescent="0.2">
      <c r="A701" s="35" t="s">
        <v>1851</v>
      </c>
      <c r="B701" s="173" t="s">
        <v>1010</v>
      </c>
      <c r="C701" s="36" t="s">
        <v>357</v>
      </c>
      <c r="D701" s="19" t="s">
        <v>12</v>
      </c>
      <c r="E701" s="20">
        <v>545</v>
      </c>
      <c r="F701" s="21">
        <f>VLOOKUP(B701,[1]Plan1!$A$6:$G$3720,7,0)</f>
        <v>13.7</v>
      </c>
      <c r="G701" s="21">
        <f t="shared" si="41"/>
        <v>7466.5</v>
      </c>
      <c r="H701" s="22"/>
    </row>
    <row r="702" spans="1:8" ht="36" x14ac:dyDescent="0.2">
      <c r="A702" s="35" t="s">
        <v>1852</v>
      </c>
      <c r="B702" s="173" t="s">
        <v>1058</v>
      </c>
      <c r="C702" s="36" t="s">
        <v>358</v>
      </c>
      <c r="D702" s="19" t="s">
        <v>12</v>
      </c>
      <c r="E702" s="20">
        <v>1334</v>
      </c>
      <c r="F702" s="21">
        <f>VLOOKUP(B702,[1]Plan1!$A$6:$G$3720,7,0)</f>
        <v>29.519999999999996</v>
      </c>
      <c r="G702" s="21">
        <f t="shared" si="41"/>
        <v>39379.68</v>
      </c>
      <c r="H702" s="22"/>
    </row>
    <row r="703" spans="1:8" ht="36" x14ac:dyDescent="0.2">
      <c r="A703" s="35" t="s">
        <v>1853</v>
      </c>
      <c r="B703" s="173" t="s">
        <v>1014</v>
      </c>
      <c r="C703" s="36" t="s">
        <v>355</v>
      </c>
      <c r="D703" s="19" t="s">
        <v>12</v>
      </c>
      <c r="E703" s="20">
        <v>165</v>
      </c>
      <c r="F703" s="21">
        <f>VLOOKUP(B703,[1]Plan1!$A$6:$G$3720,7,0)</f>
        <v>30.45</v>
      </c>
      <c r="G703" s="21">
        <f t="shared" si="41"/>
        <v>5024.25</v>
      </c>
      <c r="H703" s="22"/>
    </row>
    <row r="704" spans="1:8" ht="48" x14ac:dyDescent="0.2">
      <c r="A704" s="35" t="s">
        <v>1854</v>
      </c>
      <c r="B704" s="173" t="s">
        <v>1059</v>
      </c>
      <c r="C704" s="36" t="s">
        <v>359</v>
      </c>
      <c r="D704" s="19" t="s">
        <v>12</v>
      </c>
      <c r="E704" s="20">
        <v>193</v>
      </c>
      <c r="F704" s="21">
        <f>VLOOKUP(B704,[1]Plan1!$A$6:$G$3720,7,0)</f>
        <v>45.769999999999996</v>
      </c>
      <c r="G704" s="21">
        <f t="shared" si="41"/>
        <v>8833.61</v>
      </c>
      <c r="H704" s="22"/>
    </row>
    <row r="705" spans="1:8" ht="48" x14ac:dyDescent="0.2">
      <c r="A705" s="35" t="s">
        <v>1855</v>
      </c>
      <c r="B705" s="173" t="s">
        <v>1060</v>
      </c>
      <c r="C705" s="36" t="s">
        <v>821</v>
      </c>
      <c r="D705" s="19" t="s">
        <v>12</v>
      </c>
      <c r="E705" s="20">
        <v>110</v>
      </c>
      <c r="F705" s="21">
        <f>VLOOKUP(B705,[1]Plan1!$A$6:$G$3720,7,0)</f>
        <v>44.22</v>
      </c>
      <c r="G705" s="21">
        <f t="shared" si="41"/>
        <v>4864.2</v>
      </c>
      <c r="H705" s="22"/>
    </row>
    <row r="706" spans="1:8" ht="48" x14ac:dyDescent="0.2">
      <c r="A706" s="35" t="s">
        <v>1856</v>
      </c>
      <c r="B706" s="173" t="s">
        <v>1061</v>
      </c>
      <c r="C706" s="36" t="s">
        <v>356</v>
      </c>
      <c r="D706" s="19" t="s">
        <v>12</v>
      </c>
      <c r="E706" s="20">
        <v>275</v>
      </c>
      <c r="F706" s="21">
        <f>VLOOKUP(B706,[1]Plan1!$A$6:$G$3720,7,0)</f>
        <v>69.19</v>
      </c>
      <c r="G706" s="21">
        <f t="shared" si="41"/>
        <v>19027.25</v>
      </c>
      <c r="H706" s="22"/>
    </row>
    <row r="707" spans="1:8" ht="48" x14ac:dyDescent="0.2">
      <c r="A707" s="35" t="s">
        <v>1857</v>
      </c>
      <c r="B707" s="173" t="s">
        <v>1062</v>
      </c>
      <c r="C707" s="36" t="s">
        <v>822</v>
      </c>
      <c r="D707" s="19" t="s">
        <v>12</v>
      </c>
      <c r="E707" s="20">
        <v>28</v>
      </c>
      <c r="F707" s="21">
        <f>VLOOKUP(B707,[1]Plan1!$A$6:$G$3720,7,0)</f>
        <v>106.22</v>
      </c>
      <c r="G707" s="21">
        <f t="shared" si="41"/>
        <v>2974.16</v>
      </c>
      <c r="H707" s="22"/>
    </row>
    <row r="708" spans="1:8" ht="48" x14ac:dyDescent="0.2">
      <c r="A708" s="35" t="s">
        <v>1858</v>
      </c>
      <c r="B708" s="173" t="s">
        <v>1063</v>
      </c>
      <c r="C708" s="36" t="s">
        <v>823</v>
      </c>
      <c r="D708" s="19" t="s">
        <v>12</v>
      </c>
      <c r="E708" s="20">
        <v>193</v>
      </c>
      <c r="F708" s="21">
        <f>VLOOKUP(B708,[1]Plan1!$A$6:$G$3720,7,0)</f>
        <v>192.86999999999998</v>
      </c>
      <c r="G708" s="21">
        <f t="shared" si="41"/>
        <v>37223.910000000003</v>
      </c>
      <c r="H708" s="22"/>
    </row>
    <row r="709" spans="1:8" ht="36" x14ac:dyDescent="0.2">
      <c r="A709" s="35" t="s">
        <v>1859</v>
      </c>
      <c r="B709" s="173" t="s">
        <v>1064</v>
      </c>
      <c r="C709" s="36" t="s">
        <v>360</v>
      </c>
      <c r="D709" s="19" t="s">
        <v>12</v>
      </c>
      <c r="E709" s="20">
        <v>440</v>
      </c>
      <c r="F709" s="21">
        <f>VLOOKUP(B709,[1]Plan1!$A$6:$G$3720,7,0)</f>
        <v>25.199999999999996</v>
      </c>
      <c r="G709" s="21">
        <f t="shared" si="41"/>
        <v>11088</v>
      </c>
      <c r="H709" s="22"/>
    </row>
    <row r="710" spans="1:8" ht="36" x14ac:dyDescent="0.2">
      <c r="A710" s="35" t="s">
        <v>1860</v>
      </c>
      <c r="B710" s="173" t="s">
        <v>1065</v>
      </c>
      <c r="C710" s="36" t="s">
        <v>824</v>
      </c>
      <c r="D710" s="19" t="s">
        <v>12</v>
      </c>
      <c r="E710" s="20">
        <v>561</v>
      </c>
      <c r="F710" s="21">
        <f>VLOOKUP(B710,[1]Plan1!$A$6:$G$3720,7,0)</f>
        <v>87.38</v>
      </c>
      <c r="G710" s="21">
        <f t="shared" si="41"/>
        <v>49020.18</v>
      </c>
      <c r="H710" s="22"/>
    </row>
    <row r="711" spans="1:8" ht="36" x14ac:dyDescent="0.2">
      <c r="A711" s="35" t="s">
        <v>1861</v>
      </c>
      <c r="B711" s="173" t="s">
        <v>1016</v>
      </c>
      <c r="C711" s="36" t="s">
        <v>825</v>
      </c>
      <c r="D711" s="19" t="s">
        <v>12</v>
      </c>
      <c r="E711" s="20">
        <v>11</v>
      </c>
      <c r="F711" s="21">
        <f>VLOOKUP(B711,[1]Plan1!$A$6:$G$3720,7,0)</f>
        <v>94.75</v>
      </c>
      <c r="G711" s="21">
        <f t="shared" si="41"/>
        <v>1042.25</v>
      </c>
      <c r="H711" s="22"/>
    </row>
    <row r="712" spans="1:8" ht="36" x14ac:dyDescent="0.2">
      <c r="A712" s="35" t="s">
        <v>1862</v>
      </c>
      <c r="B712" s="173" t="s">
        <v>1066</v>
      </c>
      <c r="C712" s="36" t="s">
        <v>826</v>
      </c>
      <c r="D712" s="19" t="s">
        <v>12</v>
      </c>
      <c r="E712" s="20">
        <v>242</v>
      </c>
      <c r="F712" s="21">
        <f>VLOOKUP(B712,[1]Plan1!$A$6:$G$3720,7,0)</f>
        <v>187.48</v>
      </c>
      <c r="G712" s="21">
        <f t="shared" si="41"/>
        <v>45370.16</v>
      </c>
      <c r="H712" s="22"/>
    </row>
    <row r="713" spans="1:8" ht="24" x14ac:dyDescent="0.2">
      <c r="A713" s="35" t="s">
        <v>1863</v>
      </c>
      <c r="B713" s="173" t="s">
        <v>1017</v>
      </c>
      <c r="C713" s="36" t="s">
        <v>827</v>
      </c>
      <c r="D713" s="19" t="s">
        <v>12</v>
      </c>
      <c r="E713" s="20">
        <v>2927</v>
      </c>
      <c r="F713" s="21">
        <f>VLOOKUP(B713,[1]Plan1!$A$6:$G$3720,7,0)</f>
        <v>3.2199999999999998</v>
      </c>
      <c r="G713" s="21">
        <f t="shared" si="41"/>
        <v>9424.94</v>
      </c>
      <c r="H713" s="22"/>
    </row>
    <row r="714" spans="1:8" ht="24" x14ac:dyDescent="0.2">
      <c r="A714" s="35" t="s">
        <v>1864</v>
      </c>
      <c r="B714" s="173" t="s">
        <v>1067</v>
      </c>
      <c r="C714" s="36" t="s">
        <v>735</v>
      </c>
      <c r="D714" s="19" t="s">
        <v>28</v>
      </c>
      <c r="E714" s="20">
        <v>10</v>
      </c>
      <c r="F714" s="21">
        <f>VLOOKUP(B714,[1]Plan1!$A$6:$G$3720,7,0)</f>
        <v>319.11</v>
      </c>
      <c r="G714" s="21">
        <f t="shared" si="41"/>
        <v>3191.1</v>
      </c>
      <c r="H714" s="22"/>
    </row>
    <row r="715" spans="1:8" ht="24" x14ac:dyDescent="0.2">
      <c r="A715" s="35" t="s">
        <v>1865</v>
      </c>
      <c r="B715" s="173" t="s">
        <v>1068</v>
      </c>
      <c r="C715" s="36" t="s">
        <v>322</v>
      </c>
      <c r="D715" s="19" t="s">
        <v>28</v>
      </c>
      <c r="E715" s="20">
        <v>35</v>
      </c>
      <c r="F715" s="21">
        <f>VLOOKUP(B715,[1]Plan1!$A$6:$G$3720,7,0)</f>
        <v>248.63</v>
      </c>
      <c r="G715" s="21">
        <f t="shared" si="41"/>
        <v>8702.0499999999993</v>
      </c>
      <c r="H715" s="22"/>
    </row>
    <row r="716" spans="1:8" ht="24" x14ac:dyDescent="0.2">
      <c r="A716" s="35" t="s">
        <v>1866</v>
      </c>
      <c r="B716" s="173" t="s">
        <v>1069</v>
      </c>
      <c r="C716" s="36" t="s">
        <v>292</v>
      </c>
      <c r="D716" s="19" t="s">
        <v>28</v>
      </c>
      <c r="E716" s="20">
        <v>3</v>
      </c>
      <c r="F716" s="21">
        <f>VLOOKUP(B716,[1]Plan1!$A$6:$G$3720,7,0)</f>
        <v>1086.3200000000002</v>
      </c>
      <c r="G716" s="21">
        <f t="shared" si="41"/>
        <v>3258.96</v>
      </c>
      <c r="H716" s="22"/>
    </row>
    <row r="717" spans="1:8" x14ac:dyDescent="0.2">
      <c r="A717" s="35" t="s">
        <v>1867</v>
      </c>
      <c r="B717" s="173" t="s">
        <v>928</v>
      </c>
      <c r="C717" s="36" t="s">
        <v>293</v>
      </c>
      <c r="D717" s="19" t="s">
        <v>28</v>
      </c>
      <c r="E717" s="20">
        <v>973</v>
      </c>
      <c r="F717" s="21">
        <v>10.19</v>
      </c>
      <c r="G717" s="21">
        <f t="shared" si="41"/>
        <v>9914.8700000000008</v>
      </c>
      <c r="H717" s="22"/>
    </row>
    <row r="718" spans="1:8" x14ac:dyDescent="0.2">
      <c r="A718" s="35" t="s">
        <v>2009</v>
      </c>
      <c r="B718" s="173" t="s">
        <v>918</v>
      </c>
      <c r="C718" s="36" t="s">
        <v>369</v>
      </c>
      <c r="D718" s="19" t="s">
        <v>28</v>
      </c>
      <c r="E718" s="20">
        <v>123</v>
      </c>
      <c r="F718" s="21">
        <v>12.98</v>
      </c>
      <c r="G718" s="21">
        <f t="shared" si="41"/>
        <v>1596.54</v>
      </c>
      <c r="H718" s="22"/>
    </row>
    <row r="719" spans="1:8" ht="36" x14ac:dyDescent="0.2">
      <c r="A719" s="35" t="s">
        <v>1868</v>
      </c>
      <c r="B719" s="173" t="s">
        <v>1070</v>
      </c>
      <c r="C719" s="36" t="s">
        <v>736</v>
      </c>
      <c r="D719" s="19" t="s">
        <v>28</v>
      </c>
      <c r="E719" s="20">
        <v>1</v>
      </c>
      <c r="F719" s="21">
        <f>VLOOKUP(B719,[1]Plan1!$A$6:$G$3720,7,0)</f>
        <v>156.74</v>
      </c>
      <c r="G719" s="21">
        <f t="shared" si="41"/>
        <v>156.74</v>
      </c>
      <c r="H719" s="22"/>
    </row>
    <row r="720" spans="1:8" ht="60" x14ac:dyDescent="0.2">
      <c r="A720" s="35" t="s">
        <v>1869</v>
      </c>
      <c r="B720" s="173" t="s">
        <v>929</v>
      </c>
      <c r="C720" s="36" t="s">
        <v>294</v>
      </c>
      <c r="D720" s="19" t="s">
        <v>28</v>
      </c>
      <c r="E720" s="20">
        <v>134</v>
      </c>
      <c r="F720" s="21">
        <v>30.63</v>
      </c>
      <c r="G720" s="21">
        <f t="shared" si="41"/>
        <v>4104.42</v>
      </c>
      <c r="H720" s="22"/>
    </row>
    <row r="721" spans="1:8" ht="96" x14ac:dyDescent="0.2">
      <c r="A721" s="35" t="s">
        <v>1870</v>
      </c>
      <c r="B721" s="173" t="s">
        <v>1071</v>
      </c>
      <c r="C721" s="36" t="s">
        <v>828</v>
      </c>
      <c r="D721" s="19" t="s">
        <v>28</v>
      </c>
      <c r="E721" s="20">
        <v>45</v>
      </c>
      <c r="F721" s="21">
        <f>VLOOKUP(B721,[1]Plan1!$A$6:$G$3720,7,0)</f>
        <v>141.97999999999999</v>
      </c>
      <c r="G721" s="21">
        <f t="shared" si="41"/>
        <v>6389.1</v>
      </c>
      <c r="H721" s="22"/>
    </row>
    <row r="722" spans="1:8" ht="96" x14ac:dyDescent="0.2">
      <c r="A722" s="35" t="s">
        <v>1871</v>
      </c>
      <c r="B722" s="173" t="s">
        <v>1072</v>
      </c>
      <c r="C722" s="36" t="s">
        <v>829</v>
      </c>
      <c r="D722" s="19" t="s">
        <v>28</v>
      </c>
      <c r="E722" s="20">
        <v>29</v>
      </c>
      <c r="F722" s="21">
        <f>VLOOKUP(B722,[1]Plan1!$A$6:$G$3720,7,0)</f>
        <v>180.42999999999998</v>
      </c>
      <c r="G722" s="21">
        <f t="shared" si="41"/>
        <v>5232.47</v>
      </c>
      <c r="H722" s="22"/>
    </row>
    <row r="723" spans="1:8" ht="84" x14ac:dyDescent="0.2">
      <c r="A723" s="35" t="s">
        <v>2010</v>
      </c>
      <c r="B723" s="173" t="s">
        <v>1073</v>
      </c>
      <c r="C723" s="36" t="s">
        <v>831</v>
      </c>
      <c r="D723" s="19" t="s">
        <v>28</v>
      </c>
      <c r="E723" s="20">
        <v>3</v>
      </c>
      <c r="F723" s="21">
        <f>VLOOKUP(B723,[1]Plan1!$A$6:$G$3720,7,0)</f>
        <v>72.53</v>
      </c>
      <c r="G723" s="21">
        <f t="shared" si="41"/>
        <v>217.59</v>
      </c>
      <c r="H723" s="22"/>
    </row>
    <row r="724" spans="1:8" ht="24" x14ac:dyDescent="0.2">
      <c r="A724" s="35" t="s">
        <v>1872</v>
      </c>
      <c r="B724" s="173" t="s">
        <v>1074</v>
      </c>
      <c r="C724" s="36" t="s">
        <v>737</v>
      </c>
      <c r="D724" s="19" t="s">
        <v>28</v>
      </c>
      <c r="E724" s="20">
        <v>126</v>
      </c>
      <c r="F724" s="21">
        <f>VLOOKUP(B724,[1]Plan1!$A$6:$G$3720,7,0)</f>
        <v>791.29000000000008</v>
      </c>
      <c r="G724" s="21">
        <f t="shared" si="41"/>
        <v>99702.54</v>
      </c>
      <c r="H724" s="22"/>
    </row>
    <row r="725" spans="1:8" ht="24" x14ac:dyDescent="0.2">
      <c r="A725" s="35" t="s">
        <v>1873</v>
      </c>
      <c r="B725" s="173" t="s">
        <v>1075</v>
      </c>
      <c r="C725" s="36" t="s">
        <v>832</v>
      </c>
      <c r="D725" s="19" t="s">
        <v>28</v>
      </c>
      <c r="E725" s="20">
        <v>212</v>
      </c>
      <c r="F725" s="21">
        <f>VLOOKUP(B725,[1]Plan1!$A$6:$G$3720,7,0)</f>
        <v>169.24</v>
      </c>
      <c r="G725" s="21">
        <f t="shared" si="41"/>
        <v>35878.879999999997</v>
      </c>
      <c r="H725" s="22"/>
    </row>
    <row r="726" spans="1:8" ht="24" x14ac:dyDescent="0.2">
      <c r="A726" s="35" t="s">
        <v>1874</v>
      </c>
      <c r="B726" s="173" t="s">
        <v>1076</v>
      </c>
      <c r="C726" s="36" t="s">
        <v>833</v>
      </c>
      <c r="D726" s="19" t="s">
        <v>28</v>
      </c>
      <c r="E726" s="20">
        <v>216</v>
      </c>
      <c r="F726" s="21">
        <f>VLOOKUP(B726,[1]Plan1!$A$6:$G$3720,7,0)</f>
        <v>156.51999999999998</v>
      </c>
      <c r="G726" s="21">
        <f t="shared" si="41"/>
        <v>33808.32</v>
      </c>
      <c r="H726" s="22"/>
    </row>
    <row r="727" spans="1:8" ht="24" x14ac:dyDescent="0.2">
      <c r="A727" s="35" t="s">
        <v>1875</v>
      </c>
      <c r="B727" s="173" t="s">
        <v>1077</v>
      </c>
      <c r="C727" s="36" t="s">
        <v>738</v>
      </c>
      <c r="D727" s="19" t="s">
        <v>28</v>
      </c>
      <c r="E727" s="20">
        <v>44</v>
      </c>
      <c r="F727" s="21">
        <f>VLOOKUP(B727,[1]Plan1!$A$6:$G$3720,7,0)</f>
        <v>217.07</v>
      </c>
      <c r="G727" s="21">
        <f t="shared" si="41"/>
        <v>9551.08</v>
      </c>
      <c r="H727" s="22"/>
    </row>
    <row r="728" spans="1:8" ht="36" x14ac:dyDescent="0.2">
      <c r="A728" s="35" t="s">
        <v>2011</v>
      </c>
      <c r="B728" s="173" t="s">
        <v>1078</v>
      </c>
      <c r="C728" s="36" t="s">
        <v>834</v>
      </c>
      <c r="D728" s="19" t="s">
        <v>28</v>
      </c>
      <c r="E728" s="20">
        <v>104</v>
      </c>
      <c r="F728" s="21">
        <f>VLOOKUP(B728,[1]Plan1!$A$6:$G$3720,7,0)</f>
        <v>397.03999999999996</v>
      </c>
      <c r="G728" s="21">
        <f t="shared" si="41"/>
        <v>41292.160000000003</v>
      </c>
      <c r="H728" s="22"/>
    </row>
    <row r="729" spans="1:8" ht="36" x14ac:dyDescent="0.2">
      <c r="A729" s="35" t="s">
        <v>2012</v>
      </c>
      <c r="B729" s="173" t="s">
        <v>1079</v>
      </c>
      <c r="C729" s="36" t="s">
        <v>835</v>
      </c>
      <c r="D729" s="19" t="s">
        <v>28</v>
      </c>
      <c r="E729" s="20">
        <v>21</v>
      </c>
      <c r="F729" s="21">
        <f>VLOOKUP(B729,[1]Plan1!$A$6:$G$3720,7,0)</f>
        <v>239.62</v>
      </c>
      <c r="G729" s="21">
        <f t="shared" si="41"/>
        <v>5032.0200000000004</v>
      </c>
      <c r="H729" s="22"/>
    </row>
    <row r="730" spans="1:8" ht="24" x14ac:dyDescent="0.2">
      <c r="A730" s="35" t="s">
        <v>1876</v>
      </c>
      <c r="B730" s="173" t="s">
        <v>1080</v>
      </c>
      <c r="C730" s="36" t="s">
        <v>836</v>
      </c>
      <c r="D730" s="19" t="s">
        <v>28</v>
      </c>
      <c r="E730" s="20">
        <v>10</v>
      </c>
      <c r="F730" s="21">
        <f>VLOOKUP(B730,[1]Plan1!$A$6:$G$3720,7,0)</f>
        <v>241.51999999999998</v>
      </c>
      <c r="G730" s="21">
        <f t="shared" si="41"/>
        <v>2415.1999999999998</v>
      </c>
      <c r="H730" s="22"/>
    </row>
    <row r="731" spans="1:8" ht="24" x14ac:dyDescent="0.2">
      <c r="A731" s="35" t="s">
        <v>1877</v>
      </c>
      <c r="B731" s="173" t="s">
        <v>1081</v>
      </c>
      <c r="C731" s="36" t="s">
        <v>739</v>
      </c>
      <c r="D731" s="19" t="s">
        <v>28</v>
      </c>
      <c r="E731" s="20">
        <v>54</v>
      </c>
      <c r="F731" s="21">
        <f>VLOOKUP(B731,[1]Plan1!$A$6:$G$3720,7,0)</f>
        <v>627.42999999999995</v>
      </c>
      <c r="G731" s="21">
        <f t="shared" si="41"/>
        <v>33881.22</v>
      </c>
      <c r="H731" s="22"/>
    </row>
    <row r="732" spans="1:8" ht="24" x14ac:dyDescent="0.2">
      <c r="A732" s="35" t="s">
        <v>1878</v>
      </c>
      <c r="B732" s="173" t="s">
        <v>1082</v>
      </c>
      <c r="C732" s="36" t="s">
        <v>837</v>
      </c>
      <c r="D732" s="19" t="s">
        <v>28</v>
      </c>
      <c r="E732" s="20">
        <v>28</v>
      </c>
      <c r="F732" s="21">
        <f>VLOOKUP(B732,[1]Plan1!$A$6:$G$3720,7,0)</f>
        <v>357.43</v>
      </c>
      <c r="G732" s="21">
        <f t="shared" si="41"/>
        <v>10008.040000000001</v>
      </c>
      <c r="H732" s="22"/>
    </row>
    <row r="733" spans="1:8" ht="36" x14ac:dyDescent="0.2">
      <c r="A733" s="35" t="s">
        <v>1879</v>
      </c>
      <c r="B733" s="173" t="s">
        <v>1083</v>
      </c>
      <c r="C733" s="36" t="s">
        <v>838</v>
      </c>
      <c r="D733" s="19" t="s">
        <v>28</v>
      </c>
      <c r="E733" s="20">
        <v>17</v>
      </c>
      <c r="F733" s="21">
        <f>VLOOKUP(B733,[1]Plan1!$A$6:$G$3720,7,0)</f>
        <v>514.76</v>
      </c>
      <c r="G733" s="21">
        <f t="shared" si="41"/>
        <v>8750.92</v>
      </c>
      <c r="H733" s="22"/>
    </row>
    <row r="734" spans="1:8" ht="24" x14ac:dyDescent="0.2">
      <c r="A734" s="35" t="s">
        <v>1880</v>
      </c>
      <c r="B734" s="173" t="s">
        <v>1084</v>
      </c>
      <c r="C734" s="36" t="s">
        <v>740</v>
      </c>
      <c r="D734" s="19" t="s">
        <v>28</v>
      </c>
      <c r="E734" s="20">
        <v>27</v>
      </c>
      <c r="F734" s="21">
        <f>VLOOKUP(B734,[1]Plan1!$A$6:$G$3720,7,0)</f>
        <v>1703.2399999999998</v>
      </c>
      <c r="G734" s="21">
        <f t="shared" ref="G734:G783" si="42">ROUND(E734*F734,2)</f>
        <v>45987.48</v>
      </c>
      <c r="H734" s="22"/>
    </row>
    <row r="735" spans="1:8" ht="24" x14ac:dyDescent="0.2">
      <c r="A735" s="35" t="s">
        <v>1881</v>
      </c>
      <c r="B735" s="173" t="s">
        <v>1085</v>
      </c>
      <c r="C735" s="36" t="s">
        <v>839</v>
      </c>
      <c r="D735" s="19" t="s">
        <v>28</v>
      </c>
      <c r="E735" s="20">
        <v>43</v>
      </c>
      <c r="F735" s="21">
        <f>VLOOKUP(B735,[1]Plan1!$A$6:$G$3720,7,0)</f>
        <v>93.999999999999986</v>
      </c>
      <c r="G735" s="21">
        <f t="shared" si="42"/>
        <v>4042</v>
      </c>
      <c r="H735" s="22"/>
    </row>
    <row r="736" spans="1:8" ht="36" x14ac:dyDescent="0.2">
      <c r="A736" s="35" t="s">
        <v>1882</v>
      </c>
      <c r="B736" s="173" t="s">
        <v>1086</v>
      </c>
      <c r="C736" s="36" t="s">
        <v>840</v>
      </c>
      <c r="D736" s="19" t="s">
        <v>28</v>
      </c>
      <c r="E736" s="20">
        <v>33</v>
      </c>
      <c r="F736" s="21">
        <f>VLOOKUP(B736,[1]Plan1!$A$6:$G$3720,7,0)</f>
        <v>2667.59</v>
      </c>
      <c r="G736" s="21">
        <f t="shared" si="42"/>
        <v>88030.47</v>
      </c>
      <c r="H736" s="22"/>
    </row>
    <row r="737" spans="1:8" ht="24" x14ac:dyDescent="0.2">
      <c r="A737" s="35" t="s">
        <v>1883</v>
      </c>
      <c r="B737" s="173" t="s">
        <v>930</v>
      </c>
      <c r="C737" s="36" t="s">
        <v>323</v>
      </c>
      <c r="D737" s="19" t="s">
        <v>28</v>
      </c>
      <c r="E737" s="20">
        <v>109</v>
      </c>
      <c r="F737" s="21">
        <v>18.91</v>
      </c>
      <c r="G737" s="21">
        <f t="shared" si="42"/>
        <v>2061.19</v>
      </c>
      <c r="H737" s="22"/>
    </row>
    <row r="738" spans="1:8" ht="24" x14ac:dyDescent="0.2">
      <c r="A738" s="35" t="s">
        <v>2013</v>
      </c>
      <c r="B738" s="173" t="s">
        <v>1588</v>
      </c>
      <c r="C738" s="36" t="s">
        <v>1583</v>
      </c>
      <c r="D738" s="19" t="s">
        <v>28</v>
      </c>
      <c r="E738" s="20">
        <v>7</v>
      </c>
      <c r="F738" s="21">
        <v>29.95</v>
      </c>
      <c r="G738" s="21">
        <f t="shared" si="42"/>
        <v>209.65</v>
      </c>
      <c r="H738" s="22"/>
    </row>
    <row r="739" spans="1:8" ht="24" x14ac:dyDescent="0.2">
      <c r="A739" s="35" t="s">
        <v>2014</v>
      </c>
      <c r="B739" s="173" t="s">
        <v>1587</v>
      </c>
      <c r="C739" s="36" t="s">
        <v>2115</v>
      </c>
      <c r="D739" s="19" t="s">
        <v>28</v>
      </c>
      <c r="E739" s="20">
        <v>9</v>
      </c>
      <c r="F739" s="21">
        <v>40.340000000000003</v>
      </c>
      <c r="G739" s="21">
        <f t="shared" si="42"/>
        <v>363.06</v>
      </c>
      <c r="H739" s="22"/>
    </row>
    <row r="740" spans="1:8" ht="24" x14ac:dyDescent="0.2">
      <c r="A740" s="35" t="s">
        <v>1884</v>
      </c>
      <c r="B740" s="173" t="s">
        <v>1587</v>
      </c>
      <c r="C740" s="36" t="s">
        <v>1584</v>
      </c>
      <c r="D740" s="19" t="s">
        <v>28</v>
      </c>
      <c r="E740" s="20">
        <v>2</v>
      </c>
      <c r="F740" s="21">
        <v>40.340000000000003</v>
      </c>
      <c r="G740" s="21">
        <f t="shared" si="42"/>
        <v>80.680000000000007</v>
      </c>
      <c r="H740" s="22"/>
    </row>
    <row r="741" spans="1:8" ht="24" x14ac:dyDescent="0.2">
      <c r="A741" s="35" t="s">
        <v>1885</v>
      </c>
      <c r="B741" s="173" t="s">
        <v>931</v>
      </c>
      <c r="C741" s="36" t="s">
        <v>324</v>
      </c>
      <c r="D741" s="19" t="s">
        <v>28</v>
      </c>
      <c r="E741" s="20">
        <v>541</v>
      </c>
      <c r="F741" s="21">
        <v>22.47</v>
      </c>
      <c r="G741" s="21">
        <f t="shared" si="42"/>
        <v>12156.27</v>
      </c>
      <c r="H741" s="22"/>
    </row>
    <row r="742" spans="1:8" ht="36" x14ac:dyDescent="0.2">
      <c r="A742" s="35" t="s">
        <v>1886</v>
      </c>
      <c r="B742" s="173" t="s">
        <v>1087</v>
      </c>
      <c r="C742" s="36" t="s">
        <v>325</v>
      </c>
      <c r="D742" s="19" t="s">
        <v>28</v>
      </c>
      <c r="E742" s="20">
        <v>14</v>
      </c>
      <c r="F742" s="21">
        <f>VLOOKUP(B742,[1]Plan1!$A$6:$G$3720,7,0)</f>
        <v>59.24</v>
      </c>
      <c r="G742" s="21">
        <f t="shared" si="42"/>
        <v>829.36</v>
      </c>
      <c r="H742" s="22"/>
    </row>
    <row r="743" spans="1:8" ht="36" x14ac:dyDescent="0.2">
      <c r="A743" s="35" t="s">
        <v>2015</v>
      </c>
      <c r="B743" s="173" t="s">
        <v>1088</v>
      </c>
      <c r="C743" s="36" t="s">
        <v>326</v>
      </c>
      <c r="D743" s="19" t="s">
        <v>28</v>
      </c>
      <c r="E743" s="20">
        <v>5</v>
      </c>
      <c r="F743" s="21">
        <f>VLOOKUP(B743,[1]Plan1!$A$6:$G$3720,7,0)</f>
        <v>60.980000000000004</v>
      </c>
      <c r="G743" s="21">
        <f t="shared" si="42"/>
        <v>304.89999999999998</v>
      </c>
      <c r="H743" s="22"/>
    </row>
    <row r="744" spans="1:8" x14ac:dyDescent="0.2">
      <c r="A744" s="35" t="s">
        <v>2016</v>
      </c>
      <c r="B744" s="173" t="s">
        <v>932</v>
      </c>
      <c r="C744" s="36" t="s">
        <v>741</v>
      </c>
      <c r="D744" s="19" t="s">
        <v>28</v>
      </c>
      <c r="E744" s="20">
        <v>18</v>
      </c>
      <c r="F744" s="21">
        <v>20.02</v>
      </c>
      <c r="G744" s="21">
        <f t="shared" si="42"/>
        <v>360.36</v>
      </c>
      <c r="H744" s="22"/>
    </row>
    <row r="745" spans="1:8" ht="24" x14ac:dyDescent="0.2">
      <c r="A745" s="35" t="s">
        <v>2017</v>
      </c>
      <c r="B745" s="173" t="s">
        <v>1089</v>
      </c>
      <c r="C745" s="36" t="s">
        <v>850</v>
      </c>
      <c r="D745" s="19" t="s">
        <v>28</v>
      </c>
      <c r="E745" s="20">
        <v>33</v>
      </c>
      <c r="F745" s="21">
        <f>VLOOKUP(B745,[1]Plan1!$A$6:$G$3720,7,0)</f>
        <v>59.24</v>
      </c>
      <c r="G745" s="21">
        <f t="shared" si="42"/>
        <v>1954.92</v>
      </c>
      <c r="H745" s="22"/>
    </row>
    <row r="746" spans="1:8" ht="24" x14ac:dyDescent="0.2">
      <c r="A746" s="35" t="s">
        <v>1887</v>
      </c>
      <c r="B746" s="173" t="s">
        <v>1090</v>
      </c>
      <c r="C746" s="36" t="s">
        <v>742</v>
      </c>
      <c r="D746" s="19" t="s">
        <v>28</v>
      </c>
      <c r="E746" s="20">
        <v>27</v>
      </c>
      <c r="F746" s="21">
        <f>VLOOKUP(B746,[1]Plan1!$A$6:$G$3720,7,0)</f>
        <v>59.24</v>
      </c>
      <c r="G746" s="21">
        <f t="shared" si="42"/>
        <v>1599.48</v>
      </c>
      <c r="H746" s="22"/>
    </row>
    <row r="747" spans="1:8" ht="36" x14ac:dyDescent="0.2">
      <c r="A747" s="35" t="s">
        <v>1888</v>
      </c>
      <c r="B747" s="173" t="s">
        <v>1091</v>
      </c>
      <c r="C747" s="36" t="s">
        <v>851</v>
      </c>
      <c r="D747" s="19" t="s">
        <v>28</v>
      </c>
      <c r="E747" s="20">
        <v>2</v>
      </c>
      <c r="F747" s="21">
        <f>VLOOKUP(B747,[1]Plan1!$A$6:$G$3720,7,0)</f>
        <v>2003.02</v>
      </c>
      <c r="G747" s="21">
        <f t="shared" si="42"/>
        <v>4006.04</v>
      </c>
      <c r="H747" s="22"/>
    </row>
    <row r="748" spans="1:8" ht="36" x14ac:dyDescent="0.2">
      <c r="A748" s="35" t="s">
        <v>2018</v>
      </c>
      <c r="B748" s="173" t="s">
        <v>1092</v>
      </c>
      <c r="C748" s="36" t="s">
        <v>1585</v>
      </c>
      <c r="D748" s="19" t="s">
        <v>28</v>
      </c>
      <c r="E748" s="20">
        <v>50</v>
      </c>
      <c r="F748" s="21">
        <f>VLOOKUP(B748,[1]Plan1!$A$6:$G$3720,7,0)</f>
        <v>88.03</v>
      </c>
      <c r="G748" s="21">
        <f t="shared" si="42"/>
        <v>4401.5</v>
      </c>
      <c r="H748" s="22"/>
    </row>
    <row r="749" spans="1:8" ht="36" x14ac:dyDescent="0.2">
      <c r="A749" s="35" t="s">
        <v>2019</v>
      </c>
      <c r="B749" s="173" t="s">
        <v>1097</v>
      </c>
      <c r="C749" s="36" t="s">
        <v>1586</v>
      </c>
      <c r="D749" s="19" t="s">
        <v>28</v>
      </c>
      <c r="E749" s="20">
        <v>95</v>
      </c>
      <c r="F749" s="21">
        <f>VLOOKUP(B749,[1]Plan1!$A$6:$G$3720,7,0)</f>
        <v>97.36</v>
      </c>
      <c r="G749" s="21">
        <f t="shared" si="42"/>
        <v>9249.2000000000007</v>
      </c>
      <c r="H749" s="22"/>
    </row>
    <row r="750" spans="1:8" ht="60" x14ac:dyDescent="0.2">
      <c r="A750" s="35" t="s">
        <v>1889</v>
      </c>
      <c r="B750" s="173" t="s">
        <v>1093</v>
      </c>
      <c r="C750" s="36" t="s">
        <v>370</v>
      </c>
      <c r="D750" s="19" t="s">
        <v>28</v>
      </c>
      <c r="E750" s="20">
        <v>16</v>
      </c>
      <c r="F750" s="21">
        <f>VLOOKUP(B750,[1]Plan1!$A$6:$G$3720,7,0)</f>
        <v>482.00000000000006</v>
      </c>
      <c r="G750" s="21">
        <f t="shared" si="42"/>
        <v>7712</v>
      </c>
      <c r="H750" s="22"/>
    </row>
    <row r="751" spans="1:8" ht="36" x14ac:dyDescent="0.2">
      <c r="A751" s="35" t="s">
        <v>1890</v>
      </c>
      <c r="B751" s="173" t="s">
        <v>1094</v>
      </c>
      <c r="C751" s="36" t="s">
        <v>852</v>
      </c>
      <c r="D751" s="19" t="s">
        <v>28</v>
      </c>
      <c r="E751" s="20">
        <v>1</v>
      </c>
      <c r="F751" s="21">
        <f>VLOOKUP(B751,[1]Plan1!$A$6:$G$3720,7,0)</f>
        <v>55850.200000000004</v>
      </c>
      <c r="G751" s="21">
        <f t="shared" si="42"/>
        <v>55850.2</v>
      </c>
      <c r="H751" s="22"/>
    </row>
    <row r="752" spans="1:8" ht="48" x14ac:dyDescent="0.2">
      <c r="A752" s="35" t="s">
        <v>1891</v>
      </c>
      <c r="B752" s="173" t="s">
        <v>1095</v>
      </c>
      <c r="C752" s="36" t="s">
        <v>853</v>
      </c>
      <c r="D752" s="19" t="s">
        <v>28</v>
      </c>
      <c r="E752" s="20">
        <v>1</v>
      </c>
      <c r="F752" s="21">
        <f>VLOOKUP(B752,[1]Plan1!$A$6:$G$3720,7,0)</f>
        <v>3881.5199999999995</v>
      </c>
      <c r="G752" s="21">
        <f t="shared" si="42"/>
        <v>3881.52</v>
      </c>
      <c r="H752" s="22"/>
    </row>
    <row r="753" spans="1:8" ht="48" x14ac:dyDescent="0.2">
      <c r="A753" s="35" t="s">
        <v>1892</v>
      </c>
      <c r="B753" s="173" t="s">
        <v>1096</v>
      </c>
      <c r="C753" s="36" t="s">
        <v>854</v>
      </c>
      <c r="D753" s="19" t="s">
        <v>28</v>
      </c>
      <c r="E753" s="20">
        <v>1</v>
      </c>
      <c r="F753" s="21">
        <f>VLOOKUP(B753,[1]Plan1!$A$6:$G$3720,7,0)</f>
        <v>4317.95</v>
      </c>
      <c r="G753" s="21">
        <f t="shared" si="42"/>
        <v>4317.95</v>
      </c>
      <c r="H753" s="22"/>
    </row>
    <row r="754" spans="1:8" ht="48" x14ac:dyDescent="0.2">
      <c r="A754" s="35" t="s">
        <v>1893</v>
      </c>
      <c r="B754" s="173" t="s">
        <v>1098</v>
      </c>
      <c r="C754" s="36" t="s">
        <v>855</v>
      </c>
      <c r="D754" s="19" t="s">
        <v>28</v>
      </c>
      <c r="E754" s="20">
        <v>1</v>
      </c>
      <c r="F754" s="21">
        <f>VLOOKUP(B754,[1]Plan1!$A$6:$G$3720,7,0)</f>
        <v>8378.85</v>
      </c>
      <c r="G754" s="21">
        <f t="shared" si="42"/>
        <v>8378.85</v>
      </c>
      <c r="H754" s="22"/>
    </row>
    <row r="755" spans="1:8" ht="48" x14ac:dyDescent="0.2">
      <c r="A755" s="35" t="s">
        <v>1894</v>
      </c>
      <c r="B755" s="173" t="s">
        <v>1099</v>
      </c>
      <c r="C755" s="36" t="s">
        <v>856</v>
      </c>
      <c r="D755" s="19" t="s">
        <v>28</v>
      </c>
      <c r="E755" s="20">
        <v>1</v>
      </c>
      <c r="F755" s="21">
        <f>VLOOKUP(B755,[1]Plan1!$A$6:$G$3720,7,0)</f>
        <v>13927.44</v>
      </c>
      <c r="G755" s="21">
        <f t="shared" si="42"/>
        <v>13927.44</v>
      </c>
      <c r="H755" s="22"/>
    </row>
    <row r="756" spans="1:8" ht="48" x14ac:dyDescent="0.2">
      <c r="A756" s="35" t="s">
        <v>1895</v>
      </c>
      <c r="B756" s="173" t="s">
        <v>1100</v>
      </c>
      <c r="C756" s="36" t="s">
        <v>857</v>
      </c>
      <c r="D756" s="19" t="s">
        <v>28</v>
      </c>
      <c r="E756" s="20">
        <v>1</v>
      </c>
      <c r="F756" s="21">
        <f>VLOOKUP(B756,[1]Plan1!$A$6:$G$3720,7,0)</f>
        <v>8045.8499999999995</v>
      </c>
      <c r="G756" s="21">
        <f t="shared" si="42"/>
        <v>8045.85</v>
      </c>
      <c r="H756" s="22"/>
    </row>
    <row r="757" spans="1:8" ht="48" x14ac:dyDescent="0.2">
      <c r="A757" s="35" t="s">
        <v>1896</v>
      </c>
      <c r="B757" s="173" t="s">
        <v>1101</v>
      </c>
      <c r="C757" s="36" t="s">
        <v>858</v>
      </c>
      <c r="D757" s="19" t="s">
        <v>28</v>
      </c>
      <c r="E757" s="20">
        <v>1</v>
      </c>
      <c r="F757" s="21">
        <f>VLOOKUP(B757,[1]Plan1!$A$6:$G$3720,7,0)</f>
        <v>7156.8200000000006</v>
      </c>
      <c r="G757" s="21">
        <f t="shared" si="42"/>
        <v>7156.82</v>
      </c>
      <c r="H757" s="22"/>
    </row>
    <row r="758" spans="1:8" ht="48" x14ac:dyDescent="0.2">
      <c r="A758" s="35" t="s">
        <v>1897</v>
      </c>
      <c r="B758" s="173" t="s">
        <v>1102</v>
      </c>
      <c r="C758" s="36" t="s">
        <v>859</v>
      </c>
      <c r="D758" s="19" t="s">
        <v>28</v>
      </c>
      <c r="E758" s="20">
        <v>1</v>
      </c>
      <c r="F758" s="21">
        <f>VLOOKUP(B758,[1]Plan1!$A$6:$G$3720,7,0)</f>
        <v>6298.18</v>
      </c>
      <c r="G758" s="21">
        <f t="shared" si="42"/>
        <v>6298.18</v>
      </c>
      <c r="H758" s="22"/>
    </row>
    <row r="759" spans="1:8" ht="48" x14ac:dyDescent="0.2">
      <c r="A759" s="35" t="s">
        <v>1898</v>
      </c>
      <c r="B759" s="173" t="s">
        <v>1103</v>
      </c>
      <c r="C759" s="36" t="s">
        <v>860</v>
      </c>
      <c r="D759" s="19" t="s">
        <v>28</v>
      </c>
      <c r="E759" s="20">
        <v>1</v>
      </c>
      <c r="F759" s="21">
        <f>VLOOKUP(B759,[1]Plan1!$A$6:$G$3720,7,0)</f>
        <v>6021.5199999999995</v>
      </c>
      <c r="G759" s="21">
        <f t="shared" si="42"/>
        <v>6021.52</v>
      </c>
      <c r="H759" s="22"/>
    </row>
    <row r="760" spans="1:8" ht="36" x14ac:dyDescent="0.2">
      <c r="A760" s="35" t="s">
        <v>1899</v>
      </c>
      <c r="B760" s="173" t="s">
        <v>1104</v>
      </c>
      <c r="C760" s="36" t="s">
        <v>861</v>
      </c>
      <c r="D760" s="19" t="s">
        <v>28</v>
      </c>
      <c r="E760" s="20">
        <v>1</v>
      </c>
      <c r="F760" s="21">
        <f>VLOOKUP(B760,[1]Plan1!$A$6:$G$3720,7,0)</f>
        <v>4416.7700000000004</v>
      </c>
      <c r="G760" s="21">
        <f t="shared" si="42"/>
        <v>4416.7700000000004</v>
      </c>
      <c r="H760" s="22"/>
    </row>
    <row r="761" spans="1:8" ht="36" x14ac:dyDescent="0.2">
      <c r="A761" s="35" t="s">
        <v>1900</v>
      </c>
      <c r="B761" s="173" t="s">
        <v>1105</v>
      </c>
      <c r="C761" s="36" t="s">
        <v>862</v>
      </c>
      <c r="D761" s="19" t="s">
        <v>28</v>
      </c>
      <c r="E761" s="20">
        <v>1</v>
      </c>
      <c r="F761" s="21">
        <f>VLOOKUP(B761,[1]Plan1!$A$6:$G$3720,7,0)</f>
        <v>5584.79</v>
      </c>
      <c r="G761" s="21">
        <f t="shared" si="42"/>
        <v>5584.79</v>
      </c>
      <c r="H761" s="22"/>
    </row>
    <row r="762" spans="1:8" ht="36" x14ac:dyDescent="0.2">
      <c r="A762" s="35" t="s">
        <v>1901</v>
      </c>
      <c r="B762" s="173" t="s">
        <v>1106</v>
      </c>
      <c r="C762" s="36" t="s">
        <v>863</v>
      </c>
      <c r="D762" s="19" t="s">
        <v>28</v>
      </c>
      <c r="E762" s="20">
        <v>1</v>
      </c>
      <c r="F762" s="21">
        <f>VLOOKUP(B762,[1]Plan1!$A$6:$G$3720,7,0)</f>
        <v>7989.1399999999994</v>
      </c>
      <c r="G762" s="21">
        <f t="shared" si="42"/>
        <v>7989.14</v>
      </c>
      <c r="H762" s="22"/>
    </row>
    <row r="763" spans="1:8" ht="36" x14ac:dyDescent="0.2">
      <c r="A763" s="35" t="s">
        <v>2020</v>
      </c>
      <c r="B763" s="173" t="s">
        <v>1107</v>
      </c>
      <c r="C763" s="36" t="s">
        <v>864</v>
      </c>
      <c r="D763" s="19" t="s">
        <v>28</v>
      </c>
      <c r="E763" s="20">
        <v>1</v>
      </c>
      <c r="F763" s="21">
        <f>VLOOKUP(B763,[1]Plan1!$A$6:$G$3720,7,0)</f>
        <v>4728.9399999999996</v>
      </c>
      <c r="G763" s="21">
        <f t="shared" si="42"/>
        <v>4728.9399999999996</v>
      </c>
      <c r="H763" s="22"/>
    </row>
    <row r="764" spans="1:8" ht="36" x14ac:dyDescent="0.2">
      <c r="A764" s="35" t="s">
        <v>1902</v>
      </c>
      <c r="B764" s="173" t="s">
        <v>1108</v>
      </c>
      <c r="C764" s="36" t="s">
        <v>865</v>
      </c>
      <c r="D764" s="19" t="s">
        <v>28</v>
      </c>
      <c r="E764" s="20">
        <v>1</v>
      </c>
      <c r="F764" s="21">
        <f>VLOOKUP(B764,[1]Plan1!$A$6:$G$3720,7,0)</f>
        <v>8684.92</v>
      </c>
      <c r="G764" s="21">
        <f t="shared" si="42"/>
        <v>8684.92</v>
      </c>
      <c r="H764" s="22"/>
    </row>
    <row r="765" spans="1:8" ht="36" x14ac:dyDescent="0.2">
      <c r="A765" s="35" t="s">
        <v>1903</v>
      </c>
      <c r="B765" s="173" t="s">
        <v>1109</v>
      </c>
      <c r="C765" s="36" t="s">
        <v>866</v>
      </c>
      <c r="D765" s="19" t="s">
        <v>28</v>
      </c>
      <c r="E765" s="20">
        <v>1</v>
      </c>
      <c r="F765" s="21">
        <f>VLOOKUP(B765,[1]Plan1!$A$6:$G$3720,7,0)</f>
        <v>6726.9699999999993</v>
      </c>
      <c r="G765" s="21">
        <f t="shared" si="42"/>
        <v>6726.97</v>
      </c>
      <c r="H765" s="22"/>
    </row>
    <row r="766" spans="1:8" ht="36" x14ac:dyDescent="0.2">
      <c r="A766" s="35" t="s">
        <v>1904</v>
      </c>
      <c r="B766" s="173" t="s">
        <v>1110</v>
      </c>
      <c r="C766" s="36" t="s">
        <v>867</v>
      </c>
      <c r="D766" s="19" t="s">
        <v>28</v>
      </c>
      <c r="E766" s="20">
        <v>1</v>
      </c>
      <c r="F766" s="21">
        <f>VLOOKUP(B766,[1]Plan1!$A$6:$G$3720,7,0)</f>
        <v>6893.7099999999991</v>
      </c>
      <c r="G766" s="21">
        <f t="shared" si="42"/>
        <v>6893.71</v>
      </c>
      <c r="H766" s="22"/>
    </row>
    <row r="767" spans="1:8" ht="36" x14ac:dyDescent="0.2">
      <c r="A767" s="35" t="s">
        <v>1905</v>
      </c>
      <c r="B767" s="173" t="s">
        <v>1111</v>
      </c>
      <c r="C767" s="36" t="s">
        <v>868</v>
      </c>
      <c r="D767" s="19" t="s">
        <v>28</v>
      </c>
      <c r="E767" s="20">
        <v>1</v>
      </c>
      <c r="F767" s="21">
        <f>VLOOKUP(B767,[1]Plan1!$A$6:$G$3720,7,0)</f>
        <v>12552.16</v>
      </c>
      <c r="G767" s="21">
        <f t="shared" si="42"/>
        <v>12552.16</v>
      </c>
      <c r="H767" s="22"/>
    </row>
    <row r="768" spans="1:8" ht="36" x14ac:dyDescent="0.2">
      <c r="A768" s="35" t="s">
        <v>2021</v>
      </c>
      <c r="B768" s="173" t="s">
        <v>1112</v>
      </c>
      <c r="C768" s="36" t="s">
        <v>869</v>
      </c>
      <c r="D768" s="19" t="s">
        <v>28</v>
      </c>
      <c r="E768" s="20">
        <v>1</v>
      </c>
      <c r="F768" s="21">
        <f>VLOOKUP(B768,[1]Plan1!$A$6:$G$3720,7,0)</f>
        <v>10468.140000000001</v>
      </c>
      <c r="G768" s="21">
        <f t="shared" si="42"/>
        <v>10468.14</v>
      </c>
      <c r="H768" s="22"/>
    </row>
    <row r="769" spans="1:8" ht="36" x14ac:dyDescent="0.2">
      <c r="A769" s="35" t="s">
        <v>2022</v>
      </c>
      <c r="B769" s="173" t="s">
        <v>1113</v>
      </c>
      <c r="C769" s="36" t="s">
        <v>870</v>
      </c>
      <c r="D769" s="19" t="s">
        <v>28</v>
      </c>
      <c r="E769" s="20">
        <v>1</v>
      </c>
      <c r="F769" s="21">
        <f>VLOOKUP(B769,[1]Plan1!$A$6:$G$3720,7,0)</f>
        <v>6011.0099999999993</v>
      </c>
      <c r="G769" s="21">
        <f t="shared" si="42"/>
        <v>6011.01</v>
      </c>
      <c r="H769" s="22"/>
    </row>
    <row r="770" spans="1:8" ht="48" x14ac:dyDescent="0.2">
      <c r="A770" s="35" t="s">
        <v>2023</v>
      </c>
      <c r="B770" s="173" t="s">
        <v>1114</v>
      </c>
      <c r="C770" s="36" t="s">
        <v>871</v>
      </c>
      <c r="D770" s="19" t="s">
        <v>28</v>
      </c>
      <c r="E770" s="20">
        <v>1</v>
      </c>
      <c r="F770" s="21">
        <f>VLOOKUP(B770,[1]Plan1!$A$6:$G$3720,7,0)</f>
        <v>4811.46</v>
      </c>
      <c r="G770" s="21">
        <f t="shared" si="42"/>
        <v>4811.46</v>
      </c>
      <c r="H770" s="22"/>
    </row>
    <row r="771" spans="1:8" ht="48" x14ac:dyDescent="0.2">
      <c r="A771" s="35" t="s">
        <v>2024</v>
      </c>
      <c r="B771" s="173" t="s">
        <v>1115</v>
      </c>
      <c r="C771" s="36" t="s">
        <v>872</v>
      </c>
      <c r="D771" s="19" t="s">
        <v>28</v>
      </c>
      <c r="E771" s="20">
        <v>1</v>
      </c>
      <c r="F771" s="21">
        <f>VLOOKUP(B771,[1]Plan1!$A$6:$G$3720,7,0)</f>
        <v>14055.19</v>
      </c>
      <c r="G771" s="21">
        <f t="shared" si="42"/>
        <v>14055.19</v>
      </c>
      <c r="H771" s="22"/>
    </row>
    <row r="772" spans="1:8" ht="48" x14ac:dyDescent="0.2">
      <c r="A772" s="35" t="s">
        <v>2025</v>
      </c>
      <c r="B772" s="173" t="s">
        <v>1116</v>
      </c>
      <c r="C772" s="36" t="s">
        <v>873</v>
      </c>
      <c r="D772" s="19" t="s">
        <v>28</v>
      </c>
      <c r="E772" s="20">
        <v>1</v>
      </c>
      <c r="F772" s="21">
        <f>VLOOKUP(B772,[1]Plan1!$A$6:$G$3720,7,0)</f>
        <v>5853.79</v>
      </c>
      <c r="G772" s="21">
        <f t="shared" si="42"/>
        <v>5853.79</v>
      </c>
      <c r="H772" s="22"/>
    </row>
    <row r="773" spans="1:8" ht="48" x14ac:dyDescent="0.2">
      <c r="A773" s="35" t="s">
        <v>2026</v>
      </c>
      <c r="B773" s="173" t="s">
        <v>1117</v>
      </c>
      <c r="C773" s="36" t="s">
        <v>874</v>
      </c>
      <c r="D773" s="19" t="s">
        <v>28</v>
      </c>
      <c r="E773" s="20">
        <v>1</v>
      </c>
      <c r="F773" s="21">
        <f>VLOOKUP(B773,[1]Plan1!$A$6:$G$3720,7,0)</f>
        <v>5853.79</v>
      </c>
      <c r="G773" s="21">
        <f t="shared" si="42"/>
        <v>5853.79</v>
      </c>
      <c r="H773" s="22"/>
    </row>
    <row r="774" spans="1:8" ht="48" x14ac:dyDescent="0.2">
      <c r="A774" s="35" t="s">
        <v>1906</v>
      </c>
      <c r="B774" s="173" t="s">
        <v>1118</v>
      </c>
      <c r="C774" s="36" t="s">
        <v>875</v>
      </c>
      <c r="D774" s="19" t="s">
        <v>28</v>
      </c>
      <c r="E774" s="20">
        <v>1</v>
      </c>
      <c r="F774" s="21">
        <f>VLOOKUP(B774,[1]Plan1!$A$6:$G$3720,7,0)</f>
        <v>5853.79</v>
      </c>
      <c r="G774" s="21">
        <f t="shared" si="42"/>
        <v>5853.79</v>
      </c>
      <c r="H774" s="22"/>
    </row>
    <row r="775" spans="1:8" ht="36" x14ac:dyDescent="0.2">
      <c r="A775" s="35" t="s">
        <v>1907</v>
      </c>
      <c r="B775" s="173" t="s">
        <v>1119</v>
      </c>
      <c r="C775" s="36" t="s">
        <v>876</v>
      </c>
      <c r="D775" s="19" t="s">
        <v>28</v>
      </c>
      <c r="E775" s="20">
        <v>1</v>
      </c>
      <c r="F775" s="21">
        <f>VLOOKUP(B775,[1]Plan1!$A$6:$G$3720,7,0)</f>
        <v>5853.79</v>
      </c>
      <c r="G775" s="21">
        <f t="shared" si="42"/>
        <v>5853.79</v>
      </c>
      <c r="H775" s="22"/>
    </row>
    <row r="776" spans="1:8" ht="48" x14ac:dyDescent="0.2">
      <c r="A776" s="35" t="s">
        <v>1908</v>
      </c>
      <c r="B776" s="173" t="s">
        <v>1120</v>
      </c>
      <c r="C776" s="36" t="s">
        <v>877</v>
      </c>
      <c r="D776" s="19" t="s">
        <v>28</v>
      </c>
      <c r="E776" s="20">
        <v>1</v>
      </c>
      <c r="F776" s="21">
        <f>VLOOKUP(B776,[1]Plan1!$A$6:$G$3720,7,0)</f>
        <v>5529.9</v>
      </c>
      <c r="G776" s="21">
        <f t="shared" si="42"/>
        <v>5529.9</v>
      </c>
      <c r="H776" s="22"/>
    </row>
    <row r="777" spans="1:8" ht="48" x14ac:dyDescent="0.2">
      <c r="A777" s="35" t="s">
        <v>1909</v>
      </c>
      <c r="B777" s="173" t="s">
        <v>1121</v>
      </c>
      <c r="C777" s="36" t="s">
        <v>878</v>
      </c>
      <c r="D777" s="19" t="s">
        <v>28</v>
      </c>
      <c r="E777" s="20">
        <v>1</v>
      </c>
      <c r="F777" s="21">
        <f>VLOOKUP(B777,[1]Plan1!$A$6:$G$3720,7,0)</f>
        <v>5529.9</v>
      </c>
      <c r="G777" s="21">
        <f t="shared" si="42"/>
        <v>5529.9</v>
      </c>
      <c r="H777" s="22"/>
    </row>
    <row r="778" spans="1:8" ht="48" x14ac:dyDescent="0.2">
      <c r="A778" s="35" t="s">
        <v>1910</v>
      </c>
      <c r="B778" s="173" t="s">
        <v>1122</v>
      </c>
      <c r="C778" s="36" t="s">
        <v>879</v>
      </c>
      <c r="D778" s="19" t="s">
        <v>28</v>
      </c>
      <c r="E778" s="20">
        <v>1</v>
      </c>
      <c r="F778" s="21">
        <f>VLOOKUP(B778,[1]Plan1!$A$6:$G$3720,7,0)</f>
        <v>6640.23</v>
      </c>
      <c r="G778" s="21">
        <f t="shared" si="42"/>
        <v>6640.23</v>
      </c>
      <c r="H778" s="22"/>
    </row>
    <row r="779" spans="1:8" ht="36" x14ac:dyDescent="0.2">
      <c r="A779" s="35" t="s">
        <v>1911</v>
      </c>
      <c r="B779" s="173" t="s">
        <v>1123</v>
      </c>
      <c r="C779" s="36" t="s">
        <v>880</v>
      </c>
      <c r="D779" s="19" t="s">
        <v>28</v>
      </c>
      <c r="E779" s="20">
        <v>1</v>
      </c>
      <c r="F779" s="21">
        <f>VLOOKUP(B779,[1]Plan1!$A$6:$G$3720,7,0)</f>
        <v>5185.92</v>
      </c>
      <c r="G779" s="21">
        <f t="shared" si="42"/>
        <v>5185.92</v>
      </c>
      <c r="H779" s="22"/>
    </row>
    <row r="780" spans="1:8" ht="36" x14ac:dyDescent="0.2">
      <c r="A780" s="35" t="s">
        <v>1912</v>
      </c>
      <c r="B780" s="173" t="s">
        <v>1124</v>
      </c>
      <c r="C780" s="36" t="s">
        <v>881</v>
      </c>
      <c r="D780" s="19" t="s">
        <v>28</v>
      </c>
      <c r="E780" s="20">
        <v>1</v>
      </c>
      <c r="F780" s="21">
        <f>VLOOKUP(B780,[1]Plan1!$A$6:$G$3720,7,0)</f>
        <v>18682.62</v>
      </c>
      <c r="G780" s="21">
        <f t="shared" si="42"/>
        <v>18682.62</v>
      </c>
      <c r="H780" s="22"/>
    </row>
    <row r="781" spans="1:8" ht="48" x14ac:dyDescent="0.2">
      <c r="A781" s="35" t="s">
        <v>1913</v>
      </c>
      <c r="B781" s="173" t="s">
        <v>1125</v>
      </c>
      <c r="C781" s="36" t="s">
        <v>882</v>
      </c>
      <c r="D781" s="19" t="s">
        <v>28</v>
      </c>
      <c r="E781" s="20">
        <v>1</v>
      </c>
      <c r="F781" s="21">
        <f>VLOOKUP(B781,[1]Plan1!$A$6:$G$3720,7,0)</f>
        <v>3718.8299999999995</v>
      </c>
      <c r="G781" s="21">
        <f t="shared" si="42"/>
        <v>3718.83</v>
      </c>
      <c r="H781" s="22"/>
    </row>
    <row r="782" spans="1:8" ht="48" x14ac:dyDescent="0.2">
      <c r="A782" s="35" t="s">
        <v>1914</v>
      </c>
      <c r="B782" s="173" t="s">
        <v>1126</v>
      </c>
      <c r="C782" s="36" t="s">
        <v>883</v>
      </c>
      <c r="D782" s="19" t="s">
        <v>28</v>
      </c>
      <c r="E782" s="20">
        <v>1</v>
      </c>
      <c r="F782" s="21">
        <f>VLOOKUP(B782,[1]Plan1!$A$6:$G$3720,7,0)</f>
        <v>3929.5899999999997</v>
      </c>
      <c r="G782" s="21">
        <f t="shared" si="42"/>
        <v>3929.59</v>
      </c>
      <c r="H782" s="22"/>
    </row>
    <row r="783" spans="1:8" ht="48" x14ac:dyDescent="0.2">
      <c r="A783" s="35" t="s">
        <v>1915</v>
      </c>
      <c r="B783" s="173" t="s">
        <v>1127</v>
      </c>
      <c r="C783" s="36" t="s">
        <v>884</v>
      </c>
      <c r="D783" s="19" t="s">
        <v>28</v>
      </c>
      <c r="E783" s="20">
        <v>1</v>
      </c>
      <c r="F783" s="21">
        <f>VLOOKUP(B783,[1]Plan1!$A$6:$G$3720,7,0)</f>
        <v>3718.8299999999995</v>
      </c>
      <c r="G783" s="21">
        <f t="shared" si="42"/>
        <v>3718.83</v>
      </c>
      <c r="H783" s="22"/>
    </row>
    <row r="784" spans="1:8" ht="48" x14ac:dyDescent="0.2">
      <c r="A784" s="35" t="s">
        <v>1916</v>
      </c>
      <c r="B784" s="173" t="s">
        <v>1128</v>
      </c>
      <c r="C784" s="36" t="s">
        <v>885</v>
      </c>
      <c r="D784" s="19" t="s">
        <v>28</v>
      </c>
      <c r="E784" s="20">
        <v>1</v>
      </c>
      <c r="F784" s="21">
        <f>VLOOKUP(B784,[1]Plan1!$A$6:$G$3720,7,0)</f>
        <v>4001.68</v>
      </c>
      <c r="G784" s="21">
        <f t="shared" ref="G784:G798" si="43">ROUND(E784*F784,2)</f>
        <v>4001.68</v>
      </c>
      <c r="H784" s="22"/>
    </row>
    <row r="785" spans="1:8" ht="48" x14ac:dyDescent="0.2">
      <c r="A785" s="35" t="s">
        <v>1917</v>
      </c>
      <c r="B785" s="173" t="s">
        <v>1129</v>
      </c>
      <c r="C785" s="36" t="s">
        <v>886</v>
      </c>
      <c r="D785" s="19" t="s">
        <v>28</v>
      </c>
      <c r="E785" s="20">
        <v>1</v>
      </c>
      <c r="F785" s="21">
        <f>VLOOKUP(B785,[1]Plan1!$A$6:$G$3720,7,0)</f>
        <v>3965.6299999999997</v>
      </c>
      <c r="G785" s="21">
        <f t="shared" si="43"/>
        <v>3965.63</v>
      </c>
      <c r="H785" s="22"/>
    </row>
    <row r="786" spans="1:8" ht="48" x14ac:dyDescent="0.2">
      <c r="A786" s="35" t="s">
        <v>2027</v>
      </c>
      <c r="B786" s="173" t="s">
        <v>1130</v>
      </c>
      <c r="C786" s="36" t="s">
        <v>887</v>
      </c>
      <c r="D786" s="19" t="s">
        <v>28</v>
      </c>
      <c r="E786" s="20">
        <v>1</v>
      </c>
      <c r="F786" s="21">
        <f>VLOOKUP(B786,[1]Plan1!$A$6:$G$3720,7,0)</f>
        <v>3802.9399999999996</v>
      </c>
      <c r="G786" s="21">
        <f t="shared" si="43"/>
        <v>3802.94</v>
      </c>
      <c r="H786" s="22"/>
    </row>
    <row r="787" spans="1:8" ht="48" x14ac:dyDescent="0.2">
      <c r="A787" s="35" t="s">
        <v>1918</v>
      </c>
      <c r="B787" s="173" t="s">
        <v>1131</v>
      </c>
      <c r="C787" s="196" t="s">
        <v>2052</v>
      </c>
      <c r="D787" s="45" t="s">
        <v>28</v>
      </c>
      <c r="E787" s="197">
        <v>1</v>
      </c>
      <c r="F787" s="21">
        <f>VLOOKUP(B787,[1]Plan1!$A$6:$G$3720,7,0)</f>
        <v>444.72</v>
      </c>
      <c r="G787" s="21">
        <f t="shared" si="43"/>
        <v>444.72</v>
      </c>
      <c r="H787" s="22"/>
    </row>
    <row r="788" spans="1:8" ht="24" x14ac:dyDescent="0.2">
      <c r="A788" s="35" t="s">
        <v>1919</v>
      </c>
      <c r="B788" s="173" t="s">
        <v>1132</v>
      </c>
      <c r="C788" s="36" t="s">
        <v>2053</v>
      </c>
      <c r="D788" s="19" t="s">
        <v>28</v>
      </c>
      <c r="E788" s="20">
        <v>1</v>
      </c>
      <c r="F788" s="21">
        <f>VLOOKUP(B788,[1]Plan1!$A$6:$G$3720,7,0)</f>
        <v>185.25</v>
      </c>
      <c r="G788" s="21">
        <f t="shared" si="43"/>
        <v>185.25</v>
      </c>
      <c r="H788" s="22"/>
    </row>
    <row r="789" spans="1:8" ht="24" x14ac:dyDescent="0.2">
      <c r="A789" s="35" t="s">
        <v>2028</v>
      </c>
      <c r="B789" s="173" t="s">
        <v>1133</v>
      </c>
      <c r="C789" s="36" t="s">
        <v>743</v>
      </c>
      <c r="D789" s="19" t="s">
        <v>28</v>
      </c>
      <c r="E789" s="20">
        <v>1</v>
      </c>
      <c r="F789" s="21">
        <f>VLOOKUP(B789,[1]Plan1!$A$6:$G$3720,7,0)</f>
        <v>680.53</v>
      </c>
      <c r="G789" s="21">
        <f t="shared" si="43"/>
        <v>680.53</v>
      </c>
      <c r="H789" s="22"/>
    </row>
    <row r="790" spans="1:8" ht="24" x14ac:dyDescent="0.2">
      <c r="A790" s="35" t="s">
        <v>2029</v>
      </c>
      <c r="B790" s="173" t="s">
        <v>1134</v>
      </c>
      <c r="C790" s="36" t="s">
        <v>2116</v>
      </c>
      <c r="D790" s="19" t="s">
        <v>28</v>
      </c>
      <c r="E790" s="20">
        <v>1</v>
      </c>
      <c r="F790" s="21">
        <f>VLOOKUP(B790,[1]Plan1!$A$6:$G$3720,7,0)</f>
        <v>127024.07999999999</v>
      </c>
      <c r="G790" s="21">
        <f t="shared" si="43"/>
        <v>127024.08</v>
      </c>
      <c r="H790" s="22"/>
    </row>
    <row r="791" spans="1:8" ht="108" x14ac:dyDescent="0.2">
      <c r="A791" s="35" t="s">
        <v>2030</v>
      </c>
      <c r="B791" s="173" t="s">
        <v>1135</v>
      </c>
      <c r="C791" s="36" t="s">
        <v>830</v>
      </c>
      <c r="D791" s="19" t="s">
        <v>28</v>
      </c>
      <c r="E791" s="20">
        <v>1</v>
      </c>
      <c r="F791" s="21">
        <f>VLOOKUP(B791,[1]Plan1!$A$6:$G$3720,7,0)</f>
        <v>36897.69</v>
      </c>
      <c r="G791" s="21">
        <f t="shared" si="43"/>
        <v>36897.69</v>
      </c>
      <c r="H791" s="22"/>
    </row>
    <row r="792" spans="1:8" ht="96" x14ac:dyDescent="0.2">
      <c r="A792" s="35" t="s">
        <v>1920</v>
      </c>
      <c r="B792" s="173" t="s">
        <v>1136</v>
      </c>
      <c r="C792" s="36" t="s">
        <v>2049</v>
      </c>
      <c r="D792" s="19" t="s">
        <v>28</v>
      </c>
      <c r="E792" s="20">
        <v>1</v>
      </c>
      <c r="F792" s="21">
        <f>VLOOKUP(B792,[1]Plan1!$A$6:$G$3720,7,0)</f>
        <v>30813.77</v>
      </c>
      <c r="G792" s="21">
        <f t="shared" si="43"/>
        <v>30813.77</v>
      </c>
      <c r="H792" s="22"/>
    </row>
    <row r="793" spans="1:8" ht="60" x14ac:dyDescent="0.2">
      <c r="A793" s="35" t="s">
        <v>1921</v>
      </c>
      <c r="B793" s="173" t="s">
        <v>242</v>
      </c>
      <c r="C793" s="36" t="s">
        <v>251</v>
      </c>
      <c r="D793" s="19" t="s">
        <v>68</v>
      </c>
      <c r="E793" s="20">
        <v>532</v>
      </c>
      <c r="F793" s="21">
        <v>6.88</v>
      </c>
      <c r="G793" s="21">
        <f t="shared" si="43"/>
        <v>3660.16</v>
      </c>
      <c r="H793" s="22"/>
    </row>
    <row r="794" spans="1:8" ht="24" x14ac:dyDescent="0.2">
      <c r="A794" s="35" t="s">
        <v>1922</v>
      </c>
      <c r="B794" s="173" t="s">
        <v>329</v>
      </c>
      <c r="C794" s="36" t="s">
        <v>89</v>
      </c>
      <c r="D794" s="19" t="s">
        <v>68</v>
      </c>
      <c r="E794" s="20">
        <v>133</v>
      </c>
      <c r="F794" s="21">
        <v>58.41</v>
      </c>
      <c r="G794" s="21">
        <f t="shared" si="43"/>
        <v>7768.53</v>
      </c>
      <c r="H794" s="22"/>
    </row>
    <row r="795" spans="1:8" ht="13.5" x14ac:dyDescent="0.2">
      <c r="A795" s="35" t="s">
        <v>1923</v>
      </c>
      <c r="B795" s="173" t="s">
        <v>254</v>
      </c>
      <c r="C795" s="36" t="s">
        <v>88</v>
      </c>
      <c r="D795" s="19" t="s">
        <v>68</v>
      </c>
      <c r="E795" s="20">
        <v>632</v>
      </c>
      <c r="F795" s="21">
        <v>29.86</v>
      </c>
      <c r="G795" s="21">
        <f t="shared" si="43"/>
        <v>18871.52</v>
      </c>
      <c r="H795" s="22"/>
    </row>
    <row r="796" spans="1:8" ht="37.5" x14ac:dyDescent="0.2">
      <c r="A796" s="35" t="s">
        <v>1924</v>
      </c>
      <c r="B796" s="173" t="s">
        <v>116</v>
      </c>
      <c r="C796" s="36" t="s">
        <v>72</v>
      </c>
      <c r="D796" s="19" t="s">
        <v>73</v>
      </c>
      <c r="E796" s="20">
        <v>50</v>
      </c>
      <c r="F796" s="21">
        <v>0.56000000000000005</v>
      </c>
      <c r="G796" s="21">
        <f t="shared" si="43"/>
        <v>28</v>
      </c>
      <c r="H796" s="22"/>
    </row>
    <row r="797" spans="1:8" ht="36" x14ac:dyDescent="0.2">
      <c r="A797" s="35" t="s">
        <v>1925</v>
      </c>
      <c r="B797" s="173" t="s">
        <v>371</v>
      </c>
      <c r="C797" s="36" t="s">
        <v>330</v>
      </c>
      <c r="D797" s="19" t="s">
        <v>74</v>
      </c>
      <c r="E797" s="20">
        <v>500</v>
      </c>
      <c r="F797" s="21">
        <v>0.78</v>
      </c>
      <c r="G797" s="21">
        <f t="shared" si="43"/>
        <v>390</v>
      </c>
      <c r="H797" s="22"/>
    </row>
    <row r="798" spans="1:8" ht="36" x14ac:dyDescent="0.2">
      <c r="A798" s="35" t="s">
        <v>1926</v>
      </c>
      <c r="B798" s="173" t="s">
        <v>1042</v>
      </c>
      <c r="C798" s="36" t="s">
        <v>342</v>
      </c>
      <c r="D798" s="19" t="s">
        <v>28</v>
      </c>
      <c r="E798" s="20">
        <v>1</v>
      </c>
      <c r="F798" s="21">
        <f>VLOOKUP(B798,[1]Plan1!$A$6:$G$3720,7,0)</f>
        <v>21155.199999999997</v>
      </c>
      <c r="G798" s="21">
        <f t="shared" si="43"/>
        <v>21155.200000000001</v>
      </c>
      <c r="H798" s="22"/>
    </row>
    <row r="799" spans="1:8" x14ac:dyDescent="0.2">
      <c r="A799" s="35"/>
      <c r="B799" s="173"/>
      <c r="C799" s="36"/>
      <c r="D799" s="19"/>
      <c r="E799" s="20"/>
      <c r="F799" s="21"/>
      <c r="G799" s="21"/>
      <c r="H799" s="22"/>
    </row>
    <row r="800" spans="1:8" x14ac:dyDescent="0.2">
      <c r="A800" s="35"/>
      <c r="B800" s="173"/>
      <c r="C800" s="36"/>
      <c r="D800" s="19"/>
      <c r="E800" s="20"/>
      <c r="F800" s="21"/>
      <c r="G800" s="21"/>
      <c r="H800" s="22"/>
    </row>
    <row r="801" spans="1:8" ht="24" x14ac:dyDescent="0.2">
      <c r="A801" s="29" t="s">
        <v>1927</v>
      </c>
      <c r="B801" s="172"/>
      <c r="C801" s="30" t="s">
        <v>300</v>
      </c>
      <c r="D801" s="155"/>
      <c r="E801" s="156"/>
      <c r="F801" s="157"/>
      <c r="G801" s="157"/>
      <c r="H801" s="34"/>
    </row>
    <row r="802" spans="1:8" ht="24" x14ac:dyDescent="0.2">
      <c r="A802" s="35" t="s">
        <v>2031</v>
      </c>
      <c r="B802" s="173" t="s">
        <v>311</v>
      </c>
      <c r="C802" s="36" t="s">
        <v>301</v>
      </c>
      <c r="D802" s="19" t="s">
        <v>12</v>
      </c>
      <c r="E802" s="20">
        <v>140</v>
      </c>
      <c r="F802" s="21">
        <v>29.85</v>
      </c>
      <c r="G802" s="21">
        <f t="shared" ref="G802:G815" si="44">ROUND(E802*F802,2)</f>
        <v>4179</v>
      </c>
      <c r="H802" s="22"/>
    </row>
    <row r="803" spans="1:8" ht="24" x14ac:dyDescent="0.2">
      <c r="A803" s="35" t="s">
        <v>2032</v>
      </c>
      <c r="B803" s="173" t="s">
        <v>312</v>
      </c>
      <c r="C803" s="36" t="s">
        <v>302</v>
      </c>
      <c r="D803" s="19" t="s">
        <v>12</v>
      </c>
      <c r="E803" s="20">
        <v>77</v>
      </c>
      <c r="F803" s="21">
        <v>47.5</v>
      </c>
      <c r="G803" s="21">
        <f t="shared" si="44"/>
        <v>3657.5</v>
      </c>
      <c r="H803" s="22"/>
    </row>
    <row r="804" spans="1:8" ht="24" x14ac:dyDescent="0.2">
      <c r="A804" s="35" t="s">
        <v>2033</v>
      </c>
      <c r="B804" s="173" t="s">
        <v>1575</v>
      </c>
      <c r="C804" s="36" t="s">
        <v>1576</v>
      </c>
      <c r="D804" s="19" t="s">
        <v>12</v>
      </c>
      <c r="E804" s="20">
        <v>616</v>
      </c>
      <c r="F804" s="21">
        <v>60.8</v>
      </c>
      <c r="G804" s="21">
        <f t="shared" si="44"/>
        <v>37452.800000000003</v>
      </c>
      <c r="H804" s="22"/>
    </row>
    <row r="805" spans="1:8" ht="24" x14ac:dyDescent="0.2">
      <c r="A805" s="35" t="s">
        <v>2034</v>
      </c>
      <c r="B805" s="173" t="s">
        <v>313</v>
      </c>
      <c r="C805" s="36" t="s">
        <v>303</v>
      </c>
      <c r="D805" s="19" t="s">
        <v>12</v>
      </c>
      <c r="E805" s="20">
        <v>822</v>
      </c>
      <c r="F805" s="21">
        <v>78.38</v>
      </c>
      <c r="G805" s="21">
        <f t="shared" si="44"/>
        <v>64428.36</v>
      </c>
      <c r="H805" s="22"/>
    </row>
    <row r="806" spans="1:8" ht="24" x14ac:dyDescent="0.2">
      <c r="A806" s="35" t="s">
        <v>2035</v>
      </c>
      <c r="B806" s="173" t="s">
        <v>1137</v>
      </c>
      <c r="C806" s="36" t="s">
        <v>844</v>
      </c>
      <c r="D806" s="19" t="s">
        <v>12</v>
      </c>
      <c r="E806" s="20">
        <v>1671</v>
      </c>
      <c r="F806" s="21">
        <f>VLOOKUP(B806,[1]Plan1!$A$6:$G$3720,7,0)</f>
        <v>86.91</v>
      </c>
      <c r="G806" s="21">
        <f t="shared" si="44"/>
        <v>145226.60999999999</v>
      </c>
      <c r="H806" s="22"/>
    </row>
    <row r="807" spans="1:8" ht="24" x14ac:dyDescent="0.2">
      <c r="A807" s="35" t="s">
        <v>2036</v>
      </c>
      <c r="B807" s="173" t="s">
        <v>1138</v>
      </c>
      <c r="C807" s="36" t="s">
        <v>304</v>
      </c>
      <c r="D807" s="19" t="s">
        <v>28</v>
      </c>
      <c r="E807" s="20">
        <v>15</v>
      </c>
      <c r="F807" s="21">
        <f>VLOOKUP(B807,[1]Plan1!$A$6:$G$3720,7,0)</f>
        <v>250.19</v>
      </c>
      <c r="G807" s="21">
        <f t="shared" si="44"/>
        <v>3752.85</v>
      </c>
      <c r="H807" s="22"/>
    </row>
    <row r="808" spans="1:8" ht="48" x14ac:dyDescent="0.2">
      <c r="A808" s="35" t="s">
        <v>2037</v>
      </c>
      <c r="B808" s="173" t="s">
        <v>1139</v>
      </c>
      <c r="C808" s="36" t="s">
        <v>715</v>
      </c>
      <c r="D808" s="19" t="s">
        <v>28</v>
      </c>
      <c r="E808" s="20">
        <v>62</v>
      </c>
      <c r="F808" s="21">
        <f>VLOOKUP(B808,[1]Plan1!$A$6:$G$3720,7,0)</f>
        <v>238.2</v>
      </c>
      <c r="G808" s="21">
        <f t="shared" si="44"/>
        <v>14768.4</v>
      </c>
      <c r="H808" s="22"/>
    </row>
    <row r="809" spans="1:8" ht="36" x14ac:dyDescent="0.2">
      <c r="A809" s="35" t="s">
        <v>2038</v>
      </c>
      <c r="B809" s="173" t="s">
        <v>1140</v>
      </c>
      <c r="C809" s="36" t="s">
        <v>845</v>
      </c>
      <c r="D809" s="19" t="s">
        <v>28</v>
      </c>
      <c r="E809" s="20">
        <v>1</v>
      </c>
      <c r="F809" s="21">
        <f>VLOOKUP(B809,[1]Plan1!$A$6:$G$3720,7,0)</f>
        <v>662.95</v>
      </c>
      <c r="G809" s="21">
        <f t="shared" si="44"/>
        <v>662.95</v>
      </c>
      <c r="H809" s="22"/>
    </row>
    <row r="810" spans="1:8" ht="36" x14ac:dyDescent="0.2">
      <c r="A810" s="35" t="s">
        <v>2039</v>
      </c>
      <c r="B810" s="173" t="s">
        <v>1141</v>
      </c>
      <c r="C810" s="36" t="s">
        <v>846</v>
      </c>
      <c r="D810" s="19" t="s">
        <v>28</v>
      </c>
      <c r="E810" s="20">
        <v>15</v>
      </c>
      <c r="F810" s="21">
        <f>VLOOKUP(B810,[1]Plan1!$A$6:$G$3720,7,0)</f>
        <v>803.17000000000007</v>
      </c>
      <c r="G810" s="21">
        <f t="shared" si="44"/>
        <v>12047.55</v>
      </c>
      <c r="H810" s="22"/>
    </row>
    <row r="811" spans="1:8" ht="24" x14ac:dyDescent="0.2">
      <c r="A811" s="35" t="s">
        <v>2040</v>
      </c>
      <c r="B811" s="173" t="s">
        <v>1142</v>
      </c>
      <c r="C811" s="36" t="s">
        <v>343</v>
      </c>
      <c r="D811" s="19" t="s">
        <v>305</v>
      </c>
      <c r="E811" s="20">
        <v>178</v>
      </c>
      <c r="F811" s="21">
        <f>VLOOKUP(B811,[1]Plan1!$A$6:$G$3720,7,0)</f>
        <v>48.04</v>
      </c>
      <c r="G811" s="21">
        <f t="shared" si="44"/>
        <v>8551.1200000000008</v>
      </c>
      <c r="H811" s="22"/>
    </row>
    <row r="812" spans="1:8" ht="24" x14ac:dyDescent="0.2">
      <c r="A812" s="35" t="s">
        <v>2041</v>
      </c>
      <c r="B812" s="173" t="s">
        <v>1143</v>
      </c>
      <c r="C812" s="36" t="s">
        <v>306</v>
      </c>
      <c r="D812" s="19" t="s">
        <v>28</v>
      </c>
      <c r="E812" s="20">
        <v>50</v>
      </c>
      <c r="F812" s="21">
        <f>VLOOKUP(B812,[1]Plan1!$A$6:$G$3720,7,0)</f>
        <v>12.18</v>
      </c>
      <c r="G812" s="21">
        <f t="shared" si="44"/>
        <v>609</v>
      </c>
      <c r="H812" s="22"/>
    </row>
    <row r="813" spans="1:8" ht="24" x14ac:dyDescent="0.2">
      <c r="A813" s="35" t="s">
        <v>2042</v>
      </c>
      <c r="B813" s="173" t="s">
        <v>919</v>
      </c>
      <c r="C813" s="36" t="s">
        <v>716</v>
      </c>
      <c r="D813" s="19" t="s">
        <v>28</v>
      </c>
      <c r="E813" s="20">
        <v>114</v>
      </c>
      <c r="F813" s="21">
        <v>19.84</v>
      </c>
      <c r="G813" s="21">
        <f t="shared" si="44"/>
        <v>2261.7600000000002</v>
      </c>
      <c r="H813" s="22"/>
    </row>
    <row r="814" spans="1:8" ht="24" x14ac:dyDescent="0.2">
      <c r="A814" s="35" t="s">
        <v>2043</v>
      </c>
      <c r="B814" s="173" t="s">
        <v>329</v>
      </c>
      <c r="C814" s="36" t="s">
        <v>89</v>
      </c>
      <c r="D814" s="19" t="s">
        <v>68</v>
      </c>
      <c r="E814" s="20">
        <v>205</v>
      </c>
      <c r="F814" s="21">
        <v>58.41</v>
      </c>
      <c r="G814" s="21">
        <f t="shared" si="44"/>
        <v>11974.05</v>
      </c>
      <c r="H814" s="22"/>
    </row>
    <row r="815" spans="1:8" ht="13.5" x14ac:dyDescent="0.2">
      <c r="A815" s="35" t="s">
        <v>2044</v>
      </c>
      <c r="B815" s="173" t="s">
        <v>254</v>
      </c>
      <c r="C815" s="36" t="s">
        <v>88</v>
      </c>
      <c r="D815" s="19" t="s">
        <v>68</v>
      </c>
      <c r="E815" s="20">
        <v>203</v>
      </c>
      <c r="F815" s="21">
        <v>29.86</v>
      </c>
      <c r="G815" s="21">
        <f t="shared" si="44"/>
        <v>6061.58</v>
      </c>
      <c r="H815" s="22"/>
    </row>
    <row r="816" spans="1:8" x14ac:dyDescent="0.2">
      <c r="A816" s="35"/>
      <c r="B816" s="173"/>
      <c r="C816" s="36"/>
      <c r="D816" s="19"/>
      <c r="E816" s="20"/>
      <c r="F816" s="21"/>
      <c r="G816" s="21"/>
      <c r="H816" s="22"/>
    </row>
    <row r="817" spans="1:8" x14ac:dyDescent="0.2">
      <c r="A817" s="35"/>
      <c r="B817" s="173"/>
      <c r="C817" s="36"/>
      <c r="D817" s="19"/>
      <c r="E817" s="20"/>
      <c r="F817" s="21"/>
      <c r="G817" s="21"/>
      <c r="H817" s="22"/>
    </row>
    <row r="818" spans="1:8" ht="24" x14ac:dyDescent="0.2">
      <c r="A818" s="29" t="s">
        <v>1929</v>
      </c>
      <c r="B818" s="172"/>
      <c r="C818" s="30" t="s">
        <v>307</v>
      </c>
      <c r="D818" s="155"/>
      <c r="E818" s="156"/>
      <c r="F818" s="157"/>
      <c r="G818" s="157"/>
      <c r="H818" s="34"/>
    </row>
    <row r="819" spans="1:8" ht="36" x14ac:dyDescent="0.2">
      <c r="A819" s="35" t="s">
        <v>1930</v>
      </c>
      <c r="B819" s="173" t="s">
        <v>1144</v>
      </c>
      <c r="C819" s="36" t="s">
        <v>847</v>
      </c>
      <c r="D819" s="19" t="s">
        <v>12</v>
      </c>
      <c r="E819" s="20">
        <v>356</v>
      </c>
      <c r="F819" s="21">
        <f>VLOOKUP(B819,[1]Plan1!$A$6:$G$3720,7,0)</f>
        <v>213.85</v>
      </c>
      <c r="G819" s="21">
        <f t="shared" ref="G819:G844" si="45">ROUND(E819*F819,2)</f>
        <v>76130.600000000006</v>
      </c>
      <c r="H819" s="22"/>
    </row>
    <row r="820" spans="1:8" ht="24" x14ac:dyDescent="0.2">
      <c r="A820" s="35" t="s">
        <v>1931</v>
      </c>
      <c r="B820" s="173" t="s">
        <v>1145</v>
      </c>
      <c r="C820" s="36" t="s">
        <v>310</v>
      </c>
      <c r="D820" s="19" t="s">
        <v>28</v>
      </c>
      <c r="E820" s="20">
        <v>1</v>
      </c>
      <c r="F820" s="21">
        <f>VLOOKUP(B820,[1]Plan1!$A$6:$G$3720,7,0)</f>
        <v>233.56</v>
      </c>
      <c r="G820" s="21">
        <f t="shared" si="45"/>
        <v>233.56</v>
      </c>
      <c r="H820" s="22"/>
    </row>
    <row r="821" spans="1:8" ht="120" x14ac:dyDescent="0.2">
      <c r="A821" s="35" t="s">
        <v>1932</v>
      </c>
      <c r="B821" s="173" t="s">
        <v>1146</v>
      </c>
      <c r="C821" s="36" t="s">
        <v>920</v>
      </c>
      <c r="D821" s="19" t="s">
        <v>28</v>
      </c>
      <c r="E821" s="20">
        <v>15</v>
      </c>
      <c r="F821" s="21">
        <f>VLOOKUP(B821,[1]Plan1!$A$6:$G$3720,7,0)</f>
        <v>1220.33</v>
      </c>
      <c r="G821" s="21">
        <f t="shared" si="45"/>
        <v>18304.95</v>
      </c>
      <c r="H821" s="22"/>
    </row>
    <row r="822" spans="1:8" ht="24" x14ac:dyDescent="0.2">
      <c r="A822" s="35" t="s">
        <v>1933</v>
      </c>
      <c r="B822" s="173" t="s">
        <v>1147</v>
      </c>
      <c r="C822" s="36" t="s">
        <v>308</v>
      </c>
      <c r="D822" s="19" t="s">
        <v>28</v>
      </c>
      <c r="E822" s="20">
        <v>39</v>
      </c>
      <c r="F822" s="21">
        <f>VLOOKUP(B822,[1]Plan1!$A$6:$G$3720,7,0)</f>
        <v>193.82</v>
      </c>
      <c r="G822" s="21">
        <f t="shared" si="45"/>
        <v>7558.98</v>
      </c>
      <c r="H822" s="22"/>
    </row>
    <row r="823" spans="1:8" ht="24" x14ac:dyDescent="0.2">
      <c r="A823" s="35" t="s">
        <v>1934</v>
      </c>
      <c r="B823" s="173" t="s">
        <v>1148</v>
      </c>
      <c r="C823" s="36" t="s">
        <v>717</v>
      </c>
      <c r="D823" s="19" t="s">
        <v>28</v>
      </c>
      <c r="E823" s="20">
        <v>1</v>
      </c>
      <c r="F823" s="21">
        <f>VLOOKUP(B823,[1]Plan1!$A$6:$G$3720,7,0)</f>
        <v>5778.99</v>
      </c>
      <c r="G823" s="21">
        <f t="shared" si="45"/>
        <v>5778.99</v>
      </c>
      <c r="H823" s="22"/>
    </row>
    <row r="824" spans="1:8" ht="48" x14ac:dyDescent="0.2">
      <c r="A824" s="35" t="s">
        <v>1935</v>
      </c>
      <c r="B824" s="173" t="s">
        <v>1149</v>
      </c>
      <c r="C824" s="36" t="s">
        <v>309</v>
      </c>
      <c r="D824" s="19" t="s">
        <v>28</v>
      </c>
      <c r="E824" s="20">
        <v>40</v>
      </c>
      <c r="F824" s="21">
        <f>VLOOKUP(B824,[1]Plan1!$A$6:$G$3720,7,0)</f>
        <v>29.75</v>
      </c>
      <c r="G824" s="21">
        <f t="shared" si="45"/>
        <v>1190</v>
      </c>
      <c r="H824" s="22"/>
    </row>
    <row r="825" spans="1:8" ht="36" x14ac:dyDescent="0.2">
      <c r="A825" s="35" t="s">
        <v>1936</v>
      </c>
      <c r="B825" s="173" t="s">
        <v>1150</v>
      </c>
      <c r="C825" s="36" t="s">
        <v>718</v>
      </c>
      <c r="D825" s="19" t="s">
        <v>28</v>
      </c>
      <c r="E825" s="20">
        <v>15</v>
      </c>
      <c r="F825" s="21">
        <f>VLOOKUP(B825,[1]Plan1!$A$6:$G$3720,7,0)</f>
        <v>29.75</v>
      </c>
      <c r="G825" s="21">
        <f t="shared" si="45"/>
        <v>446.25</v>
      </c>
      <c r="H825" s="22"/>
    </row>
    <row r="826" spans="1:8" ht="24" x14ac:dyDescent="0.2">
      <c r="A826" s="35" t="s">
        <v>1937</v>
      </c>
      <c r="B826" s="173" t="s">
        <v>1151</v>
      </c>
      <c r="C826" s="36" t="s">
        <v>719</v>
      </c>
      <c r="D826" s="19" t="s">
        <v>28</v>
      </c>
      <c r="E826" s="20">
        <v>55</v>
      </c>
      <c r="F826" s="21">
        <f>VLOOKUP(B826,[1]Plan1!$A$6:$G$3720,7,0)</f>
        <v>27.17</v>
      </c>
      <c r="G826" s="21">
        <f t="shared" si="45"/>
        <v>1494.35</v>
      </c>
      <c r="H826" s="22"/>
    </row>
    <row r="827" spans="1:8" ht="36" x14ac:dyDescent="0.2">
      <c r="A827" s="35" t="s">
        <v>1938</v>
      </c>
      <c r="B827" s="173" t="s">
        <v>1152</v>
      </c>
      <c r="C827" s="36" t="s">
        <v>720</v>
      </c>
      <c r="D827" s="19" t="s">
        <v>28</v>
      </c>
      <c r="E827" s="20">
        <v>33</v>
      </c>
      <c r="F827" s="21">
        <f>VLOOKUP(B827,[1]Plan1!$A$6:$G$3720,7,0)</f>
        <v>42.739999999999995</v>
      </c>
      <c r="G827" s="21">
        <f t="shared" si="45"/>
        <v>1410.42</v>
      </c>
      <c r="H827" s="22"/>
    </row>
    <row r="828" spans="1:8" ht="36" x14ac:dyDescent="0.2">
      <c r="A828" s="35" t="s">
        <v>1939</v>
      </c>
      <c r="B828" s="173" t="s">
        <v>1153</v>
      </c>
      <c r="C828" s="36" t="s">
        <v>721</v>
      </c>
      <c r="D828" s="19" t="s">
        <v>28</v>
      </c>
      <c r="E828" s="20">
        <v>10</v>
      </c>
      <c r="F828" s="21">
        <f>VLOOKUP(B828,[1]Plan1!$A$6:$G$3720,7,0)</f>
        <v>54.45</v>
      </c>
      <c r="G828" s="21">
        <f t="shared" si="45"/>
        <v>544.5</v>
      </c>
      <c r="H828" s="22"/>
    </row>
    <row r="829" spans="1:8" ht="36" x14ac:dyDescent="0.2">
      <c r="A829" s="35" t="s">
        <v>1940</v>
      </c>
      <c r="B829" s="173" t="s">
        <v>1154</v>
      </c>
      <c r="C829" s="36" t="s">
        <v>722</v>
      </c>
      <c r="D829" s="19" t="s">
        <v>28</v>
      </c>
      <c r="E829" s="20">
        <v>54</v>
      </c>
      <c r="F829" s="21">
        <f>VLOOKUP(B829,[1]Plan1!$A$6:$G$3720,7,0)</f>
        <v>27.25</v>
      </c>
      <c r="G829" s="21">
        <f t="shared" si="45"/>
        <v>1471.5</v>
      </c>
      <c r="H829" s="22"/>
    </row>
    <row r="830" spans="1:8" ht="36" x14ac:dyDescent="0.2">
      <c r="A830" s="35" t="s">
        <v>1941</v>
      </c>
      <c r="B830" s="173" t="s">
        <v>1155</v>
      </c>
      <c r="C830" s="36" t="s">
        <v>723</v>
      </c>
      <c r="D830" s="19" t="s">
        <v>28</v>
      </c>
      <c r="E830" s="20">
        <v>5</v>
      </c>
      <c r="F830" s="21">
        <f>VLOOKUP(B830,[1]Plan1!$A$6:$G$3720,7,0)</f>
        <v>27.25</v>
      </c>
      <c r="G830" s="21">
        <f t="shared" si="45"/>
        <v>136.25</v>
      </c>
      <c r="H830" s="22"/>
    </row>
    <row r="831" spans="1:8" ht="36" x14ac:dyDescent="0.2">
      <c r="A831" s="35" t="s">
        <v>1942</v>
      </c>
      <c r="B831" s="173" t="s">
        <v>1156</v>
      </c>
      <c r="C831" s="36" t="s">
        <v>724</v>
      </c>
      <c r="D831" s="19" t="s">
        <v>28</v>
      </c>
      <c r="E831" s="20">
        <v>9</v>
      </c>
      <c r="F831" s="21">
        <f>VLOOKUP(B831,[1]Plan1!$A$6:$G$3720,7,0)</f>
        <v>27.25</v>
      </c>
      <c r="G831" s="21">
        <f t="shared" si="45"/>
        <v>245.25</v>
      </c>
      <c r="H831" s="22"/>
    </row>
    <row r="832" spans="1:8" ht="36" x14ac:dyDescent="0.2">
      <c r="A832" s="35" t="s">
        <v>1943</v>
      </c>
      <c r="B832" s="173" t="s">
        <v>1157</v>
      </c>
      <c r="C832" s="36" t="s">
        <v>725</v>
      </c>
      <c r="D832" s="19" t="s">
        <v>28</v>
      </c>
      <c r="E832" s="20">
        <v>1</v>
      </c>
      <c r="F832" s="21">
        <f>VLOOKUP(B832,[1]Plan1!$A$6:$G$3720,7,0)</f>
        <v>27.25</v>
      </c>
      <c r="G832" s="21">
        <f t="shared" si="45"/>
        <v>27.25</v>
      </c>
      <c r="H832" s="22"/>
    </row>
    <row r="833" spans="1:8" ht="36" x14ac:dyDescent="0.2">
      <c r="A833" s="35" t="s">
        <v>1944</v>
      </c>
      <c r="B833" s="173" t="s">
        <v>1158</v>
      </c>
      <c r="C833" s="36" t="s">
        <v>726</v>
      </c>
      <c r="D833" s="19" t="s">
        <v>28</v>
      </c>
      <c r="E833" s="20">
        <v>13</v>
      </c>
      <c r="F833" s="21">
        <f>VLOOKUP(B833,[1]Plan1!$A$6:$G$3720,7,0)</f>
        <v>27.25</v>
      </c>
      <c r="G833" s="21">
        <f t="shared" si="45"/>
        <v>354.25</v>
      </c>
      <c r="H833" s="22"/>
    </row>
    <row r="834" spans="1:8" ht="36" x14ac:dyDescent="0.2">
      <c r="A834" s="35" t="s">
        <v>1945</v>
      </c>
      <c r="B834" s="173" t="s">
        <v>1159</v>
      </c>
      <c r="C834" s="36" t="s">
        <v>727</v>
      </c>
      <c r="D834" s="19" t="s">
        <v>28</v>
      </c>
      <c r="E834" s="20">
        <v>13</v>
      </c>
      <c r="F834" s="21">
        <f>VLOOKUP(B834,[1]Plan1!$A$6:$G$3720,7,0)</f>
        <v>27.25</v>
      </c>
      <c r="G834" s="21">
        <f t="shared" si="45"/>
        <v>354.25</v>
      </c>
      <c r="H834" s="22"/>
    </row>
    <row r="835" spans="1:8" ht="48" x14ac:dyDescent="0.2">
      <c r="A835" s="35" t="s">
        <v>1946</v>
      </c>
      <c r="B835" s="173" t="s">
        <v>1160</v>
      </c>
      <c r="C835" s="36" t="s">
        <v>728</v>
      </c>
      <c r="D835" s="19" t="s">
        <v>28</v>
      </c>
      <c r="E835" s="20">
        <v>4</v>
      </c>
      <c r="F835" s="21">
        <f>VLOOKUP(B835,[1]Plan1!$A$6:$G$3720,7,0)</f>
        <v>27.25</v>
      </c>
      <c r="G835" s="21">
        <f t="shared" si="45"/>
        <v>109</v>
      </c>
      <c r="H835" s="22"/>
    </row>
    <row r="836" spans="1:8" ht="36" x14ac:dyDescent="0.2">
      <c r="A836" s="35" t="s">
        <v>1947</v>
      </c>
      <c r="B836" s="173" t="s">
        <v>1161</v>
      </c>
      <c r="C836" s="36" t="s">
        <v>729</v>
      </c>
      <c r="D836" s="19" t="s">
        <v>28</v>
      </c>
      <c r="E836" s="20">
        <v>1</v>
      </c>
      <c r="F836" s="21">
        <f>VLOOKUP(B836,[1]Plan1!$A$6:$G$3720,7,0)</f>
        <v>27.25</v>
      </c>
      <c r="G836" s="21">
        <f t="shared" si="45"/>
        <v>27.25</v>
      </c>
      <c r="H836" s="22"/>
    </row>
    <row r="837" spans="1:8" ht="48" x14ac:dyDescent="0.2">
      <c r="A837" s="35" t="s">
        <v>1948</v>
      </c>
      <c r="B837" s="173" t="s">
        <v>1162</v>
      </c>
      <c r="C837" s="36" t="s">
        <v>730</v>
      </c>
      <c r="D837" s="19" t="s">
        <v>28</v>
      </c>
      <c r="E837" s="20">
        <v>1</v>
      </c>
      <c r="F837" s="21">
        <f>VLOOKUP(B837,[1]Plan1!$A$6:$G$3720,7,0)</f>
        <v>2261.4499999999998</v>
      </c>
      <c r="G837" s="21">
        <f t="shared" si="45"/>
        <v>2261.4499999999998</v>
      </c>
      <c r="H837" s="22"/>
    </row>
    <row r="838" spans="1:8" ht="108" x14ac:dyDescent="0.2">
      <c r="A838" s="35" t="s">
        <v>1949</v>
      </c>
      <c r="B838" s="173" t="s">
        <v>1163</v>
      </c>
      <c r="C838" s="36" t="s">
        <v>731</v>
      </c>
      <c r="D838" s="19" t="s">
        <v>28</v>
      </c>
      <c r="E838" s="20">
        <v>1</v>
      </c>
      <c r="F838" s="21">
        <f>VLOOKUP(B838,[1]Plan1!$A$6:$G$3720,7,0)</f>
        <v>16755.830000000002</v>
      </c>
      <c r="G838" s="21">
        <f t="shared" si="45"/>
        <v>16755.830000000002</v>
      </c>
      <c r="H838" s="22"/>
    </row>
    <row r="839" spans="1:8" ht="24" x14ac:dyDescent="0.2">
      <c r="A839" s="35" t="s">
        <v>1950</v>
      </c>
      <c r="B839" s="173" t="s">
        <v>1164</v>
      </c>
      <c r="C839" s="36" t="s">
        <v>799</v>
      </c>
      <c r="D839" s="19" t="s">
        <v>28</v>
      </c>
      <c r="E839" s="20">
        <v>2</v>
      </c>
      <c r="F839" s="21">
        <f>VLOOKUP(B839,[1]Plan1!$A$6:$G$3720,7,0)</f>
        <v>171.65</v>
      </c>
      <c r="G839" s="21">
        <f t="shared" si="45"/>
        <v>343.3</v>
      </c>
      <c r="H839" s="22"/>
    </row>
    <row r="840" spans="1:8" ht="36" x14ac:dyDescent="0.2">
      <c r="A840" s="35" t="s">
        <v>1951</v>
      </c>
      <c r="B840" s="173" t="s">
        <v>124</v>
      </c>
      <c r="C840" s="36" t="s">
        <v>732</v>
      </c>
      <c r="D840" s="19" t="s">
        <v>67</v>
      </c>
      <c r="E840" s="20">
        <v>303</v>
      </c>
      <c r="F840" s="21">
        <v>21.88</v>
      </c>
      <c r="G840" s="21">
        <f t="shared" si="45"/>
        <v>6629.64</v>
      </c>
      <c r="H840" s="22"/>
    </row>
    <row r="841" spans="1:8" ht="48" x14ac:dyDescent="0.2">
      <c r="A841" s="35" t="s">
        <v>1952</v>
      </c>
      <c r="B841" s="173" t="s">
        <v>118</v>
      </c>
      <c r="C841" s="36" t="s">
        <v>848</v>
      </c>
      <c r="D841" s="19" t="s">
        <v>12</v>
      </c>
      <c r="E841" s="20">
        <v>54</v>
      </c>
      <c r="F841" s="21">
        <v>7.87</v>
      </c>
      <c r="G841" s="21">
        <f t="shared" si="45"/>
        <v>424.98</v>
      </c>
      <c r="H841" s="22"/>
    </row>
    <row r="842" spans="1:8" ht="24" x14ac:dyDescent="0.2">
      <c r="A842" s="35" t="s">
        <v>1953</v>
      </c>
      <c r="B842" s="173" t="s">
        <v>1165</v>
      </c>
      <c r="C842" s="36" t="s">
        <v>733</v>
      </c>
      <c r="D842" s="19" t="s">
        <v>28</v>
      </c>
      <c r="E842" s="20">
        <v>4</v>
      </c>
      <c r="F842" s="21">
        <f>VLOOKUP(B842,[1]Plan1!$A$6:$G$3720,7,0)</f>
        <v>99.65</v>
      </c>
      <c r="G842" s="21">
        <f t="shared" si="45"/>
        <v>398.6</v>
      </c>
      <c r="H842" s="22"/>
    </row>
    <row r="843" spans="1:8" ht="24" x14ac:dyDescent="0.2">
      <c r="A843" s="35" t="s">
        <v>1954</v>
      </c>
      <c r="B843" s="173" t="s">
        <v>329</v>
      </c>
      <c r="C843" s="36" t="s">
        <v>89</v>
      </c>
      <c r="D843" s="19" t="s">
        <v>734</v>
      </c>
      <c r="E843" s="20">
        <v>30</v>
      </c>
      <c r="F843" s="21">
        <v>58.41</v>
      </c>
      <c r="G843" s="21">
        <f t="shared" si="45"/>
        <v>1752.3</v>
      </c>
      <c r="H843" s="22"/>
    </row>
    <row r="844" spans="1:8" x14ac:dyDescent="0.2">
      <c r="A844" s="35" t="s">
        <v>1955</v>
      </c>
      <c r="B844" s="173" t="s">
        <v>254</v>
      </c>
      <c r="C844" s="36" t="s">
        <v>88</v>
      </c>
      <c r="D844" s="19" t="s">
        <v>734</v>
      </c>
      <c r="E844" s="20">
        <v>29</v>
      </c>
      <c r="F844" s="21">
        <v>29.86</v>
      </c>
      <c r="G844" s="21">
        <f t="shared" si="45"/>
        <v>865.94</v>
      </c>
      <c r="H844" s="22"/>
    </row>
    <row r="845" spans="1:8" x14ac:dyDescent="0.2">
      <c r="A845" s="35"/>
      <c r="B845" s="173"/>
      <c r="C845" s="36"/>
      <c r="D845" s="19"/>
      <c r="E845" s="20"/>
      <c r="F845" s="21"/>
      <c r="G845" s="21"/>
      <c r="H845" s="22"/>
    </row>
    <row r="846" spans="1:8" x14ac:dyDescent="0.2">
      <c r="A846" s="35"/>
      <c r="B846" s="173"/>
      <c r="C846" s="36"/>
      <c r="D846" s="19"/>
      <c r="E846" s="20"/>
      <c r="F846" s="21"/>
      <c r="G846" s="21"/>
      <c r="H846" s="22"/>
    </row>
    <row r="847" spans="1:8" ht="24" x14ac:dyDescent="0.2">
      <c r="A847" s="29" t="s">
        <v>1956</v>
      </c>
      <c r="B847" s="172"/>
      <c r="C847" s="30" t="s">
        <v>337</v>
      </c>
      <c r="D847" s="155"/>
      <c r="E847" s="156"/>
      <c r="F847" s="157"/>
      <c r="G847" s="157"/>
      <c r="H847" s="34"/>
    </row>
    <row r="848" spans="1:8" ht="84" x14ac:dyDescent="0.2">
      <c r="A848" s="35" t="s">
        <v>1957</v>
      </c>
      <c r="B848" s="173" t="s">
        <v>1166</v>
      </c>
      <c r="C848" s="36" t="s">
        <v>333</v>
      </c>
      <c r="D848" s="19" t="s">
        <v>12</v>
      </c>
      <c r="E848" s="20">
        <v>417</v>
      </c>
      <c r="F848" s="21">
        <f>VLOOKUP(B848,[1]Plan1!$A$6:$G$3720,7,0)</f>
        <v>8.2100000000000009</v>
      </c>
      <c r="G848" s="21">
        <f t="shared" ref="G848:G859" si="46">ROUND(E848*F848,2)</f>
        <v>3423.57</v>
      </c>
      <c r="H848" s="22"/>
    </row>
    <row r="849" spans="1:8" ht="36" x14ac:dyDescent="0.2">
      <c r="A849" s="35" t="s">
        <v>1958</v>
      </c>
      <c r="B849" s="173" t="s">
        <v>1010</v>
      </c>
      <c r="C849" s="36" t="s">
        <v>744</v>
      </c>
      <c r="D849" s="19" t="s">
        <v>12</v>
      </c>
      <c r="E849" s="20">
        <v>21</v>
      </c>
      <c r="F849" s="21">
        <f>VLOOKUP(B849,[1]Plan1!$A$6:$G$3720,7,0)</f>
        <v>13.7</v>
      </c>
      <c r="G849" s="21">
        <f t="shared" si="46"/>
        <v>287.7</v>
      </c>
      <c r="H849" s="22"/>
    </row>
    <row r="850" spans="1:8" ht="36" x14ac:dyDescent="0.2">
      <c r="A850" s="35" t="s">
        <v>1959</v>
      </c>
      <c r="B850" s="173" t="s">
        <v>1058</v>
      </c>
      <c r="C850" s="36" t="s">
        <v>745</v>
      </c>
      <c r="D850" s="19" t="s">
        <v>12</v>
      </c>
      <c r="E850" s="20">
        <v>396</v>
      </c>
      <c r="F850" s="21">
        <f>VLOOKUP(B850,[1]Plan1!$A$6:$G$3720,7,0)</f>
        <v>29.519999999999996</v>
      </c>
      <c r="G850" s="21">
        <f t="shared" si="46"/>
        <v>11689.92</v>
      </c>
      <c r="H850" s="22"/>
    </row>
    <row r="851" spans="1:8" ht="60" x14ac:dyDescent="0.2">
      <c r="A851" s="35" t="s">
        <v>1960</v>
      </c>
      <c r="B851" s="173" t="s">
        <v>705</v>
      </c>
      <c r="C851" s="36" t="s">
        <v>746</v>
      </c>
      <c r="D851" s="19" t="s">
        <v>28</v>
      </c>
      <c r="E851" s="20">
        <v>32</v>
      </c>
      <c r="F851" s="21">
        <v>28.59</v>
      </c>
      <c r="G851" s="21">
        <f t="shared" si="46"/>
        <v>914.88</v>
      </c>
      <c r="H851" s="22"/>
    </row>
    <row r="852" spans="1:8" x14ac:dyDescent="0.2">
      <c r="A852" s="35" t="s">
        <v>1961</v>
      </c>
      <c r="B852" s="173" t="s">
        <v>928</v>
      </c>
      <c r="C852" s="36" t="s">
        <v>334</v>
      </c>
      <c r="D852" s="19" t="s">
        <v>28</v>
      </c>
      <c r="E852" s="20">
        <v>2</v>
      </c>
      <c r="F852" s="21">
        <v>10.19</v>
      </c>
      <c r="G852" s="21">
        <f t="shared" si="46"/>
        <v>20.38</v>
      </c>
      <c r="H852" s="22"/>
    </row>
    <row r="853" spans="1:8" ht="36" x14ac:dyDescent="0.2">
      <c r="A853" s="35" t="s">
        <v>1962</v>
      </c>
      <c r="B853" s="173" t="s">
        <v>1167</v>
      </c>
      <c r="C853" s="36" t="s">
        <v>747</v>
      </c>
      <c r="D853" s="19" t="s">
        <v>28</v>
      </c>
      <c r="E853" s="20">
        <v>1</v>
      </c>
      <c r="F853" s="21">
        <f>VLOOKUP(B853,[1]Plan1!$A$6:$G$3720,7,0)</f>
        <v>7463.4</v>
      </c>
      <c r="G853" s="21">
        <f t="shared" si="46"/>
        <v>7463.4</v>
      </c>
      <c r="H853" s="22"/>
    </row>
    <row r="854" spans="1:8" ht="24" x14ac:dyDescent="0.2">
      <c r="A854" s="35" t="s">
        <v>1963</v>
      </c>
      <c r="B854" s="173" t="s">
        <v>1168</v>
      </c>
      <c r="C854" s="36" t="s">
        <v>841</v>
      </c>
      <c r="D854" s="19" t="s">
        <v>28</v>
      </c>
      <c r="E854" s="20">
        <v>2</v>
      </c>
      <c r="F854" s="21">
        <f>VLOOKUP(B854,[1]Plan1!$A$6:$G$3720,7,0)</f>
        <v>1673.26</v>
      </c>
      <c r="G854" s="21">
        <f t="shared" si="46"/>
        <v>3346.52</v>
      </c>
      <c r="H854" s="22"/>
    </row>
    <row r="855" spans="1:8" ht="24" x14ac:dyDescent="0.2">
      <c r="A855" s="35" t="s">
        <v>1964</v>
      </c>
      <c r="B855" s="173" t="s">
        <v>1169</v>
      </c>
      <c r="C855" s="36" t="s">
        <v>335</v>
      </c>
      <c r="D855" s="19" t="s">
        <v>28</v>
      </c>
      <c r="E855" s="20">
        <v>14</v>
      </c>
      <c r="F855" s="21">
        <f>VLOOKUP(B855,[1]Plan1!$A$6:$G$3720,7,0)</f>
        <v>413.59000000000003</v>
      </c>
      <c r="G855" s="21">
        <f t="shared" si="46"/>
        <v>5790.26</v>
      </c>
      <c r="H855" s="22"/>
    </row>
    <row r="856" spans="1:8" ht="24" x14ac:dyDescent="0.2">
      <c r="A856" s="35" t="s">
        <v>1965</v>
      </c>
      <c r="B856" s="173" t="s">
        <v>1170</v>
      </c>
      <c r="C856" s="36" t="s">
        <v>336</v>
      </c>
      <c r="D856" s="19" t="s">
        <v>28</v>
      </c>
      <c r="E856" s="20">
        <v>14</v>
      </c>
      <c r="F856" s="21">
        <f>VLOOKUP(B856,[1]Plan1!$A$6:$G$3720,7,0)</f>
        <v>407.74</v>
      </c>
      <c r="G856" s="21">
        <f t="shared" si="46"/>
        <v>5708.36</v>
      </c>
      <c r="H856" s="22"/>
    </row>
    <row r="857" spans="1:8" ht="24" x14ac:dyDescent="0.2">
      <c r="A857" s="35" t="s">
        <v>1966</v>
      </c>
      <c r="B857" s="173" t="s">
        <v>1171</v>
      </c>
      <c r="C857" s="36" t="s">
        <v>888</v>
      </c>
      <c r="D857" s="19" t="s">
        <v>28</v>
      </c>
      <c r="E857" s="20">
        <v>1</v>
      </c>
      <c r="F857" s="21">
        <f>VLOOKUP(B857,[1]Plan1!$A$6:$G$3720,7,0)</f>
        <v>364.8</v>
      </c>
      <c r="G857" s="21">
        <f t="shared" si="46"/>
        <v>364.8</v>
      </c>
      <c r="H857" s="22"/>
    </row>
    <row r="858" spans="1:8" ht="24" x14ac:dyDescent="0.2">
      <c r="A858" s="35" t="s">
        <v>1967</v>
      </c>
      <c r="B858" s="173" t="s">
        <v>1172</v>
      </c>
      <c r="C858" s="36" t="s">
        <v>748</v>
      </c>
      <c r="D858" s="19" t="s">
        <v>28</v>
      </c>
      <c r="E858" s="20">
        <v>1</v>
      </c>
      <c r="F858" s="21">
        <f>VLOOKUP(B858,[1]Plan1!$A$6:$G$3720,7,0)</f>
        <v>986.01</v>
      </c>
      <c r="G858" s="21">
        <f t="shared" si="46"/>
        <v>986.01</v>
      </c>
      <c r="H858" s="22"/>
    </row>
    <row r="859" spans="1:8" ht="24" x14ac:dyDescent="0.2">
      <c r="A859" s="35" t="s">
        <v>1968</v>
      </c>
      <c r="B859" s="173" t="s">
        <v>338</v>
      </c>
      <c r="C859" s="36" t="s">
        <v>344</v>
      </c>
      <c r="D859" s="19" t="s">
        <v>29</v>
      </c>
      <c r="E859" s="20">
        <v>0.64</v>
      </c>
      <c r="F859" s="21">
        <v>14.6</v>
      </c>
      <c r="G859" s="21">
        <f t="shared" si="46"/>
        <v>9.34</v>
      </c>
      <c r="H859" s="22"/>
    </row>
    <row r="860" spans="1:8" x14ac:dyDescent="0.2">
      <c r="A860" s="35"/>
      <c r="B860" s="173"/>
      <c r="C860" s="36"/>
      <c r="D860" s="19"/>
      <c r="E860" s="20"/>
      <c r="F860" s="21"/>
      <c r="G860" s="21"/>
      <c r="H860" s="22"/>
    </row>
    <row r="861" spans="1:8" x14ac:dyDescent="0.2">
      <c r="A861" s="35"/>
      <c r="B861" s="173"/>
      <c r="C861" s="36"/>
      <c r="D861" s="19"/>
      <c r="E861" s="20"/>
      <c r="F861" s="21"/>
      <c r="G861" s="21"/>
      <c r="H861" s="22"/>
    </row>
    <row r="862" spans="1:8" x14ac:dyDescent="0.2">
      <c r="A862" s="29" t="s">
        <v>1969</v>
      </c>
      <c r="B862" s="172"/>
      <c r="C862" s="30" t="s">
        <v>749</v>
      </c>
      <c r="D862" s="155"/>
      <c r="E862" s="156"/>
      <c r="F862" s="157"/>
      <c r="G862" s="157"/>
      <c r="H862" s="34"/>
    </row>
    <row r="863" spans="1:8" ht="72" x14ac:dyDescent="0.2">
      <c r="A863" s="35" t="s">
        <v>1970</v>
      </c>
      <c r="B863" s="173" t="s">
        <v>1173</v>
      </c>
      <c r="C863" s="36" t="s">
        <v>889</v>
      </c>
      <c r="D863" s="19" t="s">
        <v>12</v>
      </c>
      <c r="E863" s="20">
        <v>18</v>
      </c>
      <c r="F863" s="21">
        <f>VLOOKUP(B863,[1]Plan1!$A$6:$G$3720,7,0)</f>
        <v>26.52</v>
      </c>
      <c r="G863" s="21">
        <f t="shared" ref="G863:G878" si="47">ROUND(E863*F863,2)</f>
        <v>477.36</v>
      </c>
      <c r="H863" s="22"/>
    </row>
    <row r="864" spans="1:8" ht="72" x14ac:dyDescent="0.2">
      <c r="A864" s="35" t="s">
        <v>1971</v>
      </c>
      <c r="B864" s="173" t="s">
        <v>1174</v>
      </c>
      <c r="C864" s="36" t="s">
        <v>890</v>
      </c>
      <c r="D864" s="19" t="s">
        <v>12</v>
      </c>
      <c r="E864" s="20">
        <v>35</v>
      </c>
      <c r="F864" s="21">
        <f>VLOOKUP(B864,[1]Plan1!$A$6:$G$3720,7,0)</f>
        <v>39.14</v>
      </c>
      <c r="G864" s="21">
        <f t="shared" si="47"/>
        <v>1369.9</v>
      </c>
      <c r="H864" s="22"/>
    </row>
    <row r="865" spans="1:8" ht="24" x14ac:dyDescent="0.2">
      <c r="A865" s="35" t="s">
        <v>1972</v>
      </c>
      <c r="B865" s="173" t="s">
        <v>1175</v>
      </c>
      <c r="C865" s="36" t="s">
        <v>891</v>
      </c>
      <c r="D865" s="19" t="s">
        <v>28</v>
      </c>
      <c r="E865" s="20">
        <v>1</v>
      </c>
      <c r="F865" s="21">
        <f>VLOOKUP(B865,[1]Plan1!$A$6:$G$3720,7,0)</f>
        <v>856.7</v>
      </c>
      <c r="G865" s="21">
        <f t="shared" si="47"/>
        <v>856.7</v>
      </c>
      <c r="H865" s="22"/>
    </row>
    <row r="866" spans="1:8" ht="36" x14ac:dyDescent="0.2">
      <c r="A866" s="35" t="s">
        <v>1973</v>
      </c>
      <c r="B866" s="173" t="s">
        <v>1176</v>
      </c>
      <c r="C866" s="36" t="s">
        <v>892</v>
      </c>
      <c r="D866" s="19" t="s">
        <v>28</v>
      </c>
      <c r="E866" s="20">
        <v>4</v>
      </c>
      <c r="F866" s="21">
        <f>VLOOKUP(B866,[1]Plan1!$A$6:$G$3720,7,0)</f>
        <v>109.09</v>
      </c>
      <c r="G866" s="21">
        <f t="shared" si="47"/>
        <v>436.36</v>
      </c>
      <c r="H866" s="22"/>
    </row>
    <row r="867" spans="1:8" ht="24" x14ac:dyDescent="0.2">
      <c r="A867" s="35" t="s">
        <v>1974</v>
      </c>
      <c r="B867" s="173" t="s">
        <v>1177</v>
      </c>
      <c r="C867" s="36" t="s">
        <v>750</v>
      </c>
      <c r="D867" s="19" t="s">
        <v>28</v>
      </c>
      <c r="E867" s="20">
        <v>4</v>
      </c>
      <c r="F867" s="21">
        <f>VLOOKUP(B867,[1]Plan1!$A$6:$G$3720,7,0)</f>
        <v>534.05999999999995</v>
      </c>
      <c r="G867" s="21">
        <f t="shared" si="47"/>
        <v>2136.2399999999998</v>
      </c>
      <c r="H867" s="22"/>
    </row>
    <row r="868" spans="1:8" ht="36" x14ac:dyDescent="0.2">
      <c r="A868" s="35" t="s">
        <v>1975</v>
      </c>
      <c r="B868" s="173" t="s">
        <v>1178</v>
      </c>
      <c r="C868" s="36" t="s">
        <v>751</v>
      </c>
      <c r="D868" s="19" t="s">
        <v>28</v>
      </c>
      <c r="E868" s="20">
        <v>4</v>
      </c>
      <c r="F868" s="21">
        <f>VLOOKUP(B868,[1]Plan1!$A$6:$G$3720,7,0)</f>
        <v>97.72</v>
      </c>
      <c r="G868" s="21">
        <f t="shared" si="47"/>
        <v>390.88</v>
      </c>
      <c r="H868" s="22"/>
    </row>
    <row r="869" spans="1:8" ht="36" x14ac:dyDescent="0.2">
      <c r="A869" s="35" t="s">
        <v>1976</v>
      </c>
      <c r="B869" s="173" t="s">
        <v>1179</v>
      </c>
      <c r="C869" s="36" t="s">
        <v>752</v>
      </c>
      <c r="D869" s="19" t="s">
        <v>28</v>
      </c>
      <c r="E869" s="20">
        <v>4</v>
      </c>
      <c r="F869" s="21">
        <f>VLOOKUP(B869,[1]Plan1!$A$6:$G$3720,7,0)</f>
        <v>24.95</v>
      </c>
      <c r="G869" s="21">
        <f t="shared" si="47"/>
        <v>99.8</v>
      </c>
      <c r="H869" s="22"/>
    </row>
    <row r="870" spans="1:8" ht="84" x14ac:dyDescent="0.2">
      <c r="A870" s="35" t="s">
        <v>1977</v>
      </c>
      <c r="B870" s="173" t="s">
        <v>1180</v>
      </c>
      <c r="C870" s="36" t="s">
        <v>753</v>
      </c>
      <c r="D870" s="19" t="s">
        <v>28</v>
      </c>
      <c r="E870" s="20">
        <v>1</v>
      </c>
      <c r="F870" s="21">
        <f>VLOOKUP(B870,[1]Plan1!$A$6:$G$3720,7,0)</f>
        <v>23535.18</v>
      </c>
      <c r="G870" s="21">
        <f t="shared" si="47"/>
        <v>23535.18</v>
      </c>
      <c r="H870" s="22"/>
    </row>
    <row r="871" spans="1:8" ht="36" x14ac:dyDescent="0.2">
      <c r="A871" s="35" t="s">
        <v>1978</v>
      </c>
      <c r="B871" s="173" t="s">
        <v>1181</v>
      </c>
      <c r="C871" s="36" t="s">
        <v>893</v>
      </c>
      <c r="D871" s="19" t="s">
        <v>28</v>
      </c>
      <c r="E871" s="20">
        <v>1</v>
      </c>
      <c r="F871" s="21">
        <f>VLOOKUP(B871,[1]Plan1!$A$6:$G$3720,7,0)</f>
        <v>427.89</v>
      </c>
      <c r="G871" s="21">
        <f t="shared" si="47"/>
        <v>427.89</v>
      </c>
      <c r="H871" s="22"/>
    </row>
    <row r="872" spans="1:8" ht="24" x14ac:dyDescent="0.2">
      <c r="A872" s="35" t="s">
        <v>1979</v>
      </c>
      <c r="B872" s="173" t="s">
        <v>1182</v>
      </c>
      <c r="C872" s="36" t="s">
        <v>754</v>
      </c>
      <c r="D872" s="19" t="s">
        <v>12</v>
      </c>
      <c r="E872" s="20">
        <v>27</v>
      </c>
      <c r="F872" s="21">
        <f>VLOOKUP(B872,[1]Plan1!$A$6:$G$3720,7,0)</f>
        <v>64.87</v>
      </c>
      <c r="G872" s="21">
        <f t="shared" si="47"/>
        <v>1751.49</v>
      </c>
      <c r="H872" s="22"/>
    </row>
    <row r="873" spans="1:8" ht="48" x14ac:dyDescent="0.2">
      <c r="A873" s="35" t="s">
        <v>1980</v>
      </c>
      <c r="B873" s="173" t="s">
        <v>1183</v>
      </c>
      <c r="C873" s="36" t="s">
        <v>894</v>
      </c>
      <c r="D873" s="19" t="s">
        <v>12</v>
      </c>
      <c r="E873" s="20">
        <v>27</v>
      </c>
      <c r="F873" s="21">
        <f>VLOOKUP(B873,[1]Plan1!$A$6:$G$3720,7,0)</f>
        <v>16.54</v>
      </c>
      <c r="G873" s="21">
        <f t="shared" si="47"/>
        <v>446.58</v>
      </c>
      <c r="H873" s="22"/>
    </row>
    <row r="874" spans="1:8" ht="60" x14ac:dyDescent="0.2">
      <c r="A874" s="35" t="s">
        <v>1981</v>
      </c>
      <c r="B874" s="173" t="s">
        <v>242</v>
      </c>
      <c r="C874" s="36" t="s">
        <v>251</v>
      </c>
      <c r="D874" s="19" t="s">
        <v>68</v>
      </c>
      <c r="E874" s="20">
        <v>8</v>
      </c>
      <c r="F874" s="21">
        <v>6.88</v>
      </c>
      <c r="G874" s="21">
        <f t="shared" si="47"/>
        <v>55.04</v>
      </c>
      <c r="H874" s="22"/>
    </row>
    <row r="875" spans="1:8" ht="24" x14ac:dyDescent="0.2">
      <c r="A875" s="35" t="s">
        <v>1982</v>
      </c>
      <c r="B875" s="173" t="s">
        <v>329</v>
      </c>
      <c r="C875" s="36" t="s">
        <v>89</v>
      </c>
      <c r="D875" s="19" t="s">
        <v>68</v>
      </c>
      <c r="E875" s="20">
        <v>6</v>
      </c>
      <c r="F875" s="21">
        <v>58.41</v>
      </c>
      <c r="G875" s="21">
        <f t="shared" si="47"/>
        <v>350.46</v>
      </c>
      <c r="H875" s="22"/>
    </row>
    <row r="876" spans="1:8" ht="13.5" x14ac:dyDescent="0.2">
      <c r="A876" s="35" t="s">
        <v>1983</v>
      </c>
      <c r="B876" s="173" t="s">
        <v>254</v>
      </c>
      <c r="C876" s="36" t="s">
        <v>88</v>
      </c>
      <c r="D876" s="19" t="s">
        <v>68</v>
      </c>
      <c r="E876" s="20">
        <v>9</v>
      </c>
      <c r="F876" s="21">
        <v>29.86</v>
      </c>
      <c r="G876" s="21">
        <f t="shared" si="47"/>
        <v>268.74</v>
      </c>
      <c r="H876" s="22"/>
    </row>
    <row r="877" spans="1:8" ht="37.5" x14ac:dyDescent="0.2">
      <c r="A877" s="35" t="s">
        <v>1984</v>
      </c>
      <c r="B877" s="173" t="s">
        <v>116</v>
      </c>
      <c r="C877" s="36" t="s">
        <v>72</v>
      </c>
      <c r="D877" s="19" t="s">
        <v>73</v>
      </c>
      <c r="E877" s="20">
        <v>6</v>
      </c>
      <c r="F877" s="21">
        <v>0.56000000000000005</v>
      </c>
      <c r="G877" s="21">
        <f t="shared" si="47"/>
        <v>3.36</v>
      </c>
      <c r="H877" s="22"/>
    </row>
    <row r="878" spans="1:8" ht="36" x14ac:dyDescent="0.2">
      <c r="A878" s="35" t="s">
        <v>1985</v>
      </c>
      <c r="B878" s="173" t="s">
        <v>371</v>
      </c>
      <c r="C878" s="36" t="s">
        <v>330</v>
      </c>
      <c r="D878" s="19" t="s">
        <v>74</v>
      </c>
      <c r="E878" s="20">
        <v>60</v>
      </c>
      <c r="F878" s="21">
        <v>0.78</v>
      </c>
      <c r="G878" s="21">
        <f t="shared" si="47"/>
        <v>46.8</v>
      </c>
      <c r="H878" s="22"/>
    </row>
    <row r="879" spans="1:8" x14ac:dyDescent="0.2">
      <c r="A879" s="35"/>
      <c r="B879" s="173"/>
      <c r="C879" s="36"/>
      <c r="D879" s="19"/>
      <c r="E879" s="20"/>
      <c r="F879" s="21"/>
      <c r="G879" s="21"/>
      <c r="H879" s="22"/>
    </row>
    <row r="880" spans="1:8" x14ac:dyDescent="0.2">
      <c r="A880" s="35"/>
      <c r="B880" s="173"/>
      <c r="C880" s="36"/>
      <c r="D880" s="19"/>
      <c r="E880" s="20"/>
      <c r="F880" s="21"/>
      <c r="G880" s="21"/>
      <c r="H880" s="22"/>
    </row>
    <row r="881" spans="1:8" ht="24" x14ac:dyDescent="0.2">
      <c r="A881" s="29" t="s">
        <v>1986</v>
      </c>
      <c r="B881" s="172"/>
      <c r="C881" s="30" t="s">
        <v>755</v>
      </c>
      <c r="D881" s="155"/>
      <c r="E881" s="156"/>
      <c r="F881" s="157"/>
      <c r="G881" s="157"/>
      <c r="H881" s="34"/>
    </row>
    <row r="882" spans="1:8" ht="48" x14ac:dyDescent="0.2">
      <c r="A882" s="35" t="s">
        <v>1987</v>
      </c>
      <c r="B882" s="173" t="s">
        <v>1184</v>
      </c>
      <c r="C882" s="36" t="s">
        <v>842</v>
      </c>
      <c r="D882" s="19" t="s">
        <v>12</v>
      </c>
      <c r="E882" s="20">
        <v>6</v>
      </c>
      <c r="F882" s="21">
        <f>VLOOKUP(B882,[1]Plan1!$A$6:$G$3720,7,0)</f>
        <v>27.07</v>
      </c>
      <c r="G882" s="21">
        <f t="shared" ref="G882:G896" si="48">ROUND(E882*F882,2)</f>
        <v>162.41999999999999</v>
      </c>
      <c r="H882" s="22"/>
    </row>
    <row r="883" spans="1:8" ht="48" x14ac:dyDescent="0.2">
      <c r="A883" s="35" t="s">
        <v>1988</v>
      </c>
      <c r="B883" s="173" t="s">
        <v>1185</v>
      </c>
      <c r="C883" s="36" t="s">
        <v>843</v>
      </c>
      <c r="D883" s="19" t="s">
        <v>12</v>
      </c>
      <c r="E883" s="20">
        <v>60</v>
      </c>
      <c r="F883" s="21">
        <f>VLOOKUP(B883,[1]Plan1!$A$6:$G$3720,7,0)</f>
        <v>43.67</v>
      </c>
      <c r="G883" s="21">
        <f t="shared" si="48"/>
        <v>2620.1999999999998</v>
      </c>
      <c r="H883" s="22"/>
    </row>
    <row r="884" spans="1:8" ht="24" x14ac:dyDescent="0.2">
      <c r="A884" s="35" t="s">
        <v>1989</v>
      </c>
      <c r="B884" s="173" t="s">
        <v>1186</v>
      </c>
      <c r="C884" s="36" t="s">
        <v>895</v>
      </c>
      <c r="D884" s="19" t="s">
        <v>28</v>
      </c>
      <c r="E884" s="20">
        <v>3</v>
      </c>
      <c r="F884" s="21">
        <f>VLOOKUP(B884,[1]Plan1!$A$6:$G$3720,7,0)</f>
        <v>109.09</v>
      </c>
      <c r="G884" s="21">
        <f t="shared" si="48"/>
        <v>327.27</v>
      </c>
      <c r="H884" s="22"/>
    </row>
    <row r="885" spans="1:8" ht="24" x14ac:dyDescent="0.2">
      <c r="A885" s="35" t="s">
        <v>1990</v>
      </c>
      <c r="B885" s="173" t="s">
        <v>1187</v>
      </c>
      <c r="C885" s="36" t="s">
        <v>896</v>
      </c>
      <c r="D885" s="19" t="s">
        <v>28</v>
      </c>
      <c r="E885" s="20">
        <v>1</v>
      </c>
      <c r="F885" s="21">
        <f>VLOOKUP(B885,[1]Plan1!$A$6:$G$3720,7,0)</f>
        <v>201.15</v>
      </c>
      <c r="G885" s="21">
        <f t="shared" si="48"/>
        <v>201.15</v>
      </c>
      <c r="H885" s="22"/>
    </row>
    <row r="886" spans="1:8" ht="24" x14ac:dyDescent="0.2">
      <c r="A886" s="35" t="s">
        <v>1991</v>
      </c>
      <c r="B886" s="173" t="s">
        <v>1188</v>
      </c>
      <c r="C886" s="36" t="s">
        <v>897</v>
      </c>
      <c r="D886" s="19" t="s">
        <v>28</v>
      </c>
      <c r="E886" s="20">
        <v>1</v>
      </c>
      <c r="F886" s="21">
        <f>VLOOKUP(B886,[1]Plan1!$A$6:$G$3720,7,0)</f>
        <v>214.65</v>
      </c>
      <c r="G886" s="21">
        <f t="shared" si="48"/>
        <v>214.65</v>
      </c>
      <c r="H886" s="22"/>
    </row>
    <row r="887" spans="1:8" ht="24" x14ac:dyDescent="0.2">
      <c r="A887" s="35" t="s">
        <v>1992</v>
      </c>
      <c r="B887" s="173" t="s">
        <v>1189</v>
      </c>
      <c r="C887" s="36" t="s">
        <v>898</v>
      </c>
      <c r="D887" s="19" t="s">
        <v>28</v>
      </c>
      <c r="E887" s="20">
        <v>1</v>
      </c>
      <c r="F887" s="21">
        <f>VLOOKUP(B887,[1]Plan1!$A$6:$G$3720,7,0)</f>
        <v>90.4</v>
      </c>
      <c r="G887" s="21">
        <f t="shared" si="48"/>
        <v>90.4</v>
      </c>
      <c r="H887" s="22"/>
    </row>
    <row r="888" spans="1:8" ht="48" x14ac:dyDescent="0.2">
      <c r="A888" s="35" t="s">
        <v>1993</v>
      </c>
      <c r="B888" s="173" t="s">
        <v>1190</v>
      </c>
      <c r="C888" s="36" t="s">
        <v>899</v>
      </c>
      <c r="D888" s="19" t="s">
        <v>28</v>
      </c>
      <c r="E888" s="20">
        <v>1</v>
      </c>
      <c r="F888" s="21">
        <f>VLOOKUP(B888,[1]Plan1!$A$6:$G$3720,7,0)</f>
        <v>1573.92</v>
      </c>
      <c r="G888" s="21">
        <f t="shared" si="48"/>
        <v>1573.92</v>
      </c>
      <c r="H888" s="22"/>
    </row>
    <row r="889" spans="1:8" ht="48" x14ac:dyDescent="0.2">
      <c r="A889" s="35" t="s">
        <v>1994</v>
      </c>
      <c r="B889" s="173" t="s">
        <v>1191</v>
      </c>
      <c r="C889" s="36" t="s">
        <v>900</v>
      </c>
      <c r="D889" s="19" t="s">
        <v>28</v>
      </c>
      <c r="E889" s="20">
        <v>1</v>
      </c>
      <c r="F889" s="21">
        <f>VLOOKUP(B889,[1]Plan1!$A$6:$G$3720,7,0)</f>
        <v>1573.92</v>
      </c>
      <c r="G889" s="21">
        <f t="shared" si="48"/>
        <v>1573.92</v>
      </c>
      <c r="H889" s="22"/>
    </row>
    <row r="890" spans="1:8" ht="24" x14ac:dyDescent="0.2">
      <c r="A890" s="35" t="s">
        <v>1995</v>
      </c>
      <c r="B890" s="173" t="s">
        <v>1192</v>
      </c>
      <c r="C890" s="36" t="s">
        <v>756</v>
      </c>
      <c r="D890" s="19" t="s">
        <v>28</v>
      </c>
      <c r="E890" s="20">
        <v>1</v>
      </c>
      <c r="F890" s="21">
        <f>VLOOKUP(B890,[1]Plan1!$A$6:$G$3720,7,0)</f>
        <v>661.46999999999991</v>
      </c>
      <c r="G890" s="21">
        <f t="shared" si="48"/>
        <v>661.47</v>
      </c>
      <c r="H890" s="22"/>
    </row>
    <row r="891" spans="1:8" ht="24" x14ac:dyDescent="0.2">
      <c r="A891" s="35" t="s">
        <v>1996</v>
      </c>
      <c r="B891" s="173" t="s">
        <v>1193</v>
      </c>
      <c r="C891" s="36" t="s">
        <v>757</v>
      </c>
      <c r="D891" s="19" t="s">
        <v>28</v>
      </c>
      <c r="E891" s="20">
        <v>1</v>
      </c>
      <c r="F891" s="21">
        <f>VLOOKUP(B891,[1]Plan1!$A$6:$G$3720,7,0)</f>
        <v>711.46999999999991</v>
      </c>
      <c r="G891" s="21">
        <f t="shared" si="48"/>
        <v>711.47</v>
      </c>
      <c r="H891" s="22"/>
    </row>
    <row r="892" spans="1:8" ht="36" x14ac:dyDescent="0.2">
      <c r="A892" s="35" t="s">
        <v>1997</v>
      </c>
      <c r="B892" s="173" t="s">
        <v>1194</v>
      </c>
      <c r="C892" s="36" t="s">
        <v>758</v>
      </c>
      <c r="D892" s="19" t="s">
        <v>28</v>
      </c>
      <c r="E892" s="20">
        <v>2</v>
      </c>
      <c r="F892" s="21">
        <f>VLOOKUP(B892,[1]Plan1!$A$6:$G$3720,7,0)</f>
        <v>314.63</v>
      </c>
      <c r="G892" s="21">
        <f t="shared" si="48"/>
        <v>629.26</v>
      </c>
      <c r="H892" s="22"/>
    </row>
    <row r="893" spans="1:8" ht="36" x14ac:dyDescent="0.2">
      <c r="A893" s="35" t="s">
        <v>1998</v>
      </c>
      <c r="B893" s="173" t="s">
        <v>1195</v>
      </c>
      <c r="C893" s="36" t="s">
        <v>759</v>
      </c>
      <c r="D893" s="19" t="s">
        <v>28</v>
      </c>
      <c r="E893" s="20">
        <v>1</v>
      </c>
      <c r="F893" s="21">
        <f>VLOOKUP(B893,[1]Plan1!$A$6:$G$3720,7,0)</f>
        <v>131.09</v>
      </c>
      <c r="G893" s="21">
        <f t="shared" si="48"/>
        <v>131.09</v>
      </c>
      <c r="H893" s="22"/>
    </row>
    <row r="894" spans="1:8" ht="48" x14ac:dyDescent="0.2">
      <c r="A894" s="35" t="s">
        <v>1999</v>
      </c>
      <c r="B894" s="173" t="s">
        <v>1196</v>
      </c>
      <c r="C894" s="36" t="s">
        <v>760</v>
      </c>
      <c r="D894" s="19" t="s">
        <v>28</v>
      </c>
      <c r="E894" s="20">
        <v>1</v>
      </c>
      <c r="F894" s="21">
        <f>VLOOKUP(B894,[1]Plan1!$A$6:$G$3720,7,0)</f>
        <v>859.61</v>
      </c>
      <c r="G894" s="21">
        <f t="shared" si="48"/>
        <v>859.61</v>
      </c>
      <c r="H894" s="22"/>
    </row>
    <row r="895" spans="1:8" ht="36" x14ac:dyDescent="0.2">
      <c r="A895" s="35" t="s">
        <v>2000</v>
      </c>
      <c r="B895" s="173" t="s">
        <v>1244</v>
      </c>
      <c r="C895" s="36" t="s">
        <v>1199</v>
      </c>
      <c r="D895" s="19" t="s">
        <v>28</v>
      </c>
      <c r="E895" s="20">
        <v>1</v>
      </c>
      <c r="F895" s="21">
        <f>VLOOKUP(B895,[1]Plan1!$A$6:$G$3720,7,0)</f>
        <v>2744.28</v>
      </c>
      <c r="G895" s="21">
        <f t="shared" si="48"/>
        <v>2744.28</v>
      </c>
      <c r="H895" s="22"/>
    </row>
    <row r="896" spans="1:8" ht="24" x14ac:dyDescent="0.2">
      <c r="A896" s="35" t="s">
        <v>2001</v>
      </c>
      <c r="B896" s="173" t="s">
        <v>124</v>
      </c>
      <c r="C896" s="36" t="s">
        <v>761</v>
      </c>
      <c r="D896" s="19" t="s">
        <v>12</v>
      </c>
      <c r="E896" s="20">
        <v>66</v>
      </c>
      <c r="F896" s="21">
        <v>21.88</v>
      </c>
      <c r="G896" s="21">
        <f t="shared" si="48"/>
        <v>1444.08</v>
      </c>
      <c r="H896" s="22"/>
    </row>
    <row r="897" spans="1:8" x14ac:dyDescent="0.2">
      <c r="A897" s="35"/>
      <c r="B897" s="173"/>
      <c r="C897" s="36"/>
      <c r="D897" s="19"/>
      <c r="E897" s="20"/>
      <c r="F897" s="21"/>
      <c r="G897" s="21"/>
      <c r="H897" s="22"/>
    </row>
    <row r="898" spans="1:8" ht="12.75" thickBot="1" x14ac:dyDescent="0.25">
      <c r="A898" s="35"/>
      <c r="B898" s="173"/>
      <c r="C898" s="36"/>
      <c r="D898" s="19"/>
      <c r="E898" s="20"/>
      <c r="F898" s="21"/>
      <c r="G898" s="21"/>
      <c r="H898" s="22"/>
    </row>
    <row r="899" spans="1:8" ht="12.75" thickBot="1" x14ac:dyDescent="0.25">
      <c r="A899" s="37"/>
      <c r="B899" s="175"/>
      <c r="C899" s="38" t="s">
        <v>66</v>
      </c>
      <c r="D899" s="39"/>
      <c r="E899" s="40"/>
      <c r="F899" s="41"/>
      <c r="G899" s="41"/>
      <c r="H899" s="42">
        <f>SUM(H6:H898)</f>
        <v>19134640.049999997</v>
      </c>
    </row>
    <row r="900" spans="1:8" ht="12.75" thickBot="1" x14ac:dyDescent="0.25">
      <c r="A900" s="35"/>
      <c r="B900" s="173"/>
      <c r="C900" s="36"/>
      <c r="D900" s="19"/>
      <c r="E900" s="20"/>
      <c r="F900" s="21"/>
      <c r="G900" s="21"/>
      <c r="H900" s="22"/>
    </row>
    <row r="901" spans="1:8" ht="24.75" thickBot="1" x14ac:dyDescent="0.25">
      <c r="A901" s="37"/>
      <c r="B901" s="175"/>
      <c r="C901" s="38" t="s">
        <v>1261</v>
      </c>
      <c r="D901" s="39"/>
      <c r="E901" s="40"/>
      <c r="F901" s="41"/>
      <c r="G901" s="41"/>
      <c r="H901" s="42">
        <f>H899*0.2522</f>
        <v>4825756.2206099993</v>
      </c>
    </row>
    <row r="902" spans="1:8" ht="12.75" thickBot="1" x14ac:dyDescent="0.25">
      <c r="A902" s="35"/>
      <c r="B902" s="173"/>
      <c r="C902" s="36"/>
      <c r="D902" s="19"/>
      <c r="E902" s="20"/>
      <c r="F902" s="21"/>
      <c r="G902" s="21"/>
      <c r="H902" s="22"/>
    </row>
    <row r="903" spans="1:8" ht="36.75" thickBot="1" x14ac:dyDescent="0.25">
      <c r="A903" s="37"/>
      <c r="B903" s="175"/>
      <c r="C903" s="38" t="s">
        <v>1262</v>
      </c>
      <c r="D903" s="39"/>
      <c r="E903" s="40"/>
      <c r="F903" s="41"/>
      <c r="G903" s="41"/>
      <c r="H903" s="42">
        <f>SUM(H899,H901)</f>
        <v>23960396.270609997</v>
      </c>
    </row>
    <row r="904" spans="1:8" x14ac:dyDescent="0.2">
      <c r="A904" s="43"/>
      <c r="B904" s="176"/>
      <c r="C904" s="44"/>
      <c r="D904" s="45"/>
      <c r="E904" s="46"/>
      <c r="F904" s="21"/>
      <c r="G904" s="21"/>
      <c r="H904" s="22"/>
    </row>
    <row r="905" spans="1:8" x14ac:dyDescent="0.2">
      <c r="A905" s="43"/>
      <c r="B905" s="176"/>
      <c r="C905" s="44"/>
      <c r="D905" s="45"/>
      <c r="E905" s="46"/>
      <c r="F905" s="21"/>
      <c r="G905" s="21"/>
      <c r="H905" s="22"/>
    </row>
    <row r="906" spans="1:8" x14ac:dyDescent="0.2">
      <c r="A906" s="23">
        <v>6</v>
      </c>
      <c r="B906" s="171"/>
      <c r="C906" s="24" t="s">
        <v>41</v>
      </c>
      <c r="D906" s="25"/>
      <c r="E906" s="26"/>
      <c r="F906" s="27"/>
      <c r="G906" s="27"/>
      <c r="H906" s="28">
        <f>SUM(G908:G928)</f>
        <v>3904988.14</v>
      </c>
    </row>
    <row r="907" spans="1:8" x14ac:dyDescent="0.2">
      <c r="A907" s="17" t="s">
        <v>1245</v>
      </c>
      <c r="B907" s="172"/>
      <c r="C907" s="18" t="s">
        <v>544</v>
      </c>
      <c r="D907" s="19"/>
      <c r="E907" s="20"/>
      <c r="F907" s="21"/>
      <c r="G907" s="21"/>
      <c r="H907" s="22"/>
    </row>
    <row r="908" spans="1:8" ht="120" x14ac:dyDescent="0.2">
      <c r="A908" s="35" t="s">
        <v>1246</v>
      </c>
      <c r="B908" s="173" t="s">
        <v>328</v>
      </c>
      <c r="C908" s="36" t="s">
        <v>1205</v>
      </c>
      <c r="D908" s="19" t="s">
        <v>28</v>
      </c>
      <c r="E908" s="20">
        <v>1</v>
      </c>
      <c r="F908" s="21">
        <v>136495.32999999999</v>
      </c>
      <c r="G908" s="21">
        <f t="shared" ref="G908:G910" si="49">ROUND(E908*F908,2)</f>
        <v>136495.32999999999</v>
      </c>
      <c r="H908" s="22"/>
    </row>
    <row r="909" spans="1:8" ht="144" x14ac:dyDescent="0.2">
      <c r="A909" s="35" t="s">
        <v>1247</v>
      </c>
      <c r="B909" s="173" t="s">
        <v>328</v>
      </c>
      <c r="C909" s="36" t="s">
        <v>1206</v>
      </c>
      <c r="D909" s="19" t="s">
        <v>28</v>
      </c>
      <c r="E909" s="20">
        <v>1</v>
      </c>
      <c r="F909" s="21">
        <v>50400</v>
      </c>
      <c r="G909" s="21">
        <f t="shared" si="49"/>
        <v>50400</v>
      </c>
      <c r="H909" s="22"/>
    </row>
    <row r="910" spans="1:8" ht="120" x14ac:dyDescent="0.2">
      <c r="A910" s="35" t="s">
        <v>1248</v>
      </c>
      <c r="B910" s="176" t="s">
        <v>328</v>
      </c>
      <c r="C910" s="196" t="s">
        <v>1548</v>
      </c>
      <c r="D910" s="45" t="s">
        <v>28</v>
      </c>
      <c r="E910" s="197">
        <v>1</v>
      </c>
      <c r="F910" s="198">
        <v>70350</v>
      </c>
      <c r="G910" s="198">
        <f t="shared" si="49"/>
        <v>70350</v>
      </c>
      <c r="H910" s="22"/>
    </row>
    <row r="911" spans="1:8" x14ac:dyDescent="0.2">
      <c r="A911" s="35"/>
      <c r="B911" s="176"/>
      <c r="C911" s="196"/>
      <c r="D911" s="45"/>
      <c r="E911" s="197"/>
      <c r="F911" s="198"/>
      <c r="G911" s="198"/>
      <c r="H911" s="22"/>
    </row>
    <row r="912" spans="1:8" x14ac:dyDescent="0.2">
      <c r="A912" s="17" t="s">
        <v>1249</v>
      </c>
      <c r="B912" s="172"/>
      <c r="C912" s="18" t="s">
        <v>1197</v>
      </c>
      <c r="D912" s="190"/>
      <c r="E912" s="191"/>
      <c r="F912" s="192"/>
      <c r="G912" s="192"/>
      <c r="H912" s="22"/>
    </row>
    <row r="913" spans="1:10" ht="48" x14ac:dyDescent="0.2">
      <c r="A913" s="35" t="s">
        <v>1250</v>
      </c>
      <c r="B913" s="173" t="s">
        <v>328</v>
      </c>
      <c r="C913" s="36" t="s">
        <v>2117</v>
      </c>
      <c r="D913" s="19" t="s">
        <v>28</v>
      </c>
      <c r="E913" s="20">
        <v>1</v>
      </c>
      <c r="F913" s="21">
        <v>18417</v>
      </c>
      <c r="G913" s="21">
        <f t="shared" ref="G913:G919" si="50">ROUND(E913*F913,2)</f>
        <v>18417</v>
      </c>
      <c r="H913" s="22"/>
    </row>
    <row r="914" spans="1:10" ht="72" x14ac:dyDescent="0.2">
      <c r="A914" s="35" t="s">
        <v>1251</v>
      </c>
      <c r="B914" s="173" t="s">
        <v>328</v>
      </c>
      <c r="C914" s="36" t="s">
        <v>663</v>
      </c>
      <c r="D914" s="19" t="s">
        <v>28</v>
      </c>
      <c r="E914" s="20">
        <v>18</v>
      </c>
      <c r="F914" s="21">
        <v>650</v>
      </c>
      <c r="G914" s="21">
        <f t="shared" si="50"/>
        <v>11700</v>
      </c>
      <c r="H914" s="22"/>
    </row>
    <row r="915" spans="1:10" ht="36" x14ac:dyDescent="0.2">
      <c r="A915" s="35" t="s">
        <v>1252</v>
      </c>
      <c r="B915" s="173" t="s">
        <v>328</v>
      </c>
      <c r="C915" s="36" t="s">
        <v>2046</v>
      </c>
      <c r="D915" s="19" t="s">
        <v>28</v>
      </c>
      <c r="E915" s="20">
        <v>1</v>
      </c>
      <c r="F915" s="21">
        <v>36710.620000000003</v>
      </c>
      <c r="G915" s="21">
        <f t="shared" si="50"/>
        <v>36710.620000000003</v>
      </c>
      <c r="H915" s="22"/>
    </row>
    <row r="916" spans="1:10" ht="96" x14ac:dyDescent="0.2">
      <c r="A916" s="35" t="s">
        <v>1253</v>
      </c>
      <c r="B916" s="173" t="s">
        <v>328</v>
      </c>
      <c r="C916" s="36" t="s">
        <v>2048</v>
      </c>
      <c r="D916" s="19" t="s">
        <v>28</v>
      </c>
      <c r="E916" s="20">
        <v>1</v>
      </c>
      <c r="F916" s="21">
        <v>1151880</v>
      </c>
      <c r="G916" s="21">
        <f t="shared" si="50"/>
        <v>1151880</v>
      </c>
      <c r="H916" s="22"/>
    </row>
    <row r="917" spans="1:10" ht="156" x14ac:dyDescent="0.2">
      <c r="A917" s="35" t="s">
        <v>1254</v>
      </c>
      <c r="B917" s="173" t="s">
        <v>328</v>
      </c>
      <c r="C917" s="36" t="s">
        <v>801</v>
      </c>
      <c r="D917" s="19" t="s">
        <v>28</v>
      </c>
      <c r="E917" s="20">
        <v>1</v>
      </c>
      <c r="F917" s="21">
        <v>8190</v>
      </c>
      <c r="G917" s="21">
        <f t="shared" si="50"/>
        <v>8190</v>
      </c>
      <c r="H917" s="22"/>
    </row>
    <row r="918" spans="1:10" ht="168" x14ac:dyDescent="0.2">
      <c r="A918" s="35" t="s">
        <v>1255</v>
      </c>
      <c r="B918" s="173" t="s">
        <v>328</v>
      </c>
      <c r="C918" s="36" t="s">
        <v>2118</v>
      </c>
      <c r="D918" s="19" t="s">
        <v>28</v>
      </c>
      <c r="E918" s="20">
        <v>1</v>
      </c>
      <c r="F918" s="21">
        <v>6490</v>
      </c>
      <c r="G918" s="21">
        <f t="shared" si="50"/>
        <v>6490</v>
      </c>
      <c r="H918" s="22"/>
    </row>
    <row r="919" spans="1:10" ht="48" x14ac:dyDescent="0.2">
      <c r="A919" s="35" t="s">
        <v>2051</v>
      </c>
      <c r="B919" s="176" t="s">
        <v>328</v>
      </c>
      <c r="C919" s="196" t="s">
        <v>2050</v>
      </c>
      <c r="D919" s="45" t="s">
        <v>28</v>
      </c>
      <c r="E919" s="197">
        <v>1</v>
      </c>
      <c r="F919" s="198">
        <v>159464.09</v>
      </c>
      <c r="G919" s="198">
        <f t="shared" si="50"/>
        <v>159464.09</v>
      </c>
      <c r="H919" s="22"/>
    </row>
    <row r="920" spans="1:10" x14ac:dyDescent="0.2">
      <c r="A920" s="35"/>
      <c r="B920" s="173"/>
      <c r="C920" s="36"/>
      <c r="D920" s="19"/>
      <c r="E920" s="20"/>
      <c r="F920" s="21"/>
      <c r="G920" s="21"/>
      <c r="H920" s="22"/>
    </row>
    <row r="921" spans="1:10" x14ac:dyDescent="0.2">
      <c r="A921" s="29" t="s">
        <v>1256</v>
      </c>
      <c r="B921" s="172"/>
      <c r="C921" s="30" t="s">
        <v>1547</v>
      </c>
      <c r="D921" s="155"/>
      <c r="E921" s="156"/>
      <c r="F921" s="157"/>
      <c r="G921" s="157"/>
      <c r="H921" s="34"/>
    </row>
    <row r="922" spans="1:10" ht="108" x14ac:dyDescent="0.2">
      <c r="A922" s="35" t="s">
        <v>1257</v>
      </c>
      <c r="B922" s="173" t="s">
        <v>328</v>
      </c>
      <c r="C922" s="36" t="s">
        <v>664</v>
      </c>
      <c r="D922" s="19" t="s">
        <v>28</v>
      </c>
      <c r="E922" s="20">
        <v>1</v>
      </c>
      <c r="F922" s="21">
        <v>110000</v>
      </c>
      <c r="G922" s="21">
        <f t="shared" ref="G922" si="51">ROUND(E922*F922,2)</f>
        <v>110000</v>
      </c>
      <c r="H922" s="22"/>
    </row>
    <row r="923" spans="1:10" x14ac:dyDescent="0.2">
      <c r="A923" s="35"/>
      <c r="B923" s="173"/>
      <c r="C923" s="36"/>
      <c r="D923" s="19"/>
      <c r="E923" s="20"/>
      <c r="F923" s="21"/>
      <c r="G923" s="21"/>
      <c r="H923" s="22"/>
    </row>
    <row r="924" spans="1:10" x14ac:dyDescent="0.2">
      <c r="A924" s="35"/>
      <c r="B924" s="173"/>
      <c r="C924" s="36"/>
      <c r="D924" s="19"/>
      <c r="E924" s="20"/>
      <c r="F924" s="21"/>
      <c r="G924" s="21"/>
      <c r="H924" s="22"/>
    </row>
    <row r="925" spans="1:10" x14ac:dyDescent="0.2">
      <c r="A925" s="29" t="s">
        <v>1258</v>
      </c>
      <c r="B925" s="172"/>
      <c r="C925" s="30" t="s">
        <v>1259</v>
      </c>
      <c r="D925" s="155"/>
      <c r="E925" s="156"/>
      <c r="F925" s="157"/>
      <c r="G925" s="157"/>
      <c r="H925" s="34"/>
    </row>
    <row r="926" spans="1:10" ht="120" x14ac:dyDescent="0.2">
      <c r="A926" s="35" t="s">
        <v>2045</v>
      </c>
      <c r="B926" s="173" t="s">
        <v>328</v>
      </c>
      <c r="C926" s="36" t="s">
        <v>1549</v>
      </c>
      <c r="D926" s="19" t="s">
        <v>1550</v>
      </c>
      <c r="E926" s="20">
        <v>181.5</v>
      </c>
      <c r="F926" s="21">
        <v>11817.581818181819</v>
      </c>
      <c r="G926" s="21">
        <f t="shared" ref="G926" si="52">ROUND(E926*F926,2)</f>
        <v>2144891.1</v>
      </c>
      <c r="H926" s="22"/>
      <c r="J926" s="194"/>
    </row>
    <row r="927" spans="1:10" x14ac:dyDescent="0.2">
      <c r="A927" s="35"/>
      <c r="B927" s="173"/>
      <c r="C927" s="36"/>
      <c r="D927" s="19"/>
      <c r="E927" s="20"/>
      <c r="F927" s="21"/>
      <c r="G927" s="21"/>
      <c r="H927" s="22"/>
    </row>
    <row r="928" spans="1:10" ht="12.75" thickBot="1" x14ac:dyDescent="0.25">
      <c r="A928" s="43"/>
      <c r="B928" s="177"/>
      <c r="C928" s="44"/>
      <c r="D928" s="45"/>
      <c r="E928" s="46"/>
      <c r="F928" s="21"/>
      <c r="G928" s="21"/>
      <c r="H928" s="22"/>
    </row>
    <row r="929" spans="1:9" ht="12.75" thickBot="1" x14ac:dyDescent="0.25">
      <c r="A929" s="37"/>
      <c r="B929" s="175"/>
      <c r="C929" s="38" t="s">
        <v>42</v>
      </c>
      <c r="D929" s="39"/>
      <c r="E929" s="40"/>
      <c r="F929" s="41"/>
      <c r="G929" s="41"/>
      <c r="H929" s="42">
        <f>SUM(H906)</f>
        <v>3904988.14</v>
      </c>
    </row>
    <row r="930" spans="1:9" ht="12.75" thickBot="1" x14ac:dyDescent="0.25">
      <c r="A930" s="35"/>
      <c r="B930" s="173"/>
      <c r="C930" s="36"/>
      <c r="D930" s="19"/>
      <c r="E930" s="20"/>
      <c r="F930" s="21"/>
      <c r="G930" s="21"/>
      <c r="H930" s="22"/>
    </row>
    <row r="931" spans="1:9" ht="24.75" thickBot="1" x14ac:dyDescent="0.25">
      <c r="A931" s="37"/>
      <c r="B931" s="175"/>
      <c r="C931" s="38" t="s">
        <v>345</v>
      </c>
      <c r="D931" s="39"/>
      <c r="E931" s="40"/>
      <c r="F931" s="41"/>
      <c r="G931" s="41"/>
      <c r="H931" s="42">
        <f>H929*0.1632</f>
        <v>637294.06444800005</v>
      </c>
    </row>
    <row r="932" spans="1:9" ht="12.75" thickBot="1" x14ac:dyDescent="0.25">
      <c r="A932" s="43"/>
      <c r="B932" s="176"/>
      <c r="C932" s="44"/>
      <c r="D932" s="45"/>
      <c r="E932" s="46"/>
      <c r="F932" s="21"/>
      <c r="G932" s="21"/>
      <c r="H932" s="22"/>
    </row>
    <row r="933" spans="1:9" ht="36.75" thickBot="1" x14ac:dyDescent="0.25">
      <c r="A933" s="37"/>
      <c r="B933" s="175"/>
      <c r="C933" s="38" t="s">
        <v>346</v>
      </c>
      <c r="D933" s="39"/>
      <c r="E933" s="40"/>
      <c r="F933" s="41"/>
      <c r="G933" s="41"/>
      <c r="H933" s="42">
        <f>SUM(H929,H931)</f>
        <v>4542282.2044480005</v>
      </c>
    </row>
    <row r="934" spans="1:9" ht="12.75" thickBot="1" x14ac:dyDescent="0.25">
      <c r="A934" s="43"/>
      <c r="B934" s="176"/>
      <c r="C934" s="44"/>
      <c r="D934" s="45"/>
      <c r="E934" s="46"/>
      <c r="F934" s="21"/>
      <c r="G934" s="21"/>
      <c r="H934" s="22"/>
    </row>
    <row r="935" spans="1:9" ht="36.75" thickBot="1" x14ac:dyDescent="0.25">
      <c r="A935" s="37"/>
      <c r="B935" s="175"/>
      <c r="C935" s="38" t="s">
        <v>65</v>
      </c>
      <c r="D935" s="39"/>
      <c r="E935" s="40"/>
      <c r="F935" s="41"/>
      <c r="G935" s="41"/>
      <c r="H935" s="42">
        <f>SUM(H933,H903)</f>
        <v>28502678.475057997</v>
      </c>
    </row>
    <row r="936" spans="1:9" x14ac:dyDescent="0.2">
      <c r="A936" s="43"/>
      <c r="B936" s="176"/>
      <c r="C936" s="44"/>
      <c r="D936" s="45"/>
      <c r="E936" s="46"/>
      <c r="F936" s="21"/>
      <c r="G936" s="21"/>
      <c r="H936" s="22"/>
    </row>
    <row r="937" spans="1:9" ht="119.45" customHeight="1" x14ac:dyDescent="0.2">
      <c r="A937" s="43"/>
      <c r="B937" s="176"/>
      <c r="C937" s="189" t="s">
        <v>45</v>
      </c>
      <c r="D937" s="45"/>
      <c r="E937" s="46"/>
      <c r="F937" s="327" t="s">
        <v>3749</v>
      </c>
      <c r="G937" s="328"/>
      <c r="H937" s="329"/>
    </row>
    <row r="938" spans="1:9" ht="63" customHeight="1" x14ac:dyDescent="0.2">
      <c r="A938" s="43"/>
      <c r="B938" s="176"/>
      <c r="C938" s="189" t="s">
        <v>376</v>
      </c>
      <c r="D938" s="45"/>
      <c r="E938" s="46"/>
      <c r="F938" s="186"/>
      <c r="G938" s="187"/>
      <c r="H938" s="188"/>
    </row>
    <row r="939" spans="1:9" ht="12.75" thickBot="1" x14ac:dyDescent="0.25">
      <c r="A939" s="47"/>
      <c r="B939" s="178"/>
      <c r="C939" s="48"/>
      <c r="D939" s="49"/>
      <c r="E939" s="50"/>
      <c r="F939" s="51"/>
      <c r="G939" s="51"/>
      <c r="H939" s="52"/>
    </row>
    <row r="940" spans="1:9" s="54" customFormat="1" x14ac:dyDescent="0.2">
      <c r="A940" s="53"/>
      <c r="B940" s="179"/>
      <c r="E940" s="55"/>
      <c r="F940" s="55"/>
      <c r="I940" s="195"/>
    </row>
    <row r="941" spans="1:9" s="54" customFormat="1" x14ac:dyDescent="0.2">
      <c r="A941" s="53"/>
      <c r="B941" s="179"/>
      <c r="E941" s="55"/>
      <c r="F941" s="55"/>
      <c r="H941" s="56"/>
      <c r="I941" s="195"/>
    </row>
    <row r="942" spans="1:9" s="54" customFormat="1" x14ac:dyDescent="0.2">
      <c r="A942" s="53"/>
      <c r="B942" s="179"/>
      <c r="E942" s="55"/>
      <c r="F942" s="55"/>
      <c r="H942" s="56"/>
      <c r="I942" s="195"/>
    </row>
  </sheetData>
  <sheetProtection selectLockedCells="1" selectUnlockedCells="1"/>
  <mergeCells count="10">
    <mergeCell ref="F937:H937"/>
    <mergeCell ref="C1:F3"/>
    <mergeCell ref="B1:B3"/>
    <mergeCell ref="A4:A5"/>
    <mergeCell ref="C4:C5"/>
    <mergeCell ref="D4:D5"/>
    <mergeCell ref="E4:E5"/>
    <mergeCell ref="F4:F5"/>
    <mergeCell ref="G4:G5"/>
    <mergeCell ref="H4:H5"/>
  </mergeCells>
  <phoneticPr fontId="1" type="noConversion"/>
  <conditionalFormatting sqref="G932 G934 G936 G939:G64359 G902:G905 G444 G1:G3 G190:G191 G194:G197 G264:G266 G280:G283 G442 G879:G881 G912 G920:G921 G927:G928 G299:G300 G303:G305 G355 G386:G392 G403:G409 G307:G316 G453:G470 G474:G481 G502:G508 G517 G412:G423 G431:G438 G204:G259 G925 G519:G565 G897:G900 G357:G384 G484:G497 G695:G805 G807:G862 G596:G692 G146:G180 G319:G351 G86:G138 G142:G144 G6:G84">
    <cfRule type="cellIs" dxfId="1608" priority="1194" stopIfTrue="1" operator="equal">
      <formula>0</formula>
    </cfRule>
  </conditionalFormatting>
  <conditionalFormatting sqref="G906:G907">
    <cfRule type="cellIs" dxfId="1607" priority="1179" stopIfTrue="1" operator="equal">
      <formula>0</formula>
    </cfRule>
  </conditionalFormatting>
  <conditionalFormatting sqref="G933">
    <cfRule type="cellIs" dxfId="1606" priority="1173" stopIfTrue="1" operator="equal">
      <formula>0</formula>
    </cfRule>
  </conditionalFormatting>
  <conditionalFormatting sqref="G929:G931">
    <cfRule type="cellIs" dxfId="1605" priority="1174" stopIfTrue="1" operator="equal">
      <formula>0</formula>
    </cfRule>
  </conditionalFormatting>
  <conditionalFormatting sqref="G935">
    <cfRule type="cellIs" dxfId="1604" priority="1172" stopIfTrue="1" operator="equal">
      <formula>0</formula>
    </cfRule>
  </conditionalFormatting>
  <conditionalFormatting sqref="G901">
    <cfRule type="cellIs" dxfId="1603" priority="1144" stopIfTrue="1" operator="equal">
      <formula>0</formula>
    </cfRule>
  </conditionalFormatting>
  <conditionalFormatting sqref="G85">
    <cfRule type="cellIs" dxfId="1602" priority="705" stopIfTrue="1" operator="equal">
      <formula>0</formula>
    </cfRule>
  </conditionalFormatting>
  <conditionalFormatting sqref="G145">
    <cfRule type="cellIs" dxfId="1601" priority="702" stopIfTrue="1" operator="equal">
      <formula>0</formula>
    </cfRule>
  </conditionalFormatting>
  <conditionalFormatting sqref="G301">
    <cfRule type="cellIs" dxfId="1600" priority="685" stopIfTrue="1" operator="equal">
      <formula>0</formula>
    </cfRule>
  </conditionalFormatting>
  <conditionalFormatting sqref="G443">
    <cfRule type="cellIs" dxfId="1599" priority="574" stopIfTrue="1" operator="equal">
      <formula>0</formula>
    </cfRule>
  </conditionalFormatting>
  <conditionalFormatting sqref="G450:G452">
    <cfRule type="cellIs" dxfId="1598" priority="563" stopIfTrue="1" operator="equal">
      <formula>0</formula>
    </cfRule>
  </conditionalFormatting>
  <conditionalFormatting sqref="G441">
    <cfRule type="cellIs" dxfId="1597" priority="310" stopIfTrue="1" operator="equal">
      <formula>0</formula>
    </cfRule>
  </conditionalFormatting>
  <conditionalFormatting sqref="G518">
    <cfRule type="cellIs" dxfId="1596" priority="274" stopIfTrue="1" operator="equal">
      <formula>0</formula>
    </cfRule>
  </conditionalFormatting>
  <conditionalFormatting sqref="G192:G193">
    <cfRule type="cellIs" dxfId="1595" priority="208" stopIfTrue="1" operator="equal">
      <formula>0</formula>
    </cfRule>
  </conditionalFormatting>
  <conditionalFormatting sqref="G302">
    <cfRule type="cellIs" dxfId="1594" priority="199" stopIfTrue="1" operator="equal">
      <formula>0</formula>
    </cfRule>
  </conditionalFormatting>
  <conditionalFormatting sqref="G267:G279">
    <cfRule type="cellIs" dxfId="1593" priority="201" stopIfTrue="1" operator="equal">
      <formula>0</formula>
    </cfRule>
  </conditionalFormatting>
  <conditionalFormatting sqref="G284:G298">
    <cfRule type="cellIs" dxfId="1592" priority="200" stopIfTrue="1" operator="equal">
      <formula>0</formula>
    </cfRule>
  </conditionalFormatting>
  <conditionalFormatting sqref="G181:G189">
    <cfRule type="cellIs" dxfId="1591" priority="209" stopIfTrue="1" operator="equal">
      <formula>0</formula>
    </cfRule>
  </conditionalFormatting>
  <conditionalFormatting sqref="G198:G203">
    <cfRule type="cellIs" dxfId="1590" priority="207" stopIfTrue="1" operator="equal">
      <formula>0</formula>
    </cfRule>
  </conditionalFormatting>
  <conditionalFormatting sqref="G260:G263">
    <cfRule type="cellIs" dxfId="1589" priority="203" stopIfTrue="1" operator="equal">
      <formula>0</formula>
    </cfRule>
  </conditionalFormatting>
  <conditionalFormatting sqref="G317 G353 G306 G410:G411 G427:G430">
    <cfRule type="cellIs" dxfId="1588" priority="169" stopIfTrue="1" operator="equal">
      <formula>0</formula>
    </cfRule>
  </conditionalFormatting>
  <conditionalFormatting sqref="G318">
    <cfRule type="cellIs" dxfId="1587" priority="167" stopIfTrue="1" operator="equal">
      <formula>0</formula>
    </cfRule>
  </conditionalFormatting>
  <conditionalFormatting sqref="G354">
    <cfRule type="cellIs" dxfId="1586" priority="166" stopIfTrue="1" operator="equal">
      <formula>0</formula>
    </cfRule>
  </conditionalFormatting>
  <conditionalFormatting sqref="G439">
    <cfRule type="cellIs" dxfId="1585" priority="165" stopIfTrue="1" operator="equal">
      <formula>0</formula>
    </cfRule>
  </conditionalFormatting>
  <conditionalFormatting sqref="G352">
    <cfRule type="cellIs" dxfId="1584" priority="163" stopIfTrue="1" operator="equal">
      <formula>0</formula>
    </cfRule>
  </conditionalFormatting>
  <conditionalFormatting sqref="G307:G316 G453:G457">
    <cfRule type="cellIs" dxfId="1583" priority="161" stopIfTrue="1" operator="equal">
      <formula>0</formula>
    </cfRule>
  </conditionalFormatting>
  <conditionalFormatting sqref="G440">
    <cfRule type="cellIs" dxfId="1582" priority="149" stopIfTrue="1" operator="equal">
      <formula>0</formula>
    </cfRule>
  </conditionalFormatting>
  <conditionalFormatting sqref="G394:G396">
    <cfRule type="cellIs" dxfId="1581" priority="141" stopIfTrue="1" operator="equal">
      <formula>0</formula>
    </cfRule>
  </conditionalFormatting>
  <conditionalFormatting sqref="G474:G481 G484:G485">
    <cfRule type="cellIs" dxfId="1580" priority="136" stopIfTrue="1" operator="equal">
      <formula>0</formula>
    </cfRule>
  </conditionalFormatting>
  <conditionalFormatting sqref="G509:G512 G515:G516">
    <cfRule type="cellIs" dxfId="1579" priority="134" stopIfTrue="1" operator="equal">
      <formula>0</formula>
    </cfRule>
  </conditionalFormatting>
  <conditionalFormatting sqref="G566:G595">
    <cfRule type="cellIs" dxfId="1578" priority="125" stopIfTrue="1" operator="equal">
      <formula>0</formula>
    </cfRule>
  </conditionalFormatting>
  <conditionalFormatting sqref="G807:G815 G802:G805">
    <cfRule type="cellIs" dxfId="1577" priority="122" stopIfTrue="1" operator="equal">
      <formula>0</formula>
    </cfRule>
  </conditionalFormatting>
  <conditionalFormatting sqref="G863:G878">
    <cfRule type="cellIs" dxfId="1576" priority="118" stopIfTrue="1" operator="equal">
      <formula>0</formula>
    </cfRule>
  </conditionalFormatting>
  <conditionalFormatting sqref="G882:G896">
    <cfRule type="cellIs" dxfId="1575" priority="117" stopIfTrue="1" operator="equal">
      <formula>0</formula>
    </cfRule>
  </conditionalFormatting>
  <conditionalFormatting sqref="G908:G909">
    <cfRule type="cellIs" dxfId="1574" priority="113" stopIfTrue="1" operator="equal">
      <formula>0</formula>
    </cfRule>
  </conditionalFormatting>
  <conditionalFormatting sqref="G913:G918">
    <cfRule type="cellIs" dxfId="1573" priority="112" stopIfTrue="1" operator="equal">
      <formula>0</formula>
    </cfRule>
  </conditionalFormatting>
  <conditionalFormatting sqref="G499">
    <cfRule type="cellIs" dxfId="1572" priority="97" stopIfTrue="1" operator="equal">
      <formula>0</formula>
    </cfRule>
  </conditionalFormatting>
  <conditionalFormatting sqref="G498">
    <cfRule type="cellIs" dxfId="1571" priority="96" stopIfTrue="1" operator="equal">
      <formula>0</formula>
    </cfRule>
  </conditionalFormatting>
  <conditionalFormatting sqref="G500:G501">
    <cfRule type="cellIs" dxfId="1570" priority="94" stopIfTrue="1" operator="equal">
      <formula>0</formula>
    </cfRule>
  </conditionalFormatting>
  <conditionalFormatting sqref="G445:G446">
    <cfRule type="cellIs" dxfId="1569" priority="88" stopIfTrue="1" operator="equal">
      <formula>0</formula>
    </cfRule>
  </conditionalFormatting>
  <conditionalFormatting sqref="G926">
    <cfRule type="cellIs" dxfId="1568" priority="69" stopIfTrue="1" operator="equal">
      <formula>0</formula>
    </cfRule>
  </conditionalFormatting>
  <conditionalFormatting sqref="G806">
    <cfRule type="cellIs" dxfId="1567" priority="66" stopIfTrue="1" operator="equal">
      <formula>0</formula>
    </cfRule>
  </conditionalFormatting>
  <conditionalFormatting sqref="G806">
    <cfRule type="cellIs" dxfId="1566" priority="65" stopIfTrue="1" operator="equal">
      <formula>0</formula>
    </cfRule>
  </conditionalFormatting>
  <conditionalFormatting sqref="E386:E392 E394:E396 E477:E481 E484:E512 E403:E423 E427:E446 E925:E1048576 E912:E918 E357:E384 E450:E470 E695:E786 E920:E921 E788:E909 E662:E692 E515:E659 E172:E176 E178:E355 E142:E170 E1:E138">
    <cfRule type="cellIs" dxfId="1565" priority="64" operator="equal">
      <formula>0</formula>
    </cfRule>
  </conditionalFormatting>
  <conditionalFormatting sqref="G385">
    <cfRule type="cellIs" dxfId="1564" priority="63" stopIfTrue="1" operator="equal">
      <formula>0</formula>
    </cfRule>
  </conditionalFormatting>
  <conditionalFormatting sqref="E385">
    <cfRule type="cellIs" dxfId="1563" priority="62" operator="equal">
      <formula>0</formula>
    </cfRule>
  </conditionalFormatting>
  <conditionalFormatting sqref="G393">
    <cfRule type="cellIs" dxfId="1562" priority="61" stopIfTrue="1" operator="equal">
      <formula>0</formula>
    </cfRule>
  </conditionalFormatting>
  <conditionalFormatting sqref="E393">
    <cfRule type="cellIs" dxfId="1561" priority="60" operator="equal">
      <formula>0</formula>
    </cfRule>
  </conditionalFormatting>
  <conditionalFormatting sqref="G397:G398 G402">
    <cfRule type="cellIs" dxfId="1560" priority="59" stopIfTrue="1" operator="equal">
      <formula>0</formula>
    </cfRule>
  </conditionalFormatting>
  <conditionalFormatting sqref="E397:E398 E402">
    <cfRule type="cellIs" dxfId="1559" priority="58" operator="equal">
      <formula>0</formula>
    </cfRule>
  </conditionalFormatting>
  <conditionalFormatting sqref="G399">
    <cfRule type="cellIs" dxfId="1558" priority="57" stopIfTrue="1" operator="equal">
      <formula>0</formula>
    </cfRule>
  </conditionalFormatting>
  <conditionalFormatting sqref="G400:G401">
    <cfRule type="cellIs" dxfId="1557" priority="56" stopIfTrue="1" operator="equal">
      <formula>0</formula>
    </cfRule>
  </conditionalFormatting>
  <conditionalFormatting sqref="E399:E401">
    <cfRule type="cellIs" dxfId="1556" priority="55" operator="equal">
      <formula>0</formula>
    </cfRule>
  </conditionalFormatting>
  <conditionalFormatting sqref="G424:G426">
    <cfRule type="cellIs" dxfId="1555" priority="54" stopIfTrue="1" operator="equal">
      <formula>0</formula>
    </cfRule>
  </conditionalFormatting>
  <conditionalFormatting sqref="E424:E426">
    <cfRule type="cellIs" dxfId="1554" priority="53" operator="equal">
      <formula>0</formula>
    </cfRule>
  </conditionalFormatting>
  <conditionalFormatting sqref="G356">
    <cfRule type="cellIs" dxfId="1553" priority="44" stopIfTrue="1" operator="equal">
      <formula>0</formula>
    </cfRule>
  </conditionalFormatting>
  <conditionalFormatting sqref="E356">
    <cfRule type="cellIs" dxfId="1552" priority="43" operator="equal">
      <formula>0</formula>
    </cfRule>
  </conditionalFormatting>
  <conditionalFormatting sqref="G471">
    <cfRule type="cellIs" dxfId="1551" priority="35" stopIfTrue="1" operator="equal">
      <formula>0</formula>
    </cfRule>
  </conditionalFormatting>
  <conditionalFormatting sqref="E471">
    <cfRule type="cellIs" dxfId="1550" priority="34" operator="equal">
      <formula>0</formula>
    </cfRule>
  </conditionalFormatting>
  <conditionalFormatting sqref="G472">
    <cfRule type="cellIs" dxfId="1549" priority="33" stopIfTrue="1" operator="equal">
      <formula>0</formula>
    </cfRule>
  </conditionalFormatting>
  <conditionalFormatting sqref="E472:E476">
    <cfRule type="cellIs" dxfId="1548" priority="32" operator="equal">
      <formula>0</formula>
    </cfRule>
  </conditionalFormatting>
  <conditionalFormatting sqref="G473">
    <cfRule type="cellIs" dxfId="1547" priority="31" stopIfTrue="1" operator="equal">
      <formula>0</formula>
    </cfRule>
  </conditionalFormatting>
  <conditionalFormatting sqref="E482:E483">
    <cfRule type="cellIs" dxfId="1546" priority="27" operator="equal">
      <formula>0</formula>
    </cfRule>
  </conditionalFormatting>
  <conditionalFormatting sqref="G482:G483">
    <cfRule type="cellIs" dxfId="1545" priority="28" stopIfTrue="1" operator="equal">
      <formula>0</formula>
    </cfRule>
  </conditionalFormatting>
  <conditionalFormatting sqref="G513:G514">
    <cfRule type="cellIs" dxfId="1544" priority="26" stopIfTrue="1" operator="equal">
      <formula>0</formula>
    </cfRule>
  </conditionalFormatting>
  <conditionalFormatting sqref="E513:E514">
    <cfRule type="cellIs" dxfId="1543" priority="25" operator="equal">
      <formula>0</formula>
    </cfRule>
  </conditionalFormatting>
  <conditionalFormatting sqref="G922">
    <cfRule type="cellIs" dxfId="1542" priority="22" stopIfTrue="1" operator="equal">
      <formula>0</formula>
    </cfRule>
  </conditionalFormatting>
  <conditionalFormatting sqref="E922:E924">
    <cfRule type="cellIs" dxfId="1541" priority="23" operator="equal">
      <formula>0</formula>
    </cfRule>
  </conditionalFormatting>
  <conditionalFormatting sqref="G923:G924">
    <cfRule type="cellIs" dxfId="1540" priority="24" stopIfTrue="1" operator="equal">
      <formula>0</formula>
    </cfRule>
  </conditionalFormatting>
  <conditionalFormatting sqref="G910:G911">
    <cfRule type="cellIs" dxfId="1539" priority="21" stopIfTrue="1" operator="equal">
      <formula>0</formula>
    </cfRule>
  </conditionalFormatting>
  <conditionalFormatting sqref="E448:E449">
    <cfRule type="cellIs" dxfId="1538" priority="15" operator="equal">
      <formula>0</formula>
    </cfRule>
  </conditionalFormatting>
  <conditionalFormatting sqref="G447">
    <cfRule type="cellIs" dxfId="1537" priority="20" stopIfTrue="1" operator="equal">
      <formula>0</formula>
    </cfRule>
  </conditionalFormatting>
  <conditionalFormatting sqref="G447">
    <cfRule type="cellIs" dxfId="1536" priority="19" stopIfTrue="1" operator="equal">
      <formula>0</formula>
    </cfRule>
  </conditionalFormatting>
  <conditionalFormatting sqref="E447">
    <cfRule type="cellIs" dxfId="1535" priority="18" operator="equal">
      <formula>0</formula>
    </cfRule>
  </conditionalFormatting>
  <conditionalFormatting sqref="G448:G449">
    <cfRule type="cellIs" dxfId="1534" priority="17" stopIfTrue="1" operator="equal">
      <formula>0</formula>
    </cfRule>
  </conditionalFormatting>
  <conditionalFormatting sqref="G448:G449">
    <cfRule type="cellIs" dxfId="1533" priority="16" stopIfTrue="1" operator="equal">
      <formula>0</formula>
    </cfRule>
  </conditionalFormatting>
  <conditionalFormatting sqref="G693:G694">
    <cfRule type="cellIs" dxfId="1532" priority="14" stopIfTrue="1" operator="equal">
      <formula>0</formula>
    </cfRule>
  </conditionalFormatting>
  <conditionalFormatting sqref="E693:E694">
    <cfRule type="cellIs" dxfId="1531" priority="13" operator="equal">
      <formula>0</formula>
    </cfRule>
  </conditionalFormatting>
  <conditionalFormatting sqref="G919">
    <cfRule type="cellIs" dxfId="1530" priority="12" stopIfTrue="1" operator="equal">
      <formula>0</formula>
    </cfRule>
  </conditionalFormatting>
  <conditionalFormatting sqref="E660:E661">
    <cfRule type="cellIs" dxfId="1529" priority="9" operator="equal">
      <formula>0</formula>
    </cfRule>
  </conditionalFormatting>
  <conditionalFormatting sqref="E171">
    <cfRule type="cellIs" dxfId="1528" priority="6" operator="equal">
      <formula>0</formula>
    </cfRule>
  </conditionalFormatting>
  <conditionalFormatting sqref="E177">
    <cfRule type="cellIs" dxfId="1527" priority="5" operator="equal">
      <formula>0</formula>
    </cfRule>
  </conditionalFormatting>
  <conditionalFormatting sqref="G139">
    <cfRule type="cellIs" dxfId="1526" priority="4" stopIfTrue="1" operator="equal">
      <formula>0</formula>
    </cfRule>
  </conditionalFormatting>
  <conditionalFormatting sqref="E139">
    <cfRule type="cellIs" dxfId="1525" priority="3" operator="equal">
      <formula>0</formula>
    </cfRule>
  </conditionalFormatting>
  <conditionalFormatting sqref="G140:G141">
    <cfRule type="cellIs" dxfId="1524" priority="2" stopIfTrue="1" operator="equal">
      <formula>0</formula>
    </cfRule>
  </conditionalFormatting>
  <conditionalFormatting sqref="E140:E141">
    <cfRule type="cellIs" dxfId="1523" priority="1" operator="equal">
      <formula>0</formula>
    </cfRule>
  </conditionalFormatting>
  <printOptions gridLines="1"/>
  <pageMargins left="0.39370078740157483" right="0.39370078740157483" top="0.98425196850393704" bottom="0.98425196850393704" header="0.31496062992125984" footer="0.31496062992125984"/>
  <pageSetup paperSize="9" orientation="landscape"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5362" r:id="rId4">
          <objectPr defaultSize="0" autoPict="0" r:id="rId5">
            <anchor moveWithCells="1">
              <from>
                <xdr:col>6</xdr:col>
                <xdr:colOff>390525</xdr:colOff>
                <xdr:row>0</xdr:row>
                <xdr:rowOff>95250</xdr:rowOff>
              </from>
              <to>
                <xdr:col>7</xdr:col>
                <xdr:colOff>781050</xdr:colOff>
                <xdr:row>2</xdr:row>
                <xdr:rowOff>95250</xdr:rowOff>
              </to>
            </anchor>
          </objectPr>
        </oleObject>
      </mc:Choice>
      <mc:Fallback>
        <oleObject progId="AutoCAD.Drawing.16" shapeId="15362"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2"/>
  <sheetViews>
    <sheetView zoomScaleNormal="100" workbookViewId="0">
      <selection activeCell="B1" sqref="B1:K3"/>
    </sheetView>
  </sheetViews>
  <sheetFormatPr defaultColWidth="9.140625" defaultRowHeight="11.25" x14ac:dyDescent="0.2"/>
  <cols>
    <col min="1" max="1" width="6.140625" style="1" customWidth="1"/>
    <col min="2" max="2" width="23.42578125" style="1" customWidth="1"/>
    <col min="3" max="3" width="12.7109375" style="1" customWidth="1"/>
    <col min="4" max="4" width="7.7109375" style="1" customWidth="1"/>
    <col min="5" max="5" width="11.7109375" style="1" customWidth="1"/>
    <col min="6" max="6" width="7.7109375" style="1" customWidth="1"/>
    <col min="7" max="7" width="11.7109375" style="1" customWidth="1"/>
    <col min="8" max="8" width="7.7109375" style="1" customWidth="1"/>
    <col min="9" max="9" width="11.7109375" style="1" customWidth="1"/>
    <col min="10" max="10" width="7.7109375" style="1" customWidth="1"/>
    <col min="11" max="11" width="11.7109375" style="1" customWidth="1"/>
    <col min="12" max="12" width="7.7109375" style="1" customWidth="1"/>
    <col min="13" max="13" width="11.7109375" style="1" customWidth="1"/>
    <col min="14" max="14" width="7.7109375" style="1" customWidth="1"/>
    <col min="15" max="16384" width="9.140625" style="1"/>
  </cols>
  <sheetData>
    <row r="1" spans="1:14" ht="15" customHeight="1" x14ac:dyDescent="0.2">
      <c r="A1" s="94" t="s">
        <v>13</v>
      </c>
      <c r="B1" s="344" t="s">
        <v>382</v>
      </c>
      <c r="C1" s="345"/>
      <c r="D1" s="345"/>
      <c r="E1" s="345"/>
      <c r="F1" s="345"/>
      <c r="G1" s="345"/>
      <c r="H1" s="345"/>
      <c r="I1" s="345"/>
      <c r="J1" s="345"/>
      <c r="K1" s="346"/>
      <c r="L1" s="95"/>
      <c r="M1" s="96"/>
      <c r="N1" s="97"/>
    </row>
    <row r="2" spans="1:14" ht="15" customHeight="1" x14ac:dyDescent="0.2">
      <c r="A2" s="98">
        <v>43739</v>
      </c>
      <c r="B2" s="347"/>
      <c r="C2" s="348"/>
      <c r="D2" s="348"/>
      <c r="E2" s="348"/>
      <c r="F2" s="348"/>
      <c r="G2" s="348"/>
      <c r="H2" s="348"/>
      <c r="I2" s="348"/>
      <c r="J2" s="348"/>
      <c r="K2" s="349"/>
      <c r="L2" s="99"/>
      <c r="M2" s="100"/>
      <c r="N2" s="101"/>
    </row>
    <row r="3" spans="1:14" ht="15" customHeight="1" thickBot="1" x14ac:dyDescent="0.25">
      <c r="A3" s="102"/>
      <c r="B3" s="350"/>
      <c r="C3" s="351"/>
      <c r="D3" s="351"/>
      <c r="E3" s="351"/>
      <c r="F3" s="351"/>
      <c r="G3" s="351"/>
      <c r="H3" s="351"/>
      <c r="I3" s="351"/>
      <c r="J3" s="351"/>
      <c r="K3" s="352"/>
      <c r="L3" s="103"/>
      <c r="M3" s="104"/>
      <c r="N3" s="105"/>
    </row>
    <row r="4" spans="1:14" ht="13.5" customHeight="1" thickBot="1" x14ac:dyDescent="0.25">
      <c r="A4" s="353" t="s">
        <v>19</v>
      </c>
      <c r="B4" s="355" t="s">
        <v>15</v>
      </c>
      <c r="C4" s="355" t="s">
        <v>16</v>
      </c>
      <c r="D4" s="356" t="s">
        <v>18</v>
      </c>
      <c r="E4" s="342" t="s">
        <v>6</v>
      </c>
      <c r="F4" s="343"/>
      <c r="G4" s="342" t="s">
        <v>5</v>
      </c>
      <c r="H4" s="343"/>
      <c r="I4" s="342" t="s">
        <v>2</v>
      </c>
      <c r="J4" s="343"/>
      <c r="K4" s="342" t="s">
        <v>3</v>
      </c>
      <c r="L4" s="343"/>
      <c r="M4" s="342" t="s">
        <v>4</v>
      </c>
      <c r="N4" s="343"/>
    </row>
    <row r="5" spans="1:14" ht="12" thickBot="1" x14ac:dyDescent="0.25">
      <c r="A5" s="354"/>
      <c r="B5" s="354"/>
      <c r="C5" s="354"/>
      <c r="D5" s="357"/>
      <c r="E5" s="106" t="s">
        <v>17</v>
      </c>
      <c r="F5" s="107" t="s">
        <v>18</v>
      </c>
      <c r="G5" s="106" t="s">
        <v>17</v>
      </c>
      <c r="H5" s="107" t="s">
        <v>18</v>
      </c>
      <c r="I5" s="106" t="s">
        <v>17</v>
      </c>
      <c r="J5" s="107" t="s">
        <v>18</v>
      </c>
      <c r="K5" s="106" t="s">
        <v>17</v>
      </c>
      <c r="L5" s="107" t="s">
        <v>18</v>
      </c>
      <c r="M5" s="106" t="s">
        <v>17</v>
      </c>
      <c r="N5" s="107" t="s">
        <v>18</v>
      </c>
    </row>
    <row r="6" spans="1:14" s="2" customFormat="1" ht="22.5" x14ac:dyDescent="0.2">
      <c r="A6" s="108">
        <v>1</v>
      </c>
      <c r="B6" s="109" t="str">
        <f>Resumo!B6</f>
        <v>SERVIÇOS PRELIMINARES E PERIÓDICOS</v>
      </c>
      <c r="C6" s="110">
        <f>Resumo!D6</f>
        <v>1886333.6393640006</v>
      </c>
      <c r="D6" s="111">
        <f>(C6/$C$18)</f>
        <v>6.61809254528372E-2</v>
      </c>
      <c r="E6" s="112">
        <f>($C6*F6)/100</f>
        <v>226360.0367236801</v>
      </c>
      <c r="F6" s="112">
        <v>12</v>
      </c>
      <c r="G6" s="112">
        <f>($C6*H6)/100</f>
        <v>169770.02754276007</v>
      </c>
      <c r="H6" s="112">
        <v>9</v>
      </c>
      <c r="I6" s="112">
        <f>($C6*J6)/100</f>
        <v>169770.02754276007</v>
      </c>
      <c r="J6" s="112">
        <v>9</v>
      </c>
      <c r="K6" s="112">
        <f>($C6*L6)/100</f>
        <v>169770.02754276007</v>
      </c>
      <c r="L6" s="112">
        <v>9</v>
      </c>
      <c r="M6" s="112">
        <f>($C6*N6)/100</f>
        <v>169770.02754276007</v>
      </c>
      <c r="N6" s="112">
        <v>9</v>
      </c>
    </row>
    <row r="7" spans="1:14" s="2" customFormat="1" ht="3.95" customHeight="1" x14ac:dyDescent="0.2">
      <c r="A7" s="114"/>
      <c r="B7" s="115"/>
      <c r="C7" s="116"/>
      <c r="D7" s="117"/>
      <c r="E7" s="163"/>
      <c r="F7" s="163"/>
      <c r="G7" s="163"/>
      <c r="H7" s="163"/>
      <c r="I7" s="163"/>
      <c r="J7" s="163"/>
      <c r="K7" s="163"/>
      <c r="L7" s="163"/>
      <c r="M7" s="163"/>
      <c r="N7" s="164"/>
    </row>
    <row r="8" spans="1:14" s="2" customFormat="1" ht="22.5" x14ac:dyDescent="0.2">
      <c r="A8" s="118">
        <v>2</v>
      </c>
      <c r="B8" s="119" t="str">
        <f>Resumo!B7</f>
        <v>CONSTRUÇÃO DO PRÉDIO PRINCIPAL</v>
      </c>
      <c r="C8" s="110">
        <f>Resumo!D7</f>
        <v>13387583.049647991</v>
      </c>
      <c r="D8" s="111">
        <f>(C8/$C$18)</f>
        <v>0.46969561339167265</v>
      </c>
      <c r="E8" s="112">
        <f>($C8*F8)/100</f>
        <v>669379.15248239948</v>
      </c>
      <c r="F8" s="112">
        <v>5</v>
      </c>
      <c r="G8" s="112">
        <f>($C8*H8)/100</f>
        <v>1338758.304964799</v>
      </c>
      <c r="H8" s="112">
        <v>10</v>
      </c>
      <c r="I8" s="112">
        <f>($C8*J8)/100</f>
        <v>1606509.9659577589</v>
      </c>
      <c r="J8" s="112">
        <v>12</v>
      </c>
      <c r="K8" s="112">
        <f>($C8*L8)/100</f>
        <v>1606509.9659577589</v>
      </c>
      <c r="L8" s="112">
        <v>12</v>
      </c>
      <c r="M8" s="112">
        <f>($C8*N8)/100</f>
        <v>1740385.7964542389</v>
      </c>
      <c r="N8" s="113">
        <v>13</v>
      </c>
    </row>
    <row r="9" spans="1:14" s="2" customFormat="1" ht="3.95" customHeight="1" x14ac:dyDescent="0.2">
      <c r="A9" s="114"/>
      <c r="B9" s="115"/>
      <c r="C9" s="116"/>
      <c r="D9" s="117"/>
      <c r="E9" s="163"/>
      <c r="F9" s="164"/>
      <c r="G9" s="163"/>
      <c r="H9" s="164"/>
      <c r="I9" s="163"/>
      <c r="J9" s="164"/>
      <c r="K9" s="199"/>
      <c r="L9" s="200"/>
      <c r="M9" s="163"/>
      <c r="N9" s="164"/>
    </row>
    <row r="10" spans="1:14" s="2" customFormat="1" ht="22.5" x14ac:dyDescent="0.2">
      <c r="A10" s="108">
        <v>3</v>
      </c>
      <c r="B10" s="120" t="str">
        <f>Resumo!B8</f>
        <v>CONSTRUÇÃO DE PARQUE AQUÁTICO</v>
      </c>
      <c r="C10" s="110">
        <f>Resumo!D8</f>
        <v>1981532.4448920002</v>
      </c>
      <c r="D10" s="111">
        <f>(C10/$C$18)</f>
        <v>6.9520920520714957E-2</v>
      </c>
      <c r="E10" s="112"/>
      <c r="F10" s="112"/>
      <c r="G10" s="112"/>
      <c r="H10" s="112"/>
      <c r="I10" s="112"/>
      <c r="J10" s="112"/>
      <c r="K10" s="112"/>
      <c r="L10" s="112"/>
      <c r="M10" s="112"/>
      <c r="N10" s="113"/>
    </row>
    <row r="11" spans="1:14" s="2" customFormat="1" ht="3.95" customHeight="1" x14ac:dyDescent="0.2">
      <c r="A11" s="114"/>
      <c r="B11" s="121"/>
      <c r="C11" s="116"/>
      <c r="D11" s="117"/>
      <c r="E11" s="122"/>
      <c r="F11" s="122"/>
      <c r="G11" s="122"/>
      <c r="H11" s="122"/>
      <c r="I11" s="122"/>
      <c r="J11" s="122"/>
      <c r="K11" s="122"/>
      <c r="L11" s="122"/>
      <c r="M11" s="122"/>
      <c r="N11" s="123"/>
    </row>
    <row r="12" spans="1:14" s="2" customFormat="1" ht="22.5" x14ac:dyDescent="0.2">
      <c r="A12" s="108">
        <v>4</v>
      </c>
      <c r="B12" s="120" t="str">
        <f>Resumo!B9</f>
        <v>OBRAS EXTERNAS DE URBANIZAÇÃO E PAISAGISMO</v>
      </c>
      <c r="C12" s="110">
        <f>Resumo!D9</f>
        <v>955385.89997999975</v>
      </c>
      <c r="D12" s="111">
        <f>(C12/$C$18)</f>
        <v>3.3519162096152993E-2</v>
      </c>
      <c r="E12" s="112"/>
      <c r="F12" s="112"/>
      <c r="G12" s="112"/>
      <c r="H12" s="112"/>
      <c r="I12" s="112"/>
      <c r="J12" s="112"/>
      <c r="K12" s="112"/>
      <c r="L12" s="113"/>
      <c r="M12" s="112"/>
      <c r="N12" s="113"/>
    </row>
    <row r="13" spans="1:14" s="2" customFormat="1" ht="3.75" customHeight="1" x14ac:dyDescent="0.2">
      <c r="A13" s="114"/>
      <c r="B13" s="121"/>
      <c r="C13" s="127"/>
      <c r="D13" s="128"/>
      <c r="E13" s="122"/>
      <c r="F13" s="122"/>
      <c r="G13" s="122"/>
      <c r="H13" s="122"/>
      <c r="I13" s="122"/>
      <c r="J13" s="122"/>
      <c r="K13" s="122"/>
      <c r="L13" s="123"/>
      <c r="M13" s="122"/>
      <c r="N13" s="123"/>
    </row>
    <row r="14" spans="1:14" s="2" customFormat="1" ht="22.5" x14ac:dyDescent="0.2">
      <c r="A14" s="108">
        <v>5</v>
      </c>
      <c r="B14" s="125" t="str">
        <f>Resumo!B10</f>
        <v>INSTALAÇÕES PREDIAIS E MECÂNICAS</v>
      </c>
      <c r="C14" s="110">
        <f>Resumo!D10</f>
        <v>5749561.2367260046</v>
      </c>
      <c r="D14" s="111">
        <f>(C14/$C$18)</f>
        <v>0.20172003279471809</v>
      </c>
      <c r="E14" s="112">
        <f>($C14*F14)/100</f>
        <v>287478.06183630024</v>
      </c>
      <c r="F14" s="112">
        <v>5</v>
      </c>
      <c r="G14" s="112">
        <f>($C14*H14)/100</f>
        <v>459964.89893808035</v>
      </c>
      <c r="H14" s="112">
        <v>8</v>
      </c>
      <c r="I14" s="112">
        <f>($C14*J14)/100</f>
        <v>517460.51130534039</v>
      </c>
      <c r="J14" s="112">
        <v>9</v>
      </c>
      <c r="K14" s="112">
        <f>($C14*L14)/100</f>
        <v>574956.12367260049</v>
      </c>
      <c r="L14" s="113">
        <v>10</v>
      </c>
      <c r="M14" s="112">
        <f>($C14*N14)/100</f>
        <v>689947.34840712056</v>
      </c>
      <c r="N14" s="113">
        <v>12</v>
      </c>
    </row>
    <row r="15" spans="1:14" s="2" customFormat="1" ht="3.75" customHeight="1" x14ac:dyDescent="0.2">
      <c r="A15" s="114"/>
      <c r="B15" s="121"/>
      <c r="C15" s="127"/>
      <c r="D15" s="128"/>
      <c r="E15" s="163"/>
      <c r="F15" s="163"/>
      <c r="G15" s="163"/>
      <c r="H15" s="163"/>
      <c r="I15" s="163"/>
      <c r="J15" s="163"/>
      <c r="K15" s="163"/>
      <c r="L15" s="164"/>
      <c r="M15" s="163"/>
      <c r="N15" s="164"/>
    </row>
    <row r="16" spans="1:14" s="2" customFormat="1" x14ac:dyDescent="0.2">
      <c r="A16" s="124">
        <v>6</v>
      </c>
      <c r="B16" s="125" t="str">
        <f>Resumo!B11</f>
        <v>EQUIPAMENTOS RELEVANTES</v>
      </c>
      <c r="C16" s="110">
        <f>Resumo!D11</f>
        <v>4542282.2044480005</v>
      </c>
      <c r="D16" s="111">
        <f>(C16/$C$18)</f>
        <v>0.15936334574390409</v>
      </c>
      <c r="E16" s="112">
        <f>($C16*F16)/100</f>
        <v>227114.11022240002</v>
      </c>
      <c r="F16" s="126">
        <v>5</v>
      </c>
      <c r="G16" s="112">
        <f>($C16*H16)/100</f>
        <v>227114.11022240002</v>
      </c>
      <c r="H16" s="112">
        <v>5</v>
      </c>
      <c r="I16" s="112">
        <f>($C16*J16)/100</f>
        <v>227114.11022240002</v>
      </c>
      <c r="J16" s="112">
        <v>5</v>
      </c>
      <c r="K16" s="112">
        <f>($C16*L16)/100</f>
        <v>454228.22044480004</v>
      </c>
      <c r="L16" s="112">
        <v>10</v>
      </c>
      <c r="M16" s="112">
        <f>($C16*N16)/100</f>
        <v>454228.22044480004</v>
      </c>
      <c r="N16" s="126">
        <v>10</v>
      </c>
    </row>
    <row r="17" spans="1:14" s="2" customFormat="1" ht="3.75" customHeight="1" x14ac:dyDescent="0.2">
      <c r="A17" s="114"/>
      <c r="B17" s="121"/>
      <c r="C17" s="127"/>
      <c r="D17" s="128"/>
      <c r="E17" s="165"/>
      <c r="F17" s="165"/>
      <c r="G17" s="165"/>
      <c r="H17" s="165"/>
      <c r="I17" s="165"/>
      <c r="J17" s="165"/>
      <c r="K17" s="165"/>
      <c r="L17" s="165"/>
      <c r="M17" s="163"/>
      <c r="N17" s="163"/>
    </row>
    <row r="18" spans="1:14" ht="12.75" customHeight="1" x14ac:dyDescent="0.2">
      <c r="A18" s="129"/>
      <c r="B18" s="130" t="s">
        <v>33</v>
      </c>
      <c r="C18" s="131">
        <f>SUM(C6:C17)</f>
        <v>28502678.475057997</v>
      </c>
      <c r="D18" s="132">
        <f>SUM(D6:D17)</f>
        <v>0.99999999999999989</v>
      </c>
      <c r="E18" s="133">
        <f>SUM(E6:E17)</f>
        <v>1410331.3612647797</v>
      </c>
      <c r="F18" s="134">
        <f>(E18/$C18)</f>
        <v>4.9480660650855199E-2</v>
      </c>
      <c r="G18" s="133">
        <f>SUM(G6:G17)</f>
        <v>2195607.3416680396</v>
      </c>
      <c r="H18" s="134">
        <f>(G18/$C18)</f>
        <v>7.7031614540695265E-2</v>
      </c>
      <c r="I18" s="133">
        <f>SUM(I6:I17)</f>
        <v>2520854.6150282598</v>
      </c>
      <c r="J18" s="134">
        <f>(I18/$C18)</f>
        <v>8.8442727136475913E-2</v>
      </c>
      <c r="K18" s="133">
        <f>SUM(K6:K17)</f>
        <v>2805464.3376179193</v>
      </c>
      <c r="L18" s="134">
        <f>(K18/$C18)</f>
        <v>9.8428094751618275E-2</v>
      </c>
      <c r="M18" s="133">
        <f>SUM(M6:M17)</f>
        <v>3054331.3928489196</v>
      </c>
      <c r="N18" s="134">
        <f>(M18/$C18)</f>
        <v>0.10715945154142938</v>
      </c>
    </row>
    <row r="19" spans="1:14" ht="22.5" x14ac:dyDescent="0.2">
      <c r="A19" s="135"/>
      <c r="B19" s="136" t="s">
        <v>34</v>
      </c>
      <c r="C19" s="137"/>
      <c r="D19" s="138"/>
      <c r="E19" s="133">
        <f>E18</f>
        <v>1410331.3612647797</v>
      </c>
      <c r="F19" s="134">
        <f>F18</f>
        <v>4.9480660650855199E-2</v>
      </c>
      <c r="G19" s="133">
        <f t="shared" ref="G19:J19" si="0">E19+G18</f>
        <v>3605938.7029328193</v>
      </c>
      <c r="H19" s="134">
        <f>F19+H18</f>
        <v>0.12651227519155045</v>
      </c>
      <c r="I19" s="133">
        <f t="shared" si="0"/>
        <v>6126793.3179610791</v>
      </c>
      <c r="J19" s="134">
        <f t="shared" si="0"/>
        <v>0.21495500232802636</v>
      </c>
      <c r="K19" s="133">
        <f>I19+K18</f>
        <v>8932257.6555789988</v>
      </c>
      <c r="L19" s="134">
        <f>J19+L18</f>
        <v>0.31338309707964462</v>
      </c>
      <c r="M19" s="133">
        <f>K19+M18</f>
        <v>11986589.048427919</v>
      </c>
      <c r="N19" s="134">
        <f t="shared" ref="N19" si="1">L19+N18</f>
        <v>0.42054254862107399</v>
      </c>
    </row>
    <row r="20" spans="1:14" x14ac:dyDescent="0.2">
      <c r="A20" s="139"/>
      <c r="B20" s="139"/>
      <c r="C20" s="140"/>
      <c r="D20" s="140"/>
      <c r="E20" s="140"/>
      <c r="F20" s="140"/>
      <c r="G20" s="140"/>
      <c r="H20" s="140"/>
      <c r="I20" s="140"/>
      <c r="J20" s="140"/>
      <c r="K20" s="140"/>
      <c r="L20" s="140"/>
      <c r="M20" s="140"/>
      <c r="N20" s="140"/>
    </row>
    <row r="21" spans="1:14" x14ac:dyDescent="0.2">
      <c r="A21" s="139"/>
      <c r="B21" s="139"/>
      <c r="C21" s="140"/>
      <c r="D21" s="140"/>
      <c r="E21" s="140"/>
      <c r="F21" s="140"/>
      <c r="G21" s="140"/>
      <c r="H21" s="140"/>
      <c r="I21" s="140"/>
      <c r="J21" s="140"/>
      <c r="K21" s="140"/>
      <c r="L21" s="140"/>
      <c r="M21" s="140"/>
      <c r="N21" s="140"/>
    </row>
    <row r="22" spans="1:14" x14ac:dyDescent="0.2">
      <c r="A22" s="139"/>
      <c r="B22" s="139"/>
      <c r="C22" s="140"/>
      <c r="D22" s="140"/>
      <c r="E22" s="140"/>
      <c r="F22" s="140"/>
      <c r="G22" s="140"/>
      <c r="H22" s="140"/>
      <c r="I22" s="140"/>
      <c r="J22" s="140"/>
      <c r="K22" s="140"/>
      <c r="L22" s="140"/>
      <c r="M22" s="140"/>
      <c r="N22" s="140"/>
    </row>
    <row r="23" spans="1:14" ht="12" thickBot="1" x14ac:dyDescent="0.25">
      <c r="A23" s="139"/>
      <c r="B23" s="139"/>
      <c r="C23" s="140"/>
      <c r="D23" s="140"/>
      <c r="E23" s="140"/>
      <c r="F23" s="140"/>
      <c r="G23" s="140"/>
      <c r="H23" s="140"/>
      <c r="I23" s="140"/>
      <c r="J23" s="140"/>
      <c r="K23" s="140"/>
      <c r="L23" s="140"/>
      <c r="M23" s="140"/>
      <c r="N23" s="140"/>
    </row>
    <row r="24" spans="1:14" ht="15" customHeight="1" x14ac:dyDescent="0.2">
      <c r="A24" s="94" t="s">
        <v>13</v>
      </c>
      <c r="B24" s="344" t="s">
        <v>382</v>
      </c>
      <c r="C24" s="345"/>
      <c r="D24" s="345"/>
      <c r="E24" s="345"/>
      <c r="F24" s="345"/>
      <c r="G24" s="345"/>
      <c r="H24" s="345"/>
      <c r="I24" s="345"/>
      <c r="J24" s="345"/>
      <c r="K24" s="346"/>
      <c r="L24" s="95"/>
      <c r="M24" s="96"/>
      <c r="N24" s="97"/>
    </row>
    <row r="25" spans="1:14" ht="15" customHeight="1" x14ac:dyDescent="0.2">
      <c r="A25" s="98">
        <v>43739</v>
      </c>
      <c r="B25" s="347"/>
      <c r="C25" s="348"/>
      <c r="D25" s="348"/>
      <c r="E25" s="348"/>
      <c r="F25" s="348"/>
      <c r="G25" s="348"/>
      <c r="H25" s="348"/>
      <c r="I25" s="348"/>
      <c r="J25" s="348"/>
      <c r="K25" s="349"/>
      <c r="L25" s="99"/>
      <c r="M25" s="100"/>
      <c r="N25" s="101"/>
    </row>
    <row r="26" spans="1:14" ht="15" customHeight="1" thickBot="1" x14ac:dyDescent="0.25">
      <c r="A26" s="102"/>
      <c r="B26" s="350"/>
      <c r="C26" s="351"/>
      <c r="D26" s="351"/>
      <c r="E26" s="351"/>
      <c r="F26" s="351"/>
      <c r="G26" s="351"/>
      <c r="H26" s="351"/>
      <c r="I26" s="351"/>
      <c r="J26" s="351"/>
      <c r="K26" s="352"/>
      <c r="L26" s="103"/>
      <c r="M26" s="104"/>
      <c r="N26" s="105"/>
    </row>
    <row r="27" spans="1:14" ht="12" thickBot="1" x14ac:dyDescent="0.25">
      <c r="A27" s="353" t="s">
        <v>19</v>
      </c>
      <c r="B27" s="355" t="s">
        <v>15</v>
      </c>
      <c r="C27" s="355" t="s">
        <v>16</v>
      </c>
      <c r="D27" s="356" t="s">
        <v>18</v>
      </c>
      <c r="E27" s="342" t="s">
        <v>2123</v>
      </c>
      <c r="F27" s="343"/>
      <c r="G27" s="342" t="s">
        <v>2124</v>
      </c>
      <c r="H27" s="343"/>
      <c r="I27" s="342" t="s">
        <v>2125</v>
      </c>
      <c r="J27" s="343"/>
      <c r="K27" s="342" t="s">
        <v>2126</v>
      </c>
      <c r="L27" s="343"/>
      <c r="M27" s="342" t="s">
        <v>2127</v>
      </c>
      <c r="N27" s="343"/>
    </row>
    <row r="28" spans="1:14" ht="12" thickBot="1" x14ac:dyDescent="0.25">
      <c r="A28" s="354"/>
      <c r="B28" s="354"/>
      <c r="C28" s="354"/>
      <c r="D28" s="357"/>
      <c r="E28" s="106" t="s">
        <v>17</v>
      </c>
      <c r="F28" s="107" t="s">
        <v>18</v>
      </c>
      <c r="G28" s="106" t="s">
        <v>17</v>
      </c>
      <c r="H28" s="107" t="s">
        <v>18</v>
      </c>
      <c r="I28" s="106" t="s">
        <v>17</v>
      </c>
      <c r="J28" s="107" t="s">
        <v>18</v>
      </c>
      <c r="K28" s="106" t="s">
        <v>17</v>
      </c>
      <c r="L28" s="107" t="s">
        <v>18</v>
      </c>
      <c r="M28" s="106" t="s">
        <v>17</v>
      </c>
      <c r="N28" s="107" t="s">
        <v>18</v>
      </c>
    </row>
    <row r="29" spans="1:14" ht="22.5" x14ac:dyDescent="0.2">
      <c r="A29" s="108">
        <v>1</v>
      </c>
      <c r="B29" s="109" t="str">
        <f>B6</f>
        <v>SERVIÇOS PRELIMINARES E PERIÓDICOS</v>
      </c>
      <c r="C29" s="110">
        <f>C6</f>
        <v>1886333.6393640006</v>
      </c>
      <c r="D29" s="111">
        <f>(C29/$C$18)</f>
        <v>6.61809254528372E-2</v>
      </c>
      <c r="E29" s="112">
        <f>($C29*F29)/100</f>
        <v>169770.02754276007</v>
      </c>
      <c r="F29" s="112">
        <v>9</v>
      </c>
      <c r="G29" s="112">
        <f>($C29*H29)/100</f>
        <v>169770.02754276007</v>
      </c>
      <c r="H29" s="112">
        <v>9</v>
      </c>
      <c r="I29" s="112">
        <f>($C29*J29)/100</f>
        <v>169770.02754276007</v>
      </c>
      <c r="J29" s="112">
        <v>9</v>
      </c>
      <c r="K29" s="112">
        <f>($C29*L29)/100</f>
        <v>169770.02754276007</v>
      </c>
      <c r="L29" s="112">
        <v>9</v>
      </c>
      <c r="M29" s="112">
        <f>($C29*N29)/100</f>
        <v>301813.38229824009</v>
      </c>
      <c r="N29" s="112">
        <v>16</v>
      </c>
    </row>
    <row r="30" spans="1:14" ht="3.6" customHeight="1" x14ac:dyDescent="0.2">
      <c r="A30" s="114"/>
      <c r="B30" s="115"/>
      <c r="C30" s="116"/>
      <c r="D30" s="117"/>
      <c r="E30" s="163"/>
      <c r="F30" s="163"/>
      <c r="G30" s="163"/>
      <c r="H30" s="163"/>
      <c r="I30" s="163"/>
      <c r="J30" s="163"/>
      <c r="K30" s="163"/>
      <c r="L30" s="163"/>
      <c r="M30" s="163"/>
      <c r="N30" s="164"/>
    </row>
    <row r="31" spans="1:14" ht="22.5" x14ac:dyDescent="0.2">
      <c r="A31" s="118">
        <v>2</v>
      </c>
      <c r="B31" s="119" t="str">
        <f>B8</f>
        <v>CONSTRUÇÃO DO PRÉDIO PRINCIPAL</v>
      </c>
      <c r="C31" s="110">
        <f>C8</f>
        <v>13387583.049647991</v>
      </c>
      <c r="D31" s="111">
        <f>(C31/$C$18)</f>
        <v>0.46969561339167265</v>
      </c>
      <c r="E31" s="112">
        <f>($C31*F31)/100</f>
        <v>1606509.9659577589</v>
      </c>
      <c r="F31" s="112">
        <v>12</v>
      </c>
      <c r="G31" s="112">
        <f>($C31*H31)/100</f>
        <v>1338758.304964799</v>
      </c>
      <c r="H31" s="112">
        <v>10</v>
      </c>
      <c r="I31" s="112">
        <f>($C31*J31)/100</f>
        <v>1338758.304964799</v>
      </c>
      <c r="J31" s="112">
        <v>10</v>
      </c>
      <c r="K31" s="112">
        <f>($C31*L31)/100</f>
        <v>1338758.304964799</v>
      </c>
      <c r="L31" s="112">
        <v>10</v>
      </c>
      <c r="M31" s="112">
        <f>($C31*N31)/100</f>
        <v>803254.98297887947</v>
      </c>
      <c r="N31" s="113">
        <v>6</v>
      </c>
    </row>
    <row r="32" spans="1:14" ht="3.6" customHeight="1" x14ac:dyDescent="0.2">
      <c r="A32" s="114"/>
      <c r="B32" s="115"/>
      <c r="C32" s="116"/>
      <c r="D32" s="117"/>
      <c r="E32" s="163"/>
      <c r="F32" s="164"/>
      <c r="G32" s="163"/>
      <c r="H32" s="164"/>
      <c r="I32" s="163"/>
      <c r="J32" s="164"/>
      <c r="K32" s="199"/>
      <c r="L32" s="200"/>
      <c r="M32" s="163"/>
      <c r="N32" s="164"/>
    </row>
    <row r="33" spans="1:14" ht="22.5" x14ac:dyDescent="0.2">
      <c r="A33" s="108">
        <v>3</v>
      </c>
      <c r="B33" s="120" t="str">
        <f>B10</f>
        <v>CONSTRUÇÃO DE PARQUE AQUÁTICO</v>
      </c>
      <c r="C33" s="110">
        <f>C10</f>
        <v>1981532.4448920002</v>
      </c>
      <c r="D33" s="111">
        <f>(C33/$C$18)</f>
        <v>6.9520920520714957E-2</v>
      </c>
      <c r="E33" s="112">
        <f>($C33*F33)/100</f>
        <v>237783.89338704001</v>
      </c>
      <c r="F33" s="112">
        <v>12</v>
      </c>
      <c r="G33" s="112">
        <f>($C33*H33)/100</f>
        <v>317045.19118272001</v>
      </c>
      <c r="H33" s="112">
        <v>16</v>
      </c>
      <c r="I33" s="112">
        <f>($C33*J33)/100</f>
        <v>435937.13787624001</v>
      </c>
      <c r="J33" s="112">
        <v>22</v>
      </c>
      <c r="K33" s="112">
        <f>($C33*L33)/100</f>
        <v>535013.76012084004</v>
      </c>
      <c r="L33" s="112">
        <v>27</v>
      </c>
      <c r="M33" s="112">
        <f>($C33*N33)/100</f>
        <v>455752.46232516004</v>
      </c>
      <c r="N33" s="113">
        <v>23</v>
      </c>
    </row>
    <row r="34" spans="1:14" ht="3.6" customHeight="1" x14ac:dyDescent="0.2">
      <c r="A34" s="114"/>
      <c r="B34" s="121"/>
      <c r="C34" s="116"/>
      <c r="D34" s="117"/>
      <c r="E34" s="163"/>
      <c r="F34" s="163"/>
      <c r="G34" s="163"/>
      <c r="H34" s="163"/>
      <c r="I34" s="163"/>
      <c r="J34" s="163"/>
      <c r="K34" s="163"/>
      <c r="L34" s="163"/>
      <c r="M34" s="163"/>
      <c r="N34" s="164"/>
    </row>
    <row r="35" spans="1:14" ht="22.5" x14ac:dyDescent="0.2">
      <c r="A35" s="108">
        <v>4</v>
      </c>
      <c r="B35" s="120" t="str">
        <f>B12</f>
        <v>OBRAS EXTERNAS DE URBANIZAÇÃO E PAISAGISMO</v>
      </c>
      <c r="C35" s="110">
        <f>C12</f>
        <v>955385.89997999975</v>
      </c>
      <c r="D35" s="111">
        <f>(C35/$C$18)</f>
        <v>3.3519162096152993E-2</v>
      </c>
      <c r="E35" s="112"/>
      <c r="F35" s="112"/>
      <c r="G35" s="112">
        <f>($C35*H35)/100</f>
        <v>191077.17999599993</v>
      </c>
      <c r="H35" s="112">
        <v>20</v>
      </c>
      <c r="I35" s="112">
        <f>($C35*J35)/100</f>
        <v>238846.47499499994</v>
      </c>
      <c r="J35" s="112">
        <v>25</v>
      </c>
      <c r="K35" s="112">
        <f>($C35*L35)/100</f>
        <v>257954.19299459993</v>
      </c>
      <c r="L35" s="113">
        <v>27</v>
      </c>
      <c r="M35" s="112">
        <f>($C35*N35)/100</f>
        <v>267508.05199439992</v>
      </c>
      <c r="N35" s="113">
        <v>28</v>
      </c>
    </row>
    <row r="36" spans="1:14" ht="3.6" customHeight="1" x14ac:dyDescent="0.2">
      <c r="A36" s="114"/>
      <c r="B36" s="121"/>
      <c r="C36" s="127"/>
      <c r="D36" s="128"/>
      <c r="E36" s="122"/>
      <c r="F36" s="122"/>
      <c r="G36" s="163"/>
      <c r="H36" s="163"/>
      <c r="I36" s="163"/>
      <c r="J36" s="163"/>
      <c r="K36" s="163"/>
      <c r="L36" s="164"/>
      <c r="M36" s="163"/>
      <c r="N36" s="164"/>
    </row>
    <row r="37" spans="1:14" ht="22.5" x14ac:dyDescent="0.2">
      <c r="A37" s="108">
        <v>5</v>
      </c>
      <c r="B37" s="125" t="str">
        <f>B14</f>
        <v>INSTALAÇÕES PREDIAIS E MECÂNICAS</v>
      </c>
      <c r="C37" s="110">
        <f>C14</f>
        <v>5749561.2367260046</v>
      </c>
      <c r="D37" s="111">
        <f>(C37/$C$18)</f>
        <v>0.20172003279471809</v>
      </c>
      <c r="E37" s="112">
        <f>($C37*F37)/100</f>
        <v>689947.34840712056</v>
      </c>
      <c r="F37" s="112">
        <v>12</v>
      </c>
      <c r="G37" s="112">
        <f>($C37*H37)/100</f>
        <v>689947.34840712056</v>
      </c>
      <c r="H37" s="112">
        <v>12</v>
      </c>
      <c r="I37" s="112">
        <f>($C37*J37)/100</f>
        <v>689947.34840712056</v>
      </c>
      <c r="J37" s="112">
        <v>12</v>
      </c>
      <c r="K37" s="112">
        <f>($C37*L37)/100</f>
        <v>574956.12367260049</v>
      </c>
      <c r="L37" s="113">
        <v>10</v>
      </c>
      <c r="M37" s="112">
        <f>($C37*N37)/100</f>
        <v>574956.12367260049</v>
      </c>
      <c r="N37" s="113">
        <v>10</v>
      </c>
    </row>
    <row r="38" spans="1:14" ht="3.6" customHeight="1" x14ac:dyDescent="0.2">
      <c r="A38" s="114"/>
      <c r="B38" s="121"/>
      <c r="C38" s="127"/>
      <c r="D38" s="128"/>
      <c r="E38" s="163"/>
      <c r="F38" s="163"/>
      <c r="G38" s="163"/>
      <c r="H38" s="163"/>
      <c r="I38" s="163"/>
      <c r="J38" s="163"/>
      <c r="K38" s="163"/>
      <c r="L38" s="164"/>
      <c r="M38" s="163"/>
      <c r="N38" s="164"/>
    </row>
    <row r="39" spans="1:14" x14ac:dyDescent="0.2">
      <c r="A39" s="124">
        <v>6</v>
      </c>
      <c r="B39" s="125" t="str">
        <f>B16</f>
        <v>EQUIPAMENTOS RELEVANTES</v>
      </c>
      <c r="C39" s="110">
        <f>C16</f>
        <v>4542282.2044480005</v>
      </c>
      <c r="D39" s="111">
        <f>(C39/$C$18)</f>
        <v>0.15936334574390409</v>
      </c>
      <c r="E39" s="112">
        <f>($C39*F39)/100</f>
        <v>454228.22044480004</v>
      </c>
      <c r="F39" s="126">
        <v>10</v>
      </c>
      <c r="G39" s="112">
        <f>($C39*H39)/100</f>
        <v>454228.22044480004</v>
      </c>
      <c r="H39" s="112">
        <v>10</v>
      </c>
      <c r="I39" s="112">
        <f>($C39*J39)/100</f>
        <v>681342.33066720003</v>
      </c>
      <c r="J39" s="112">
        <v>15</v>
      </c>
      <c r="K39" s="112">
        <f>($C39*L39)/100</f>
        <v>681342.33066720003</v>
      </c>
      <c r="L39" s="112">
        <v>15</v>
      </c>
      <c r="M39" s="112">
        <f>($C39*N39)/100</f>
        <v>681342.33066720003</v>
      </c>
      <c r="N39" s="126">
        <v>15</v>
      </c>
    </row>
    <row r="40" spans="1:14" ht="3.6" customHeight="1" x14ac:dyDescent="0.2">
      <c r="A40" s="114"/>
      <c r="B40" s="121"/>
      <c r="C40" s="127"/>
      <c r="D40" s="128"/>
      <c r="E40" s="165"/>
      <c r="F40" s="165"/>
      <c r="G40" s="165"/>
      <c r="H40" s="165"/>
      <c r="I40" s="165"/>
      <c r="J40" s="165"/>
      <c r="K40" s="165"/>
      <c r="L40" s="165"/>
      <c r="M40" s="163"/>
      <c r="N40" s="163"/>
    </row>
    <row r="41" spans="1:14" x14ac:dyDescent="0.2">
      <c r="A41" s="129"/>
      <c r="B41" s="130" t="s">
        <v>33</v>
      </c>
      <c r="C41" s="131">
        <f>SUM(C29:C40)</f>
        <v>28502678.475057997</v>
      </c>
      <c r="D41" s="132">
        <f>SUM(D29:D40)</f>
        <v>0.99999999999999989</v>
      </c>
      <c r="E41" s="133">
        <f>SUM(E29:E40)</f>
        <v>3158239.4557394795</v>
      </c>
      <c r="F41" s="134">
        <f>(E41/$C41)</f>
        <v>0.11080500586999845</v>
      </c>
      <c r="G41" s="133">
        <f>SUM(G29:G40)</f>
        <v>3160826.2725381996</v>
      </c>
      <c r="H41" s="134">
        <f>(G41/$C41)</f>
        <v>0.11089576284222417</v>
      </c>
      <c r="I41" s="133">
        <f>SUM(I29:I40)</f>
        <v>3554601.6244531195</v>
      </c>
      <c r="J41" s="134">
        <f>(I41/$C41)</f>
        <v>0.12471114346546992</v>
      </c>
      <c r="K41" s="133">
        <f>SUM(K29:K40)</f>
        <v>3557794.7399627995</v>
      </c>
      <c r="L41" s="134">
        <f>(K41/$C41)</f>
        <v>0.12482317207753438</v>
      </c>
      <c r="M41" s="133">
        <f>SUM(M29:M40)</f>
        <v>3084627.3339364799</v>
      </c>
      <c r="N41" s="134">
        <f>(M41/$C41)</f>
        <v>0.10822236712369901</v>
      </c>
    </row>
    <row r="42" spans="1:14" ht="22.5" x14ac:dyDescent="0.2">
      <c r="A42" s="135"/>
      <c r="B42" s="136" t="s">
        <v>34</v>
      </c>
      <c r="C42" s="137"/>
      <c r="D42" s="138"/>
      <c r="E42" s="133">
        <f>M19+E41</f>
        <v>15144828.504167398</v>
      </c>
      <c r="F42" s="134">
        <f>N19+F41</f>
        <v>0.5313475544910724</v>
      </c>
      <c r="G42" s="133">
        <f t="shared" ref="G42" si="2">E42+G41</f>
        <v>18305654.776705597</v>
      </c>
      <c r="H42" s="134">
        <f>F42+H41</f>
        <v>0.64224331733329654</v>
      </c>
      <c r="I42" s="133">
        <f t="shared" ref="I42" si="3">G42+I41</f>
        <v>21860256.401158717</v>
      </c>
      <c r="J42" s="134">
        <f t="shared" ref="J42" si="4">H42+J41</f>
        <v>0.7669544607987665</v>
      </c>
      <c r="K42" s="133">
        <f>I42+K41</f>
        <v>25418051.141121514</v>
      </c>
      <c r="L42" s="134">
        <f>J42+L41</f>
        <v>0.89177763287630085</v>
      </c>
      <c r="M42" s="133">
        <f>K42+M41</f>
        <v>28502678.475057993</v>
      </c>
      <c r="N42" s="134">
        <f t="shared" ref="N42" si="5">L42+N41</f>
        <v>0.99999999999999989</v>
      </c>
    </row>
  </sheetData>
  <sheetProtection selectLockedCells="1" selectUnlockedCells="1"/>
  <mergeCells count="20">
    <mergeCell ref="B1:K3"/>
    <mergeCell ref="M4:N4"/>
    <mergeCell ref="A4:A5"/>
    <mergeCell ref="B4:B5"/>
    <mergeCell ref="D4:D5"/>
    <mergeCell ref="K4:L4"/>
    <mergeCell ref="C4:C5"/>
    <mergeCell ref="E4:F4"/>
    <mergeCell ref="G4:H4"/>
    <mergeCell ref="I4:J4"/>
    <mergeCell ref="M27:N27"/>
    <mergeCell ref="B24:K26"/>
    <mergeCell ref="A27:A28"/>
    <mergeCell ref="B27:B28"/>
    <mergeCell ref="C27:C28"/>
    <mergeCell ref="D27:D28"/>
    <mergeCell ref="E27:F27"/>
    <mergeCell ref="G27:H27"/>
    <mergeCell ref="I27:J27"/>
    <mergeCell ref="K27:L27"/>
  </mergeCells>
  <phoneticPr fontId="0" type="noConversion"/>
  <pageMargins left="0.59055118110236227" right="0.19685039370078741" top="0.98425196850393704" bottom="0.78740157480314965" header="0.51181102362204722" footer="0.31496062992125984"/>
  <pageSetup paperSize="9" scale="90" orientation="landscape" horizontalDpi="4294967295"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6146" r:id="rId4">
          <objectPr defaultSize="0" autoPict="0" r:id="rId5">
            <anchor moveWithCells="1">
              <from>
                <xdr:col>11</xdr:col>
                <xdr:colOff>304800</xdr:colOff>
                <xdr:row>0</xdr:row>
                <xdr:rowOff>66675</xdr:rowOff>
              </from>
              <to>
                <xdr:col>13</xdr:col>
                <xdr:colOff>323850</xdr:colOff>
                <xdr:row>2</xdr:row>
                <xdr:rowOff>114300</xdr:rowOff>
              </to>
            </anchor>
          </objectPr>
        </oleObject>
      </mc:Choice>
      <mc:Fallback>
        <oleObject progId="AutoCAD.Drawing.16" shapeId="6146" r:id="rId4"/>
      </mc:Fallback>
    </mc:AlternateContent>
    <mc:AlternateContent xmlns:mc="http://schemas.openxmlformats.org/markup-compatibility/2006">
      <mc:Choice Requires="x14">
        <oleObject progId="AutoCAD.Drawing.16" shapeId="6147" r:id="rId6">
          <objectPr defaultSize="0" autoPict="0" r:id="rId5">
            <anchor moveWithCells="1">
              <from>
                <xdr:col>11</xdr:col>
                <xdr:colOff>304800</xdr:colOff>
                <xdr:row>23</xdr:row>
                <xdr:rowOff>66675</xdr:rowOff>
              </from>
              <to>
                <xdr:col>13</xdr:col>
                <xdr:colOff>323850</xdr:colOff>
                <xdr:row>25</xdr:row>
                <xdr:rowOff>114300</xdr:rowOff>
              </to>
            </anchor>
          </objectPr>
        </oleObject>
      </mc:Choice>
      <mc:Fallback>
        <oleObject progId="AutoCAD.Drawing.16" shapeId="614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workbookViewId="0">
      <selection sqref="A1:E1"/>
    </sheetView>
  </sheetViews>
  <sheetFormatPr defaultColWidth="8.85546875" defaultRowHeight="12.75" x14ac:dyDescent="0.2"/>
  <cols>
    <col min="1" max="1" width="34.42578125" style="5" customWidth="1"/>
    <col min="2" max="5" width="12.7109375" style="5" customWidth="1"/>
    <col min="6" max="16384" width="8.85546875" style="5"/>
  </cols>
  <sheetData>
    <row r="1" spans="1:5" ht="48" customHeight="1" x14ac:dyDescent="0.2">
      <c r="A1" s="360" t="s">
        <v>46</v>
      </c>
      <c r="B1" s="360"/>
      <c r="C1" s="360"/>
      <c r="D1" s="360"/>
      <c r="E1" s="360"/>
    </row>
    <row r="2" spans="1:5" ht="12.75" customHeight="1" x14ac:dyDescent="0.2">
      <c r="A2" s="3"/>
      <c r="B2" s="3"/>
      <c r="C2" s="3"/>
      <c r="D2" s="3"/>
      <c r="E2" s="3"/>
    </row>
    <row r="3" spans="1:5" ht="15.75" customHeight="1" x14ac:dyDescent="0.2">
      <c r="A3" s="360" t="s">
        <v>47</v>
      </c>
      <c r="B3" s="360"/>
      <c r="C3" s="360"/>
      <c r="D3" s="360"/>
      <c r="E3" s="360"/>
    </row>
    <row r="4" spans="1:5" ht="14.25" customHeight="1" x14ac:dyDescent="0.2">
      <c r="A4" s="4"/>
      <c r="B4" s="4"/>
      <c r="C4" s="4"/>
      <c r="D4" s="4"/>
      <c r="E4" s="4"/>
    </row>
    <row r="5" spans="1:5" x14ac:dyDescent="0.2">
      <c r="A5" s="141" t="s">
        <v>48</v>
      </c>
      <c r="B5" s="142" t="s">
        <v>49</v>
      </c>
      <c r="C5" s="142" t="s">
        <v>70</v>
      </c>
      <c r="D5" s="142" t="s">
        <v>50</v>
      </c>
      <c r="E5" s="142" t="s">
        <v>51</v>
      </c>
    </row>
    <row r="6" spans="1:5" x14ac:dyDescent="0.2">
      <c r="A6" s="143" t="s">
        <v>52</v>
      </c>
      <c r="B6" s="144">
        <v>3</v>
      </c>
      <c r="C6" s="144">
        <v>4</v>
      </c>
      <c r="D6" s="144">
        <v>5.5</v>
      </c>
      <c r="E6" s="145">
        <v>3</v>
      </c>
    </row>
    <row r="7" spans="1:5" x14ac:dyDescent="0.2">
      <c r="A7" s="143" t="s">
        <v>53</v>
      </c>
      <c r="B7" s="144">
        <v>0.8</v>
      </c>
      <c r="C7" s="144">
        <v>0.8</v>
      </c>
      <c r="D7" s="144">
        <v>1</v>
      </c>
      <c r="E7" s="145">
        <v>0.8</v>
      </c>
    </row>
    <row r="8" spans="1:5" x14ac:dyDescent="0.2">
      <c r="A8" s="143" t="s">
        <v>54</v>
      </c>
      <c r="B8" s="146">
        <v>0.97</v>
      </c>
      <c r="C8" s="146">
        <v>1.27</v>
      </c>
      <c r="D8" s="146">
        <v>1.27</v>
      </c>
      <c r="E8" s="145">
        <v>0.97</v>
      </c>
    </row>
    <row r="9" spans="1:5" x14ac:dyDescent="0.2">
      <c r="A9" s="143" t="s">
        <v>55</v>
      </c>
      <c r="B9" s="146">
        <v>0.59</v>
      </c>
      <c r="C9" s="146">
        <v>1.23</v>
      </c>
      <c r="D9" s="146">
        <v>1.39</v>
      </c>
      <c r="E9" s="145">
        <v>0.59</v>
      </c>
    </row>
    <row r="10" spans="1:5" x14ac:dyDescent="0.2">
      <c r="A10" s="143" t="s">
        <v>56</v>
      </c>
      <c r="B10" s="144">
        <v>6.16</v>
      </c>
      <c r="C10" s="144">
        <v>7.4</v>
      </c>
      <c r="D10" s="144">
        <v>8.9600000000000009</v>
      </c>
      <c r="E10" s="145">
        <v>6.16</v>
      </c>
    </row>
    <row r="11" spans="1:5" x14ac:dyDescent="0.2">
      <c r="A11" s="143" t="s">
        <v>57</v>
      </c>
      <c r="B11" s="147">
        <f>SUM(B12:B15)</f>
        <v>10.65</v>
      </c>
      <c r="C11" s="147">
        <f>SUM(C12:C15)</f>
        <v>10.65</v>
      </c>
      <c r="D11" s="147">
        <f>SUM(D12:D15)</f>
        <v>10.65</v>
      </c>
      <c r="E11" s="145">
        <f>SUM(E12:E15)</f>
        <v>10.65</v>
      </c>
    </row>
    <row r="12" spans="1:5" x14ac:dyDescent="0.2">
      <c r="A12" s="143" t="s">
        <v>58</v>
      </c>
      <c r="B12" s="144">
        <v>0.65</v>
      </c>
      <c r="C12" s="144">
        <v>0.65</v>
      </c>
      <c r="D12" s="144">
        <v>0.65</v>
      </c>
      <c r="E12" s="145">
        <v>0.65</v>
      </c>
    </row>
    <row r="13" spans="1:5" x14ac:dyDescent="0.2">
      <c r="A13" s="143" t="s">
        <v>59</v>
      </c>
      <c r="B13" s="144">
        <v>3</v>
      </c>
      <c r="C13" s="144">
        <v>3</v>
      </c>
      <c r="D13" s="144">
        <v>3</v>
      </c>
      <c r="E13" s="145">
        <v>3</v>
      </c>
    </row>
    <row r="14" spans="1:5" x14ac:dyDescent="0.2">
      <c r="A14" s="143" t="s">
        <v>60</v>
      </c>
      <c r="B14" s="144">
        <v>4.5</v>
      </c>
      <c r="C14" s="144">
        <v>4.5</v>
      </c>
      <c r="D14" s="144">
        <v>4.5</v>
      </c>
      <c r="E14" s="145">
        <v>4.5</v>
      </c>
    </row>
    <row r="15" spans="1:5" x14ac:dyDescent="0.2">
      <c r="A15" s="143" t="s">
        <v>383</v>
      </c>
      <c r="B15" s="144">
        <v>2.5</v>
      </c>
      <c r="C15" s="144">
        <v>2.5</v>
      </c>
      <c r="D15" s="144">
        <v>2.5</v>
      </c>
      <c r="E15" s="145">
        <v>2.5</v>
      </c>
    </row>
    <row r="16" spans="1:5" x14ac:dyDescent="0.2">
      <c r="A16" s="148"/>
      <c r="B16" s="149"/>
      <c r="C16" s="149"/>
      <c r="D16" s="149"/>
      <c r="E16" s="149"/>
    </row>
    <row r="17" spans="1:5" x14ac:dyDescent="0.2">
      <c r="A17" s="371" t="s">
        <v>81</v>
      </c>
      <c r="B17" s="371"/>
      <c r="C17" s="371"/>
      <c r="D17" s="371"/>
      <c r="E17" s="371"/>
    </row>
    <row r="18" spans="1:5" ht="55.15" customHeight="1" x14ac:dyDescent="0.2">
      <c r="A18" s="361" t="s">
        <v>1260</v>
      </c>
      <c r="B18" s="361"/>
      <c r="C18" s="361"/>
      <c r="D18" s="361"/>
      <c r="E18" s="361"/>
    </row>
    <row r="19" spans="1:5" x14ac:dyDescent="0.2">
      <c r="A19" s="148"/>
      <c r="B19" s="149"/>
      <c r="C19" s="149"/>
      <c r="D19" s="149"/>
      <c r="E19" s="150"/>
    </row>
    <row r="20" spans="1:5" x14ac:dyDescent="0.2">
      <c r="A20" s="362" t="s">
        <v>61</v>
      </c>
      <c r="B20" s="362"/>
      <c r="C20" s="362"/>
      <c r="D20" s="362"/>
      <c r="E20" s="362"/>
    </row>
    <row r="21" spans="1:5" ht="13.5" thickBot="1" x14ac:dyDescent="0.25"/>
    <row r="22" spans="1:5" ht="13.5" thickTop="1" x14ac:dyDescent="0.2">
      <c r="A22" s="363" t="s">
        <v>62</v>
      </c>
      <c r="B22" s="364"/>
      <c r="C22" s="364"/>
      <c r="D22" s="364"/>
      <c r="E22" s="364"/>
    </row>
    <row r="23" spans="1:5" x14ac:dyDescent="0.2">
      <c r="A23" s="365"/>
      <c r="B23" s="366"/>
      <c r="C23" s="366"/>
      <c r="D23" s="366"/>
      <c r="E23" s="366"/>
    </row>
    <row r="24" spans="1:5" ht="13.5" thickBot="1" x14ac:dyDescent="0.25">
      <c r="A24" s="367"/>
      <c r="B24" s="368"/>
      <c r="C24" s="368"/>
      <c r="D24" s="368"/>
      <c r="E24" s="368"/>
    </row>
    <row r="25" spans="1:5" ht="13.5" hidden="1" thickTop="1" x14ac:dyDescent="0.2">
      <c r="A25" s="5">
        <f t="shared" ref="A25:A30" si="0">E6/100</f>
        <v>0.03</v>
      </c>
    </row>
    <row r="26" spans="1:5" ht="13.5" hidden="1" thickTop="1" x14ac:dyDescent="0.2">
      <c r="A26" s="5">
        <f t="shared" si="0"/>
        <v>8.0000000000000002E-3</v>
      </c>
    </row>
    <row r="27" spans="1:5" ht="13.5" hidden="1" thickTop="1" x14ac:dyDescent="0.2">
      <c r="A27" s="5">
        <f t="shared" si="0"/>
        <v>9.7000000000000003E-3</v>
      </c>
    </row>
    <row r="28" spans="1:5" ht="13.5" hidden="1" thickTop="1" x14ac:dyDescent="0.2">
      <c r="A28" s="5">
        <f t="shared" si="0"/>
        <v>5.8999999999999999E-3</v>
      </c>
    </row>
    <row r="29" spans="1:5" ht="13.5" hidden="1" thickTop="1" x14ac:dyDescent="0.2">
      <c r="A29" s="5">
        <f t="shared" si="0"/>
        <v>6.1600000000000002E-2</v>
      </c>
    </row>
    <row r="30" spans="1:5" ht="13.5" hidden="1" thickTop="1" x14ac:dyDescent="0.2">
      <c r="A30" s="5">
        <f t="shared" si="0"/>
        <v>0.1065</v>
      </c>
    </row>
    <row r="31" spans="1:5" ht="13.5" thickTop="1" x14ac:dyDescent="0.2"/>
    <row r="32" spans="1:5" x14ac:dyDescent="0.2">
      <c r="A32" s="369" t="s">
        <v>63</v>
      </c>
      <c r="B32" s="369"/>
      <c r="C32" s="153"/>
      <c r="D32" s="6"/>
      <c r="E32" s="7">
        <f>((1+(A25+A26+A27))*(1+A28)*(1+A29)/(1-A30))-1</f>
        <v>0.25215503759149449</v>
      </c>
    </row>
    <row r="33" spans="1:6" x14ac:dyDescent="0.2">
      <c r="A33" s="370"/>
      <c r="B33" s="370"/>
      <c r="C33" s="370"/>
      <c r="D33" s="370"/>
      <c r="E33" s="370"/>
      <c r="F33" s="152"/>
    </row>
    <row r="35" spans="1:6" ht="15.75" x14ac:dyDescent="0.2">
      <c r="A35" s="360" t="s">
        <v>64</v>
      </c>
      <c r="B35" s="360"/>
      <c r="C35" s="360"/>
      <c r="D35" s="360"/>
      <c r="E35" s="360"/>
    </row>
    <row r="36" spans="1:6" x14ac:dyDescent="0.2">
      <c r="A36" s="4"/>
      <c r="B36" s="4"/>
      <c r="C36" s="4"/>
      <c r="D36" s="4"/>
      <c r="E36" s="4"/>
    </row>
    <row r="37" spans="1:6" x14ac:dyDescent="0.2">
      <c r="A37" s="141" t="s">
        <v>48</v>
      </c>
      <c r="B37" s="142" t="s">
        <v>49</v>
      </c>
      <c r="C37" s="142" t="s">
        <v>70</v>
      </c>
      <c r="D37" s="142" t="s">
        <v>50</v>
      </c>
      <c r="E37" s="142" t="s">
        <v>51</v>
      </c>
    </row>
    <row r="38" spans="1:6" x14ac:dyDescent="0.2">
      <c r="A38" s="143" t="s">
        <v>52</v>
      </c>
      <c r="B38" s="144">
        <v>1.5</v>
      </c>
      <c r="C38" s="144">
        <v>3.45</v>
      </c>
      <c r="D38" s="144">
        <v>4.49</v>
      </c>
      <c r="E38" s="145">
        <v>1.5</v>
      </c>
    </row>
    <row r="39" spans="1:6" x14ac:dyDescent="0.2">
      <c r="A39" s="143" t="s">
        <v>53</v>
      </c>
      <c r="B39" s="144">
        <v>0.3</v>
      </c>
      <c r="C39" s="144">
        <v>0.48</v>
      </c>
      <c r="D39" s="144">
        <v>0.82</v>
      </c>
      <c r="E39" s="145">
        <v>0.3</v>
      </c>
    </row>
    <row r="40" spans="1:6" x14ac:dyDescent="0.2">
      <c r="A40" s="143" t="s">
        <v>54</v>
      </c>
      <c r="B40" s="146">
        <v>0.56000000000000005</v>
      </c>
      <c r="C40" s="146">
        <v>0.85</v>
      </c>
      <c r="D40" s="146">
        <v>0.89</v>
      </c>
      <c r="E40" s="145">
        <v>0.56000000000000005</v>
      </c>
    </row>
    <row r="41" spans="1:6" x14ac:dyDescent="0.2">
      <c r="A41" s="143" t="s">
        <v>55</v>
      </c>
      <c r="B41" s="146">
        <v>0.85</v>
      </c>
      <c r="C41" s="146">
        <v>0.85</v>
      </c>
      <c r="D41" s="146">
        <v>1.1100000000000001</v>
      </c>
      <c r="E41" s="145">
        <v>0.85</v>
      </c>
    </row>
    <row r="42" spans="1:6" x14ac:dyDescent="0.2">
      <c r="A42" s="143" t="s">
        <v>56</v>
      </c>
      <c r="B42" s="144">
        <v>3.5</v>
      </c>
      <c r="C42" s="144">
        <v>5.1100000000000003</v>
      </c>
      <c r="D42" s="144">
        <v>6.22</v>
      </c>
      <c r="E42" s="145">
        <v>3.5</v>
      </c>
    </row>
    <row r="43" spans="1:6" x14ac:dyDescent="0.2">
      <c r="A43" s="143" t="s">
        <v>57</v>
      </c>
      <c r="B43" s="147">
        <f>SUM(B44:B46)</f>
        <v>8.15</v>
      </c>
      <c r="C43" s="147">
        <f>SUM(C44:C46)</f>
        <v>8.15</v>
      </c>
      <c r="D43" s="147">
        <f>SUM(D44:D46)</f>
        <v>8.15</v>
      </c>
      <c r="E43" s="145">
        <f>SUM(E44:E46)</f>
        <v>8.15</v>
      </c>
    </row>
    <row r="44" spans="1:6" x14ac:dyDescent="0.2">
      <c r="A44" s="143" t="s">
        <v>58</v>
      </c>
      <c r="B44" s="144">
        <v>0.65</v>
      </c>
      <c r="C44" s="144">
        <v>0.65</v>
      </c>
      <c r="D44" s="144">
        <v>0.65</v>
      </c>
      <c r="E44" s="145">
        <v>0.65</v>
      </c>
    </row>
    <row r="45" spans="1:6" x14ac:dyDescent="0.2">
      <c r="A45" s="143" t="s">
        <v>59</v>
      </c>
      <c r="B45" s="144">
        <v>3</v>
      </c>
      <c r="C45" s="144">
        <v>3</v>
      </c>
      <c r="D45" s="144">
        <v>3</v>
      </c>
      <c r="E45" s="145">
        <v>3</v>
      </c>
    </row>
    <row r="46" spans="1:6" x14ac:dyDescent="0.2">
      <c r="A46" s="143" t="s">
        <v>60</v>
      </c>
      <c r="B46" s="144">
        <v>4.5</v>
      </c>
      <c r="C46" s="144">
        <v>4.5</v>
      </c>
      <c r="D46" s="144">
        <v>4.5</v>
      </c>
      <c r="E46" s="145">
        <v>4.5</v>
      </c>
    </row>
    <row r="47" spans="1:6" x14ac:dyDescent="0.2">
      <c r="A47" s="148"/>
      <c r="B47" s="149"/>
      <c r="C47" s="149"/>
      <c r="D47" s="149"/>
      <c r="E47" s="149"/>
    </row>
    <row r="48" spans="1:6" x14ac:dyDescent="0.2">
      <c r="A48" s="148"/>
      <c r="B48" s="149"/>
      <c r="C48" s="149"/>
      <c r="D48" s="149"/>
      <c r="E48" s="150"/>
    </row>
    <row r="49" spans="1:5" x14ac:dyDescent="0.2">
      <c r="A49" s="362" t="s">
        <v>61</v>
      </c>
      <c r="B49" s="362"/>
      <c r="C49" s="362"/>
      <c r="D49" s="362"/>
      <c r="E49" s="362"/>
    </row>
    <row r="50" spans="1:5" ht="13.5" thickBot="1" x14ac:dyDescent="0.25"/>
    <row r="51" spans="1:5" ht="13.5" thickTop="1" x14ac:dyDescent="0.2">
      <c r="A51" s="363" t="s">
        <v>62</v>
      </c>
      <c r="B51" s="364"/>
      <c r="C51" s="364"/>
      <c r="D51" s="364"/>
      <c r="E51" s="364"/>
    </row>
    <row r="52" spans="1:5" x14ac:dyDescent="0.2">
      <c r="A52" s="365"/>
      <c r="B52" s="366"/>
      <c r="C52" s="366"/>
      <c r="D52" s="366"/>
      <c r="E52" s="366"/>
    </row>
    <row r="53" spans="1:5" ht="13.5" thickBot="1" x14ac:dyDescent="0.25">
      <c r="A53" s="367"/>
      <c r="B53" s="368"/>
      <c r="C53" s="368"/>
      <c r="D53" s="368"/>
      <c r="E53" s="368"/>
    </row>
    <row r="54" spans="1:5" ht="13.5" hidden="1" thickTop="1" x14ac:dyDescent="0.2">
      <c r="A54" s="5">
        <f t="shared" ref="A54:A59" si="1">E38/100</f>
        <v>1.4999999999999999E-2</v>
      </c>
    </row>
    <row r="55" spans="1:5" ht="13.5" hidden="1" thickTop="1" x14ac:dyDescent="0.2">
      <c r="A55" s="5">
        <f t="shared" si="1"/>
        <v>3.0000000000000001E-3</v>
      </c>
    </row>
    <row r="56" spans="1:5" ht="13.5" hidden="1" thickTop="1" x14ac:dyDescent="0.2">
      <c r="A56" s="5">
        <f t="shared" si="1"/>
        <v>5.6000000000000008E-3</v>
      </c>
    </row>
    <row r="57" spans="1:5" ht="13.5" hidden="1" thickTop="1" x14ac:dyDescent="0.2">
      <c r="A57" s="5">
        <f t="shared" si="1"/>
        <v>8.5000000000000006E-3</v>
      </c>
    </row>
    <row r="58" spans="1:5" ht="13.5" hidden="1" thickTop="1" x14ac:dyDescent="0.2">
      <c r="A58" s="5">
        <f t="shared" si="1"/>
        <v>3.5000000000000003E-2</v>
      </c>
    </row>
    <row r="59" spans="1:5" ht="13.5" hidden="1" thickTop="1" x14ac:dyDescent="0.2">
      <c r="A59" s="5">
        <f t="shared" si="1"/>
        <v>8.1500000000000003E-2</v>
      </c>
    </row>
    <row r="60" spans="1:5" ht="13.5" thickTop="1" x14ac:dyDescent="0.2"/>
    <row r="61" spans="1:5" x14ac:dyDescent="0.2">
      <c r="A61" s="369" t="s">
        <v>63</v>
      </c>
      <c r="B61" s="369"/>
      <c r="C61" s="153"/>
      <c r="D61" s="6"/>
      <c r="E61" s="7">
        <f>((1+(A54+A55+A56))*(1+A57)*(1+A58)/(1-A59))-1</f>
        <v>0.16323475340228644</v>
      </c>
    </row>
    <row r="62" spans="1:5" x14ac:dyDescent="0.2">
      <c r="A62" s="358"/>
      <c r="B62" s="359"/>
      <c r="C62" s="359"/>
      <c r="D62" s="359"/>
      <c r="E62" s="359"/>
    </row>
  </sheetData>
  <sheetProtection selectLockedCells="1" selectUnlockedCells="1"/>
  <mergeCells count="13">
    <mergeCell ref="A62:E62"/>
    <mergeCell ref="A1:E1"/>
    <mergeCell ref="A3:E3"/>
    <mergeCell ref="A18:E18"/>
    <mergeCell ref="A20:E20"/>
    <mergeCell ref="A22:E24"/>
    <mergeCell ref="A32:B32"/>
    <mergeCell ref="A33:E33"/>
    <mergeCell ref="A35:E35"/>
    <mergeCell ref="A49:E49"/>
    <mergeCell ref="A51:E53"/>
    <mergeCell ref="A61:B61"/>
    <mergeCell ref="A17:E17"/>
  </mergeCells>
  <pageMargins left="0.78740157480314965" right="0.78740157480314965" top="0.59055118110236227" bottom="0.59055118110236227" header="0.31496062992125984" footer="0.31496062992125984"/>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924"/>
  <sheetViews>
    <sheetView workbookViewId="0">
      <selection activeCell="B1" sqref="B1:E3"/>
    </sheetView>
  </sheetViews>
  <sheetFormatPr defaultColWidth="11.42578125" defaultRowHeight="11.25" x14ac:dyDescent="0.2"/>
  <cols>
    <col min="1" max="1" width="10" style="303" customWidth="1"/>
    <col min="2" max="2" width="14.7109375" style="204" customWidth="1"/>
    <col min="3" max="3" width="35" style="312" customWidth="1"/>
    <col min="4" max="4" width="5.7109375" style="204" customWidth="1"/>
    <col min="5" max="5" width="10.7109375" style="305" customWidth="1"/>
    <col min="6" max="6" width="12.28515625" style="306" customWidth="1"/>
    <col min="7" max="7" width="12.7109375" style="306" customWidth="1"/>
    <col min="8" max="8" width="11.42578125" style="204"/>
    <col min="9" max="9" width="13.7109375" style="204" customWidth="1"/>
    <col min="10" max="16384" width="11.42578125" style="204"/>
  </cols>
  <sheetData>
    <row r="1" spans="1:7" ht="18" customHeight="1" x14ac:dyDescent="0.2">
      <c r="A1" s="201" t="s">
        <v>13</v>
      </c>
      <c r="B1" s="375" t="s">
        <v>382</v>
      </c>
      <c r="C1" s="375"/>
      <c r="D1" s="375"/>
      <c r="E1" s="376"/>
      <c r="F1" s="202"/>
      <c r="G1" s="203"/>
    </row>
    <row r="2" spans="1:7" ht="18" customHeight="1" x14ac:dyDescent="0.2">
      <c r="A2" s="205">
        <v>43739</v>
      </c>
      <c r="B2" s="377"/>
      <c r="C2" s="377"/>
      <c r="D2" s="377"/>
      <c r="E2" s="378"/>
      <c r="F2" s="206"/>
      <c r="G2" s="207"/>
    </row>
    <row r="3" spans="1:7" ht="18" customHeight="1" thickBot="1" x14ac:dyDescent="0.25">
      <c r="A3" s="208"/>
      <c r="B3" s="379"/>
      <c r="C3" s="379"/>
      <c r="D3" s="379"/>
      <c r="E3" s="380"/>
      <c r="F3" s="209"/>
      <c r="G3" s="210"/>
    </row>
    <row r="4" spans="1:7" x14ac:dyDescent="0.2">
      <c r="A4" s="381" t="s">
        <v>19</v>
      </c>
      <c r="B4" s="383" t="s">
        <v>2163</v>
      </c>
      <c r="C4" s="383" t="s">
        <v>20</v>
      </c>
      <c r="D4" s="383" t="s">
        <v>21</v>
      </c>
      <c r="E4" s="385" t="s">
        <v>2164</v>
      </c>
      <c r="F4" s="372" t="s">
        <v>2165</v>
      </c>
      <c r="G4" s="372" t="s">
        <v>2166</v>
      </c>
    </row>
    <row r="5" spans="1:7" ht="12" thickBot="1" x14ac:dyDescent="0.25">
      <c r="A5" s="382"/>
      <c r="B5" s="384"/>
      <c r="C5" s="384"/>
      <c r="D5" s="384"/>
      <c r="E5" s="386"/>
      <c r="F5" s="373"/>
      <c r="G5" s="373"/>
    </row>
    <row r="6" spans="1:7" x14ac:dyDescent="0.2">
      <c r="A6" s="211"/>
      <c r="B6" s="212"/>
      <c r="C6" s="213" t="s">
        <v>2167</v>
      </c>
      <c r="D6" s="214"/>
      <c r="E6" s="215"/>
      <c r="F6" s="216"/>
      <c r="G6" s="217"/>
    </row>
    <row r="7" spans="1:7" ht="31.5" x14ac:dyDescent="0.2">
      <c r="A7" s="218" t="s">
        <v>1476</v>
      </c>
      <c r="B7" s="219" t="s">
        <v>2168</v>
      </c>
      <c r="C7" s="220" t="s">
        <v>108</v>
      </c>
      <c r="D7" s="221" t="s">
        <v>2169</v>
      </c>
      <c r="E7" s="222">
        <v>1</v>
      </c>
      <c r="F7" s="223"/>
      <c r="G7" s="224">
        <f>SUM(G8:G21)</f>
        <v>1985.6599999999999</v>
      </c>
    </row>
    <row r="8" spans="1:7" x14ac:dyDescent="0.2">
      <c r="A8" s="225" t="s">
        <v>2170</v>
      </c>
      <c r="B8" s="226" t="s">
        <v>2171</v>
      </c>
      <c r="C8" s="227" t="s">
        <v>2172</v>
      </c>
      <c r="D8" s="228" t="s">
        <v>1532</v>
      </c>
      <c r="E8" s="229">
        <v>24</v>
      </c>
      <c r="F8" s="230">
        <v>19.11</v>
      </c>
      <c r="G8" s="231">
        <f t="shared" ref="G8:G21" si="0">ROUND(E8*F8,2)</f>
        <v>458.64</v>
      </c>
    </row>
    <row r="9" spans="1:7" x14ac:dyDescent="0.2">
      <c r="A9" s="225" t="s">
        <v>2173</v>
      </c>
      <c r="B9" s="226" t="s">
        <v>2174</v>
      </c>
      <c r="C9" s="227" t="s">
        <v>2175</v>
      </c>
      <c r="D9" s="228" t="s">
        <v>1532</v>
      </c>
      <c r="E9" s="229">
        <v>24</v>
      </c>
      <c r="F9" s="232">
        <v>12.45</v>
      </c>
      <c r="G9" s="231">
        <f t="shared" si="0"/>
        <v>298.8</v>
      </c>
    </row>
    <row r="10" spans="1:7" x14ac:dyDescent="0.2">
      <c r="A10" s="225" t="s">
        <v>2176</v>
      </c>
      <c r="B10" s="226" t="s">
        <v>2177</v>
      </c>
      <c r="C10" s="227" t="s">
        <v>2178</v>
      </c>
      <c r="D10" s="228" t="s">
        <v>28</v>
      </c>
      <c r="E10" s="229">
        <v>1</v>
      </c>
      <c r="F10" s="232">
        <v>0.68</v>
      </c>
      <c r="G10" s="231">
        <f t="shared" si="0"/>
        <v>0.68</v>
      </c>
    </row>
    <row r="11" spans="1:7" ht="22.5" x14ac:dyDescent="0.2">
      <c r="A11" s="225" t="s">
        <v>2179</v>
      </c>
      <c r="B11" s="226" t="s">
        <v>2180</v>
      </c>
      <c r="C11" s="227" t="s">
        <v>2181</v>
      </c>
      <c r="D11" s="228" t="s">
        <v>12</v>
      </c>
      <c r="E11" s="229">
        <v>20</v>
      </c>
      <c r="F11" s="232">
        <v>8</v>
      </c>
      <c r="G11" s="231">
        <f t="shared" si="0"/>
        <v>160</v>
      </c>
    </row>
    <row r="12" spans="1:7" x14ac:dyDescent="0.2">
      <c r="A12" s="225" t="s">
        <v>2182</v>
      </c>
      <c r="B12" s="226" t="s">
        <v>2183</v>
      </c>
      <c r="C12" s="227" t="s">
        <v>2184</v>
      </c>
      <c r="D12" s="228" t="s">
        <v>28</v>
      </c>
      <c r="E12" s="229">
        <v>2</v>
      </c>
      <c r="F12" s="232">
        <v>3.52</v>
      </c>
      <c r="G12" s="231">
        <f t="shared" si="0"/>
        <v>7.04</v>
      </c>
    </row>
    <row r="13" spans="1:7" x14ac:dyDescent="0.2">
      <c r="A13" s="225" t="s">
        <v>2185</v>
      </c>
      <c r="B13" s="226" t="s">
        <v>2186</v>
      </c>
      <c r="C13" s="227" t="s">
        <v>2187</v>
      </c>
      <c r="D13" s="228" t="s">
        <v>12</v>
      </c>
      <c r="E13" s="229">
        <v>12</v>
      </c>
      <c r="F13" s="232">
        <v>2.33</v>
      </c>
      <c r="G13" s="231">
        <f t="shared" si="0"/>
        <v>27.96</v>
      </c>
    </row>
    <row r="14" spans="1:7" ht="22.5" x14ac:dyDescent="0.2">
      <c r="A14" s="225" t="s">
        <v>2188</v>
      </c>
      <c r="B14" s="226" t="s">
        <v>2189</v>
      </c>
      <c r="C14" s="227" t="s">
        <v>2190</v>
      </c>
      <c r="D14" s="228" t="s">
        <v>28</v>
      </c>
      <c r="E14" s="229">
        <v>4</v>
      </c>
      <c r="F14" s="232">
        <v>19.36</v>
      </c>
      <c r="G14" s="231">
        <f t="shared" si="0"/>
        <v>77.44</v>
      </c>
    </row>
    <row r="15" spans="1:7" ht="33.75" x14ac:dyDescent="0.2">
      <c r="A15" s="225" t="s">
        <v>2191</v>
      </c>
      <c r="B15" s="226" t="s">
        <v>2192</v>
      </c>
      <c r="C15" s="227" t="s">
        <v>2193</v>
      </c>
      <c r="D15" s="228" t="s">
        <v>12</v>
      </c>
      <c r="E15" s="229">
        <v>6</v>
      </c>
      <c r="F15" s="232">
        <v>21.41</v>
      </c>
      <c r="G15" s="231">
        <f t="shared" si="0"/>
        <v>128.46</v>
      </c>
    </row>
    <row r="16" spans="1:7" ht="33.75" x14ac:dyDescent="0.2">
      <c r="A16" s="225" t="s">
        <v>2194</v>
      </c>
      <c r="B16" s="226" t="s">
        <v>2195</v>
      </c>
      <c r="C16" s="227" t="s">
        <v>2196</v>
      </c>
      <c r="D16" s="228" t="s">
        <v>12</v>
      </c>
      <c r="E16" s="229">
        <v>2</v>
      </c>
      <c r="F16" s="232">
        <v>53.81</v>
      </c>
      <c r="G16" s="231">
        <f t="shared" si="0"/>
        <v>107.62</v>
      </c>
    </row>
    <row r="17" spans="1:7" ht="22.5" x14ac:dyDescent="0.2">
      <c r="A17" s="225" t="s">
        <v>2197</v>
      </c>
      <c r="B17" s="226" t="s">
        <v>2198</v>
      </c>
      <c r="C17" s="227" t="s">
        <v>2199</v>
      </c>
      <c r="D17" s="228" t="s">
        <v>12</v>
      </c>
      <c r="E17" s="229">
        <v>1</v>
      </c>
      <c r="F17" s="232">
        <v>20.71</v>
      </c>
      <c r="G17" s="231">
        <f t="shared" si="0"/>
        <v>20.71</v>
      </c>
    </row>
    <row r="18" spans="1:7" ht="33.75" x14ac:dyDescent="0.2">
      <c r="A18" s="225" t="s">
        <v>2200</v>
      </c>
      <c r="B18" s="226" t="s">
        <v>2201</v>
      </c>
      <c r="C18" s="227" t="s">
        <v>2202</v>
      </c>
      <c r="D18" s="228" t="s">
        <v>28</v>
      </c>
      <c r="E18" s="229">
        <v>1</v>
      </c>
      <c r="F18" s="232">
        <v>635.51</v>
      </c>
      <c r="G18" s="231">
        <f t="shared" si="0"/>
        <v>635.51</v>
      </c>
    </row>
    <row r="19" spans="1:7" ht="33.75" x14ac:dyDescent="0.2">
      <c r="A19" s="225" t="s">
        <v>2203</v>
      </c>
      <c r="B19" s="226" t="s">
        <v>2204</v>
      </c>
      <c r="C19" s="227" t="s">
        <v>2205</v>
      </c>
      <c r="D19" s="228" t="s">
        <v>28</v>
      </c>
      <c r="E19" s="229">
        <v>3</v>
      </c>
      <c r="F19" s="232">
        <v>12.76</v>
      </c>
      <c r="G19" s="231">
        <f t="shared" si="0"/>
        <v>38.28</v>
      </c>
    </row>
    <row r="20" spans="1:7" ht="33.75" x14ac:dyDescent="0.2">
      <c r="A20" s="225" t="s">
        <v>2206</v>
      </c>
      <c r="B20" s="226" t="s">
        <v>2207</v>
      </c>
      <c r="C20" s="227" t="s">
        <v>2208</v>
      </c>
      <c r="D20" s="228" t="s">
        <v>28</v>
      </c>
      <c r="E20" s="229">
        <v>4</v>
      </c>
      <c r="F20" s="232">
        <v>2.25</v>
      </c>
      <c r="G20" s="231">
        <f t="shared" si="0"/>
        <v>9</v>
      </c>
    </row>
    <row r="21" spans="1:7" ht="22.5" x14ac:dyDescent="0.2">
      <c r="A21" s="225" t="s">
        <v>2209</v>
      </c>
      <c r="B21" s="226" t="s">
        <v>2210</v>
      </c>
      <c r="C21" s="227" t="s">
        <v>2211</v>
      </c>
      <c r="D21" s="228" t="s">
        <v>28</v>
      </c>
      <c r="E21" s="229">
        <v>4</v>
      </c>
      <c r="F21" s="232">
        <v>3.88</v>
      </c>
      <c r="G21" s="231">
        <f t="shared" si="0"/>
        <v>15.52</v>
      </c>
    </row>
    <row r="22" spans="1:7" x14ac:dyDescent="0.2">
      <c r="A22" s="225"/>
      <c r="B22" s="226"/>
      <c r="C22" s="227"/>
      <c r="D22" s="228"/>
      <c r="E22" s="229"/>
      <c r="F22" s="232"/>
      <c r="G22" s="231"/>
    </row>
    <row r="23" spans="1:7" x14ac:dyDescent="0.2">
      <c r="A23" s="225"/>
      <c r="B23" s="226"/>
      <c r="C23" s="227"/>
      <c r="D23" s="228"/>
      <c r="E23" s="229"/>
      <c r="F23" s="232"/>
      <c r="G23" s="231"/>
    </row>
    <row r="24" spans="1:7" ht="42" x14ac:dyDescent="0.2">
      <c r="A24" s="218" t="s">
        <v>1477</v>
      </c>
      <c r="B24" s="233" t="s">
        <v>2212</v>
      </c>
      <c r="C24" s="220" t="s">
        <v>377</v>
      </c>
      <c r="D24" s="221" t="s">
        <v>2169</v>
      </c>
      <c r="E24" s="222">
        <v>1</v>
      </c>
      <c r="F24" s="223"/>
      <c r="G24" s="224">
        <f>SUM(G25:G40)</f>
        <v>1063.42</v>
      </c>
    </row>
    <row r="25" spans="1:7" x14ac:dyDescent="0.2">
      <c r="A25" s="234" t="s">
        <v>2170</v>
      </c>
      <c r="B25" s="235" t="s">
        <v>2213</v>
      </c>
      <c r="C25" s="227" t="s">
        <v>2214</v>
      </c>
      <c r="D25" s="236" t="s">
        <v>28</v>
      </c>
      <c r="E25" s="229">
        <v>2</v>
      </c>
      <c r="F25" s="232">
        <v>0.7</v>
      </c>
      <c r="G25" s="231">
        <f t="shared" ref="G25:G40" si="1">ROUND(E25*F25,2)</f>
        <v>1.4</v>
      </c>
    </row>
    <row r="26" spans="1:7" ht="22.5" x14ac:dyDescent="0.2">
      <c r="A26" s="234" t="s">
        <v>2173</v>
      </c>
      <c r="B26" s="235" t="s">
        <v>2215</v>
      </c>
      <c r="C26" s="227" t="s">
        <v>2216</v>
      </c>
      <c r="D26" s="236" t="s">
        <v>28</v>
      </c>
      <c r="E26" s="229">
        <v>1</v>
      </c>
      <c r="F26" s="231">
        <v>6.45</v>
      </c>
      <c r="G26" s="231">
        <f t="shared" si="1"/>
        <v>6.45</v>
      </c>
    </row>
    <row r="27" spans="1:7" ht="22.5" x14ac:dyDescent="0.2">
      <c r="A27" s="234" t="s">
        <v>2176</v>
      </c>
      <c r="B27" s="235" t="s">
        <v>2217</v>
      </c>
      <c r="C27" s="227" t="s">
        <v>2218</v>
      </c>
      <c r="D27" s="236" t="s">
        <v>28</v>
      </c>
      <c r="E27" s="229">
        <v>1</v>
      </c>
      <c r="F27" s="230">
        <v>688.43</v>
      </c>
      <c r="G27" s="231">
        <f t="shared" si="1"/>
        <v>688.43</v>
      </c>
    </row>
    <row r="28" spans="1:7" ht="22.5" x14ac:dyDescent="0.2">
      <c r="A28" s="234" t="s">
        <v>2179</v>
      </c>
      <c r="B28" s="235" t="s">
        <v>2219</v>
      </c>
      <c r="C28" s="227" t="s">
        <v>2220</v>
      </c>
      <c r="D28" s="236" t="s">
        <v>28</v>
      </c>
      <c r="E28" s="229">
        <v>1</v>
      </c>
      <c r="F28" s="232">
        <v>1.01</v>
      </c>
      <c r="G28" s="231">
        <f t="shared" si="1"/>
        <v>1.01</v>
      </c>
    </row>
    <row r="29" spans="1:7" ht="22.5" x14ac:dyDescent="0.2">
      <c r="A29" s="234" t="s">
        <v>2182</v>
      </c>
      <c r="B29" s="235" t="s">
        <v>2221</v>
      </c>
      <c r="C29" s="227" t="s">
        <v>2222</v>
      </c>
      <c r="D29" s="236" t="s">
        <v>28</v>
      </c>
      <c r="E29" s="229">
        <v>1</v>
      </c>
      <c r="F29" s="232">
        <v>1.07</v>
      </c>
      <c r="G29" s="231">
        <f t="shared" si="1"/>
        <v>1.07</v>
      </c>
    </row>
    <row r="30" spans="1:7" x14ac:dyDescent="0.2">
      <c r="A30" s="234" t="s">
        <v>2185</v>
      </c>
      <c r="B30" s="235" t="s">
        <v>2223</v>
      </c>
      <c r="C30" s="227" t="s">
        <v>2224</v>
      </c>
      <c r="D30" s="236" t="s">
        <v>12</v>
      </c>
      <c r="E30" s="229">
        <v>4.5</v>
      </c>
      <c r="F30" s="232">
        <v>8.17</v>
      </c>
      <c r="G30" s="231">
        <f t="shared" si="1"/>
        <v>36.770000000000003</v>
      </c>
    </row>
    <row r="31" spans="1:7" ht="22.5" x14ac:dyDescent="0.2">
      <c r="A31" s="234" t="s">
        <v>2188</v>
      </c>
      <c r="B31" s="235" t="s">
        <v>2225</v>
      </c>
      <c r="C31" s="227" t="s">
        <v>2226</v>
      </c>
      <c r="D31" s="236" t="s">
        <v>28</v>
      </c>
      <c r="E31" s="229">
        <v>1</v>
      </c>
      <c r="F31" s="232">
        <v>0.66</v>
      </c>
      <c r="G31" s="231">
        <f t="shared" si="1"/>
        <v>0.66</v>
      </c>
    </row>
    <row r="32" spans="1:7" ht="22.5" x14ac:dyDescent="0.2">
      <c r="A32" s="234" t="s">
        <v>2191</v>
      </c>
      <c r="B32" s="235" t="s">
        <v>2227</v>
      </c>
      <c r="C32" s="227" t="s">
        <v>2228</v>
      </c>
      <c r="D32" s="236" t="s">
        <v>28</v>
      </c>
      <c r="E32" s="229">
        <v>1</v>
      </c>
      <c r="F32" s="232">
        <v>18.440000000000001</v>
      </c>
      <c r="G32" s="231">
        <f t="shared" si="1"/>
        <v>18.440000000000001</v>
      </c>
    </row>
    <row r="33" spans="1:7" ht="22.5" x14ac:dyDescent="0.2">
      <c r="A33" s="234" t="s">
        <v>2194</v>
      </c>
      <c r="B33" s="235" t="s">
        <v>2229</v>
      </c>
      <c r="C33" s="227" t="s">
        <v>2230</v>
      </c>
      <c r="D33" s="236" t="s">
        <v>28</v>
      </c>
      <c r="E33" s="229">
        <v>1</v>
      </c>
      <c r="F33" s="232">
        <v>17.48</v>
      </c>
      <c r="G33" s="231">
        <f t="shared" si="1"/>
        <v>17.48</v>
      </c>
    </row>
    <row r="34" spans="1:7" ht="22.5" x14ac:dyDescent="0.2">
      <c r="A34" s="234" t="s">
        <v>2197</v>
      </c>
      <c r="B34" s="235" t="s">
        <v>2231</v>
      </c>
      <c r="C34" s="227" t="s">
        <v>2232</v>
      </c>
      <c r="D34" s="236" t="s">
        <v>12</v>
      </c>
      <c r="E34" s="229">
        <v>6</v>
      </c>
      <c r="F34" s="232">
        <v>4.6399999999999997</v>
      </c>
      <c r="G34" s="231">
        <f t="shared" si="1"/>
        <v>27.84</v>
      </c>
    </row>
    <row r="35" spans="1:7" ht="22.5" x14ac:dyDescent="0.2">
      <c r="A35" s="234" t="s">
        <v>2200</v>
      </c>
      <c r="B35" s="235" t="s">
        <v>2233</v>
      </c>
      <c r="C35" s="227" t="s">
        <v>2234</v>
      </c>
      <c r="D35" s="236" t="s">
        <v>28</v>
      </c>
      <c r="E35" s="229">
        <v>1</v>
      </c>
      <c r="F35" s="232">
        <v>4.1500000000000004</v>
      </c>
      <c r="G35" s="231">
        <f t="shared" si="1"/>
        <v>4.1500000000000004</v>
      </c>
    </row>
    <row r="36" spans="1:7" ht="22.5" x14ac:dyDescent="0.2">
      <c r="A36" s="234" t="s">
        <v>2203</v>
      </c>
      <c r="B36" s="235" t="s">
        <v>2235</v>
      </c>
      <c r="C36" s="227" t="s">
        <v>2236</v>
      </c>
      <c r="D36" s="236" t="s">
        <v>1532</v>
      </c>
      <c r="E36" s="229">
        <v>4</v>
      </c>
      <c r="F36" s="232">
        <v>18.5</v>
      </c>
      <c r="G36" s="231">
        <f t="shared" si="1"/>
        <v>74</v>
      </c>
    </row>
    <row r="37" spans="1:7" x14ac:dyDescent="0.2">
      <c r="A37" s="234" t="s">
        <v>2206</v>
      </c>
      <c r="B37" s="235" t="s">
        <v>2237</v>
      </c>
      <c r="C37" s="227" t="s">
        <v>2238</v>
      </c>
      <c r="D37" s="236" t="s">
        <v>1532</v>
      </c>
      <c r="E37" s="229">
        <v>4</v>
      </c>
      <c r="F37" s="232">
        <v>17.170000000000002</v>
      </c>
      <c r="G37" s="231">
        <f t="shared" si="1"/>
        <v>68.680000000000007</v>
      </c>
    </row>
    <row r="38" spans="1:7" x14ac:dyDescent="0.2">
      <c r="A38" s="234" t="s">
        <v>2209</v>
      </c>
      <c r="B38" s="235" t="s">
        <v>2174</v>
      </c>
      <c r="C38" s="227" t="s">
        <v>2175</v>
      </c>
      <c r="D38" s="236" t="s">
        <v>1532</v>
      </c>
      <c r="E38" s="229">
        <v>4</v>
      </c>
      <c r="F38" s="232">
        <v>12.45</v>
      </c>
      <c r="G38" s="231">
        <f t="shared" si="1"/>
        <v>49.8</v>
      </c>
    </row>
    <row r="39" spans="1:7" x14ac:dyDescent="0.2">
      <c r="A39" s="234" t="s">
        <v>2239</v>
      </c>
      <c r="B39" s="235" t="s">
        <v>2240</v>
      </c>
      <c r="C39" s="237" t="s">
        <v>2241</v>
      </c>
      <c r="D39" s="238" t="s">
        <v>734</v>
      </c>
      <c r="E39" s="229">
        <v>0.85</v>
      </c>
      <c r="F39" s="232">
        <v>49.25</v>
      </c>
      <c r="G39" s="231">
        <f t="shared" si="1"/>
        <v>41.86</v>
      </c>
    </row>
    <row r="40" spans="1:7" ht="33.75" x14ac:dyDescent="0.2">
      <c r="A40" s="234" t="s">
        <v>2242</v>
      </c>
      <c r="B40" s="235" t="s">
        <v>254</v>
      </c>
      <c r="C40" s="237" t="s">
        <v>2243</v>
      </c>
      <c r="D40" s="236" t="s">
        <v>734</v>
      </c>
      <c r="E40" s="229">
        <v>0.85</v>
      </c>
      <c r="F40" s="232">
        <v>29.86</v>
      </c>
      <c r="G40" s="231">
        <f t="shared" si="1"/>
        <v>25.38</v>
      </c>
    </row>
    <row r="41" spans="1:7" x14ac:dyDescent="0.2">
      <c r="A41" s="225"/>
      <c r="B41" s="226"/>
      <c r="C41" s="227"/>
      <c r="D41" s="228"/>
      <c r="E41" s="229"/>
      <c r="F41" s="232"/>
      <c r="G41" s="231"/>
    </row>
    <row r="42" spans="1:7" x14ac:dyDescent="0.2">
      <c r="A42" s="225"/>
      <c r="B42" s="226"/>
      <c r="C42" s="227"/>
      <c r="D42" s="228"/>
      <c r="E42" s="229"/>
      <c r="F42" s="232"/>
      <c r="G42" s="231"/>
    </row>
    <row r="43" spans="1:7" ht="31.5" x14ac:dyDescent="0.2">
      <c r="A43" s="218" t="s">
        <v>547</v>
      </c>
      <c r="B43" s="219" t="s">
        <v>2244</v>
      </c>
      <c r="C43" s="220" t="s">
        <v>380</v>
      </c>
      <c r="D43" s="221" t="s">
        <v>2169</v>
      </c>
      <c r="E43" s="222">
        <v>1</v>
      </c>
      <c r="F43" s="223"/>
      <c r="G43" s="224">
        <f>SUM(G44:G53)</f>
        <v>44.599999999999994</v>
      </c>
    </row>
    <row r="44" spans="1:7" x14ac:dyDescent="0.2">
      <c r="A44" s="239" t="s">
        <v>2170</v>
      </c>
      <c r="B44" s="235" t="s">
        <v>2245</v>
      </c>
      <c r="C44" s="237" t="s">
        <v>2246</v>
      </c>
      <c r="D44" s="238" t="s">
        <v>28</v>
      </c>
      <c r="E44" s="240">
        <v>0.16</v>
      </c>
      <c r="F44" s="230">
        <v>24.9</v>
      </c>
      <c r="G44" s="231">
        <f t="shared" ref="G44:G53" si="2">ROUND(E44*F44,2)</f>
        <v>3.98</v>
      </c>
    </row>
    <row r="45" spans="1:7" x14ac:dyDescent="0.2">
      <c r="A45" s="239" t="s">
        <v>2173</v>
      </c>
      <c r="B45" s="235" t="s">
        <v>2247</v>
      </c>
      <c r="C45" s="237" t="s">
        <v>2248</v>
      </c>
      <c r="D45" s="238" t="s">
        <v>28</v>
      </c>
      <c r="E45" s="240">
        <v>0.18666666666666668</v>
      </c>
      <c r="F45" s="230">
        <v>7.69</v>
      </c>
      <c r="G45" s="231">
        <f t="shared" si="2"/>
        <v>1.44</v>
      </c>
    </row>
    <row r="46" spans="1:7" x14ac:dyDescent="0.2">
      <c r="A46" s="239" t="s">
        <v>2176</v>
      </c>
      <c r="B46" s="235" t="s">
        <v>2249</v>
      </c>
      <c r="C46" s="237" t="s">
        <v>2250</v>
      </c>
      <c r="D46" s="238" t="s">
        <v>2251</v>
      </c>
      <c r="E46" s="240">
        <v>0.10666666666666667</v>
      </c>
      <c r="F46" s="230">
        <v>4.2699999999999996</v>
      </c>
      <c r="G46" s="231">
        <f t="shared" si="2"/>
        <v>0.46</v>
      </c>
    </row>
    <row r="47" spans="1:7" x14ac:dyDescent="0.2">
      <c r="A47" s="239" t="s">
        <v>2179</v>
      </c>
      <c r="B47" s="235" t="s">
        <v>2252</v>
      </c>
      <c r="C47" s="237" t="s">
        <v>2253</v>
      </c>
      <c r="D47" s="238" t="s">
        <v>2251</v>
      </c>
      <c r="E47" s="240">
        <v>0.08</v>
      </c>
      <c r="F47" s="230">
        <v>11.48</v>
      </c>
      <c r="G47" s="231">
        <f t="shared" si="2"/>
        <v>0.92</v>
      </c>
    </row>
    <row r="48" spans="1:7" x14ac:dyDescent="0.2">
      <c r="A48" s="239" t="s">
        <v>2182</v>
      </c>
      <c r="B48" s="235" t="s">
        <v>2254</v>
      </c>
      <c r="C48" s="237" t="s">
        <v>2255</v>
      </c>
      <c r="D48" s="238" t="s">
        <v>305</v>
      </c>
      <c r="E48" s="240">
        <v>0.16</v>
      </c>
      <c r="F48" s="230">
        <v>0.36</v>
      </c>
      <c r="G48" s="231">
        <f t="shared" si="2"/>
        <v>0.06</v>
      </c>
    </row>
    <row r="49" spans="1:7" x14ac:dyDescent="0.2">
      <c r="A49" s="239" t="s">
        <v>2185</v>
      </c>
      <c r="B49" s="235" t="s">
        <v>2237</v>
      </c>
      <c r="C49" s="237" t="s">
        <v>2238</v>
      </c>
      <c r="D49" s="238" t="s">
        <v>1532</v>
      </c>
      <c r="E49" s="240">
        <v>0.13733333333333334</v>
      </c>
      <c r="F49" s="232">
        <v>17.170000000000002</v>
      </c>
      <c r="G49" s="231">
        <f t="shared" si="2"/>
        <v>2.36</v>
      </c>
    </row>
    <row r="50" spans="1:7" ht="22.5" x14ac:dyDescent="0.2">
      <c r="A50" s="239" t="s">
        <v>2188</v>
      </c>
      <c r="B50" s="235" t="s">
        <v>2235</v>
      </c>
      <c r="C50" s="237" t="s">
        <v>2236</v>
      </c>
      <c r="D50" s="238" t="s">
        <v>1532</v>
      </c>
      <c r="E50" s="240">
        <v>0.13733333333333334</v>
      </c>
      <c r="F50" s="232">
        <v>18.5</v>
      </c>
      <c r="G50" s="231">
        <f t="shared" si="2"/>
        <v>2.54</v>
      </c>
    </row>
    <row r="51" spans="1:7" x14ac:dyDescent="0.2">
      <c r="A51" s="239" t="s">
        <v>2191</v>
      </c>
      <c r="B51" s="235" t="s">
        <v>2171</v>
      </c>
      <c r="C51" s="237" t="s">
        <v>2172</v>
      </c>
      <c r="D51" s="238" t="s">
        <v>1532</v>
      </c>
      <c r="E51" s="240">
        <v>0.13733333333333334</v>
      </c>
      <c r="F51" s="230">
        <v>19.11</v>
      </c>
      <c r="G51" s="231">
        <f t="shared" si="2"/>
        <v>2.62</v>
      </c>
    </row>
    <row r="52" spans="1:7" x14ac:dyDescent="0.2">
      <c r="A52" s="239" t="s">
        <v>2194</v>
      </c>
      <c r="B52" s="235" t="s">
        <v>2256</v>
      </c>
      <c r="C52" s="237" t="s">
        <v>2257</v>
      </c>
      <c r="D52" s="238" t="s">
        <v>1532</v>
      </c>
      <c r="E52" s="240">
        <v>0.13733333333333334</v>
      </c>
      <c r="F52" s="230">
        <v>20.03</v>
      </c>
      <c r="G52" s="231">
        <f t="shared" si="2"/>
        <v>2.75</v>
      </c>
    </row>
    <row r="53" spans="1:7" x14ac:dyDescent="0.2">
      <c r="A53" s="239" t="s">
        <v>2197</v>
      </c>
      <c r="B53" s="235" t="s">
        <v>2174</v>
      </c>
      <c r="C53" s="237" t="s">
        <v>2175</v>
      </c>
      <c r="D53" s="238" t="s">
        <v>1532</v>
      </c>
      <c r="E53" s="240">
        <v>2.2066666666666666</v>
      </c>
      <c r="F53" s="232">
        <v>12.45</v>
      </c>
      <c r="G53" s="231">
        <f t="shared" si="2"/>
        <v>27.47</v>
      </c>
    </row>
    <row r="54" spans="1:7" x14ac:dyDescent="0.2">
      <c r="A54" s="225"/>
      <c r="B54" s="226"/>
      <c r="C54" s="227"/>
      <c r="D54" s="228"/>
      <c r="E54" s="229"/>
      <c r="F54" s="232"/>
      <c r="G54" s="231"/>
    </row>
    <row r="55" spans="1:7" x14ac:dyDescent="0.2">
      <c r="A55" s="225"/>
      <c r="B55" s="226"/>
      <c r="C55" s="227"/>
      <c r="D55" s="228"/>
      <c r="E55" s="229"/>
      <c r="F55" s="232"/>
      <c r="G55" s="231"/>
    </row>
    <row r="56" spans="1:7" ht="42" x14ac:dyDescent="0.2">
      <c r="A56" s="218" t="s">
        <v>548</v>
      </c>
      <c r="B56" s="233" t="s">
        <v>2258</v>
      </c>
      <c r="C56" s="220" t="s">
        <v>378</v>
      </c>
      <c r="D56" s="221" t="s">
        <v>2169</v>
      </c>
      <c r="E56" s="222">
        <v>1</v>
      </c>
      <c r="F56" s="223"/>
      <c r="G56" s="224">
        <f>SUM(G57:G65)</f>
        <v>4144.8</v>
      </c>
    </row>
    <row r="57" spans="1:7" ht="33.75" x14ac:dyDescent="0.2">
      <c r="A57" s="241" t="s">
        <v>2170</v>
      </c>
      <c r="B57" s="235" t="s">
        <v>2259</v>
      </c>
      <c r="C57" s="227" t="s">
        <v>2260</v>
      </c>
      <c r="D57" s="236"/>
      <c r="E57" s="229"/>
      <c r="F57" s="232"/>
      <c r="G57" s="230"/>
    </row>
    <row r="58" spans="1:7" ht="33.75" x14ac:dyDescent="0.2">
      <c r="A58" s="241" t="s">
        <v>2261</v>
      </c>
      <c r="B58" s="235" t="s">
        <v>2262</v>
      </c>
      <c r="C58" s="227" t="s">
        <v>2263</v>
      </c>
      <c r="D58" s="236" t="s">
        <v>1532</v>
      </c>
      <c r="E58" s="229">
        <v>9</v>
      </c>
      <c r="F58" s="232">
        <v>298.24</v>
      </c>
      <c r="G58" s="231">
        <f>ROUND(E58*F58,2)</f>
        <v>2684.16</v>
      </c>
    </row>
    <row r="59" spans="1:7" ht="22.5" x14ac:dyDescent="0.2">
      <c r="A59" s="241" t="s">
        <v>2173</v>
      </c>
      <c r="B59" s="235" t="s">
        <v>2264</v>
      </c>
      <c r="C59" s="227" t="s">
        <v>2265</v>
      </c>
      <c r="D59" s="236"/>
      <c r="E59" s="229"/>
      <c r="F59" s="232"/>
      <c r="G59" s="230"/>
    </row>
    <row r="60" spans="1:7" ht="33.75" x14ac:dyDescent="0.2">
      <c r="A60" s="241" t="s">
        <v>2266</v>
      </c>
      <c r="B60" s="235" t="s">
        <v>2267</v>
      </c>
      <c r="C60" s="227" t="s">
        <v>2268</v>
      </c>
      <c r="D60" s="236" t="s">
        <v>1532</v>
      </c>
      <c r="E60" s="229">
        <v>0.125</v>
      </c>
      <c r="F60" s="232">
        <v>105.7</v>
      </c>
      <c r="G60" s="231">
        <f t="shared" ref="G60:G61" si="3">ROUND(E60*F60,2)</f>
        <v>13.21</v>
      </c>
    </row>
    <row r="61" spans="1:7" ht="22.5" x14ac:dyDescent="0.2">
      <c r="A61" s="241" t="s">
        <v>2269</v>
      </c>
      <c r="B61" s="235" t="s">
        <v>2174</v>
      </c>
      <c r="C61" s="227" t="s">
        <v>2270</v>
      </c>
      <c r="D61" s="236" t="s">
        <v>1532</v>
      </c>
      <c r="E61" s="229">
        <v>4.5</v>
      </c>
      <c r="F61" s="232">
        <v>12.45</v>
      </c>
      <c r="G61" s="231">
        <f t="shared" si="3"/>
        <v>56.03</v>
      </c>
    </row>
    <row r="62" spans="1:7" ht="33.75" x14ac:dyDescent="0.2">
      <c r="A62" s="241" t="s">
        <v>2271</v>
      </c>
      <c r="B62" s="235" t="s">
        <v>2272</v>
      </c>
      <c r="C62" s="227" t="s">
        <v>2273</v>
      </c>
      <c r="D62" s="236"/>
      <c r="E62" s="229"/>
      <c r="F62" s="232"/>
      <c r="G62" s="231"/>
    </row>
    <row r="63" spans="1:7" ht="22.5" x14ac:dyDescent="0.2">
      <c r="A63" s="241" t="s">
        <v>2274</v>
      </c>
      <c r="B63" s="235" t="s">
        <v>2174</v>
      </c>
      <c r="C63" s="227" t="s">
        <v>2275</v>
      </c>
      <c r="D63" s="236" t="s">
        <v>1532</v>
      </c>
      <c r="E63" s="229">
        <v>94.97</v>
      </c>
      <c r="F63" s="232">
        <v>12.45</v>
      </c>
      <c r="G63" s="231">
        <f t="shared" ref="G63:G65" si="4">ROUND(E63*F63,2)</f>
        <v>1182.3800000000001</v>
      </c>
    </row>
    <row r="64" spans="1:7" ht="45" x14ac:dyDescent="0.2">
      <c r="A64" s="241" t="s">
        <v>2276</v>
      </c>
      <c r="B64" s="235" t="s">
        <v>2277</v>
      </c>
      <c r="C64" s="227" t="s">
        <v>2278</v>
      </c>
      <c r="D64" s="236" t="s">
        <v>2279</v>
      </c>
      <c r="E64" s="229">
        <v>0.47565000000000002</v>
      </c>
      <c r="F64" s="231">
        <v>120.8</v>
      </c>
      <c r="G64" s="231">
        <f t="shared" si="4"/>
        <v>57.46</v>
      </c>
    </row>
    <row r="65" spans="1:7" ht="45" x14ac:dyDescent="0.2">
      <c r="A65" s="241" t="s">
        <v>2280</v>
      </c>
      <c r="B65" s="235" t="s">
        <v>2281</v>
      </c>
      <c r="C65" s="227" t="s">
        <v>2282</v>
      </c>
      <c r="D65" s="236" t="s">
        <v>2283</v>
      </c>
      <c r="E65" s="229">
        <v>4.59</v>
      </c>
      <c r="F65" s="231">
        <v>33.020000000000003</v>
      </c>
      <c r="G65" s="231">
        <f t="shared" si="4"/>
        <v>151.56</v>
      </c>
    </row>
    <row r="66" spans="1:7" x14ac:dyDescent="0.2">
      <c r="A66" s="242"/>
      <c r="B66" s="235"/>
      <c r="C66" s="237"/>
      <c r="D66" s="238"/>
      <c r="E66" s="240"/>
      <c r="F66" s="230"/>
      <c r="G66" s="231"/>
    </row>
    <row r="67" spans="1:7" ht="22.5" x14ac:dyDescent="0.2">
      <c r="A67" s="242"/>
      <c r="B67" s="235"/>
      <c r="C67" s="237" t="s">
        <v>2284</v>
      </c>
      <c r="D67" s="238"/>
      <c r="E67" s="240"/>
      <c r="F67" s="230"/>
      <c r="G67" s="231"/>
    </row>
    <row r="68" spans="1:7" x14ac:dyDescent="0.2">
      <c r="A68" s="242"/>
      <c r="B68" s="235"/>
      <c r="C68" s="237" t="s">
        <v>2285</v>
      </c>
      <c r="D68" s="238"/>
      <c r="E68" s="240"/>
      <c r="F68" s="230"/>
      <c r="G68" s="231"/>
    </row>
    <row r="69" spans="1:7" ht="22.5" x14ac:dyDescent="0.2">
      <c r="A69" s="242"/>
      <c r="B69" s="235"/>
      <c r="C69" s="237" t="s">
        <v>2286</v>
      </c>
      <c r="D69" s="238"/>
      <c r="E69" s="240"/>
      <c r="F69" s="230"/>
      <c r="G69" s="231"/>
    </row>
    <row r="70" spans="1:7" x14ac:dyDescent="0.2">
      <c r="A70" s="242"/>
      <c r="B70" s="235"/>
      <c r="C70" s="237" t="s">
        <v>2287</v>
      </c>
      <c r="D70" s="238"/>
      <c r="E70" s="240"/>
      <c r="F70" s="230"/>
      <c r="G70" s="231"/>
    </row>
    <row r="71" spans="1:7" x14ac:dyDescent="0.2">
      <c r="A71" s="242"/>
      <c r="B71" s="235"/>
      <c r="C71" s="237" t="s">
        <v>2288</v>
      </c>
      <c r="D71" s="238"/>
      <c r="E71" s="240"/>
      <c r="F71" s="230"/>
      <c r="G71" s="231"/>
    </row>
    <row r="72" spans="1:7" x14ac:dyDescent="0.2">
      <c r="A72" s="242"/>
      <c r="B72" s="235"/>
      <c r="C72" s="237" t="s">
        <v>2289</v>
      </c>
      <c r="D72" s="238"/>
      <c r="E72" s="240"/>
      <c r="F72" s="230"/>
      <c r="G72" s="231"/>
    </row>
    <row r="73" spans="1:7" x14ac:dyDescent="0.2">
      <c r="A73" s="242"/>
      <c r="B73" s="235"/>
      <c r="C73" s="237" t="s">
        <v>2290</v>
      </c>
      <c r="D73" s="238"/>
      <c r="E73" s="240"/>
      <c r="F73" s="230"/>
      <c r="G73" s="231"/>
    </row>
    <row r="74" spans="1:7" x14ac:dyDescent="0.2">
      <c r="A74" s="242"/>
      <c r="B74" s="235"/>
      <c r="C74" s="237"/>
      <c r="D74" s="238"/>
      <c r="E74" s="240"/>
      <c r="F74" s="230"/>
      <c r="G74" s="231"/>
    </row>
    <row r="75" spans="1:7" x14ac:dyDescent="0.2">
      <c r="A75" s="242"/>
      <c r="B75" s="235"/>
      <c r="C75" s="237"/>
      <c r="D75" s="238"/>
      <c r="E75" s="240"/>
      <c r="F75" s="230"/>
      <c r="G75" s="231"/>
    </row>
    <row r="76" spans="1:7" ht="31.5" x14ac:dyDescent="0.2">
      <c r="A76" s="218" t="s">
        <v>549</v>
      </c>
      <c r="B76" s="233" t="s">
        <v>2258</v>
      </c>
      <c r="C76" s="220" t="s">
        <v>2291</v>
      </c>
      <c r="D76" s="221" t="s">
        <v>25</v>
      </c>
      <c r="E76" s="222">
        <v>1</v>
      </c>
      <c r="F76" s="223"/>
      <c r="G76" s="224">
        <f>SUM(G77)</f>
        <v>5478</v>
      </c>
    </row>
    <row r="77" spans="1:7" x14ac:dyDescent="0.2">
      <c r="A77" s="243" t="s">
        <v>2170</v>
      </c>
      <c r="B77" s="235" t="s">
        <v>2174</v>
      </c>
      <c r="C77" s="237" t="s">
        <v>2175</v>
      </c>
      <c r="D77" s="238" t="s">
        <v>1532</v>
      </c>
      <c r="E77" s="240">
        <v>440</v>
      </c>
      <c r="F77" s="232">
        <v>12.45</v>
      </c>
      <c r="G77" s="231">
        <f t="shared" ref="G77" si="5">ROUND(E77*F77,2)</f>
        <v>5478</v>
      </c>
    </row>
    <row r="78" spans="1:7" x14ac:dyDescent="0.2">
      <c r="A78" s="225"/>
      <c r="B78" s="226"/>
      <c r="C78" s="227"/>
      <c r="D78" s="228"/>
      <c r="E78" s="229"/>
      <c r="F78" s="232"/>
      <c r="G78" s="231"/>
    </row>
    <row r="79" spans="1:7" x14ac:dyDescent="0.2">
      <c r="A79" s="225"/>
      <c r="B79" s="226"/>
      <c r="C79" s="227"/>
      <c r="D79" s="228"/>
      <c r="E79" s="229"/>
      <c r="F79" s="232"/>
      <c r="G79" s="231"/>
    </row>
    <row r="80" spans="1:7" ht="52.5" x14ac:dyDescent="0.2">
      <c r="A80" s="218" t="s">
        <v>550</v>
      </c>
      <c r="B80" s="233" t="s">
        <v>2292</v>
      </c>
      <c r="C80" s="220" t="s">
        <v>10</v>
      </c>
      <c r="D80" s="221" t="s">
        <v>25</v>
      </c>
      <c r="E80" s="222">
        <v>1</v>
      </c>
      <c r="F80" s="223"/>
      <c r="G80" s="224">
        <f>SUM(G81:G95)</f>
        <v>11211.359999999999</v>
      </c>
    </row>
    <row r="81" spans="1:7" ht="33.75" x14ac:dyDescent="0.2">
      <c r="A81" s="243" t="s">
        <v>2170</v>
      </c>
      <c r="B81" s="235" t="s">
        <v>2293</v>
      </c>
      <c r="C81" s="227" t="s">
        <v>2294</v>
      </c>
      <c r="D81" s="236" t="s">
        <v>2295</v>
      </c>
      <c r="E81" s="229">
        <v>600</v>
      </c>
      <c r="F81" s="232">
        <v>12</v>
      </c>
      <c r="G81" s="231">
        <f>ROUND(E81*F81,2)</f>
        <v>7200</v>
      </c>
    </row>
    <row r="82" spans="1:7" x14ac:dyDescent="0.2">
      <c r="A82" s="243"/>
      <c r="B82" s="235"/>
      <c r="C82" s="227"/>
      <c r="D82" s="236"/>
      <c r="E82" s="229"/>
      <c r="F82" s="232"/>
      <c r="G82" s="231"/>
    </row>
    <row r="83" spans="1:7" ht="22.5" x14ac:dyDescent="0.2">
      <c r="A83" s="243" t="s">
        <v>2173</v>
      </c>
      <c r="B83" s="235" t="s">
        <v>2296</v>
      </c>
      <c r="C83" s="227" t="s">
        <v>2297</v>
      </c>
      <c r="D83" s="236"/>
      <c r="E83" s="229"/>
      <c r="F83" s="232"/>
      <c r="G83" s="231"/>
    </row>
    <row r="84" spans="1:7" ht="22.5" x14ac:dyDescent="0.2">
      <c r="A84" s="243" t="s">
        <v>2266</v>
      </c>
      <c r="B84" s="244" t="s">
        <v>2174</v>
      </c>
      <c r="C84" s="227" t="s">
        <v>2298</v>
      </c>
      <c r="D84" s="236" t="s">
        <v>1532</v>
      </c>
      <c r="E84" s="229">
        <v>300</v>
      </c>
      <c r="F84" s="231">
        <v>12.45</v>
      </c>
      <c r="G84" s="231">
        <f>ROUND(E84*F84,2)</f>
        <v>3735</v>
      </c>
    </row>
    <row r="85" spans="1:7" x14ac:dyDescent="0.2">
      <c r="A85" s="243"/>
      <c r="B85" s="235"/>
      <c r="C85" s="227"/>
      <c r="D85" s="236"/>
      <c r="E85" s="229"/>
      <c r="F85" s="232"/>
      <c r="G85" s="231"/>
    </row>
    <row r="86" spans="1:7" ht="22.5" x14ac:dyDescent="0.2">
      <c r="A86" s="243" t="s">
        <v>2176</v>
      </c>
      <c r="B86" s="235" t="s">
        <v>2299</v>
      </c>
      <c r="C86" s="227" t="s">
        <v>2300</v>
      </c>
      <c r="D86" s="236"/>
      <c r="E86" s="229"/>
      <c r="F86" s="232"/>
      <c r="G86" s="231"/>
    </row>
    <row r="87" spans="1:7" ht="22.5" x14ac:dyDescent="0.2">
      <c r="A87" s="243" t="s">
        <v>2301</v>
      </c>
      <c r="B87" s="235" t="s">
        <v>2302</v>
      </c>
      <c r="C87" s="227" t="s">
        <v>2303</v>
      </c>
      <c r="D87" s="236" t="s">
        <v>12</v>
      </c>
      <c r="E87" s="229">
        <v>2.5625</v>
      </c>
      <c r="F87" s="232">
        <v>10.95</v>
      </c>
      <c r="G87" s="231">
        <f>ROUND(E87*F87,2)</f>
        <v>28.06</v>
      </c>
    </row>
    <row r="88" spans="1:7" x14ac:dyDescent="0.2">
      <c r="A88" s="243"/>
      <c r="B88" s="235"/>
      <c r="C88" s="227"/>
      <c r="D88" s="236"/>
      <c r="E88" s="229"/>
      <c r="F88" s="232"/>
      <c r="G88" s="231"/>
    </row>
    <row r="89" spans="1:7" ht="22.5" x14ac:dyDescent="0.2">
      <c r="A89" s="243" t="s">
        <v>2179</v>
      </c>
      <c r="B89" s="235" t="s">
        <v>2304</v>
      </c>
      <c r="C89" s="227" t="s">
        <v>2305</v>
      </c>
      <c r="D89" s="236"/>
      <c r="E89" s="229"/>
      <c r="F89" s="232"/>
      <c r="G89" s="231"/>
    </row>
    <row r="90" spans="1:7" ht="78.75" x14ac:dyDescent="0.2">
      <c r="A90" s="243" t="s">
        <v>2306</v>
      </c>
      <c r="B90" s="235" t="s">
        <v>2307</v>
      </c>
      <c r="C90" s="227" t="s">
        <v>2308</v>
      </c>
      <c r="D90" s="236" t="s">
        <v>2279</v>
      </c>
      <c r="E90" s="229">
        <v>1.8149999999999999</v>
      </c>
      <c r="F90" s="232">
        <v>115.46</v>
      </c>
      <c r="G90" s="231">
        <f>ROUND(E90*F90,2)</f>
        <v>209.56</v>
      </c>
    </row>
    <row r="91" spans="1:7" x14ac:dyDescent="0.2">
      <c r="A91" s="243"/>
      <c r="B91" s="235"/>
      <c r="C91" s="227"/>
      <c r="D91" s="236"/>
      <c r="E91" s="229"/>
      <c r="F91" s="232"/>
      <c r="G91" s="231"/>
    </row>
    <row r="92" spans="1:7" ht="22.5" x14ac:dyDescent="0.2">
      <c r="A92" s="243" t="s">
        <v>2182</v>
      </c>
      <c r="B92" s="235" t="s">
        <v>2309</v>
      </c>
      <c r="C92" s="227" t="s">
        <v>2310</v>
      </c>
      <c r="D92" s="236"/>
      <c r="E92" s="229"/>
      <c r="F92" s="232"/>
      <c r="G92" s="231"/>
    </row>
    <row r="93" spans="1:7" ht="78.75" x14ac:dyDescent="0.2">
      <c r="A93" s="243" t="s">
        <v>2311</v>
      </c>
      <c r="B93" s="235" t="s">
        <v>2312</v>
      </c>
      <c r="C93" s="227" t="s">
        <v>2313</v>
      </c>
      <c r="D93" s="236" t="s">
        <v>2283</v>
      </c>
      <c r="E93" s="229">
        <v>0.97499999999999998</v>
      </c>
      <c r="F93" s="232">
        <v>27.28</v>
      </c>
      <c r="G93" s="231">
        <f>ROUND(E93*F93,2)</f>
        <v>26.6</v>
      </c>
    </row>
    <row r="94" spans="1:7" ht="22.5" x14ac:dyDescent="0.2">
      <c r="A94" s="243" t="s">
        <v>2314</v>
      </c>
      <c r="B94" s="235" t="s">
        <v>2174</v>
      </c>
      <c r="C94" s="227" t="s">
        <v>2315</v>
      </c>
      <c r="D94" s="236" t="s">
        <v>1532</v>
      </c>
      <c r="E94" s="229">
        <v>0.97499999999999998</v>
      </c>
      <c r="F94" s="231">
        <v>12.45</v>
      </c>
      <c r="G94" s="231">
        <f>ROUND(E94*F94,2)</f>
        <v>12.14</v>
      </c>
    </row>
    <row r="95" spans="1:7" ht="157.5" x14ac:dyDescent="0.2">
      <c r="A95" s="243"/>
      <c r="B95" s="235"/>
      <c r="C95" s="227" t="s">
        <v>2316</v>
      </c>
      <c r="D95" s="236"/>
      <c r="E95" s="229"/>
      <c r="F95" s="232"/>
      <c r="G95" s="231"/>
    </row>
    <row r="96" spans="1:7" x14ac:dyDescent="0.2">
      <c r="A96" s="225"/>
      <c r="B96" s="226"/>
      <c r="C96" s="227"/>
      <c r="D96" s="228"/>
      <c r="E96" s="229"/>
      <c r="F96" s="232"/>
      <c r="G96" s="231"/>
    </row>
    <row r="97" spans="1:7" x14ac:dyDescent="0.2">
      <c r="A97" s="225"/>
      <c r="B97" s="226"/>
      <c r="C97" s="227"/>
      <c r="D97" s="228"/>
      <c r="E97" s="229"/>
      <c r="F97" s="232"/>
      <c r="G97" s="231"/>
    </row>
    <row r="98" spans="1:7" ht="31.5" x14ac:dyDescent="0.2">
      <c r="A98" s="218" t="s">
        <v>551</v>
      </c>
      <c r="B98" s="233" t="s">
        <v>2244</v>
      </c>
      <c r="C98" s="220" t="s">
        <v>9</v>
      </c>
      <c r="D98" s="221" t="s">
        <v>734</v>
      </c>
      <c r="E98" s="222">
        <v>1</v>
      </c>
      <c r="F98" s="223"/>
      <c r="G98" s="224">
        <f>SUM(G99:G105)</f>
        <v>100.13</v>
      </c>
    </row>
    <row r="99" spans="1:7" ht="22.5" x14ac:dyDescent="0.2">
      <c r="A99" s="245" t="s">
        <v>2170</v>
      </c>
      <c r="B99" s="226" t="s">
        <v>371</v>
      </c>
      <c r="C99" s="227" t="s">
        <v>2317</v>
      </c>
      <c r="D99" s="238" t="s">
        <v>74</v>
      </c>
      <c r="E99" s="240">
        <v>30</v>
      </c>
      <c r="F99" s="231">
        <v>0.78</v>
      </c>
      <c r="G99" s="231">
        <f>ROUND(E99*F99,2)</f>
        <v>23.4</v>
      </c>
    </row>
    <row r="100" spans="1:7" x14ac:dyDescent="0.2">
      <c r="A100" s="245"/>
      <c r="B100" s="235"/>
      <c r="C100" s="237"/>
      <c r="D100" s="238"/>
      <c r="E100" s="240"/>
      <c r="F100" s="231"/>
      <c r="G100" s="231"/>
    </row>
    <row r="101" spans="1:7" ht="33.75" x14ac:dyDescent="0.2">
      <c r="A101" s="245" t="s">
        <v>2173</v>
      </c>
      <c r="B101" s="235" t="s">
        <v>2318</v>
      </c>
      <c r="C101" s="237" t="s">
        <v>2319</v>
      </c>
      <c r="D101" s="238"/>
      <c r="E101" s="240"/>
      <c r="F101" s="231"/>
      <c r="G101" s="231"/>
    </row>
    <row r="102" spans="1:7" x14ac:dyDescent="0.2">
      <c r="A102" s="245" t="s">
        <v>2266</v>
      </c>
      <c r="B102" s="235" t="s">
        <v>2174</v>
      </c>
      <c r="C102" s="237" t="s">
        <v>2175</v>
      </c>
      <c r="D102" s="238" t="s">
        <v>1532</v>
      </c>
      <c r="E102" s="240">
        <v>1.125</v>
      </c>
      <c r="F102" s="232">
        <v>12.45</v>
      </c>
      <c r="G102" s="231">
        <f>ROUND(E102*F102,2)</f>
        <v>14.01</v>
      </c>
    </row>
    <row r="103" spans="1:7" ht="45" x14ac:dyDescent="0.2">
      <c r="A103" s="245" t="s">
        <v>2269</v>
      </c>
      <c r="B103" s="235" t="s">
        <v>2277</v>
      </c>
      <c r="C103" s="227" t="s">
        <v>2320</v>
      </c>
      <c r="D103" s="236" t="s">
        <v>2279</v>
      </c>
      <c r="E103" s="240">
        <v>7.4999999999999997E-3</v>
      </c>
      <c r="F103" s="231">
        <v>120.8</v>
      </c>
      <c r="G103" s="231">
        <f>ROUND(E103*F103,2)</f>
        <v>0.91</v>
      </c>
    </row>
    <row r="104" spans="1:7" ht="45" x14ac:dyDescent="0.2">
      <c r="A104" s="245" t="s">
        <v>2271</v>
      </c>
      <c r="B104" s="235" t="s">
        <v>2281</v>
      </c>
      <c r="C104" s="227" t="s">
        <v>2320</v>
      </c>
      <c r="D104" s="236" t="s">
        <v>2283</v>
      </c>
      <c r="E104" s="240">
        <v>0.28199999999999997</v>
      </c>
      <c r="F104" s="231">
        <v>33.020000000000003</v>
      </c>
      <c r="G104" s="231">
        <f>ROUND(E104*F104,2)</f>
        <v>9.31</v>
      </c>
    </row>
    <row r="105" spans="1:7" ht="22.5" x14ac:dyDescent="0.2">
      <c r="A105" s="245" t="s">
        <v>2176</v>
      </c>
      <c r="B105" s="226" t="s">
        <v>2321</v>
      </c>
      <c r="C105" s="227" t="s">
        <v>2322</v>
      </c>
      <c r="D105" s="228" t="s">
        <v>73</v>
      </c>
      <c r="E105" s="229">
        <v>1.5</v>
      </c>
      <c r="F105" s="232">
        <v>35</v>
      </c>
      <c r="G105" s="231">
        <f>ROUND(E105*F105,2)</f>
        <v>52.5</v>
      </c>
    </row>
    <row r="106" spans="1:7" x14ac:dyDescent="0.2">
      <c r="A106" s="225"/>
      <c r="B106" s="226"/>
      <c r="C106" s="227"/>
      <c r="D106" s="228"/>
      <c r="E106" s="229"/>
      <c r="F106" s="232"/>
      <c r="G106" s="231"/>
    </row>
    <row r="107" spans="1:7" x14ac:dyDescent="0.2">
      <c r="A107" s="225"/>
      <c r="B107" s="226"/>
      <c r="C107" s="227"/>
      <c r="D107" s="228"/>
      <c r="E107" s="229"/>
      <c r="F107" s="232"/>
      <c r="G107" s="231"/>
    </row>
    <row r="108" spans="1:7" ht="42" x14ac:dyDescent="0.2">
      <c r="A108" s="218" t="s">
        <v>552</v>
      </c>
      <c r="B108" s="233" t="s">
        <v>2323</v>
      </c>
      <c r="C108" s="220" t="s">
        <v>44</v>
      </c>
      <c r="D108" s="221" t="s">
        <v>2169</v>
      </c>
      <c r="E108" s="222">
        <v>1</v>
      </c>
      <c r="F108" s="223"/>
      <c r="G108" s="224">
        <f>SUM(G109:G111)</f>
        <v>3560</v>
      </c>
    </row>
    <row r="109" spans="1:7" ht="22.5" x14ac:dyDescent="0.2">
      <c r="A109" s="239" t="s">
        <v>2170</v>
      </c>
      <c r="B109" s="235" t="s">
        <v>2324</v>
      </c>
      <c r="C109" s="227" t="s">
        <v>2325</v>
      </c>
      <c r="D109" s="236" t="s">
        <v>28</v>
      </c>
      <c r="E109" s="229">
        <v>45</v>
      </c>
      <c r="F109" s="232">
        <v>32</v>
      </c>
      <c r="G109" s="231">
        <f>ROUND(E109*F109,2)</f>
        <v>1440</v>
      </c>
    </row>
    <row r="110" spans="1:7" ht="22.5" x14ac:dyDescent="0.2">
      <c r="A110" s="239" t="s">
        <v>2173</v>
      </c>
      <c r="B110" s="235" t="s">
        <v>2326</v>
      </c>
      <c r="C110" s="227" t="s">
        <v>2327</v>
      </c>
      <c r="D110" s="236" t="s">
        <v>28</v>
      </c>
      <c r="E110" s="229">
        <v>45</v>
      </c>
      <c r="F110" s="232">
        <v>32</v>
      </c>
      <c r="G110" s="231">
        <f>ROUND(E110*F110,2)</f>
        <v>1440</v>
      </c>
    </row>
    <row r="111" spans="1:7" x14ac:dyDescent="0.2">
      <c r="A111" s="239" t="s">
        <v>2176</v>
      </c>
      <c r="B111" s="235" t="s">
        <v>2328</v>
      </c>
      <c r="C111" s="227" t="s">
        <v>2329</v>
      </c>
      <c r="D111" s="236" t="s">
        <v>28</v>
      </c>
      <c r="E111" s="229">
        <v>1</v>
      </c>
      <c r="F111" s="232">
        <v>680</v>
      </c>
      <c r="G111" s="231">
        <f>ROUND(E111*F111,2)</f>
        <v>680</v>
      </c>
    </row>
    <row r="112" spans="1:7" x14ac:dyDescent="0.2">
      <c r="A112" s="225"/>
      <c r="B112" s="226"/>
      <c r="C112" s="227"/>
      <c r="D112" s="228"/>
      <c r="E112" s="229"/>
      <c r="F112" s="232"/>
      <c r="G112" s="231"/>
    </row>
    <row r="113" spans="1:7" x14ac:dyDescent="0.2">
      <c r="A113" s="225"/>
      <c r="B113" s="226"/>
      <c r="C113" s="227"/>
      <c r="D113" s="228"/>
      <c r="E113" s="229"/>
      <c r="F113" s="232"/>
      <c r="G113" s="231"/>
    </row>
    <row r="114" spans="1:7" ht="42" x14ac:dyDescent="0.2">
      <c r="A114" s="218" t="s">
        <v>553</v>
      </c>
      <c r="B114" s="233" t="s">
        <v>2330</v>
      </c>
      <c r="C114" s="220" t="s">
        <v>104</v>
      </c>
      <c r="D114" s="221" t="s">
        <v>105</v>
      </c>
      <c r="E114" s="222">
        <v>1</v>
      </c>
      <c r="F114" s="223"/>
      <c r="G114" s="224">
        <f>SUM(G115)</f>
        <v>1250</v>
      </c>
    </row>
    <row r="115" spans="1:7" x14ac:dyDescent="0.2">
      <c r="A115" s="243" t="s">
        <v>2170</v>
      </c>
      <c r="B115" s="235" t="s">
        <v>328</v>
      </c>
      <c r="C115" s="227" t="s">
        <v>2331</v>
      </c>
      <c r="D115" s="236" t="s">
        <v>2332</v>
      </c>
      <c r="E115" s="229">
        <v>1</v>
      </c>
      <c r="F115" s="231">
        <v>1250</v>
      </c>
      <c r="G115" s="231">
        <f>ROUND(E115*F115,2)</f>
        <v>1250</v>
      </c>
    </row>
    <row r="116" spans="1:7" x14ac:dyDescent="0.2">
      <c r="A116" s="225"/>
      <c r="B116" s="226"/>
      <c r="C116" s="227"/>
      <c r="D116" s="228"/>
      <c r="E116" s="229"/>
      <c r="F116" s="232"/>
      <c r="G116" s="231"/>
    </row>
    <row r="117" spans="1:7" x14ac:dyDescent="0.2">
      <c r="A117" s="225"/>
      <c r="B117" s="226"/>
      <c r="C117" s="227"/>
      <c r="D117" s="228"/>
      <c r="E117" s="229"/>
      <c r="F117" s="232"/>
      <c r="G117" s="231"/>
    </row>
    <row r="118" spans="1:7" ht="94.5" x14ac:dyDescent="0.2">
      <c r="A118" s="218" t="s">
        <v>554</v>
      </c>
      <c r="B118" s="233" t="s">
        <v>2333</v>
      </c>
      <c r="C118" s="246" t="s">
        <v>2334</v>
      </c>
      <c r="D118" s="247" t="s">
        <v>734</v>
      </c>
      <c r="E118" s="248">
        <v>1</v>
      </c>
      <c r="F118" s="224"/>
      <c r="G118" s="224">
        <f>SUM(G119:G135)</f>
        <v>48.650000000000006</v>
      </c>
    </row>
    <row r="119" spans="1:7" ht="33.75" x14ac:dyDescent="0.2">
      <c r="A119" s="249" t="s">
        <v>2170</v>
      </c>
      <c r="B119" s="226"/>
      <c r="C119" s="250" t="s">
        <v>2335</v>
      </c>
      <c r="D119" s="251"/>
      <c r="E119" s="252"/>
      <c r="F119" s="253"/>
      <c r="G119" s="254"/>
    </row>
    <row r="120" spans="1:7" ht="101.25" x14ac:dyDescent="0.2">
      <c r="A120" s="243" t="s">
        <v>2261</v>
      </c>
      <c r="B120" s="235" t="s">
        <v>2336</v>
      </c>
      <c r="C120" s="227" t="s">
        <v>2337</v>
      </c>
      <c r="D120" s="236" t="s">
        <v>28</v>
      </c>
      <c r="E120" s="229">
        <v>1.4399999999999999E-5</v>
      </c>
      <c r="F120" s="231">
        <v>33450</v>
      </c>
      <c r="G120" s="231">
        <f>ROUND(E120*F120,2)</f>
        <v>0.48</v>
      </c>
    </row>
    <row r="121" spans="1:7" ht="22.5" x14ac:dyDescent="0.2">
      <c r="A121" s="243" t="s">
        <v>2338</v>
      </c>
      <c r="B121" s="235" t="s">
        <v>2339</v>
      </c>
      <c r="C121" s="227" t="s">
        <v>2340</v>
      </c>
      <c r="D121" s="236" t="s">
        <v>1532</v>
      </c>
      <c r="E121" s="229">
        <v>4.8000000000000001E-2</v>
      </c>
      <c r="F121" s="231">
        <v>128.68</v>
      </c>
      <c r="G121" s="231">
        <f t="shared" ref="G121:G124" si="6">ROUND(E121*F121,2)</f>
        <v>6.18</v>
      </c>
    </row>
    <row r="122" spans="1:7" ht="22.5" x14ac:dyDescent="0.2">
      <c r="A122" s="243" t="s">
        <v>2341</v>
      </c>
      <c r="B122" s="235" t="s">
        <v>2342</v>
      </c>
      <c r="C122" s="227" t="s">
        <v>2343</v>
      </c>
      <c r="D122" s="236" t="s">
        <v>1532</v>
      </c>
      <c r="E122" s="229">
        <v>4.8000000000000001E-2</v>
      </c>
      <c r="F122" s="231">
        <v>21.75</v>
      </c>
      <c r="G122" s="231">
        <f t="shared" si="6"/>
        <v>1.04</v>
      </c>
    </row>
    <row r="123" spans="1:7" ht="22.5" x14ac:dyDescent="0.2">
      <c r="A123" s="243" t="s">
        <v>2344</v>
      </c>
      <c r="B123" s="235" t="s">
        <v>2345</v>
      </c>
      <c r="C123" s="227" t="s">
        <v>2346</v>
      </c>
      <c r="D123" s="236" t="s">
        <v>1532</v>
      </c>
      <c r="E123" s="229">
        <v>9.6000000000000002E-2</v>
      </c>
      <c r="F123" s="231">
        <v>16.149999999999999</v>
      </c>
      <c r="G123" s="231">
        <f t="shared" si="6"/>
        <v>1.55</v>
      </c>
    </row>
    <row r="124" spans="1:7" ht="45" x14ac:dyDescent="0.2">
      <c r="A124" s="243" t="s">
        <v>2347</v>
      </c>
      <c r="B124" s="235" t="s">
        <v>2348</v>
      </c>
      <c r="C124" s="227" t="s">
        <v>2349</v>
      </c>
      <c r="D124" s="236" t="s">
        <v>1532</v>
      </c>
      <c r="E124" s="229">
        <v>4.8000000000000001E-2</v>
      </c>
      <c r="F124" s="231">
        <v>83.07</v>
      </c>
      <c r="G124" s="231">
        <f t="shared" si="6"/>
        <v>3.99</v>
      </c>
    </row>
    <row r="125" spans="1:7" x14ac:dyDescent="0.2">
      <c r="A125" s="243"/>
      <c r="B125" s="235"/>
      <c r="C125" s="227"/>
      <c r="D125" s="236"/>
      <c r="E125" s="229"/>
      <c r="F125" s="231"/>
      <c r="G125" s="231"/>
    </row>
    <row r="126" spans="1:7" ht="33.75" x14ac:dyDescent="0.2">
      <c r="A126" s="249" t="s">
        <v>2173</v>
      </c>
      <c r="B126" s="226"/>
      <c r="C126" s="250" t="s">
        <v>2350</v>
      </c>
      <c r="D126" s="251"/>
      <c r="E126" s="252"/>
      <c r="F126" s="253"/>
      <c r="G126" s="254"/>
    </row>
    <row r="127" spans="1:7" x14ac:dyDescent="0.2">
      <c r="A127" s="243" t="s">
        <v>11</v>
      </c>
      <c r="B127" s="235" t="s">
        <v>2174</v>
      </c>
      <c r="C127" s="227" t="s">
        <v>2175</v>
      </c>
      <c r="D127" s="236" t="s">
        <v>1532</v>
      </c>
      <c r="E127" s="229">
        <v>0.15</v>
      </c>
      <c r="F127" s="231">
        <v>12.45</v>
      </c>
      <c r="G127" s="231">
        <f t="shared" ref="G127:G130" si="7">ROUND(E127*F127,2)</f>
        <v>1.87</v>
      </c>
    </row>
    <row r="128" spans="1:7" ht="22.5" x14ac:dyDescent="0.2">
      <c r="A128" s="243" t="s">
        <v>71</v>
      </c>
      <c r="B128" s="235" t="s">
        <v>2345</v>
      </c>
      <c r="C128" s="227" t="s">
        <v>2346</v>
      </c>
      <c r="D128" s="236" t="s">
        <v>1532</v>
      </c>
      <c r="E128" s="229">
        <v>0.15</v>
      </c>
      <c r="F128" s="231">
        <v>16.149999999999999</v>
      </c>
      <c r="G128" s="231">
        <f t="shared" si="7"/>
        <v>2.42</v>
      </c>
    </row>
    <row r="129" spans="1:7" ht="67.5" x14ac:dyDescent="0.2">
      <c r="A129" s="243" t="s">
        <v>129</v>
      </c>
      <c r="B129" s="235" t="s">
        <v>2351</v>
      </c>
      <c r="C129" s="227" t="s">
        <v>2352</v>
      </c>
      <c r="D129" s="236" t="s">
        <v>1532</v>
      </c>
      <c r="E129" s="229">
        <v>0.32400000000000001</v>
      </c>
      <c r="F129" s="231">
        <v>76.72</v>
      </c>
      <c r="G129" s="231">
        <f t="shared" si="7"/>
        <v>24.86</v>
      </c>
    </row>
    <row r="130" spans="1:7" ht="56.25" x14ac:dyDescent="0.2">
      <c r="A130" s="243" t="s">
        <v>128</v>
      </c>
      <c r="B130" s="235" t="s">
        <v>2353</v>
      </c>
      <c r="C130" s="227" t="s">
        <v>2354</v>
      </c>
      <c r="D130" s="236" t="s">
        <v>1532</v>
      </c>
      <c r="E130" s="229">
        <v>0.20399999999999999</v>
      </c>
      <c r="F130" s="231">
        <v>18.55</v>
      </c>
      <c r="G130" s="231">
        <f t="shared" si="7"/>
        <v>3.78</v>
      </c>
    </row>
    <row r="131" spans="1:7" x14ac:dyDescent="0.2">
      <c r="A131" s="243"/>
      <c r="B131" s="235"/>
      <c r="C131" s="227"/>
      <c r="D131" s="236"/>
      <c r="E131" s="229"/>
      <c r="F131" s="231"/>
      <c r="G131" s="231"/>
    </row>
    <row r="132" spans="1:7" ht="22.5" x14ac:dyDescent="0.2">
      <c r="A132" s="249" t="s">
        <v>2176</v>
      </c>
      <c r="B132" s="226"/>
      <c r="C132" s="250" t="s">
        <v>2355</v>
      </c>
      <c r="D132" s="251"/>
      <c r="E132" s="252"/>
      <c r="F132" s="253"/>
      <c r="G132" s="254"/>
    </row>
    <row r="133" spans="1:7" ht="22.5" x14ac:dyDescent="0.2">
      <c r="A133" s="243" t="s">
        <v>2301</v>
      </c>
      <c r="B133" s="235" t="s">
        <v>2342</v>
      </c>
      <c r="C133" s="227" t="s">
        <v>2343</v>
      </c>
      <c r="D133" s="236" t="s">
        <v>1532</v>
      </c>
      <c r="E133" s="229">
        <v>9.6000000000000002E-2</v>
      </c>
      <c r="F133" s="231">
        <v>21.75</v>
      </c>
      <c r="G133" s="231">
        <f t="shared" ref="G133:G135" si="8">ROUND(E133*F133,2)</f>
        <v>2.09</v>
      </c>
    </row>
    <row r="134" spans="1:7" x14ac:dyDescent="0.2">
      <c r="A134" s="243" t="s">
        <v>2356</v>
      </c>
      <c r="B134" s="226" t="s">
        <v>2357</v>
      </c>
      <c r="C134" s="227" t="s">
        <v>2358</v>
      </c>
      <c r="D134" s="228" t="s">
        <v>29</v>
      </c>
      <c r="E134" s="229">
        <v>0.6</v>
      </c>
      <c r="F134" s="232">
        <v>0.56000000000000005</v>
      </c>
      <c r="G134" s="231">
        <f t="shared" si="8"/>
        <v>0.34</v>
      </c>
    </row>
    <row r="135" spans="1:7" x14ac:dyDescent="0.2">
      <c r="A135" s="225" t="s">
        <v>2359</v>
      </c>
      <c r="B135" s="235" t="s">
        <v>2174</v>
      </c>
      <c r="C135" s="227" t="s">
        <v>2175</v>
      </c>
      <c r="D135" s="236" t="s">
        <v>1532</v>
      </c>
      <c r="E135" s="229">
        <v>4.3199999999999992E-3</v>
      </c>
      <c r="F135" s="232">
        <v>12.45</v>
      </c>
      <c r="G135" s="231">
        <f t="shared" si="8"/>
        <v>0.05</v>
      </c>
    </row>
    <row r="136" spans="1:7" x14ac:dyDescent="0.2">
      <c r="A136" s="225"/>
      <c r="B136" s="226"/>
      <c r="C136" s="227"/>
      <c r="D136" s="228"/>
      <c r="E136" s="229"/>
      <c r="F136" s="232"/>
      <c r="G136" s="231"/>
    </row>
    <row r="137" spans="1:7" x14ac:dyDescent="0.2">
      <c r="A137" s="225"/>
      <c r="B137" s="226"/>
      <c r="C137" s="227"/>
      <c r="D137" s="228"/>
      <c r="E137" s="229"/>
      <c r="F137" s="232"/>
      <c r="G137" s="231"/>
    </row>
    <row r="138" spans="1:7" ht="63" x14ac:dyDescent="0.2">
      <c r="A138" s="218" t="s">
        <v>555</v>
      </c>
      <c r="B138" s="233" t="s">
        <v>2360</v>
      </c>
      <c r="C138" s="220" t="s">
        <v>252</v>
      </c>
      <c r="D138" s="221" t="s">
        <v>2169</v>
      </c>
      <c r="E138" s="222">
        <v>1</v>
      </c>
      <c r="F138" s="223"/>
      <c r="G138" s="224">
        <f>SUM(G139:G141)</f>
        <v>741.49</v>
      </c>
    </row>
    <row r="139" spans="1:7" ht="67.5" x14ac:dyDescent="0.2">
      <c r="A139" s="242" t="s">
        <v>2170</v>
      </c>
      <c r="B139" s="235" t="s">
        <v>2361</v>
      </c>
      <c r="C139" s="237" t="s">
        <v>2362</v>
      </c>
      <c r="D139" s="238" t="s">
        <v>1532</v>
      </c>
      <c r="E139" s="240">
        <v>9.24</v>
      </c>
      <c r="F139" s="232">
        <v>2.08</v>
      </c>
      <c r="G139" s="231">
        <f t="shared" ref="G139:G141" si="9">ROUND(E139*F139,2)</f>
        <v>19.22</v>
      </c>
    </row>
    <row r="140" spans="1:7" x14ac:dyDescent="0.2">
      <c r="A140" s="242" t="s">
        <v>2173</v>
      </c>
      <c r="B140" s="235" t="s">
        <v>2171</v>
      </c>
      <c r="C140" s="237" t="s">
        <v>2363</v>
      </c>
      <c r="D140" s="238" t="s">
        <v>1532</v>
      </c>
      <c r="E140" s="240">
        <v>13.86</v>
      </c>
      <c r="F140" s="230">
        <v>19.11</v>
      </c>
      <c r="G140" s="231">
        <f t="shared" si="9"/>
        <v>264.86</v>
      </c>
    </row>
    <row r="141" spans="1:7" x14ac:dyDescent="0.2">
      <c r="A141" s="242" t="s">
        <v>2176</v>
      </c>
      <c r="B141" s="235" t="s">
        <v>2174</v>
      </c>
      <c r="C141" s="237" t="s">
        <v>2364</v>
      </c>
      <c r="D141" s="238" t="s">
        <v>1532</v>
      </c>
      <c r="E141" s="240">
        <v>36.74</v>
      </c>
      <c r="F141" s="232">
        <v>12.45</v>
      </c>
      <c r="G141" s="231">
        <f t="shared" si="9"/>
        <v>457.41</v>
      </c>
    </row>
    <row r="142" spans="1:7" x14ac:dyDescent="0.2">
      <c r="A142" s="225"/>
      <c r="B142" s="226"/>
      <c r="C142" s="227"/>
      <c r="D142" s="228"/>
      <c r="E142" s="229"/>
      <c r="F142" s="232"/>
      <c r="G142" s="231"/>
    </row>
    <row r="143" spans="1:7" x14ac:dyDescent="0.2">
      <c r="A143" s="255"/>
      <c r="B143" s="226"/>
      <c r="C143" s="227"/>
      <c r="D143" s="228"/>
      <c r="E143" s="229"/>
      <c r="F143" s="232"/>
      <c r="G143" s="231"/>
    </row>
    <row r="144" spans="1:7" ht="42" x14ac:dyDescent="0.2">
      <c r="A144" s="218" t="s">
        <v>556</v>
      </c>
      <c r="B144" s="233" t="s">
        <v>2365</v>
      </c>
      <c r="C144" s="220" t="s">
        <v>255</v>
      </c>
      <c r="D144" s="221" t="s">
        <v>734</v>
      </c>
      <c r="E144" s="222">
        <v>1</v>
      </c>
      <c r="F144" s="223"/>
      <c r="G144" s="224">
        <f>SUM(G145)</f>
        <v>56.03</v>
      </c>
    </row>
    <row r="145" spans="1:7" x14ac:dyDescent="0.2">
      <c r="A145" s="242" t="s">
        <v>2170</v>
      </c>
      <c r="B145" s="235" t="s">
        <v>2174</v>
      </c>
      <c r="C145" s="237" t="s">
        <v>2364</v>
      </c>
      <c r="D145" s="238" t="s">
        <v>1532</v>
      </c>
      <c r="E145" s="240">
        <v>4.5</v>
      </c>
      <c r="F145" s="232">
        <v>12.45</v>
      </c>
      <c r="G145" s="231">
        <f t="shared" ref="G145" si="10">ROUND(E145*F145,2)</f>
        <v>56.03</v>
      </c>
    </row>
    <row r="146" spans="1:7" x14ac:dyDescent="0.2">
      <c r="A146" s="242"/>
      <c r="B146" s="235"/>
      <c r="C146" s="237"/>
      <c r="D146" s="238"/>
      <c r="E146" s="240"/>
      <c r="F146" s="232"/>
      <c r="G146" s="231"/>
    </row>
    <row r="147" spans="1:7" x14ac:dyDescent="0.2">
      <c r="A147" s="225"/>
      <c r="B147" s="226"/>
      <c r="C147" s="227"/>
      <c r="D147" s="228"/>
      <c r="E147" s="229"/>
      <c r="F147" s="232"/>
      <c r="G147" s="231"/>
    </row>
    <row r="148" spans="1:7" ht="63" x14ac:dyDescent="0.2">
      <c r="A148" s="218" t="s">
        <v>557</v>
      </c>
      <c r="B148" s="219" t="s">
        <v>2366</v>
      </c>
      <c r="C148" s="220" t="s">
        <v>1271</v>
      </c>
      <c r="D148" s="221" t="s">
        <v>12</v>
      </c>
      <c r="E148" s="222">
        <v>1</v>
      </c>
      <c r="F148" s="223"/>
      <c r="G148" s="224">
        <f>SUM(G149:G157)</f>
        <v>129.71</v>
      </c>
    </row>
    <row r="149" spans="1:7" ht="45" x14ac:dyDescent="0.2">
      <c r="A149" s="225" t="s">
        <v>2170</v>
      </c>
      <c r="B149" s="226" t="s">
        <v>2367</v>
      </c>
      <c r="C149" s="227" t="s">
        <v>2368</v>
      </c>
      <c r="D149" s="228" t="s">
        <v>734</v>
      </c>
      <c r="E149" s="229">
        <v>0.18635000000000002</v>
      </c>
      <c r="F149" s="232">
        <v>401.29</v>
      </c>
      <c r="G149" s="231">
        <f t="shared" ref="G149:G157" si="11">ROUND(E149*F149,2)</f>
        <v>74.78</v>
      </c>
    </row>
    <row r="150" spans="1:7" ht="56.25" x14ac:dyDescent="0.2">
      <c r="A150" s="225" t="s">
        <v>2173</v>
      </c>
      <c r="B150" s="226" t="s">
        <v>2369</v>
      </c>
      <c r="C150" s="227" t="s">
        <v>2370</v>
      </c>
      <c r="D150" s="228" t="s">
        <v>734</v>
      </c>
      <c r="E150" s="229">
        <v>0.1668</v>
      </c>
      <c r="F150" s="232">
        <v>1.39</v>
      </c>
      <c r="G150" s="231">
        <f t="shared" si="11"/>
        <v>0.23</v>
      </c>
    </row>
    <row r="151" spans="1:7" x14ac:dyDescent="0.2">
      <c r="A151" s="225" t="s">
        <v>2176</v>
      </c>
      <c r="B151" s="226" t="s">
        <v>2174</v>
      </c>
      <c r="C151" s="227" t="s">
        <v>2175</v>
      </c>
      <c r="D151" s="228" t="s">
        <v>1532</v>
      </c>
      <c r="E151" s="229">
        <v>0.16194999999999998</v>
      </c>
      <c r="F151" s="232">
        <v>12.45</v>
      </c>
      <c r="G151" s="231">
        <f t="shared" si="11"/>
        <v>2.02</v>
      </c>
    </row>
    <row r="152" spans="1:7" ht="56.25" x14ac:dyDescent="0.2">
      <c r="A152" s="225" t="s">
        <v>2179</v>
      </c>
      <c r="B152" s="226" t="s">
        <v>2371</v>
      </c>
      <c r="C152" s="227" t="s">
        <v>2372</v>
      </c>
      <c r="D152" s="228" t="s">
        <v>2279</v>
      </c>
      <c r="E152" s="229">
        <v>2.7E-2</v>
      </c>
      <c r="F152" s="232">
        <v>355.47</v>
      </c>
      <c r="G152" s="231">
        <f t="shared" si="11"/>
        <v>9.6</v>
      </c>
    </row>
    <row r="153" spans="1:7" ht="56.25" x14ac:dyDescent="0.2">
      <c r="A153" s="225" t="s">
        <v>2182</v>
      </c>
      <c r="B153" s="226" t="s">
        <v>2373</v>
      </c>
      <c r="C153" s="227" t="s">
        <v>2374</v>
      </c>
      <c r="D153" s="228" t="s">
        <v>2283</v>
      </c>
      <c r="E153" s="229">
        <v>2.6999999999999996E-2</v>
      </c>
      <c r="F153" s="232">
        <v>147.30000000000001</v>
      </c>
      <c r="G153" s="231">
        <f t="shared" si="11"/>
        <v>3.98</v>
      </c>
    </row>
    <row r="154" spans="1:7" ht="33.75" x14ac:dyDescent="0.2">
      <c r="A154" s="225" t="s">
        <v>2185</v>
      </c>
      <c r="B154" s="226" t="s">
        <v>2375</v>
      </c>
      <c r="C154" s="227" t="s">
        <v>2376</v>
      </c>
      <c r="D154" s="228" t="s">
        <v>1532</v>
      </c>
      <c r="E154" s="229">
        <v>5.3999999999999999E-2</v>
      </c>
      <c r="F154" s="232">
        <v>113.63</v>
      </c>
      <c r="G154" s="231">
        <f t="shared" si="11"/>
        <v>6.14</v>
      </c>
    </row>
    <row r="155" spans="1:7" ht="33.75" x14ac:dyDescent="0.2">
      <c r="A155" s="225" t="s">
        <v>2188</v>
      </c>
      <c r="B155" s="226" t="s">
        <v>2377</v>
      </c>
      <c r="C155" s="227" t="s">
        <v>2378</v>
      </c>
      <c r="D155" s="228" t="s">
        <v>2379</v>
      </c>
      <c r="E155" s="229">
        <v>5.0049999999999997E-2</v>
      </c>
      <c r="F155" s="232">
        <v>1.26</v>
      </c>
      <c r="G155" s="231">
        <f t="shared" si="11"/>
        <v>0.06</v>
      </c>
    </row>
    <row r="156" spans="1:7" ht="22.5" x14ac:dyDescent="0.2">
      <c r="A156" s="225" t="s">
        <v>2191</v>
      </c>
      <c r="B156" s="226" t="s">
        <v>1592</v>
      </c>
      <c r="C156" s="227" t="s">
        <v>2380</v>
      </c>
      <c r="D156" s="228" t="s">
        <v>29</v>
      </c>
      <c r="E156" s="229">
        <v>0.85</v>
      </c>
      <c r="F156" s="232">
        <v>9.66</v>
      </c>
      <c r="G156" s="231">
        <f t="shared" si="11"/>
        <v>8.2100000000000009</v>
      </c>
    </row>
    <row r="157" spans="1:7" ht="22.5" x14ac:dyDescent="0.2">
      <c r="A157" s="225" t="s">
        <v>2194</v>
      </c>
      <c r="B157" s="226" t="s">
        <v>1275</v>
      </c>
      <c r="C157" s="227" t="s">
        <v>2381</v>
      </c>
      <c r="D157" s="228" t="s">
        <v>29</v>
      </c>
      <c r="E157" s="229">
        <v>3.62</v>
      </c>
      <c r="F157" s="232">
        <v>6.82</v>
      </c>
      <c r="G157" s="231">
        <f t="shared" si="11"/>
        <v>24.69</v>
      </c>
    </row>
    <row r="158" spans="1:7" x14ac:dyDescent="0.2">
      <c r="A158" s="225"/>
      <c r="B158" s="226"/>
      <c r="C158" s="227"/>
      <c r="D158" s="228"/>
      <c r="E158" s="229"/>
      <c r="F158" s="232"/>
      <c r="G158" s="231"/>
    </row>
    <row r="159" spans="1:7" x14ac:dyDescent="0.2">
      <c r="A159" s="225"/>
      <c r="B159" s="226"/>
      <c r="C159" s="227"/>
      <c r="D159" s="228"/>
      <c r="E159" s="229"/>
      <c r="F159" s="232"/>
      <c r="G159" s="231"/>
    </row>
    <row r="160" spans="1:7" ht="31.5" x14ac:dyDescent="0.2">
      <c r="A160" s="218" t="s">
        <v>558</v>
      </c>
      <c r="B160" s="233" t="s">
        <v>2382</v>
      </c>
      <c r="C160" s="220" t="s">
        <v>379</v>
      </c>
      <c r="D160" s="221" t="s">
        <v>2169</v>
      </c>
      <c r="E160" s="222">
        <v>1</v>
      </c>
      <c r="F160" s="223"/>
      <c r="G160" s="224">
        <f>SUM(G161:G166)</f>
        <v>20083.199999999997</v>
      </c>
    </row>
    <row r="161" spans="1:7" ht="22.5" x14ac:dyDescent="0.2">
      <c r="A161" s="239" t="s">
        <v>2170</v>
      </c>
      <c r="B161" s="235" t="s">
        <v>2383</v>
      </c>
      <c r="C161" s="256" t="s">
        <v>2384</v>
      </c>
      <c r="D161" s="257" t="s">
        <v>1532</v>
      </c>
      <c r="E161" s="258">
        <v>18</v>
      </c>
      <c r="F161" s="259">
        <v>18.03</v>
      </c>
      <c r="G161" s="231">
        <f t="shared" ref="G161:G166" si="12">ROUND(E161*F161,2)</f>
        <v>324.54000000000002</v>
      </c>
    </row>
    <row r="162" spans="1:7" x14ac:dyDescent="0.2">
      <c r="A162" s="239" t="s">
        <v>2173</v>
      </c>
      <c r="B162" s="235" t="s">
        <v>2174</v>
      </c>
      <c r="C162" s="237" t="s">
        <v>2175</v>
      </c>
      <c r="D162" s="238" t="s">
        <v>1532</v>
      </c>
      <c r="E162" s="258">
        <v>54</v>
      </c>
      <c r="F162" s="259">
        <v>12.45</v>
      </c>
      <c r="G162" s="231">
        <f t="shared" si="12"/>
        <v>672.3</v>
      </c>
    </row>
    <row r="163" spans="1:7" ht="22.5" x14ac:dyDescent="0.2">
      <c r="A163" s="239" t="s">
        <v>2176</v>
      </c>
      <c r="B163" s="235" t="s">
        <v>2385</v>
      </c>
      <c r="C163" s="256" t="s">
        <v>2386</v>
      </c>
      <c r="D163" s="257" t="s">
        <v>1532</v>
      </c>
      <c r="E163" s="258">
        <v>24</v>
      </c>
      <c r="F163" s="259">
        <v>14.95</v>
      </c>
      <c r="G163" s="231">
        <f t="shared" si="12"/>
        <v>358.8</v>
      </c>
    </row>
    <row r="164" spans="1:7" ht="56.25" x14ac:dyDescent="0.2">
      <c r="A164" s="239" t="s">
        <v>2179</v>
      </c>
      <c r="B164" s="226" t="s">
        <v>2373</v>
      </c>
      <c r="C164" s="227" t="s">
        <v>2374</v>
      </c>
      <c r="D164" s="238" t="s">
        <v>2283</v>
      </c>
      <c r="E164" s="258">
        <v>96</v>
      </c>
      <c r="F164" s="259">
        <v>147.30000000000001</v>
      </c>
      <c r="G164" s="231">
        <f t="shared" si="12"/>
        <v>14140.8</v>
      </c>
    </row>
    <row r="165" spans="1:7" ht="33.75" x14ac:dyDescent="0.2">
      <c r="A165" s="239" t="s">
        <v>2182</v>
      </c>
      <c r="B165" s="235" t="s">
        <v>2262</v>
      </c>
      <c r="C165" s="256" t="s">
        <v>2387</v>
      </c>
      <c r="D165" s="257" t="s">
        <v>1532</v>
      </c>
      <c r="E165" s="258">
        <v>9</v>
      </c>
      <c r="F165" s="259">
        <v>298.24</v>
      </c>
      <c r="G165" s="231">
        <f t="shared" si="12"/>
        <v>2684.16</v>
      </c>
    </row>
    <row r="166" spans="1:7" ht="33.75" x14ac:dyDescent="0.2">
      <c r="A166" s="239" t="s">
        <v>2185</v>
      </c>
      <c r="B166" s="235" t="s">
        <v>2267</v>
      </c>
      <c r="C166" s="256" t="s">
        <v>2388</v>
      </c>
      <c r="D166" s="257" t="s">
        <v>1532</v>
      </c>
      <c r="E166" s="258">
        <v>18</v>
      </c>
      <c r="F166" s="259">
        <v>105.7</v>
      </c>
      <c r="G166" s="231">
        <f t="shared" si="12"/>
        <v>1902.6</v>
      </c>
    </row>
    <row r="167" spans="1:7" x14ac:dyDescent="0.2">
      <c r="A167" s="225"/>
      <c r="B167" s="226"/>
      <c r="C167" s="227"/>
      <c r="D167" s="228"/>
      <c r="E167" s="229"/>
      <c r="F167" s="232"/>
      <c r="G167" s="231"/>
    </row>
    <row r="168" spans="1:7" x14ac:dyDescent="0.2">
      <c r="A168" s="225"/>
      <c r="B168" s="226"/>
      <c r="C168" s="227"/>
      <c r="D168" s="228"/>
      <c r="E168" s="229"/>
      <c r="F168" s="232"/>
      <c r="G168" s="231"/>
    </row>
    <row r="169" spans="1:7" ht="52.5" x14ac:dyDescent="0.2">
      <c r="A169" s="218" t="s">
        <v>559</v>
      </c>
      <c r="B169" s="233" t="s">
        <v>2389</v>
      </c>
      <c r="C169" s="220" t="s">
        <v>2390</v>
      </c>
      <c r="D169" s="221" t="s">
        <v>734</v>
      </c>
      <c r="E169" s="222">
        <v>1</v>
      </c>
      <c r="F169" s="223"/>
      <c r="G169" s="224">
        <f>SUM(G170:G174)</f>
        <v>430.06</v>
      </c>
    </row>
    <row r="170" spans="1:7" x14ac:dyDescent="0.2">
      <c r="A170" s="242" t="s">
        <v>2170</v>
      </c>
      <c r="B170" s="235" t="s">
        <v>2237</v>
      </c>
      <c r="C170" s="237" t="s">
        <v>2238</v>
      </c>
      <c r="D170" s="238" t="s">
        <v>1532</v>
      </c>
      <c r="E170" s="240">
        <v>2.3860000000000001</v>
      </c>
      <c r="F170" s="232">
        <v>17.170000000000002</v>
      </c>
      <c r="G170" s="231">
        <f t="shared" ref="G170:G174" si="13">ROUND(E170*F170,2)</f>
        <v>40.97</v>
      </c>
    </row>
    <row r="171" spans="1:7" x14ac:dyDescent="0.2">
      <c r="A171" s="242" t="s">
        <v>2173</v>
      </c>
      <c r="B171" s="235" t="s">
        <v>2174</v>
      </c>
      <c r="C171" s="237" t="s">
        <v>2175</v>
      </c>
      <c r="D171" s="238" t="s">
        <v>1532</v>
      </c>
      <c r="E171" s="240">
        <v>2.4500000000000002</v>
      </c>
      <c r="F171" s="232">
        <v>12.45</v>
      </c>
      <c r="G171" s="231">
        <f t="shared" si="13"/>
        <v>30.5</v>
      </c>
    </row>
    <row r="172" spans="1:7" ht="33.75" x14ac:dyDescent="0.2">
      <c r="A172" s="242" t="s">
        <v>2176</v>
      </c>
      <c r="B172" s="235" t="s">
        <v>2391</v>
      </c>
      <c r="C172" s="237" t="s">
        <v>2392</v>
      </c>
      <c r="D172" s="238" t="s">
        <v>2279</v>
      </c>
      <c r="E172" s="240">
        <v>0.314</v>
      </c>
      <c r="F172" s="232">
        <v>1.51</v>
      </c>
      <c r="G172" s="231">
        <f t="shared" si="13"/>
        <v>0.47</v>
      </c>
    </row>
    <row r="173" spans="1:7" ht="33.75" x14ac:dyDescent="0.2">
      <c r="A173" s="242" t="s">
        <v>2179</v>
      </c>
      <c r="B173" s="235" t="s">
        <v>2393</v>
      </c>
      <c r="C173" s="237" t="s">
        <v>2394</v>
      </c>
      <c r="D173" s="238" t="s">
        <v>2283</v>
      </c>
      <c r="E173" s="240">
        <v>0.91100000000000003</v>
      </c>
      <c r="F173" s="232">
        <v>0.28999999999999998</v>
      </c>
      <c r="G173" s="231">
        <f t="shared" si="13"/>
        <v>0.26</v>
      </c>
    </row>
    <row r="174" spans="1:7" ht="45" x14ac:dyDescent="0.2">
      <c r="A174" s="242" t="s">
        <v>2182</v>
      </c>
      <c r="B174" s="235" t="s">
        <v>2395</v>
      </c>
      <c r="C174" s="237" t="s">
        <v>2396</v>
      </c>
      <c r="D174" s="238" t="s">
        <v>734</v>
      </c>
      <c r="E174" s="240">
        <v>1.1499999999999999</v>
      </c>
      <c r="F174" s="232">
        <v>311.18</v>
      </c>
      <c r="G174" s="231">
        <f t="shared" si="13"/>
        <v>357.86</v>
      </c>
    </row>
    <row r="175" spans="1:7" x14ac:dyDescent="0.2">
      <c r="A175" s="225"/>
      <c r="B175" s="226"/>
      <c r="C175" s="227"/>
      <c r="D175" s="228"/>
      <c r="E175" s="229"/>
      <c r="F175" s="232"/>
      <c r="G175" s="231"/>
    </row>
    <row r="176" spans="1:7" x14ac:dyDescent="0.2">
      <c r="A176" s="225"/>
      <c r="B176" s="226"/>
      <c r="C176" s="227"/>
      <c r="D176" s="228"/>
      <c r="E176" s="229"/>
      <c r="F176" s="232"/>
      <c r="G176" s="231"/>
    </row>
    <row r="177" spans="1:7" ht="52.5" x14ac:dyDescent="0.2">
      <c r="A177" s="218" t="s">
        <v>560</v>
      </c>
      <c r="B177" s="233" t="s">
        <v>2397</v>
      </c>
      <c r="C177" s="220" t="s">
        <v>1280</v>
      </c>
      <c r="D177" s="221" t="s">
        <v>734</v>
      </c>
      <c r="E177" s="222">
        <v>1</v>
      </c>
      <c r="F177" s="223"/>
      <c r="G177" s="224">
        <f>SUM(G178:G183)</f>
        <v>571.01</v>
      </c>
    </row>
    <row r="178" spans="1:7" ht="45" x14ac:dyDescent="0.2">
      <c r="A178" s="242" t="s">
        <v>2170</v>
      </c>
      <c r="B178" s="235" t="s">
        <v>2398</v>
      </c>
      <c r="C178" s="237" t="s">
        <v>2399</v>
      </c>
      <c r="D178" s="238" t="s">
        <v>734</v>
      </c>
      <c r="E178" s="240">
        <v>1.1499999999999999</v>
      </c>
      <c r="F178" s="232">
        <v>357.05</v>
      </c>
      <c r="G178" s="231">
        <f t="shared" ref="G178:G183" si="14">ROUND(E178*F178,2)</f>
        <v>410.61</v>
      </c>
    </row>
    <row r="179" spans="1:7" ht="22.5" x14ac:dyDescent="0.2">
      <c r="A179" s="242" t="s">
        <v>2173</v>
      </c>
      <c r="B179" s="235" t="s">
        <v>2400</v>
      </c>
      <c r="C179" s="237" t="s">
        <v>2401</v>
      </c>
      <c r="D179" s="238" t="s">
        <v>1532</v>
      </c>
      <c r="E179" s="240">
        <v>1.518</v>
      </c>
      <c r="F179" s="232">
        <v>17.04</v>
      </c>
      <c r="G179" s="231">
        <f t="shared" si="14"/>
        <v>25.87</v>
      </c>
    </row>
    <row r="180" spans="1:7" x14ac:dyDescent="0.2">
      <c r="A180" s="242" t="s">
        <v>2176</v>
      </c>
      <c r="B180" s="235" t="s">
        <v>2237</v>
      </c>
      <c r="C180" s="237" t="s">
        <v>2238</v>
      </c>
      <c r="D180" s="238" t="s">
        <v>1532</v>
      </c>
      <c r="E180" s="240">
        <v>2.7084999999999999</v>
      </c>
      <c r="F180" s="232">
        <v>17.170000000000002</v>
      </c>
      <c r="G180" s="231">
        <f t="shared" si="14"/>
        <v>46.5</v>
      </c>
    </row>
    <row r="181" spans="1:7" x14ac:dyDescent="0.2">
      <c r="A181" s="242" t="s">
        <v>2179</v>
      </c>
      <c r="B181" s="235" t="s">
        <v>2174</v>
      </c>
      <c r="C181" s="237" t="s">
        <v>2175</v>
      </c>
      <c r="D181" s="238" t="s">
        <v>1532</v>
      </c>
      <c r="E181" s="240">
        <v>6.9725000000000001</v>
      </c>
      <c r="F181" s="232">
        <v>12.45</v>
      </c>
      <c r="G181" s="231">
        <f t="shared" si="14"/>
        <v>86.81</v>
      </c>
    </row>
    <row r="182" spans="1:7" ht="33.75" x14ac:dyDescent="0.2">
      <c r="A182" s="242" t="s">
        <v>2182</v>
      </c>
      <c r="B182" s="235" t="s">
        <v>2391</v>
      </c>
      <c r="C182" s="237" t="s">
        <v>2402</v>
      </c>
      <c r="D182" s="238" t="s">
        <v>2279</v>
      </c>
      <c r="E182" s="240">
        <v>0.64349999999999996</v>
      </c>
      <c r="F182" s="232">
        <v>1.51</v>
      </c>
      <c r="G182" s="231">
        <f t="shared" si="14"/>
        <v>0.97</v>
      </c>
    </row>
    <row r="183" spans="1:7" ht="33.75" x14ac:dyDescent="0.2">
      <c r="A183" s="242" t="s">
        <v>2185</v>
      </c>
      <c r="B183" s="235" t="s">
        <v>2393</v>
      </c>
      <c r="C183" s="237" t="s">
        <v>2403</v>
      </c>
      <c r="D183" s="238" t="s">
        <v>2283</v>
      </c>
      <c r="E183" s="240">
        <v>0.87449999999999994</v>
      </c>
      <c r="F183" s="232">
        <v>0.28999999999999998</v>
      </c>
      <c r="G183" s="231">
        <f t="shared" si="14"/>
        <v>0.25</v>
      </c>
    </row>
    <row r="184" spans="1:7" x14ac:dyDescent="0.2">
      <c r="A184" s="225"/>
      <c r="B184" s="226"/>
      <c r="C184" s="227"/>
      <c r="D184" s="228"/>
      <c r="E184" s="229"/>
      <c r="F184" s="232"/>
      <c r="G184" s="231"/>
    </row>
    <row r="185" spans="1:7" x14ac:dyDescent="0.2">
      <c r="A185" s="225"/>
      <c r="B185" s="226"/>
      <c r="C185" s="227"/>
      <c r="D185" s="228"/>
      <c r="E185" s="229"/>
      <c r="F185" s="232"/>
      <c r="G185" s="231"/>
    </row>
    <row r="186" spans="1:7" ht="115.5" x14ac:dyDescent="0.2">
      <c r="A186" s="218" t="s">
        <v>561</v>
      </c>
      <c r="B186" s="233" t="s">
        <v>2404</v>
      </c>
      <c r="C186" s="220" t="s">
        <v>1281</v>
      </c>
      <c r="D186" s="221" t="s">
        <v>29</v>
      </c>
      <c r="E186" s="222">
        <v>1</v>
      </c>
      <c r="F186" s="223"/>
      <c r="G186" s="224">
        <f>SUM(G187:G199)</f>
        <v>15.95</v>
      </c>
    </row>
    <row r="187" spans="1:7" ht="22.5" x14ac:dyDescent="0.2">
      <c r="A187" s="241" t="s">
        <v>2170</v>
      </c>
      <c r="B187" s="235" t="s">
        <v>2405</v>
      </c>
      <c r="C187" s="237" t="s">
        <v>2406</v>
      </c>
      <c r="D187" s="238" t="s">
        <v>2407</v>
      </c>
      <c r="E187" s="240">
        <v>0.01</v>
      </c>
      <c r="F187" s="231">
        <v>37.5</v>
      </c>
      <c r="G187" s="231">
        <f t="shared" ref="G187:G199" si="15">ROUND(E187*F187,2)</f>
        <v>0.38</v>
      </c>
    </row>
    <row r="188" spans="1:7" ht="22.5" x14ac:dyDescent="0.2">
      <c r="A188" s="241" t="s">
        <v>2173</v>
      </c>
      <c r="B188" s="235" t="s">
        <v>2408</v>
      </c>
      <c r="C188" s="237" t="s">
        <v>2409</v>
      </c>
      <c r="D188" s="238" t="s">
        <v>2407</v>
      </c>
      <c r="E188" s="240">
        <v>0.3</v>
      </c>
      <c r="F188" s="231">
        <v>4.2699999999999996</v>
      </c>
      <c r="G188" s="231">
        <f t="shared" si="15"/>
        <v>1.28</v>
      </c>
    </row>
    <row r="189" spans="1:7" x14ac:dyDescent="0.2">
      <c r="A189" s="241" t="s">
        <v>2176</v>
      </c>
      <c r="B189" s="235" t="s">
        <v>2410</v>
      </c>
      <c r="C189" s="237" t="s">
        <v>2411</v>
      </c>
      <c r="D189" s="238" t="s">
        <v>2407</v>
      </c>
      <c r="E189" s="240">
        <v>0.36</v>
      </c>
      <c r="F189" s="231">
        <v>5.43</v>
      </c>
      <c r="G189" s="231">
        <f t="shared" si="15"/>
        <v>1.95</v>
      </c>
    </row>
    <row r="190" spans="1:7" ht="22.5" x14ac:dyDescent="0.2">
      <c r="A190" s="241" t="s">
        <v>2179</v>
      </c>
      <c r="B190" s="235" t="s">
        <v>2412</v>
      </c>
      <c r="C190" s="237" t="s">
        <v>2413</v>
      </c>
      <c r="D190" s="238" t="s">
        <v>2407</v>
      </c>
      <c r="E190" s="240">
        <v>2.5000000000000001E-2</v>
      </c>
      <c r="F190" s="231">
        <v>19.190000000000001</v>
      </c>
      <c r="G190" s="231">
        <f t="shared" si="15"/>
        <v>0.48</v>
      </c>
    </row>
    <row r="191" spans="1:7" ht="22.5" x14ac:dyDescent="0.2">
      <c r="A191" s="241" t="s">
        <v>2182</v>
      </c>
      <c r="B191" s="235" t="s">
        <v>2414</v>
      </c>
      <c r="C191" s="237" t="s">
        <v>2415</v>
      </c>
      <c r="D191" s="238" t="s">
        <v>734</v>
      </c>
      <c r="E191" s="240">
        <v>0.05</v>
      </c>
      <c r="F191" s="231">
        <v>8.2100000000000009</v>
      </c>
      <c r="G191" s="231">
        <f t="shared" si="15"/>
        <v>0.41</v>
      </c>
    </row>
    <row r="192" spans="1:7" ht="22.5" x14ac:dyDescent="0.2">
      <c r="A192" s="241" t="s">
        <v>2185</v>
      </c>
      <c r="B192" s="235" t="s">
        <v>2416</v>
      </c>
      <c r="C192" s="237" t="s">
        <v>2417</v>
      </c>
      <c r="D192" s="238" t="s">
        <v>2407</v>
      </c>
      <c r="E192" s="240">
        <v>0.44</v>
      </c>
      <c r="F192" s="231">
        <v>6.08</v>
      </c>
      <c r="G192" s="231">
        <f t="shared" si="15"/>
        <v>2.68</v>
      </c>
    </row>
    <row r="193" spans="1:7" ht="22.5" x14ac:dyDescent="0.2">
      <c r="A193" s="241" t="s">
        <v>2188</v>
      </c>
      <c r="B193" s="235" t="s">
        <v>2418</v>
      </c>
      <c r="C193" s="237" t="s">
        <v>2419</v>
      </c>
      <c r="D193" s="238" t="s">
        <v>1532</v>
      </c>
      <c r="E193" s="240">
        <v>0.2</v>
      </c>
      <c r="F193" s="231">
        <v>12.89</v>
      </c>
      <c r="G193" s="231">
        <f t="shared" si="15"/>
        <v>2.58</v>
      </c>
    </row>
    <row r="194" spans="1:7" ht="22.5" x14ac:dyDescent="0.2">
      <c r="A194" s="241" t="s">
        <v>2191</v>
      </c>
      <c r="B194" s="235" t="s">
        <v>2418</v>
      </c>
      <c r="C194" s="237" t="s">
        <v>2419</v>
      </c>
      <c r="D194" s="238" t="s">
        <v>1532</v>
      </c>
      <c r="E194" s="240">
        <v>0.2</v>
      </c>
      <c r="F194" s="231">
        <v>12.89</v>
      </c>
      <c r="G194" s="231">
        <f t="shared" si="15"/>
        <v>2.58</v>
      </c>
    </row>
    <row r="195" spans="1:7" x14ac:dyDescent="0.2">
      <c r="A195" s="241" t="s">
        <v>2194</v>
      </c>
      <c r="B195" s="235" t="s">
        <v>2174</v>
      </c>
      <c r="C195" s="237" t="s">
        <v>2175</v>
      </c>
      <c r="D195" s="238" t="s">
        <v>1532</v>
      </c>
      <c r="E195" s="240">
        <v>0.1</v>
      </c>
      <c r="F195" s="232">
        <v>12.45</v>
      </c>
      <c r="G195" s="231">
        <f t="shared" si="15"/>
        <v>1.25</v>
      </c>
    </row>
    <row r="196" spans="1:7" ht="22.5" x14ac:dyDescent="0.2">
      <c r="A196" s="241" t="s">
        <v>2197</v>
      </c>
      <c r="B196" s="235" t="s">
        <v>124</v>
      </c>
      <c r="C196" s="237" t="s">
        <v>2420</v>
      </c>
      <c r="D196" s="238" t="s">
        <v>2147</v>
      </c>
      <c r="E196" s="240">
        <v>0.05</v>
      </c>
      <c r="F196" s="231">
        <v>21.88</v>
      </c>
      <c r="G196" s="231">
        <f t="shared" si="15"/>
        <v>1.0900000000000001</v>
      </c>
    </row>
    <row r="197" spans="1:7" ht="33.75" x14ac:dyDescent="0.2">
      <c r="A197" s="241" t="s">
        <v>2200</v>
      </c>
      <c r="B197" s="235" t="s">
        <v>125</v>
      </c>
      <c r="C197" s="237" t="s">
        <v>2421</v>
      </c>
      <c r="D197" s="238" t="s">
        <v>2147</v>
      </c>
      <c r="E197" s="240">
        <v>0.05</v>
      </c>
      <c r="F197" s="231">
        <v>16.440000000000001</v>
      </c>
      <c r="G197" s="231">
        <f t="shared" si="15"/>
        <v>0.82</v>
      </c>
    </row>
    <row r="198" spans="1:7" ht="22.5" x14ac:dyDescent="0.2">
      <c r="A198" s="241" t="s">
        <v>2203</v>
      </c>
      <c r="B198" s="235" t="s">
        <v>2422</v>
      </c>
      <c r="C198" s="237" t="s">
        <v>2423</v>
      </c>
      <c r="D198" s="238" t="s">
        <v>1532</v>
      </c>
      <c r="E198" s="240">
        <v>2.5000000000000001E-2</v>
      </c>
      <c r="F198" s="231">
        <v>16.600000000000001</v>
      </c>
      <c r="G198" s="231">
        <f t="shared" si="15"/>
        <v>0.42</v>
      </c>
    </row>
    <row r="199" spans="1:7" ht="22.5" x14ac:dyDescent="0.2">
      <c r="A199" s="241" t="s">
        <v>2206</v>
      </c>
      <c r="B199" s="235" t="s">
        <v>2424</v>
      </c>
      <c r="C199" s="237" t="s">
        <v>2425</v>
      </c>
      <c r="D199" s="238" t="s">
        <v>2279</v>
      </c>
      <c r="E199" s="240">
        <v>0.5</v>
      </c>
      <c r="F199" s="231">
        <v>0.06</v>
      </c>
      <c r="G199" s="231">
        <f t="shared" si="15"/>
        <v>0.03</v>
      </c>
    </row>
    <row r="200" spans="1:7" x14ac:dyDescent="0.2">
      <c r="A200" s="225"/>
      <c r="B200" s="226"/>
      <c r="C200" s="227"/>
      <c r="D200" s="228"/>
      <c r="E200" s="229"/>
      <c r="F200" s="232"/>
      <c r="G200" s="231"/>
    </row>
    <row r="201" spans="1:7" x14ac:dyDescent="0.2">
      <c r="A201" s="225"/>
      <c r="B201" s="226"/>
      <c r="C201" s="227"/>
      <c r="D201" s="228"/>
      <c r="E201" s="229"/>
      <c r="F201" s="232"/>
      <c r="G201" s="231"/>
    </row>
    <row r="202" spans="1:7" ht="42" x14ac:dyDescent="0.2">
      <c r="A202" s="218" t="s">
        <v>562</v>
      </c>
      <c r="B202" s="233" t="s">
        <v>2426</v>
      </c>
      <c r="C202" s="220" t="s">
        <v>1479</v>
      </c>
      <c r="D202" s="221" t="s">
        <v>2147</v>
      </c>
      <c r="E202" s="222">
        <v>1</v>
      </c>
      <c r="F202" s="223"/>
      <c r="G202" s="224">
        <f>SUM(G203:G208)</f>
        <v>554.75</v>
      </c>
    </row>
    <row r="203" spans="1:7" x14ac:dyDescent="0.2">
      <c r="A203" s="241" t="s">
        <v>2170</v>
      </c>
      <c r="B203" s="235" t="s">
        <v>2427</v>
      </c>
      <c r="C203" s="237" t="s">
        <v>2428</v>
      </c>
      <c r="D203" s="238" t="s">
        <v>1532</v>
      </c>
      <c r="E203" s="240">
        <v>0.6</v>
      </c>
      <c r="F203" s="231">
        <v>18.670000000000002</v>
      </c>
      <c r="G203" s="231">
        <f>ROUND(E203*F203,2)</f>
        <v>11.2</v>
      </c>
    </row>
    <row r="204" spans="1:7" x14ac:dyDescent="0.2">
      <c r="A204" s="241" t="s">
        <v>2173</v>
      </c>
      <c r="B204" s="235" t="s">
        <v>2174</v>
      </c>
      <c r="C204" s="237" t="s">
        <v>2175</v>
      </c>
      <c r="D204" s="238" t="s">
        <v>1532</v>
      </c>
      <c r="E204" s="240">
        <v>0.6</v>
      </c>
      <c r="F204" s="232">
        <v>12.45</v>
      </c>
      <c r="G204" s="231">
        <f t="shared" ref="G204:G208" si="16">ROUND(E204*F204,2)</f>
        <v>7.47</v>
      </c>
    </row>
    <row r="205" spans="1:7" ht="22.5" x14ac:dyDescent="0.2">
      <c r="A205" s="241" t="s">
        <v>2176</v>
      </c>
      <c r="B205" s="235" t="s">
        <v>2429</v>
      </c>
      <c r="C205" s="237" t="s">
        <v>2430</v>
      </c>
      <c r="D205" s="238" t="s">
        <v>734</v>
      </c>
      <c r="E205" s="229">
        <v>5.4999999999999997E-3</v>
      </c>
      <c r="F205" s="230">
        <v>457.39</v>
      </c>
      <c r="G205" s="231">
        <f t="shared" si="16"/>
        <v>2.52</v>
      </c>
    </row>
    <row r="206" spans="1:7" ht="33.75" x14ac:dyDescent="0.2">
      <c r="A206" s="241" t="s">
        <v>2179</v>
      </c>
      <c r="B206" s="235" t="s">
        <v>2431</v>
      </c>
      <c r="C206" s="237" t="s">
        <v>2432</v>
      </c>
      <c r="D206" s="238" t="s">
        <v>2147</v>
      </c>
      <c r="E206" s="240">
        <v>1</v>
      </c>
      <c r="F206" s="231">
        <v>468.42</v>
      </c>
      <c r="G206" s="231">
        <f t="shared" si="16"/>
        <v>468.42</v>
      </c>
    </row>
    <row r="207" spans="1:7" ht="22.5" x14ac:dyDescent="0.2">
      <c r="A207" s="241" t="s">
        <v>2182</v>
      </c>
      <c r="B207" s="235" t="s">
        <v>328</v>
      </c>
      <c r="C207" s="237" t="s">
        <v>2433</v>
      </c>
      <c r="D207" s="238" t="s">
        <v>2169</v>
      </c>
      <c r="E207" s="240">
        <v>2</v>
      </c>
      <c r="F207" s="230">
        <v>21.79</v>
      </c>
      <c r="G207" s="231">
        <f t="shared" si="16"/>
        <v>43.58</v>
      </c>
    </row>
    <row r="208" spans="1:7" x14ac:dyDescent="0.2">
      <c r="A208" s="241" t="s">
        <v>2185</v>
      </c>
      <c r="B208" s="235" t="s">
        <v>328</v>
      </c>
      <c r="C208" s="237" t="s">
        <v>2434</v>
      </c>
      <c r="D208" s="238" t="s">
        <v>28</v>
      </c>
      <c r="E208" s="240">
        <v>4</v>
      </c>
      <c r="F208" s="230">
        <v>5.39</v>
      </c>
      <c r="G208" s="231">
        <f t="shared" si="16"/>
        <v>21.56</v>
      </c>
    </row>
    <row r="209" spans="1:7" x14ac:dyDescent="0.2">
      <c r="A209" s="225"/>
      <c r="B209" s="226"/>
      <c r="C209" s="227"/>
      <c r="D209" s="228"/>
      <c r="E209" s="229"/>
      <c r="F209" s="232"/>
      <c r="G209" s="231"/>
    </row>
    <row r="210" spans="1:7" x14ac:dyDescent="0.2">
      <c r="A210" s="225"/>
      <c r="B210" s="226"/>
      <c r="C210" s="227"/>
      <c r="D210" s="228"/>
      <c r="E210" s="229"/>
      <c r="F210" s="232"/>
      <c r="G210" s="231"/>
    </row>
    <row r="211" spans="1:7" ht="63" x14ac:dyDescent="0.2">
      <c r="A211" s="218" t="s">
        <v>563</v>
      </c>
      <c r="B211" s="219" t="s">
        <v>2244</v>
      </c>
      <c r="C211" s="220" t="s">
        <v>389</v>
      </c>
      <c r="D211" s="221" t="s">
        <v>2147</v>
      </c>
      <c r="E211" s="222">
        <v>1</v>
      </c>
      <c r="F211" s="223"/>
      <c r="G211" s="224">
        <f>SUM(G212:G218)</f>
        <v>180.62</v>
      </c>
    </row>
    <row r="212" spans="1:7" ht="22.5" x14ac:dyDescent="0.2">
      <c r="A212" s="225" t="s">
        <v>2170</v>
      </c>
      <c r="B212" s="226" t="s">
        <v>2435</v>
      </c>
      <c r="C212" s="227" t="s">
        <v>2436</v>
      </c>
      <c r="D212" s="228" t="s">
        <v>2147</v>
      </c>
      <c r="E212" s="229">
        <v>1.2</v>
      </c>
      <c r="F212" s="232">
        <v>25.8</v>
      </c>
      <c r="G212" s="231">
        <f t="shared" ref="G212:G218" si="17">ROUND(E212*F212,2)</f>
        <v>30.96</v>
      </c>
    </row>
    <row r="213" spans="1:7" ht="22.5" x14ac:dyDescent="0.2">
      <c r="A213" s="225" t="s">
        <v>2173</v>
      </c>
      <c r="B213" s="226" t="s">
        <v>2437</v>
      </c>
      <c r="C213" s="227" t="s">
        <v>2438</v>
      </c>
      <c r="D213" s="228" t="s">
        <v>29</v>
      </c>
      <c r="E213" s="229">
        <v>0.86063999999999996</v>
      </c>
      <c r="F213" s="232">
        <v>27.41</v>
      </c>
      <c r="G213" s="231">
        <f t="shared" si="17"/>
        <v>23.59</v>
      </c>
    </row>
    <row r="214" spans="1:7" ht="22.5" x14ac:dyDescent="0.2">
      <c r="A214" s="225" t="s">
        <v>2176</v>
      </c>
      <c r="B214" s="226" t="s">
        <v>2439</v>
      </c>
      <c r="C214" s="227" t="s">
        <v>2440</v>
      </c>
      <c r="D214" s="228" t="s">
        <v>28</v>
      </c>
      <c r="E214" s="229">
        <v>0.1</v>
      </c>
      <c r="F214" s="232">
        <f>SUM(G212:G213)</f>
        <v>54.55</v>
      </c>
      <c r="G214" s="231">
        <f t="shared" si="17"/>
        <v>5.46</v>
      </c>
    </row>
    <row r="215" spans="1:7" ht="22.5" x14ac:dyDescent="0.2">
      <c r="A215" s="225" t="s">
        <v>2179</v>
      </c>
      <c r="B215" s="226" t="s">
        <v>2441</v>
      </c>
      <c r="C215" s="227" t="s">
        <v>2442</v>
      </c>
      <c r="D215" s="228" t="s">
        <v>1532</v>
      </c>
      <c r="E215" s="229">
        <v>1.8</v>
      </c>
      <c r="F215" s="232">
        <v>13.74</v>
      </c>
      <c r="G215" s="231">
        <f t="shared" si="17"/>
        <v>24.73</v>
      </c>
    </row>
    <row r="216" spans="1:7" x14ac:dyDescent="0.2">
      <c r="A216" s="225" t="s">
        <v>2182</v>
      </c>
      <c r="B216" s="226" t="s">
        <v>2443</v>
      </c>
      <c r="C216" s="227" t="s">
        <v>2444</v>
      </c>
      <c r="D216" s="228" t="s">
        <v>1532</v>
      </c>
      <c r="E216" s="229">
        <v>1.8</v>
      </c>
      <c r="F216" s="232">
        <v>17.079999999999998</v>
      </c>
      <c r="G216" s="231">
        <f t="shared" si="17"/>
        <v>30.74</v>
      </c>
    </row>
    <row r="217" spans="1:7" ht="22.5" x14ac:dyDescent="0.2">
      <c r="A217" s="225" t="s">
        <v>2185</v>
      </c>
      <c r="B217" s="235" t="s">
        <v>328</v>
      </c>
      <c r="C217" s="237" t="s">
        <v>2433</v>
      </c>
      <c r="D217" s="238" t="s">
        <v>2169</v>
      </c>
      <c r="E217" s="240">
        <v>2</v>
      </c>
      <c r="F217" s="230">
        <v>21.79</v>
      </c>
      <c r="G217" s="231">
        <f t="shared" si="17"/>
        <v>43.58</v>
      </c>
    </row>
    <row r="218" spans="1:7" x14ac:dyDescent="0.2">
      <c r="A218" s="225" t="s">
        <v>2188</v>
      </c>
      <c r="B218" s="235" t="s">
        <v>328</v>
      </c>
      <c r="C218" s="237" t="s">
        <v>2434</v>
      </c>
      <c r="D218" s="238" t="s">
        <v>28</v>
      </c>
      <c r="E218" s="240">
        <v>4</v>
      </c>
      <c r="F218" s="230">
        <v>5.39</v>
      </c>
      <c r="G218" s="231">
        <f t="shared" si="17"/>
        <v>21.56</v>
      </c>
    </row>
    <row r="219" spans="1:7" x14ac:dyDescent="0.2">
      <c r="A219" s="225"/>
      <c r="B219" s="226"/>
      <c r="C219" s="227"/>
      <c r="D219" s="228"/>
      <c r="E219" s="229"/>
      <c r="F219" s="232"/>
      <c r="G219" s="231"/>
    </row>
    <row r="220" spans="1:7" x14ac:dyDescent="0.2">
      <c r="A220" s="225"/>
      <c r="B220" s="226"/>
      <c r="C220" s="227"/>
      <c r="D220" s="228"/>
      <c r="E220" s="229"/>
      <c r="F220" s="232"/>
      <c r="G220" s="231"/>
    </row>
    <row r="221" spans="1:7" ht="42" x14ac:dyDescent="0.2">
      <c r="A221" s="218" t="s">
        <v>1436</v>
      </c>
      <c r="B221" s="219" t="s">
        <v>2445</v>
      </c>
      <c r="C221" s="220" t="s">
        <v>2446</v>
      </c>
      <c r="D221" s="221" t="s">
        <v>2147</v>
      </c>
      <c r="E221" s="222">
        <v>1</v>
      </c>
      <c r="F221" s="223"/>
      <c r="G221" s="224">
        <f>SUM(G222:G226)</f>
        <v>127.57</v>
      </c>
    </row>
    <row r="222" spans="1:7" ht="22.5" x14ac:dyDescent="0.2">
      <c r="A222" s="225" t="s">
        <v>2170</v>
      </c>
      <c r="B222" s="226" t="s">
        <v>2447</v>
      </c>
      <c r="C222" s="227" t="s">
        <v>2448</v>
      </c>
      <c r="D222" s="228" t="s">
        <v>734</v>
      </c>
      <c r="E222" s="229">
        <v>1.9E-2</v>
      </c>
      <c r="F222" s="232">
        <v>75</v>
      </c>
      <c r="G222" s="231">
        <f t="shared" ref="G222:G226" si="18">ROUND(E222*F222,2)</f>
        <v>1.43</v>
      </c>
    </row>
    <row r="223" spans="1:7" x14ac:dyDescent="0.2">
      <c r="A223" s="225" t="s">
        <v>2173</v>
      </c>
      <c r="B223" s="226" t="s">
        <v>2357</v>
      </c>
      <c r="C223" s="227" t="s">
        <v>2449</v>
      </c>
      <c r="D223" s="228" t="s">
        <v>29</v>
      </c>
      <c r="E223" s="229">
        <v>2.2799999999999998</v>
      </c>
      <c r="F223" s="232">
        <v>0.56000000000000005</v>
      </c>
      <c r="G223" s="231">
        <f t="shared" si="18"/>
        <v>1.28</v>
      </c>
    </row>
    <row r="224" spans="1:7" ht="22.5" x14ac:dyDescent="0.2">
      <c r="A224" s="225" t="s">
        <v>2176</v>
      </c>
      <c r="B224" s="226" t="s">
        <v>2450</v>
      </c>
      <c r="C224" s="227" t="s">
        <v>2451</v>
      </c>
      <c r="D224" s="228" t="s">
        <v>28</v>
      </c>
      <c r="E224" s="229">
        <v>25</v>
      </c>
      <c r="F224" s="232">
        <v>3.75</v>
      </c>
      <c r="G224" s="231">
        <f t="shared" si="18"/>
        <v>93.75</v>
      </c>
    </row>
    <row r="225" spans="1:7" x14ac:dyDescent="0.2">
      <c r="A225" s="225" t="s">
        <v>2179</v>
      </c>
      <c r="B225" s="226" t="s">
        <v>2237</v>
      </c>
      <c r="C225" s="227" t="s">
        <v>2238</v>
      </c>
      <c r="D225" s="228" t="s">
        <v>1532</v>
      </c>
      <c r="E225" s="229">
        <v>1</v>
      </c>
      <c r="F225" s="232">
        <v>17.170000000000002</v>
      </c>
      <c r="G225" s="231">
        <f t="shared" si="18"/>
        <v>17.170000000000002</v>
      </c>
    </row>
    <row r="226" spans="1:7" x14ac:dyDescent="0.2">
      <c r="A226" s="225" t="s">
        <v>2182</v>
      </c>
      <c r="B226" s="226" t="s">
        <v>2174</v>
      </c>
      <c r="C226" s="227" t="s">
        <v>2175</v>
      </c>
      <c r="D226" s="228" t="s">
        <v>1532</v>
      </c>
      <c r="E226" s="229">
        <v>1.1200000000000001</v>
      </c>
      <c r="F226" s="232">
        <v>12.45</v>
      </c>
      <c r="G226" s="231">
        <f t="shared" si="18"/>
        <v>13.94</v>
      </c>
    </row>
    <row r="227" spans="1:7" x14ac:dyDescent="0.2">
      <c r="A227" s="225"/>
      <c r="B227" s="226"/>
      <c r="C227" s="227"/>
      <c r="D227" s="228"/>
      <c r="E227" s="229"/>
      <c r="F227" s="232"/>
      <c r="G227" s="231"/>
    </row>
    <row r="228" spans="1:7" x14ac:dyDescent="0.2">
      <c r="A228" s="225"/>
      <c r="B228" s="226"/>
      <c r="C228" s="227"/>
      <c r="D228" s="228"/>
      <c r="E228" s="229"/>
      <c r="F228" s="232"/>
      <c r="G228" s="231"/>
    </row>
    <row r="229" spans="1:7" ht="42" x14ac:dyDescent="0.2">
      <c r="A229" s="218" t="s">
        <v>1437</v>
      </c>
      <c r="B229" s="219" t="s">
        <v>2452</v>
      </c>
      <c r="C229" s="220" t="s">
        <v>2060</v>
      </c>
      <c r="D229" s="221" t="s">
        <v>12</v>
      </c>
      <c r="E229" s="222">
        <v>1</v>
      </c>
      <c r="F229" s="223"/>
      <c r="G229" s="224">
        <f>SUM(G230:G232)</f>
        <v>61.83</v>
      </c>
    </row>
    <row r="230" spans="1:7" ht="22.5" x14ac:dyDescent="0.2">
      <c r="A230" s="225" t="s">
        <v>2170</v>
      </c>
      <c r="B230" s="226" t="s">
        <v>328</v>
      </c>
      <c r="C230" s="227" t="s">
        <v>2453</v>
      </c>
      <c r="D230" s="228" t="s">
        <v>12</v>
      </c>
      <c r="E230" s="229">
        <v>1.1000000000000001</v>
      </c>
      <c r="F230" s="232">
        <v>53</v>
      </c>
      <c r="G230" s="231">
        <f t="shared" ref="G230:G232" si="19">ROUND(E230*F230,2)</f>
        <v>58.3</v>
      </c>
    </row>
    <row r="231" spans="1:7" x14ac:dyDescent="0.2">
      <c r="A231" s="225" t="s">
        <v>2173</v>
      </c>
      <c r="B231" s="226" t="s">
        <v>2174</v>
      </c>
      <c r="C231" s="227" t="s">
        <v>2175</v>
      </c>
      <c r="D231" s="228" t="s">
        <v>1532</v>
      </c>
      <c r="E231" s="229">
        <v>0.12</v>
      </c>
      <c r="F231" s="232">
        <v>12.45</v>
      </c>
      <c r="G231" s="231">
        <f t="shared" si="19"/>
        <v>1.49</v>
      </c>
    </row>
    <row r="232" spans="1:7" x14ac:dyDescent="0.2">
      <c r="A232" s="225" t="s">
        <v>2176</v>
      </c>
      <c r="B232" s="226" t="s">
        <v>2454</v>
      </c>
      <c r="C232" s="227" t="s">
        <v>2455</v>
      </c>
      <c r="D232" s="228" t="s">
        <v>1532</v>
      </c>
      <c r="E232" s="229">
        <v>0.12</v>
      </c>
      <c r="F232" s="232">
        <v>17.02</v>
      </c>
      <c r="G232" s="231">
        <f t="shared" si="19"/>
        <v>2.04</v>
      </c>
    </row>
    <row r="233" spans="1:7" x14ac:dyDescent="0.2">
      <c r="A233" s="225"/>
      <c r="B233" s="226"/>
      <c r="C233" s="227"/>
      <c r="D233" s="228"/>
      <c r="E233" s="229"/>
      <c r="F233" s="232"/>
      <c r="G233" s="231"/>
    </row>
    <row r="234" spans="1:7" x14ac:dyDescent="0.2">
      <c r="A234" s="225"/>
      <c r="B234" s="226"/>
      <c r="C234" s="227"/>
      <c r="D234" s="228"/>
      <c r="E234" s="229"/>
      <c r="F234" s="232"/>
      <c r="G234" s="231"/>
    </row>
    <row r="235" spans="1:7" ht="42" x14ac:dyDescent="0.2">
      <c r="A235" s="218" t="s">
        <v>564</v>
      </c>
      <c r="B235" s="219" t="s">
        <v>2456</v>
      </c>
      <c r="C235" s="220" t="s">
        <v>1363</v>
      </c>
      <c r="D235" s="221" t="s">
        <v>12</v>
      </c>
      <c r="E235" s="222">
        <v>1</v>
      </c>
      <c r="F235" s="223"/>
      <c r="G235" s="224">
        <f>SUM(G236:G244)</f>
        <v>96.339999999999989</v>
      </c>
    </row>
    <row r="236" spans="1:7" ht="22.5" x14ac:dyDescent="0.2">
      <c r="A236" s="225" t="s">
        <v>2170</v>
      </c>
      <c r="B236" s="226" t="s">
        <v>2457</v>
      </c>
      <c r="C236" s="227" t="s">
        <v>2458</v>
      </c>
      <c r="D236" s="228" t="s">
        <v>2459</v>
      </c>
      <c r="E236" s="229">
        <v>0.1288</v>
      </c>
      <c r="F236" s="232">
        <v>46.89</v>
      </c>
      <c r="G236" s="231">
        <f t="shared" ref="G236:G244" si="20">ROUND(E236*F236,2)</f>
        <v>6.04</v>
      </c>
    </row>
    <row r="237" spans="1:7" ht="22.5" x14ac:dyDescent="0.2">
      <c r="A237" s="225" t="s">
        <v>2173</v>
      </c>
      <c r="B237" s="226" t="s">
        <v>2460</v>
      </c>
      <c r="C237" s="227" t="s">
        <v>2461</v>
      </c>
      <c r="D237" s="228" t="s">
        <v>29</v>
      </c>
      <c r="E237" s="229">
        <v>2.0000000000000004E-2</v>
      </c>
      <c r="F237" s="232">
        <v>10</v>
      </c>
      <c r="G237" s="231">
        <f t="shared" si="20"/>
        <v>0.2</v>
      </c>
    </row>
    <row r="238" spans="1:7" ht="22.5" x14ac:dyDescent="0.2">
      <c r="A238" s="225" t="s">
        <v>2176</v>
      </c>
      <c r="B238" s="226" t="s">
        <v>2462</v>
      </c>
      <c r="C238" s="227" t="s">
        <v>2463</v>
      </c>
      <c r="D238" s="228" t="s">
        <v>29</v>
      </c>
      <c r="E238" s="229">
        <v>3.9199999999999999E-3</v>
      </c>
      <c r="F238" s="232">
        <v>44.69</v>
      </c>
      <c r="G238" s="231">
        <f t="shared" si="20"/>
        <v>0.18</v>
      </c>
    </row>
    <row r="239" spans="1:7" x14ac:dyDescent="0.2">
      <c r="A239" s="225" t="s">
        <v>2179</v>
      </c>
      <c r="B239" s="226" t="s">
        <v>2464</v>
      </c>
      <c r="C239" s="227" t="s">
        <v>2465</v>
      </c>
      <c r="D239" s="228" t="s">
        <v>29</v>
      </c>
      <c r="E239" s="229">
        <v>0.14399999999999999</v>
      </c>
      <c r="F239" s="232">
        <v>93.38</v>
      </c>
      <c r="G239" s="231">
        <f t="shared" si="20"/>
        <v>13.45</v>
      </c>
    </row>
    <row r="240" spans="1:7" ht="22.5" x14ac:dyDescent="0.2">
      <c r="A240" s="225" t="s">
        <v>2182</v>
      </c>
      <c r="B240" s="226" t="s">
        <v>2466</v>
      </c>
      <c r="C240" s="227" t="s">
        <v>2467</v>
      </c>
      <c r="D240" s="228" t="s">
        <v>12</v>
      </c>
      <c r="E240" s="229">
        <v>0.84000000000000008</v>
      </c>
      <c r="F240" s="232">
        <v>70.23</v>
      </c>
      <c r="G240" s="231">
        <f t="shared" si="20"/>
        <v>58.99</v>
      </c>
    </row>
    <row r="241" spans="1:7" x14ac:dyDescent="0.2">
      <c r="A241" s="225" t="s">
        <v>2185</v>
      </c>
      <c r="B241" s="226" t="s">
        <v>2174</v>
      </c>
      <c r="C241" s="227" t="s">
        <v>2175</v>
      </c>
      <c r="D241" s="228" t="s">
        <v>1532</v>
      </c>
      <c r="E241" s="229">
        <v>0.63300000000000001</v>
      </c>
      <c r="F241" s="232">
        <v>12.45</v>
      </c>
      <c r="G241" s="231">
        <f t="shared" si="20"/>
        <v>7.88</v>
      </c>
    </row>
    <row r="242" spans="1:7" x14ac:dyDescent="0.2">
      <c r="A242" s="225" t="s">
        <v>2188</v>
      </c>
      <c r="B242" s="226" t="s">
        <v>2454</v>
      </c>
      <c r="C242" s="227" t="s">
        <v>2455</v>
      </c>
      <c r="D242" s="228" t="s">
        <v>1532</v>
      </c>
      <c r="E242" s="229">
        <v>0.53900000000000003</v>
      </c>
      <c r="F242" s="232">
        <v>17.02</v>
      </c>
      <c r="G242" s="231">
        <f t="shared" si="20"/>
        <v>9.17</v>
      </c>
    </row>
    <row r="243" spans="1:7" ht="33.75" x14ac:dyDescent="0.2">
      <c r="A243" s="225" t="s">
        <v>2191</v>
      </c>
      <c r="B243" s="226" t="s">
        <v>2468</v>
      </c>
      <c r="C243" s="227" t="s">
        <v>2469</v>
      </c>
      <c r="D243" s="228" t="s">
        <v>2279</v>
      </c>
      <c r="E243" s="229">
        <v>1.32E-2</v>
      </c>
      <c r="F243" s="232">
        <v>14.2</v>
      </c>
      <c r="G243" s="231">
        <f t="shared" si="20"/>
        <v>0.19</v>
      </c>
    </row>
    <row r="244" spans="1:7" ht="33.75" x14ac:dyDescent="0.2">
      <c r="A244" s="225" t="s">
        <v>2194</v>
      </c>
      <c r="B244" s="226" t="s">
        <v>2470</v>
      </c>
      <c r="C244" s="227" t="s">
        <v>2471</v>
      </c>
      <c r="D244" s="228" t="s">
        <v>2283</v>
      </c>
      <c r="E244" s="229">
        <v>1.83E-2</v>
      </c>
      <c r="F244" s="232">
        <v>13.3</v>
      </c>
      <c r="G244" s="231">
        <f t="shared" si="20"/>
        <v>0.24</v>
      </c>
    </row>
    <row r="245" spans="1:7" x14ac:dyDescent="0.2">
      <c r="A245" s="225"/>
      <c r="B245" s="226"/>
      <c r="C245" s="227"/>
      <c r="D245" s="228"/>
      <c r="E245" s="229"/>
      <c r="F245" s="232"/>
      <c r="G245" s="231"/>
    </row>
    <row r="246" spans="1:7" x14ac:dyDescent="0.2">
      <c r="A246" s="225"/>
      <c r="B246" s="226"/>
      <c r="C246" s="227"/>
      <c r="D246" s="228"/>
      <c r="E246" s="229"/>
      <c r="F246" s="232"/>
      <c r="G246" s="231"/>
    </row>
    <row r="247" spans="1:7" ht="31.5" x14ac:dyDescent="0.2">
      <c r="A247" s="218" t="s">
        <v>565</v>
      </c>
      <c r="B247" s="233" t="s">
        <v>2244</v>
      </c>
      <c r="C247" s="220" t="s">
        <v>2061</v>
      </c>
      <c r="D247" s="221" t="s">
        <v>2147</v>
      </c>
      <c r="E247" s="222">
        <v>1</v>
      </c>
      <c r="F247" s="223"/>
      <c r="G247" s="224">
        <f>SUM(G248:G262)</f>
        <v>327.11</v>
      </c>
    </row>
    <row r="248" spans="1:7" x14ac:dyDescent="0.2">
      <c r="A248" s="260" t="s">
        <v>2170</v>
      </c>
      <c r="B248" s="235"/>
      <c r="C248" s="261" t="s">
        <v>2472</v>
      </c>
      <c r="D248" s="262"/>
      <c r="E248" s="263"/>
      <c r="F248" s="253"/>
      <c r="G248" s="254"/>
    </row>
    <row r="249" spans="1:7" ht="22.5" x14ac:dyDescent="0.2">
      <c r="A249" s="241" t="s">
        <v>2261</v>
      </c>
      <c r="B249" s="235" t="s">
        <v>2437</v>
      </c>
      <c r="C249" s="227" t="s">
        <v>2473</v>
      </c>
      <c r="D249" s="236" t="s">
        <v>29</v>
      </c>
      <c r="E249" s="229">
        <v>1.7</v>
      </c>
      <c r="F249" s="231">
        <v>27.41</v>
      </c>
      <c r="G249" s="231">
        <f t="shared" ref="G249:G254" si="21">ROUND(E249*F249,2)</f>
        <v>46.6</v>
      </c>
    </row>
    <row r="250" spans="1:7" ht="22.5" x14ac:dyDescent="0.2">
      <c r="A250" s="241" t="s">
        <v>2338</v>
      </c>
      <c r="B250" s="235" t="s">
        <v>2437</v>
      </c>
      <c r="C250" s="227" t="s">
        <v>2474</v>
      </c>
      <c r="D250" s="236" t="s">
        <v>29</v>
      </c>
      <c r="E250" s="229">
        <v>0.38</v>
      </c>
      <c r="F250" s="231">
        <v>27.41</v>
      </c>
      <c r="G250" s="231">
        <f t="shared" si="21"/>
        <v>10.42</v>
      </c>
    </row>
    <row r="251" spans="1:7" ht="22.5" x14ac:dyDescent="0.2">
      <c r="A251" s="241" t="s">
        <v>2341</v>
      </c>
      <c r="B251" s="235" t="s">
        <v>2437</v>
      </c>
      <c r="C251" s="227" t="s">
        <v>2475</v>
      </c>
      <c r="D251" s="236" t="s">
        <v>29</v>
      </c>
      <c r="E251" s="229">
        <v>1.1399999999999999</v>
      </c>
      <c r="F251" s="231">
        <v>27.41</v>
      </c>
      <c r="G251" s="231">
        <f t="shared" si="21"/>
        <v>31.25</v>
      </c>
    </row>
    <row r="252" spans="1:7" ht="22.5" x14ac:dyDescent="0.2">
      <c r="A252" s="241" t="s">
        <v>2344</v>
      </c>
      <c r="B252" s="235" t="s">
        <v>2437</v>
      </c>
      <c r="C252" s="227" t="s">
        <v>2476</v>
      </c>
      <c r="D252" s="236" t="s">
        <v>29</v>
      </c>
      <c r="E252" s="229">
        <v>0.38</v>
      </c>
      <c r="F252" s="231">
        <v>27.41</v>
      </c>
      <c r="G252" s="231">
        <f t="shared" si="21"/>
        <v>10.42</v>
      </c>
    </row>
    <row r="253" spans="1:7" ht="22.5" x14ac:dyDescent="0.2">
      <c r="A253" s="241" t="s">
        <v>2477</v>
      </c>
      <c r="B253" s="235" t="s">
        <v>2418</v>
      </c>
      <c r="C253" s="237" t="s">
        <v>2419</v>
      </c>
      <c r="D253" s="238" t="s">
        <v>1532</v>
      </c>
      <c r="E253" s="240">
        <v>1.25</v>
      </c>
      <c r="F253" s="231">
        <v>12.89</v>
      </c>
      <c r="G253" s="231">
        <f t="shared" si="21"/>
        <v>16.11</v>
      </c>
    </row>
    <row r="254" spans="1:7" x14ac:dyDescent="0.2">
      <c r="A254" s="241" t="s">
        <v>2478</v>
      </c>
      <c r="B254" s="235" t="s">
        <v>2174</v>
      </c>
      <c r="C254" s="237" t="s">
        <v>2175</v>
      </c>
      <c r="D254" s="238" t="s">
        <v>1532</v>
      </c>
      <c r="E254" s="240">
        <v>1.25</v>
      </c>
      <c r="F254" s="232">
        <v>12.45</v>
      </c>
      <c r="G254" s="231">
        <f t="shared" si="21"/>
        <v>15.56</v>
      </c>
    </row>
    <row r="255" spans="1:7" x14ac:dyDescent="0.2">
      <c r="A255" s="242"/>
      <c r="B255" s="235"/>
      <c r="C255" s="237"/>
      <c r="D255" s="238"/>
      <c r="E255" s="240"/>
      <c r="F255" s="232"/>
      <c r="G255" s="231"/>
    </row>
    <row r="256" spans="1:7" x14ac:dyDescent="0.2">
      <c r="A256" s="260" t="s">
        <v>2173</v>
      </c>
      <c r="B256" s="235"/>
      <c r="C256" s="261" t="s">
        <v>2479</v>
      </c>
      <c r="D256" s="262"/>
      <c r="E256" s="263"/>
      <c r="F256" s="253"/>
      <c r="G256" s="254"/>
    </row>
    <row r="257" spans="1:7" ht="22.5" x14ac:dyDescent="0.2">
      <c r="A257" s="242" t="s">
        <v>2266</v>
      </c>
      <c r="B257" s="235" t="s">
        <v>328</v>
      </c>
      <c r="C257" s="237" t="s">
        <v>2480</v>
      </c>
      <c r="D257" s="238" t="s">
        <v>2147</v>
      </c>
      <c r="E257" s="240">
        <v>1.1000000000000001</v>
      </c>
      <c r="F257" s="232">
        <v>104.75</v>
      </c>
      <c r="G257" s="231">
        <f t="shared" ref="G257:G262" si="22">ROUND(E257*F257,2)</f>
        <v>115.23</v>
      </c>
    </row>
    <row r="258" spans="1:7" x14ac:dyDescent="0.2">
      <c r="A258" s="242" t="s">
        <v>2269</v>
      </c>
      <c r="B258" s="235" t="s">
        <v>328</v>
      </c>
      <c r="C258" s="227" t="s">
        <v>2481</v>
      </c>
      <c r="D258" s="236" t="s">
        <v>12</v>
      </c>
      <c r="E258" s="229">
        <v>2.5</v>
      </c>
      <c r="F258" s="231">
        <v>15</v>
      </c>
      <c r="G258" s="231">
        <f t="shared" si="22"/>
        <v>37.5</v>
      </c>
    </row>
    <row r="259" spans="1:7" ht="22.5" x14ac:dyDescent="0.2">
      <c r="A259" s="242" t="s">
        <v>2271</v>
      </c>
      <c r="B259" s="235" t="s">
        <v>328</v>
      </c>
      <c r="C259" s="227" t="s">
        <v>2482</v>
      </c>
      <c r="D259" s="236" t="s">
        <v>12</v>
      </c>
      <c r="E259" s="229">
        <v>0.72</v>
      </c>
      <c r="F259" s="231">
        <v>0.51</v>
      </c>
      <c r="G259" s="231">
        <f t="shared" si="22"/>
        <v>0.37</v>
      </c>
    </row>
    <row r="260" spans="1:7" ht="22.5" x14ac:dyDescent="0.2">
      <c r="A260" s="242" t="s">
        <v>2483</v>
      </c>
      <c r="B260" s="226" t="s">
        <v>2457</v>
      </c>
      <c r="C260" s="227" t="s">
        <v>2458</v>
      </c>
      <c r="D260" s="228" t="s">
        <v>2484</v>
      </c>
      <c r="E260" s="229">
        <v>0.12</v>
      </c>
      <c r="F260" s="231">
        <v>46.89</v>
      </c>
      <c r="G260" s="231">
        <f t="shared" si="22"/>
        <v>5.63</v>
      </c>
    </row>
    <row r="261" spans="1:7" ht="22.5" x14ac:dyDescent="0.2">
      <c r="A261" s="241" t="s">
        <v>2477</v>
      </c>
      <c r="B261" s="235" t="s">
        <v>2418</v>
      </c>
      <c r="C261" s="237" t="s">
        <v>2419</v>
      </c>
      <c r="D261" s="238" t="s">
        <v>1532</v>
      </c>
      <c r="E261" s="240">
        <v>1.5</v>
      </c>
      <c r="F261" s="231">
        <v>12.89</v>
      </c>
      <c r="G261" s="231">
        <f t="shared" si="22"/>
        <v>19.34</v>
      </c>
    </row>
    <row r="262" spans="1:7" x14ac:dyDescent="0.2">
      <c r="A262" s="241" t="s">
        <v>2478</v>
      </c>
      <c r="B262" s="235" t="s">
        <v>2174</v>
      </c>
      <c r="C262" s="237" t="s">
        <v>2175</v>
      </c>
      <c r="D262" s="238" t="s">
        <v>1532</v>
      </c>
      <c r="E262" s="240">
        <v>1.5</v>
      </c>
      <c r="F262" s="232">
        <v>12.45</v>
      </c>
      <c r="G262" s="231">
        <f t="shared" si="22"/>
        <v>18.68</v>
      </c>
    </row>
    <row r="263" spans="1:7" x14ac:dyDescent="0.2">
      <c r="A263" s="225"/>
      <c r="B263" s="226"/>
      <c r="C263" s="227"/>
      <c r="D263" s="228"/>
      <c r="E263" s="229"/>
      <c r="F263" s="232"/>
      <c r="G263" s="231"/>
    </row>
    <row r="264" spans="1:7" x14ac:dyDescent="0.2">
      <c r="A264" s="225"/>
      <c r="B264" s="226"/>
      <c r="C264" s="227"/>
      <c r="D264" s="228"/>
      <c r="E264" s="229"/>
      <c r="F264" s="232"/>
      <c r="G264" s="231"/>
    </row>
    <row r="265" spans="1:7" ht="31.5" x14ac:dyDescent="0.2">
      <c r="A265" s="218" t="s">
        <v>1438</v>
      </c>
      <c r="B265" s="233" t="s">
        <v>2244</v>
      </c>
      <c r="C265" s="220" t="s">
        <v>394</v>
      </c>
      <c r="D265" s="221" t="s">
        <v>2147</v>
      </c>
      <c r="E265" s="222">
        <v>1</v>
      </c>
      <c r="F265" s="223"/>
      <c r="G265" s="224">
        <f>SUM(G266:G268)</f>
        <v>361.34</v>
      </c>
    </row>
    <row r="266" spans="1:7" ht="33.75" x14ac:dyDescent="0.2">
      <c r="A266" s="242" t="s">
        <v>2170</v>
      </c>
      <c r="B266" s="235" t="s">
        <v>328</v>
      </c>
      <c r="C266" s="237" t="s">
        <v>2485</v>
      </c>
      <c r="D266" s="238" t="s">
        <v>2147</v>
      </c>
      <c r="E266" s="240">
        <v>1.1000000000000001</v>
      </c>
      <c r="F266" s="232">
        <v>204</v>
      </c>
      <c r="G266" s="231">
        <f t="shared" ref="G266:G268" si="23">ROUND(E266*F266,2)</f>
        <v>224.4</v>
      </c>
    </row>
    <row r="267" spans="1:7" x14ac:dyDescent="0.2">
      <c r="A267" s="242" t="s">
        <v>2173</v>
      </c>
      <c r="B267" s="235" t="s">
        <v>328</v>
      </c>
      <c r="C267" s="237" t="s">
        <v>2486</v>
      </c>
      <c r="D267" s="238" t="s">
        <v>2147</v>
      </c>
      <c r="E267" s="240">
        <v>1</v>
      </c>
      <c r="F267" s="232">
        <v>90</v>
      </c>
      <c r="G267" s="231">
        <f t="shared" si="23"/>
        <v>90</v>
      </c>
    </row>
    <row r="268" spans="1:7" ht="22.5" x14ac:dyDescent="0.2">
      <c r="A268" s="242" t="s">
        <v>2176</v>
      </c>
      <c r="B268" s="235" t="s">
        <v>328</v>
      </c>
      <c r="C268" s="237" t="s">
        <v>2487</v>
      </c>
      <c r="D268" s="238" t="s">
        <v>28</v>
      </c>
      <c r="E268" s="240">
        <v>0.2092</v>
      </c>
      <c r="F268" s="232">
        <f>G266</f>
        <v>224.4</v>
      </c>
      <c r="G268" s="231">
        <f t="shared" si="23"/>
        <v>46.94</v>
      </c>
    </row>
    <row r="269" spans="1:7" x14ac:dyDescent="0.2">
      <c r="A269" s="225"/>
      <c r="B269" s="226"/>
      <c r="C269" s="227"/>
      <c r="D269" s="228"/>
      <c r="E269" s="229"/>
      <c r="F269" s="232"/>
      <c r="G269" s="231"/>
    </row>
    <row r="270" spans="1:7" x14ac:dyDescent="0.2">
      <c r="A270" s="225"/>
      <c r="B270" s="226"/>
      <c r="C270" s="227"/>
      <c r="D270" s="228"/>
      <c r="E270" s="229"/>
      <c r="F270" s="232"/>
      <c r="G270" s="231"/>
    </row>
    <row r="271" spans="1:7" ht="52.5" x14ac:dyDescent="0.2">
      <c r="A271" s="218" t="s">
        <v>1439</v>
      </c>
      <c r="B271" s="219" t="s">
        <v>2488</v>
      </c>
      <c r="C271" s="220" t="s">
        <v>410</v>
      </c>
      <c r="D271" s="221" t="s">
        <v>2147</v>
      </c>
      <c r="E271" s="222">
        <v>1</v>
      </c>
      <c r="F271" s="223"/>
      <c r="G271" s="224">
        <f>SUM(G272:G277)</f>
        <v>94.460000000000008</v>
      </c>
    </row>
    <row r="272" spans="1:7" x14ac:dyDescent="0.2">
      <c r="A272" s="225" t="s">
        <v>2170</v>
      </c>
      <c r="B272" s="226" t="s">
        <v>2357</v>
      </c>
      <c r="C272" s="227" t="s">
        <v>2489</v>
      </c>
      <c r="D272" s="228" t="s">
        <v>29</v>
      </c>
      <c r="E272" s="229">
        <v>0.5</v>
      </c>
      <c r="F272" s="232">
        <v>0.56000000000000005</v>
      </c>
      <c r="G272" s="231">
        <f t="shared" ref="G272:G277" si="24">ROUND(E272*F272,2)</f>
        <v>0.28000000000000003</v>
      </c>
    </row>
    <row r="273" spans="1:7" ht="22.5" x14ac:dyDescent="0.2">
      <c r="A273" s="225" t="s">
        <v>2173</v>
      </c>
      <c r="B273" s="226" t="s">
        <v>2490</v>
      </c>
      <c r="C273" s="227" t="s">
        <v>2491</v>
      </c>
      <c r="D273" s="228" t="s">
        <v>2251</v>
      </c>
      <c r="E273" s="229">
        <v>0.435</v>
      </c>
      <c r="F273" s="232">
        <v>9.2100000000000009</v>
      </c>
      <c r="G273" s="231">
        <f t="shared" si="24"/>
        <v>4.01</v>
      </c>
    </row>
    <row r="274" spans="1:7" ht="22.5" x14ac:dyDescent="0.2">
      <c r="A274" s="225" t="s">
        <v>2176</v>
      </c>
      <c r="B274" s="226" t="s">
        <v>2492</v>
      </c>
      <c r="C274" s="227" t="s">
        <v>2493</v>
      </c>
      <c r="D274" s="228" t="s">
        <v>734</v>
      </c>
      <c r="E274" s="229">
        <v>4.3099999999999999E-2</v>
      </c>
      <c r="F274" s="232">
        <v>493</v>
      </c>
      <c r="G274" s="231">
        <f t="shared" si="24"/>
        <v>21.25</v>
      </c>
    </row>
    <row r="275" spans="1:7" x14ac:dyDescent="0.2">
      <c r="A275" s="225" t="s">
        <v>2179</v>
      </c>
      <c r="B275" s="226" t="s">
        <v>2237</v>
      </c>
      <c r="C275" s="227" t="s">
        <v>2238</v>
      </c>
      <c r="D275" s="228" t="s">
        <v>1532</v>
      </c>
      <c r="E275" s="229">
        <v>0.33</v>
      </c>
      <c r="F275" s="232">
        <v>17.170000000000002</v>
      </c>
      <c r="G275" s="231">
        <f t="shared" si="24"/>
        <v>5.67</v>
      </c>
    </row>
    <row r="276" spans="1:7" x14ac:dyDescent="0.2">
      <c r="A276" s="225" t="s">
        <v>2182</v>
      </c>
      <c r="B276" s="226" t="s">
        <v>2174</v>
      </c>
      <c r="C276" s="227" t="s">
        <v>2175</v>
      </c>
      <c r="D276" s="228" t="s">
        <v>1532</v>
      </c>
      <c r="E276" s="229">
        <v>0.16500000000000001</v>
      </c>
      <c r="F276" s="232">
        <v>12.45</v>
      </c>
      <c r="G276" s="231">
        <f t="shared" si="24"/>
        <v>2.0499999999999998</v>
      </c>
    </row>
    <row r="277" spans="1:7" x14ac:dyDescent="0.2">
      <c r="A277" s="225" t="s">
        <v>2185</v>
      </c>
      <c r="B277" s="226" t="s">
        <v>2494</v>
      </c>
      <c r="C277" s="227" t="s">
        <v>2495</v>
      </c>
      <c r="D277" s="228" t="s">
        <v>29</v>
      </c>
      <c r="E277" s="229">
        <v>45</v>
      </c>
      <c r="F277" s="232">
        <v>1.36</v>
      </c>
      <c r="G277" s="231">
        <f t="shared" si="24"/>
        <v>61.2</v>
      </c>
    </row>
    <row r="278" spans="1:7" x14ac:dyDescent="0.2">
      <c r="A278" s="225"/>
      <c r="B278" s="226"/>
      <c r="C278" s="227"/>
      <c r="D278" s="228"/>
      <c r="E278" s="229"/>
      <c r="F278" s="232"/>
      <c r="G278" s="231"/>
    </row>
    <row r="279" spans="1:7" x14ac:dyDescent="0.2">
      <c r="A279" s="225"/>
      <c r="B279" s="226"/>
      <c r="C279" s="227"/>
      <c r="D279" s="228"/>
      <c r="E279" s="229"/>
      <c r="F279" s="232"/>
      <c r="G279" s="231"/>
    </row>
    <row r="280" spans="1:7" ht="52.5" x14ac:dyDescent="0.2">
      <c r="A280" s="218" t="s">
        <v>1440</v>
      </c>
      <c r="B280" s="233" t="s">
        <v>2496</v>
      </c>
      <c r="C280" s="220" t="s">
        <v>408</v>
      </c>
      <c r="D280" s="221" t="s">
        <v>2147</v>
      </c>
      <c r="E280" s="222">
        <v>1</v>
      </c>
      <c r="F280" s="223"/>
      <c r="G280" s="224">
        <f>SUM(G281:G285)</f>
        <v>110.28</v>
      </c>
    </row>
    <row r="281" spans="1:7" ht="22.5" x14ac:dyDescent="0.2">
      <c r="A281" s="241" t="s">
        <v>2170</v>
      </c>
      <c r="B281" s="235" t="s">
        <v>2497</v>
      </c>
      <c r="C281" s="237" t="s">
        <v>2498</v>
      </c>
      <c r="D281" s="238" t="s">
        <v>1532</v>
      </c>
      <c r="E281" s="240">
        <v>0.39</v>
      </c>
      <c r="F281" s="231">
        <v>17.11</v>
      </c>
      <c r="G281" s="231">
        <f t="shared" ref="G281:G285" si="25">ROUND(E281*F281,2)</f>
        <v>6.67</v>
      </c>
    </row>
    <row r="282" spans="1:7" x14ac:dyDescent="0.2">
      <c r="A282" s="241" t="s">
        <v>2173</v>
      </c>
      <c r="B282" s="235" t="s">
        <v>2174</v>
      </c>
      <c r="C282" s="237" t="s">
        <v>2175</v>
      </c>
      <c r="D282" s="238" t="s">
        <v>1532</v>
      </c>
      <c r="E282" s="240">
        <v>0.19</v>
      </c>
      <c r="F282" s="232">
        <v>12.45</v>
      </c>
      <c r="G282" s="231">
        <f t="shared" si="25"/>
        <v>2.37</v>
      </c>
    </row>
    <row r="283" spans="1:7" ht="22.5" x14ac:dyDescent="0.2">
      <c r="A283" s="241" t="s">
        <v>2176</v>
      </c>
      <c r="B283" s="235" t="s">
        <v>328</v>
      </c>
      <c r="C283" s="237" t="s">
        <v>2499</v>
      </c>
      <c r="D283" s="238" t="s">
        <v>2147</v>
      </c>
      <c r="E283" s="240">
        <v>1.06</v>
      </c>
      <c r="F283" s="231">
        <v>64.290000000000006</v>
      </c>
      <c r="G283" s="231">
        <f t="shared" si="25"/>
        <v>68.150000000000006</v>
      </c>
    </row>
    <row r="284" spans="1:7" x14ac:dyDescent="0.2">
      <c r="A284" s="241" t="s">
        <v>2179</v>
      </c>
      <c r="B284" s="235" t="s">
        <v>2500</v>
      </c>
      <c r="C284" s="237" t="s">
        <v>2501</v>
      </c>
      <c r="D284" s="238" t="s">
        <v>29</v>
      </c>
      <c r="E284" s="240">
        <v>0.24</v>
      </c>
      <c r="F284" s="231">
        <v>56.7</v>
      </c>
      <c r="G284" s="231">
        <f t="shared" si="25"/>
        <v>13.61</v>
      </c>
    </row>
    <row r="285" spans="1:7" x14ac:dyDescent="0.2">
      <c r="A285" s="241" t="s">
        <v>2182</v>
      </c>
      <c r="B285" s="235" t="s">
        <v>2502</v>
      </c>
      <c r="C285" s="237" t="s">
        <v>2503</v>
      </c>
      <c r="D285" s="238" t="s">
        <v>29</v>
      </c>
      <c r="E285" s="240">
        <v>8.6199999999999992</v>
      </c>
      <c r="F285" s="231">
        <v>2.2599999999999998</v>
      </c>
      <c r="G285" s="231">
        <f t="shared" si="25"/>
        <v>19.48</v>
      </c>
    </row>
    <row r="286" spans="1:7" x14ac:dyDescent="0.2">
      <c r="A286" s="225"/>
      <c r="B286" s="226"/>
      <c r="C286" s="227"/>
      <c r="D286" s="228"/>
      <c r="E286" s="229"/>
      <c r="F286" s="232"/>
      <c r="G286" s="231"/>
    </row>
    <row r="287" spans="1:7" x14ac:dyDescent="0.2">
      <c r="A287" s="225"/>
      <c r="B287" s="226"/>
      <c r="C287" s="227"/>
      <c r="D287" s="228"/>
      <c r="E287" s="229"/>
      <c r="F287" s="232"/>
      <c r="G287" s="231"/>
    </row>
    <row r="288" spans="1:7" ht="52.5" x14ac:dyDescent="0.2">
      <c r="A288" s="218" t="s">
        <v>566</v>
      </c>
      <c r="B288" s="233" t="s">
        <v>2496</v>
      </c>
      <c r="C288" s="220" t="s">
        <v>409</v>
      </c>
      <c r="D288" s="221" t="s">
        <v>2147</v>
      </c>
      <c r="E288" s="222">
        <v>1</v>
      </c>
      <c r="F288" s="223"/>
      <c r="G288" s="224">
        <f>SUM(G289:G293)</f>
        <v>243.42</v>
      </c>
    </row>
    <row r="289" spans="1:7" ht="22.5" x14ac:dyDescent="0.2">
      <c r="A289" s="241" t="s">
        <v>2170</v>
      </c>
      <c r="B289" s="235" t="s">
        <v>2497</v>
      </c>
      <c r="C289" s="237" t="s">
        <v>2498</v>
      </c>
      <c r="D289" s="238" t="s">
        <v>1532</v>
      </c>
      <c r="E289" s="240">
        <v>0.39</v>
      </c>
      <c r="F289" s="231">
        <v>17.11</v>
      </c>
      <c r="G289" s="231">
        <f t="shared" ref="G289:G293" si="26">ROUND(E289*F289,2)</f>
        <v>6.67</v>
      </c>
    </row>
    <row r="290" spans="1:7" x14ac:dyDescent="0.2">
      <c r="A290" s="241" t="s">
        <v>2173</v>
      </c>
      <c r="B290" s="235" t="s">
        <v>2174</v>
      </c>
      <c r="C290" s="237" t="s">
        <v>2175</v>
      </c>
      <c r="D290" s="238" t="s">
        <v>1532</v>
      </c>
      <c r="E290" s="240">
        <v>0.19</v>
      </c>
      <c r="F290" s="232">
        <v>12.45</v>
      </c>
      <c r="G290" s="231">
        <f t="shared" si="26"/>
        <v>2.37</v>
      </c>
    </row>
    <row r="291" spans="1:7" ht="22.5" x14ac:dyDescent="0.2">
      <c r="A291" s="241" t="s">
        <v>2176</v>
      </c>
      <c r="B291" s="235" t="s">
        <v>328</v>
      </c>
      <c r="C291" s="237" t="s">
        <v>2504</v>
      </c>
      <c r="D291" s="238" t="s">
        <v>2147</v>
      </c>
      <c r="E291" s="240">
        <v>1.06</v>
      </c>
      <c r="F291" s="231">
        <v>189.9</v>
      </c>
      <c r="G291" s="231">
        <f t="shared" si="26"/>
        <v>201.29</v>
      </c>
    </row>
    <row r="292" spans="1:7" x14ac:dyDescent="0.2">
      <c r="A292" s="241" t="s">
        <v>2179</v>
      </c>
      <c r="B292" s="235" t="s">
        <v>2500</v>
      </c>
      <c r="C292" s="237" t="s">
        <v>2501</v>
      </c>
      <c r="D292" s="238" t="s">
        <v>29</v>
      </c>
      <c r="E292" s="240">
        <v>0.24</v>
      </c>
      <c r="F292" s="231">
        <v>56.7</v>
      </c>
      <c r="G292" s="231">
        <f t="shared" si="26"/>
        <v>13.61</v>
      </c>
    </row>
    <row r="293" spans="1:7" x14ac:dyDescent="0.2">
      <c r="A293" s="241" t="s">
        <v>2182</v>
      </c>
      <c r="B293" s="235" t="s">
        <v>2502</v>
      </c>
      <c r="C293" s="237" t="s">
        <v>2503</v>
      </c>
      <c r="D293" s="238" t="s">
        <v>29</v>
      </c>
      <c r="E293" s="240">
        <v>8.6199999999999992</v>
      </c>
      <c r="F293" s="231">
        <v>2.2599999999999998</v>
      </c>
      <c r="G293" s="231">
        <f t="shared" si="26"/>
        <v>19.48</v>
      </c>
    </row>
    <row r="294" spans="1:7" x14ac:dyDescent="0.2">
      <c r="A294" s="225"/>
      <c r="B294" s="226"/>
      <c r="C294" s="227"/>
      <c r="D294" s="228"/>
      <c r="E294" s="229"/>
      <c r="F294" s="232"/>
      <c r="G294" s="231"/>
    </row>
    <row r="295" spans="1:7" x14ac:dyDescent="0.2">
      <c r="A295" s="225"/>
      <c r="B295" s="226"/>
      <c r="C295" s="227"/>
      <c r="D295" s="228"/>
      <c r="E295" s="229"/>
      <c r="F295" s="232"/>
      <c r="G295" s="231"/>
    </row>
    <row r="296" spans="1:7" ht="52.5" x14ac:dyDescent="0.2">
      <c r="A296" s="218" t="s">
        <v>567</v>
      </c>
      <c r="B296" s="233" t="s">
        <v>2496</v>
      </c>
      <c r="C296" s="220" t="s">
        <v>460</v>
      </c>
      <c r="D296" s="221" t="s">
        <v>2147</v>
      </c>
      <c r="E296" s="222">
        <v>1</v>
      </c>
      <c r="F296" s="223"/>
      <c r="G296" s="224">
        <f>SUM(G297:G301)</f>
        <v>222.22</v>
      </c>
    </row>
    <row r="297" spans="1:7" ht="22.5" x14ac:dyDescent="0.2">
      <c r="A297" s="241" t="s">
        <v>2170</v>
      </c>
      <c r="B297" s="235" t="s">
        <v>2497</v>
      </c>
      <c r="C297" s="237" t="s">
        <v>2498</v>
      </c>
      <c r="D297" s="238" t="s">
        <v>1532</v>
      </c>
      <c r="E297" s="240">
        <v>0.39</v>
      </c>
      <c r="F297" s="231">
        <v>17.11</v>
      </c>
      <c r="G297" s="231">
        <f t="shared" ref="G297:G301" si="27">ROUND(E297*F297,2)</f>
        <v>6.67</v>
      </c>
    </row>
    <row r="298" spans="1:7" x14ac:dyDescent="0.2">
      <c r="A298" s="241" t="s">
        <v>2173</v>
      </c>
      <c r="B298" s="235" t="s">
        <v>2174</v>
      </c>
      <c r="C298" s="237" t="s">
        <v>2175</v>
      </c>
      <c r="D298" s="238" t="s">
        <v>1532</v>
      </c>
      <c r="E298" s="240">
        <v>0.19</v>
      </c>
      <c r="F298" s="232">
        <v>12.45</v>
      </c>
      <c r="G298" s="231">
        <f t="shared" si="27"/>
        <v>2.37</v>
      </c>
    </row>
    <row r="299" spans="1:7" ht="22.5" x14ac:dyDescent="0.2">
      <c r="A299" s="241" t="s">
        <v>2176</v>
      </c>
      <c r="B299" s="235" t="s">
        <v>328</v>
      </c>
      <c r="C299" s="237" t="s">
        <v>2505</v>
      </c>
      <c r="D299" s="238" t="s">
        <v>2147</v>
      </c>
      <c r="E299" s="240">
        <v>1.06</v>
      </c>
      <c r="F299" s="231">
        <v>169.9</v>
      </c>
      <c r="G299" s="231">
        <f t="shared" si="27"/>
        <v>180.09</v>
      </c>
    </row>
    <row r="300" spans="1:7" x14ac:dyDescent="0.2">
      <c r="A300" s="241" t="s">
        <v>2179</v>
      </c>
      <c r="B300" s="235" t="s">
        <v>2500</v>
      </c>
      <c r="C300" s="237" t="s">
        <v>2501</v>
      </c>
      <c r="D300" s="238" t="s">
        <v>29</v>
      </c>
      <c r="E300" s="240">
        <v>0.24</v>
      </c>
      <c r="F300" s="231">
        <v>56.7</v>
      </c>
      <c r="G300" s="231">
        <f t="shared" si="27"/>
        <v>13.61</v>
      </c>
    </row>
    <row r="301" spans="1:7" x14ac:dyDescent="0.2">
      <c r="A301" s="241" t="s">
        <v>2182</v>
      </c>
      <c r="B301" s="235" t="s">
        <v>2502</v>
      </c>
      <c r="C301" s="237" t="s">
        <v>2503</v>
      </c>
      <c r="D301" s="238" t="s">
        <v>29</v>
      </c>
      <c r="E301" s="240">
        <v>8.6199999999999992</v>
      </c>
      <c r="F301" s="231">
        <v>2.2599999999999998</v>
      </c>
      <c r="G301" s="231">
        <f t="shared" si="27"/>
        <v>19.48</v>
      </c>
    </row>
    <row r="302" spans="1:7" x14ac:dyDescent="0.2">
      <c r="A302" s="225"/>
      <c r="B302" s="226"/>
      <c r="C302" s="227"/>
      <c r="D302" s="228"/>
      <c r="E302" s="229"/>
      <c r="F302" s="232"/>
      <c r="G302" s="231"/>
    </row>
    <row r="303" spans="1:7" x14ac:dyDescent="0.2">
      <c r="A303" s="225"/>
      <c r="B303" s="226"/>
      <c r="C303" s="227"/>
      <c r="D303" s="228"/>
      <c r="E303" s="229"/>
      <c r="F303" s="232"/>
      <c r="G303" s="231"/>
    </row>
    <row r="304" spans="1:7" ht="52.5" x14ac:dyDescent="0.2">
      <c r="A304" s="218" t="s">
        <v>568</v>
      </c>
      <c r="B304" s="233" t="s">
        <v>2496</v>
      </c>
      <c r="C304" s="220" t="s">
        <v>411</v>
      </c>
      <c r="D304" s="221" t="s">
        <v>2147</v>
      </c>
      <c r="E304" s="222">
        <v>1</v>
      </c>
      <c r="F304" s="223"/>
      <c r="G304" s="224">
        <f>SUM(G305:G309)</f>
        <v>174.81999999999996</v>
      </c>
    </row>
    <row r="305" spans="1:7" ht="22.5" x14ac:dyDescent="0.2">
      <c r="A305" s="241" t="s">
        <v>2170</v>
      </c>
      <c r="B305" s="235" t="s">
        <v>2497</v>
      </c>
      <c r="C305" s="237" t="s">
        <v>2498</v>
      </c>
      <c r="D305" s="238" t="s">
        <v>1532</v>
      </c>
      <c r="E305" s="240">
        <v>0.39</v>
      </c>
      <c r="F305" s="231">
        <v>17.11</v>
      </c>
      <c r="G305" s="231">
        <f t="shared" ref="G305:G309" si="28">ROUND(E305*F305,2)</f>
        <v>6.67</v>
      </c>
    </row>
    <row r="306" spans="1:7" x14ac:dyDescent="0.2">
      <c r="A306" s="241" t="s">
        <v>2173</v>
      </c>
      <c r="B306" s="235" t="s">
        <v>2174</v>
      </c>
      <c r="C306" s="237" t="s">
        <v>2175</v>
      </c>
      <c r="D306" s="238" t="s">
        <v>1532</v>
      </c>
      <c r="E306" s="240">
        <v>0.19</v>
      </c>
      <c r="F306" s="232">
        <v>12.45</v>
      </c>
      <c r="G306" s="231">
        <f t="shared" si="28"/>
        <v>2.37</v>
      </c>
    </row>
    <row r="307" spans="1:7" ht="22.5" x14ac:dyDescent="0.2">
      <c r="A307" s="241" t="s">
        <v>2176</v>
      </c>
      <c r="B307" s="235" t="s">
        <v>328</v>
      </c>
      <c r="C307" s="237" t="s">
        <v>2506</v>
      </c>
      <c r="D307" s="238" t="s">
        <v>2147</v>
      </c>
      <c r="E307" s="240">
        <v>1.06</v>
      </c>
      <c r="F307" s="231">
        <v>125.18</v>
      </c>
      <c r="G307" s="231">
        <f t="shared" si="28"/>
        <v>132.69</v>
      </c>
    </row>
    <row r="308" spans="1:7" x14ac:dyDescent="0.2">
      <c r="A308" s="241" t="s">
        <v>2179</v>
      </c>
      <c r="B308" s="235" t="s">
        <v>2500</v>
      </c>
      <c r="C308" s="237" t="s">
        <v>2501</v>
      </c>
      <c r="D308" s="238" t="s">
        <v>29</v>
      </c>
      <c r="E308" s="240">
        <v>0.24</v>
      </c>
      <c r="F308" s="231">
        <v>56.7</v>
      </c>
      <c r="G308" s="231">
        <f t="shared" si="28"/>
        <v>13.61</v>
      </c>
    </row>
    <row r="309" spans="1:7" x14ac:dyDescent="0.2">
      <c r="A309" s="241" t="s">
        <v>2182</v>
      </c>
      <c r="B309" s="235" t="s">
        <v>2502</v>
      </c>
      <c r="C309" s="237" t="s">
        <v>2503</v>
      </c>
      <c r="D309" s="238" t="s">
        <v>29</v>
      </c>
      <c r="E309" s="240">
        <v>8.6199999999999992</v>
      </c>
      <c r="F309" s="231">
        <v>2.2599999999999998</v>
      </c>
      <c r="G309" s="231">
        <f t="shared" si="28"/>
        <v>19.48</v>
      </c>
    </row>
    <row r="310" spans="1:7" x14ac:dyDescent="0.2">
      <c r="A310" s="225"/>
      <c r="B310" s="226"/>
      <c r="C310" s="227"/>
      <c r="D310" s="228"/>
      <c r="E310" s="229"/>
      <c r="F310" s="232"/>
      <c r="G310" s="231"/>
    </row>
    <row r="311" spans="1:7" x14ac:dyDescent="0.2">
      <c r="A311" s="225"/>
      <c r="B311" s="226"/>
      <c r="C311" s="227"/>
      <c r="D311" s="228"/>
      <c r="E311" s="229"/>
      <c r="F311" s="232"/>
      <c r="G311" s="231"/>
    </row>
    <row r="312" spans="1:7" ht="52.5" x14ac:dyDescent="0.2">
      <c r="A312" s="218" t="s">
        <v>569</v>
      </c>
      <c r="B312" s="219" t="s">
        <v>2507</v>
      </c>
      <c r="C312" s="220" t="s">
        <v>413</v>
      </c>
      <c r="D312" s="221" t="s">
        <v>2147</v>
      </c>
      <c r="E312" s="222">
        <v>1</v>
      </c>
      <c r="F312" s="223"/>
      <c r="G312" s="224">
        <f>SUM(G313:G316)</f>
        <v>152.54999999999998</v>
      </c>
    </row>
    <row r="313" spans="1:7" ht="22.5" x14ac:dyDescent="0.2">
      <c r="A313" s="225" t="s">
        <v>2170</v>
      </c>
      <c r="B313" s="226" t="s">
        <v>328</v>
      </c>
      <c r="C313" s="227" t="s">
        <v>2508</v>
      </c>
      <c r="D313" s="228" t="s">
        <v>2147</v>
      </c>
      <c r="E313" s="229">
        <v>1.05</v>
      </c>
      <c r="F313" s="232">
        <v>126.88</v>
      </c>
      <c r="G313" s="231">
        <f t="shared" ref="G313:G316" si="29">ROUND(E313*F313,2)</f>
        <v>133.22</v>
      </c>
    </row>
    <row r="314" spans="1:7" ht="33.75" x14ac:dyDescent="0.2">
      <c r="A314" s="225" t="s">
        <v>2173</v>
      </c>
      <c r="B314" s="226" t="s">
        <v>2509</v>
      </c>
      <c r="C314" s="227" t="s">
        <v>2510</v>
      </c>
      <c r="D314" s="228" t="s">
        <v>734</v>
      </c>
      <c r="E314" s="229">
        <v>1.2E-2</v>
      </c>
      <c r="F314" s="232">
        <v>479.59</v>
      </c>
      <c r="G314" s="231">
        <f t="shared" si="29"/>
        <v>5.76</v>
      </c>
    </row>
    <row r="315" spans="1:7" x14ac:dyDescent="0.2">
      <c r="A315" s="225" t="s">
        <v>2176</v>
      </c>
      <c r="B315" s="226" t="s">
        <v>2237</v>
      </c>
      <c r="C315" s="237" t="s">
        <v>2238</v>
      </c>
      <c r="D315" s="228" t="s">
        <v>1532</v>
      </c>
      <c r="E315" s="229">
        <v>0.5</v>
      </c>
      <c r="F315" s="232">
        <v>17.170000000000002</v>
      </c>
      <c r="G315" s="231">
        <f t="shared" si="29"/>
        <v>8.59</v>
      </c>
    </row>
    <row r="316" spans="1:7" x14ac:dyDescent="0.2">
      <c r="A316" s="225" t="s">
        <v>2179</v>
      </c>
      <c r="B316" s="235" t="s">
        <v>2174</v>
      </c>
      <c r="C316" s="237" t="s">
        <v>2175</v>
      </c>
      <c r="D316" s="238" t="s">
        <v>1532</v>
      </c>
      <c r="E316" s="229">
        <v>0.4</v>
      </c>
      <c r="F316" s="232">
        <v>12.45</v>
      </c>
      <c r="G316" s="231">
        <f t="shared" si="29"/>
        <v>4.9800000000000004</v>
      </c>
    </row>
    <row r="317" spans="1:7" x14ac:dyDescent="0.2">
      <c r="A317" s="225"/>
      <c r="B317" s="226"/>
      <c r="C317" s="227"/>
      <c r="D317" s="228"/>
      <c r="E317" s="229"/>
      <c r="F317" s="232"/>
      <c r="G317" s="231"/>
    </row>
    <row r="318" spans="1:7" x14ac:dyDescent="0.2">
      <c r="A318" s="225"/>
      <c r="B318" s="226"/>
      <c r="C318" s="227"/>
      <c r="D318" s="228"/>
      <c r="E318" s="229"/>
      <c r="F318" s="232"/>
      <c r="G318" s="231"/>
    </row>
    <row r="319" spans="1:7" ht="31.5" x14ac:dyDescent="0.2">
      <c r="A319" s="218" t="s">
        <v>570</v>
      </c>
      <c r="B319" s="219" t="s">
        <v>2244</v>
      </c>
      <c r="C319" s="220" t="s">
        <v>414</v>
      </c>
      <c r="D319" s="221" t="s">
        <v>2147</v>
      </c>
      <c r="E319" s="222">
        <v>1</v>
      </c>
      <c r="F319" s="223"/>
      <c r="G319" s="224">
        <f>SUM(G320:G323)</f>
        <v>80.97</v>
      </c>
    </row>
    <row r="320" spans="1:7" ht="45" x14ac:dyDescent="0.2">
      <c r="A320" s="225" t="s">
        <v>2170</v>
      </c>
      <c r="B320" s="226" t="s">
        <v>2511</v>
      </c>
      <c r="C320" s="227" t="s">
        <v>2512</v>
      </c>
      <c r="D320" s="228" t="s">
        <v>734</v>
      </c>
      <c r="E320" s="229">
        <v>2.5000000000000001E-2</v>
      </c>
      <c r="F320" s="232">
        <v>383.27</v>
      </c>
      <c r="G320" s="231">
        <f t="shared" ref="G320:G323" si="30">ROUND(E320*F320,2)</f>
        <v>9.58</v>
      </c>
    </row>
    <row r="321" spans="1:7" x14ac:dyDescent="0.2">
      <c r="A321" s="225" t="s">
        <v>2173</v>
      </c>
      <c r="B321" s="226" t="s">
        <v>2237</v>
      </c>
      <c r="C321" s="237" t="s">
        <v>2238</v>
      </c>
      <c r="D321" s="228" t="s">
        <v>1532</v>
      </c>
      <c r="E321" s="229">
        <v>0.47</v>
      </c>
      <c r="F321" s="232">
        <v>17.170000000000002</v>
      </c>
      <c r="G321" s="231">
        <f t="shared" si="30"/>
        <v>8.07</v>
      </c>
    </row>
    <row r="322" spans="1:7" x14ac:dyDescent="0.2">
      <c r="A322" s="225" t="s">
        <v>2176</v>
      </c>
      <c r="B322" s="235" t="s">
        <v>2174</v>
      </c>
      <c r="C322" s="237" t="s">
        <v>2175</v>
      </c>
      <c r="D322" s="238" t="s">
        <v>1532</v>
      </c>
      <c r="E322" s="229">
        <v>0.17</v>
      </c>
      <c r="F322" s="232">
        <v>12.45</v>
      </c>
      <c r="G322" s="231">
        <f t="shared" si="30"/>
        <v>2.12</v>
      </c>
    </row>
    <row r="323" spans="1:7" x14ac:dyDescent="0.2">
      <c r="A323" s="225" t="s">
        <v>2179</v>
      </c>
      <c r="B323" s="226" t="s">
        <v>2494</v>
      </c>
      <c r="C323" s="227" t="s">
        <v>2495</v>
      </c>
      <c r="D323" s="228" t="s">
        <v>29</v>
      </c>
      <c r="E323" s="229">
        <v>45</v>
      </c>
      <c r="F323" s="232">
        <v>1.36</v>
      </c>
      <c r="G323" s="231">
        <f t="shared" si="30"/>
        <v>61.2</v>
      </c>
    </row>
    <row r="324" spans="1:7" x14ac:dyDescent="0.2">
      <c r="A324" s="225"/>
      <c r="B324" s="226"/>
      <c r="C324" s="227"/>
      <c r="D324" s="228"/>
      <c r="E324" s="229"/>
      <c r="F324" s="232"/>
      <c r="G324" s="231"/>
    </row>
    <row r="325" spans="1:7" x14ac:dyDescent="0.2">
      <c r="A325" s="225"/>
      <c r="B325" s="226"/>
      <c r="C325" s="227"/>
      <c r="D325" s="228"/>
      <c r="E325" s="229"/>
      <c r="F325" s="232"/>
      <c r="G325" s="231"/>
    </row>
    <row r="326" spans="1:7" ht="42" x14ac:dyDescent="0.2">
      <c r="A326" s="218" t="s">
        <v>571</v>
      </c>
      <c r="B326" s="219" t="s">
        <v>2513</v>
      </c>
      <c r="C326" s="220" t="s">
        <v>415</v>
      </c>
      <c r="D326" s="221" t="s">
        <v>2147</v>
      </c>
      <c r="E326" s="222">
        <v>1</v>
      </c>
      <c r="F326" s="223"/>
      <c r="G326" s="224">
        <f>SUM(G327:G331)</f>
        <v>59.070000000000007</v>
      </c>
    </row>
    <row r="327" spans="1:7" ht="22.5" x14ac:dyDescent="0.2">
      <c r="A327" s="225" t="s">
        <v>2170</v>
      </c>
      <c r="B327" s="226" t="s">
        <v>328</v>
      </c>
      <c r="C327" s="227" t="s">
        <v>2514</v>
      </c>
      <c r="D327" s="228" t="s">
        <v>2147</v>
      </c>
      <c r="E327" s="229">
        <v>1.08</v>
      </c>
      <c r="F327" s="232">
        <v>25.7</v>
      </c>
      <c r="G327" s="231">
        <f t="shared" ref="G327:G331" si="31">ROUND(E327*F327,2)</f>
        <v>27.76</v>
      </c>
    </row>
    <row r="328" spans="1:7" x14ac:dyDescent="0.2">
      <c r="A328" s="225" t="s">
        <v>2173</v>
      </c>
      <c r="B328" s="226" t="s">
        <v>2515</v>
      </c>
      <c r="C328" s="227" t="s">
        <v>2516</v>
      </c>
      <c r="D328" s="228" t="s">
        <v>29</v>
      </c>
      <c r="E328" s="229">
        <v>6.14</v>
      </c>
      <c r="F328" s="232">
        <v>0.5</v>
      </c>
      <c r="G328" s="231">
        <f t="shared" si="31"/>
        <v>3.07</v>
      </c>
    </row>
    <row r="329" spans="1:7" x14ac:dyDescent="0.2">
      <c r="A329" s="225" t="s">
        <v>2176</v>
      </c>
      <c r="B329" s="235" t="s">
        <v>2500</v>
      </c>
      <c r="C329" s="237" t="s">
        <v>2501</v>
      </c>
      <c r="D329" s="238" t="s">
        <v>29</v>
      </c>
      <c r="E329" s="229">
        <v>0.22</v>
      </c>
      <c r="F329" s="232">
        <v>56.7</v>
      </c>
      <c r="G329" s="231">
        <f t="shared" si="31"/>
        <v>12.47</v>
      </c>
    </row>
    <row r="330" spans="1:7" ht="22.5" x14ac:dyDescent="0.2">
      <c r="A330" s="225" t="s">
        <v>2179</v>
      </c>
      <c r="B330" s="235" t="s">
        <v>2497</v>
      </c>
      <c r="C330" s="237" t="s">
        <v>2498</v>
      </c>
      <c r="D330" s="238" t="s">
        <v>1532</v>
      </c>
      <c r="E330" s="229">
        <v>0.66</v>
      </c>
      <c r="F330" s="232">
        <v>17.11</v>
      </c>
      <c r="G330" s="231">
        <f t="shared" si="31"/>
        <v>11.29</v>
      </c>
    </row>
    <row r="331" spans="1:7" x14ac:dyDescent="0.2">
      <c r="A331" s="225" t="s">
        <v>2182</v>
      </c>
      <c r="B331" s="235" t="s">
        <v>2174</v>
      </c>
      <c r="C331" s="237" t="s">
        <v>2175</v>
      </c>
      <c r="D331" s="238" t="s">
        <v>1532</v>
      </c>
      <c r="E331" s="229">
        <v>0.36</v>
      </c>
      <c r="F331" s="232">
        <v>12.45</v>
      </c>
      <c r="G331" s="231">
        <f t="shared" si="31"/>
        <v>4.4800000000000004</v>
      </c>
    </row>
    <row r="332" spans="1:7" x14ac:dyDescent="0.2">
      <c r="A332" s="225"/>
      <c r="B332" s="226"/>
      <c r="C332" s="227"/>
      <c r="D332" s="228"/>
      <c r="E332" s="229"/>
      <c r="F332" s="232"/>
      <c r="G332" s="231"/>
    </row>
    <row r="333" spans="1:7" x14ac:dyDescent="0.2">
      <c r="A333" s="225"/>
      <c r="B333" s="226"/>
      <c r="C333" s="227"/>
      <c r="D333" s="228"/>
      <c r="E333" s="229"/>
      <c r="F333" s="232"/>
      <c r="G333" s="231"/>
    </row>
    <row r="334" spans="1:7" ht="42" x14ac:dyDescent="0.2">
      <c r="A334" s="218" t="s">
        <v>1442</v>
      </c>
      <c r="B334" s="219" t="s">
        <v>2513</v>
      </c>
      <c r="C334" s="220" t="s">
        <v>416</v>
      </c>
      <c r="D334" s="221" t="s">
        <v>2147</v>
      </c>
      <c r="E334" s="222">
        <v>1</v>
      </c>
      <c r="F334" s="223"/>
      <c r="G334" s="224">
        <f>SUM(G335:G339)</f>
        <v>84.690000000000012</v>
      </c>
    </row>
    <row r="335" spans="1:7" ht="22.5" x14ac:dyDescent="0.2">
      <c r="A335" s="225" t="s">
        <v>2170</v>
      </c>
      <c r="B335" s="226" t="s">
        <v>328</v>
      </c>
      <c r="C335" s="227" t="s">
        <v>2517</v>
      </c>
      <c r="D335" s="228" t="s">
        <v>2147</v>
      </c>
      <c r="E335" s="229">
        <v>1.08</v>
      </c>
      <c r="F335" s="232">
        <v>49.43</v>
      </c>
      <c r="G335" s="231">
        <f t="shared" ref="G335:G339" si="32">ROUND(E335*F335,2)</f>
        <v>53.38</v>
      </c>
    </row>
    <row r="336" spans="1:7" x14ac:dyDescent="0.2">
      <c r="A336" s="225" t="s">
        <v>2173</v>
      </c>
      <c r="B336" s="226" t="s">
        <v>2515</v>
      </c>
      <c r="C336" s="227" t="s">
        <v>2516</v>
      </c>
      <c r="D336" s="228" t="s">
        <v>29</v>
      </c>
      <c r="E336" s="229">
        <v>6.14</v>
      </c>
      <c r="F336" s="232">
        <v>0.5</v>
      </c>
      <c r="G336" s="231">
        <f t="shared" si="32"/>
        <v>3.07</v>
      </c>
    </row>
    <row r="337" spans="1:7" x14ac:dyDescent="0.2">
      <c r="A337" s="225" t="s">
        <v>2176</v>
      </c>
      <c r="B337" s="235" t="s">
        <v>2500</v>
      </c>
      <c r="C337" s="237" t="s">
        <v>2501</v>
      </c>
      <c r="D337" s="238" t="s">
        <v>29</v>
      </c>
      <c r="E337" s="229">
        <v>0.22</v>
      </c>
      <c r="F337" s="232">
        <v>56.7</v>
      </c>
      <c r="G337" s="231">
        <f t="shared" si="32"/>
        <v>12.47</v>
      </c>
    </row>
    <row r="338" spans="1:7" ht="22.5" x14ac:dyDescent="0.2">
      <c r="A338" s="225" t="s">
        <v>2179</v>
      </c>
      <c r="B338" s="235" t="s">
        <v>2497</v>
      </c>
      <c r="C338" s="237" t="s">
        <v>2498</v>
      </c>
      <c r="D338" s="238" t="s">
        <v>1532</v>
      </c>
      <c r="E338" s="229">
        <v>0.66</v>
      </c>
      <c r="F338" s="232">
        <v>17.11</v>
      </c>
      <c r="G338" s="231">
        <f t="shared" si="32"/>
        <v>11.29</v>
      </c>
    </row>
    <row r="339" spans="1:7" x14ac:dyDescent="0.2">
      <c r="A339" s="225" t="s">
        <v>2182</v>
      </c>
      <c r="B339" s="235" t="s">
        <v>2174</v>
      </c>
      <c r="C339" s="237" t="s">
        <v>2175</v>
      </c>
      <c r="D339" s="238" t="s">
        <v>1532</v>
      </c>
      <c r="E339" s="229">
        <v>0.36</v>
      </c>
      <c r="F339" s="232">
        <v>12.45</v>
      </c>
      <c r="G339" s="231">
        <f t="shared" si="32"/>
        <v>4.4800000000000004</v>
      </c>
    </row>
    <row r="340" spans="1:7" x14ac:dyDescent="0.2">
      <c r="A340" s="225"/>
      <c r="B340" s="226"/>
      <c r="C340" s="227"/>
      <c r="D340" s="228"/>
      <c r="E340" s="229"/>
      <c r="F340" s="232"/>
      <c r="G340" s="231"/>
    </row>
    <row r="341" spans="1:7" x14ac:dyDescent="0.2">
      <c r="A341" s="225"/>
      <c r="B341" s="226"/>
      <c r="C341" s="227"/>
      <c r="D341" s="228"/>
      <c r="E341" s="229"/>
      <c r="F341" s="232"/>
      <c r="G341" s="231"/>
    </row>
    <row r="342" spans="1:7" ht="73.5" x14ac:dyDescent="0.2">
      <c r="A342" s="218" t="s">
        <v>572</v>
      </c>
      <c r="B342" s="233" t="s">
        <v>2518</v>
      </c>
      <c r="C342" s="220" t="s">
        <v>1577</v>
      </c>
      <c r="D342" s="221" t="s">
        <v>2169</v>
      </c>
      <c r="E342" s="222">
        <v>1</v>
      </c>
      <c r="F342" s="223"/>
      <c r="G342" s="224">
        <f>SUM(G343:G361)</f>
        <v>1333.4000000000003</v>
      </c>
    </row>
    <row r="343" spans="1:7" x14ac:dyDescent="0.2">
      <c r="A343" s="264" t="s">
        <v>2170</v>
      </c>
      <c r="B343" s="235"/>
      <c r="C343" s="261" t="s">
        <v>2519</v>
      </c>
      <c r="D343" s="262"/>
      <c r="E343" s="263"/>
      <c r="F343" s="254"/>
      <c r="G343" s="254"/>
    </row>
    <row r="344" spans="1:7" ht="33.75" x14ac:dyDescent="0.2">
      <c r="A344" s="241" t="s">
        <v>2261</v>
      </c>
      <c r="B344" s="235" t="s">
        <v>2520</v>
      </c>
      <c r="C344" s="237" t="s">
        <v>2521</v>
      </c>
      <c r="D344" s="238" t="s">
        <v>28</v>
      </c>
      <c r="E344" s="240">
        <v>3</v>
      </c>
      <c r="F344" s="231">
        <v>22.91</v>
      </c>
      <c r="G344" s="231">
        <f t="shared" ref="G344:G350" si="33">ROUND(E344*F344,2)</f>
        <v>68.73</v>
      </c>
    </row>
    <row r="345" spans="1:7" ht="45" x14ac:dyDescent="0.2">
      <c r="A345" s="241" t="s">
        <v>2338</v>
      </c>
      <c r="B345" s="235" t="s">
        <v>2522</v>
      </c>
      <c r="C345" s="237" t="s">
        <v>2523</v>
      </c>
      <c r="D345" s="238" t="s">
        <v>28</v>
      </c>
      <c r="E345" s="240">
        <v>1</v>
      </c>
      <c r="F345" s="231">
        <v>326.44</v>
      </c>
      <c r="G345" s="231">
        <f t="shared" si="33"/>
        <v>326.44</v>
      </c>
    </row>
    <row r="346" spans="1:7" ht="22.5" x14ac:dyDescent="0.2">
      <c r="A346" s="241" t="s">
        <v>2341</v>
      </c>
      <c r="B346" s="235" t="s">
        <v>2524</v>
      </c>
      <c r="C346" s="237" t="s">
        <v>2525</v>
      </c>
      <c r="D346" s="238" t="s">
        <v>28</v>
      </c>
      <c r="E346" s="240">
        <v>19.8</v>
      </c>
      <c r="F346" s="231">
        <v>0.04</v>
      </c>
      <c r="G346" s="231">
        <f t="shared" si="33"/>
        <v>0.79</v>
      </c>
    </row>
    <row r="347" spans="1:7" ht="22.5" x14ac:dyDescent="0.2">
      <c r="A347" s="241" t="s">
        <v>2344</v>
      </c>
      <c r="B347" s="235" t="s">
        <v>2526</v>
      </c>
      <c r="C347" s="237" t="s">
        <v>2527</v>
      </c>
      <c r="D347" s="238" t="s">
        <v>1532</v>
      </c>
      <c r="E347" s="240">
        <v>1.546</v>
      </c>
      <c r="F347" s="231">
        <v>17.05</v>
      </c>
      <c r="G347" s="231">
        <f t="shared" si="33"/>
        <v>26.36</v>
      </c>
    </row>
    <row r="348" spans="1:7" x14ac:dyDescent="0.2">
      <c r="A348" s="241" t="s">
        <v>2347</v>
      </c>
      <c r="B348" s="235" t="s">
        <v>2174</v>
      </c>
      <c r="C348" s="237" t="s">
        <v>2175</v>
      </c>
      <c r="D348" s="238" t="s">
        <v>1532</v>
      </c>
      <c r="E348" s="240">
        <v>0.77300000000000002</v>
      </c>
      <c r="F348" s="231">
        <v>12.45</v>
      </c>
      <c r="G348" s="231">
        <f t="shared" si="33"/>
        <v>9.6199999999999992</v>
      </c>
    </row>
    <row r="349" spans="1:7" ht="33.75" x14ac:dyDescent="0.2">
      <c r="A349" s="241" t="s">
        <v>2528</v>
      </c>
      <c r="B349" s="235" t="s">
        <v>2529</v>
      </c>
      <c r="C349" s="237" t="s">
        <v>2530</v>
      </c>
      <c r="D349" s="238" t="s">
        <v>28</v>
      </c>
      <c r="E349" s="240">
        <v>1</v>
      </c>
      <c r="F349" s="231">
        <v>165.27</v>
      </c>
      <c r="G349" s="231">
        <f t="shared" si="33"/>
        <v>165.27</v>
      </c>
    </row>
    <row r="350" spans="1:7" ht="33.75" x14ac:dyDescent="0.2">
      <c r="A350" s="241" t="s">
        <v>2531</v>
      </c>
      <c r="B350" s="235" t="s">
        <v>2532</v>
      </c>
      <c r="C350" s="237" t="s">
        <v>2533</v>
      </c>
      <c r="D350" s="238" t="s">
        <v>28</v>
      </c>
      <c r="E350" s="240">
        <v>2</v>
      </c>
      <c r="F350" s="231">
        <v>28.41</v>
      </c>
      <c r="G350" s="231">
        <f t="shared" si="33"/>
        <v>56.82</v>
      </c>
    </row>
    <row r="351" spans="1:7" x14ac:dyDescent="0.2">
      <c r="A351" s="241"/>
      <c r="B351" s="235"/>
      <c r="C351" s="237"/>
      <c r="D351" s="238"/>
      <c r="E351" s="240"/>
      <c r="F351" s="231"/>
      <c r="G351" s="231"/>
    </row>
    <row r="352" spans="1:7" x14ac:dyDescent="0.2">
      <c r="A352" s="264" t="s">
        <v>2173</v>
      </c>
      <c r="B352" s="235"/>
      <c r="C352" s="261" t="s">
        <v>2534</v>
      </c>
      <c r="D352" s="262"/>
      <c r="E352" s="263"/>
      <c r="F352" s="254"/>
      <c r="G352" s="254"/>
    </row>
    <row r="353" spans="1:7" ht="22.5" x14ac:dyDescent="0.2">
      <c r="A353" s="241" t="s">
        <v>2266</v>
      </c>
      <c r="B353" s="235" t="s">
        <v>328</v>
      </c>
      <c r="C353" s="237" t="s">
        <v>2535</v>
      </c>
      <c r="D353" s="238" t="s">
        <v>2169</v>
      </c>
      <c r="E353" s="240">
        <v>1</v>
      </c>
      <c r="F353" s="231">
        <v>194.04</v>
      </c>
      <c r="G353" s="231">
        <f t="shared" ref="G353:G355" si="34">ROUND(E353*F353,2)</f>
        <v>194.04</v>
      </c>
    </row>
    <row r="354" spans="1:7" ht="22.5" x14ac:dyDescent="0.2">
      <c r="A354" s="241" t="s">
        <v>2269</v>
      </c>
      <c r="B354" s="235" t="s">
        <v>2526</v>
      </c>
      <c r="C354" s="237" t="s">
        <v>2527</v>
      </c>
      <c r="D354" s="238" t="s">
        <v>1532</v>
      </c>
      <c r="E354" s="240">
        <v>1.002</v>
      </c>
      <c r="F354" s="231">
        <v>17.05</v>
      </c>
      <c r="G354" s="231">
        <f t="shared" si="34"/>
        <v>17.079999999999998</v>
      </c>
    </row>
    <row r="355" spans="1:7" x14ac:dyDescent="0.2">
      <c r="A355" s="241" t="s">
        <v>2271</v>
      </c>
      <c r="B355" s="235" t="s">
        <v>2174</v>
      </c>
      <c r="C355" s="237" t="s">
        <v>2175</v>
      </c>
      <c r="D355" s="238" t="s">
        <v>1532</v>
      </c>
      <c r="E355" s="240">
        <v>0.501</v>
      </c>
      <c r="F355" s="231">
        <v>12.45</v>
      </c>
      <c r="G355" s="231">
        <f t="shared" si="34"/>
        <v>6.24</v>
      </c>
    </row>
    <row r="356" spans="1:7" x14ac:dyDescent="0.2">
      <c r="A356" s="265"/>
      <c r="B356" s="233"/>
      <c r="C356" s="246"/>
      <c r="D356" s="247"/>
      <c r="E356" s="248"/>
      <c r="F356" s="223"/>
      <c r="G356" s="224"/>
    </row>
    <row r="357" spans="1:7" ht="22.5" x14ac:dyDescent="0.2">
      <c r="A357" s="264" t="s">
        <v>2176</v>
      </c>
      <c r="B357" s="235"/>
      <c r="C357" s="261" t="s">
        <v>2536</v>
      </c>
      <c r="D357" s="247"/>
      <c r="E357" s="248"/>
      <c r="F357" s="223"/>
      <c r="G357" s="224"/>
    </row>
    <row r="358" spans="1:7" ht="22.5" x14ac:dyDescent="0.2">
      <c r="A358" s="241" t="s">
        <v>2301</v>
      </c>
      <c r="B358" s="226" t="s">
        <v>2537</v>
      </c>
      <c r="C358" s="227" t="s">
        <v>2538</v>
      </c>
      <c r="D358" s="228" t="s">
        <v>2147</v>
      </c>
      <c r="E358" s="229">
        <v>7.7</v>
      </c>
      <c r="F358" s="232">
        <v>30.21</v>
      </c>
      <c r="G358" s="231">
        <f t="shared" ref="G358:G361" si="35">ROUND(E358*F358,2)</f>
        <v>232.62</v>
      </c>
    </row>
    <row r="359" spans="1:7" ht="22.5" x14ac:dyDescent="0.2">
      <c r="A359" s="241" t="s">
        <v>2356</v>
      </c>
      <c r="B359" s="235" t="s">
        <v>2539</v>
      </c>
      <c r="C359" s="237" t="s">
        <v>2540</v>
      </c>
      <c r="D359" s="238" t="s">
        <v>29</v>
      </c>
      <c r="E359" s="240">
        <v>6.9300000000000006</v>
      </c>
      <c r="F359" s="231">
        <v>27.2</v>
      </c>
      <c r="G359" s="231">
        <f t="shared" si="35"/>
        <v>188.5</v>
      </c>
    </row>
    <row r="360" spans="1:7" ht="22.5" x14ac:dyDescent="0.2">
      <c r="A360" s="241" t="s">
        <v>2359</v>
      </c>
      <c r="B360" s="226" t="s">
        <v>2526</v>
      </c>
      <c r="C360" s="227" t="s">
        <v>2527</v>
      </c>
      <c r="D360" s="228" t="s">
        <v>1532</v>
      </c>
      <c r="E360" s="229">
        <v>1.3859999999999999</v>
      </c>
      <c r="F360" s="232">
        <v>17.05</v>
      </c>
      <c r="G360" s="231">
        <f t="shared" si="35"/>
        <v>23.63</v>
      </c>
    </row>
    <row r="361" spans="1:7" x14ac:dyDescent="0.2">
      <c r="A361" s="241" t="s">
        <v>2541</v>
      </c>
      <c r="B361" s="235" t="s">
        <v>2174</v>
      </c>
      <c r="C361" s="237" t="s">
        <v>2175</v>
      </c>
      <c r="D361" s="238" t="s">
        <v>1532</v>
      </c>
      <c r="E361" s="229">
        <v>1.3859999999999999</v>
      </c>
      <c r="F361" s="232">
        <v>12.45</v>
      </c>
      <c r="G361" s="231">
        <f t="shared" si="35"/>
        <v>17.260000000000002</v>
      </c>
    </row>
    <row r="362" spans="1:7" x14ac:dyDescent="0.2">
      <c r="A362" s="225"/>
      <c r="B362" s="226"/>
      <c r="C362" s="227"/>
      <c r="D362" s="228"/>
      <c r="E362" s="229"/>
      <c r="F362" s="232"/>
      <c r="G362" s="231"/>
    </row>
    <row r="363" spans="1:7" x14ac:dyDescent="0.2">
      <c r="A363" s="225"/>
      <c r="B363" s="226"/>
      <c r="C363" s="227"/>
      <c r="D363" s="228"/>
      <c r="E363" s="229"/>
      <c r="F363" s="232"/>
      <c r="G363" s="231"/>
    </row>
    <row r="364" spans="1:7" ht="73.5" x14ac:dyDescent="0.2">
      <c r="A364" s="218" t="s">
        <v>1443</v>
      </c>
      <c r="B364" s="233" t="s">
        <v>2518</v>
      </c>
      <c r="C364" s="220" t="s">
        <v>1578</v>
      </c>
      <c r="D364" s="221" t="s">
        <v>2169</v>
      </c>
      <c r="E364" s="222">
        <v>1</v>
      </c>
      <c r="F364" s="223"/>
      <c r="G364" s="224">
        <f>SUM(G365:G383)</f>
        <v>972.52000000000021</v>
      </c>
    </row>
    <row r="365" spans="1:7" x14ac:dyDescent="0.2">
      <c r="A365" s="264" t="s">
        <v>2170</v>
      </c>
      <c r="B365" s="235"/>
      <c r="C365" s="261" t="s">
        <v>2519</v>
      </c>
      <c r="D365" s="262"/>
      <c r="E365" s="263"/>
      <c r="F365" s="254"/>
      <c r="G365" s="254"/>
    </row>
    <row r="366" spans="1:7" ht="33.75" x14ac:dyDescent="0.2">
      <c r="A366" s="241" t="s">
        <v>2261</v>
      </c>
      <c r="B366" s="235" t="s">
        <v>2520</v>
      </c>
      <c r="C366" s="237" t="s">
        <v>2521</v>
      </c>
      <c r="D366" s="238" t="s">
        <v>28</v>
      </c>
      <c r="E366" s="240">
        <v>3</v>
      </c>
      <c r="F366" s="231">
        <v>22.91</v>
      </c>
      <c r="G366" s="231">
        <f t="shared" ref="G366:G372" si="36">ROUND(E366*F366,2)</f>
        <v>68.73</v>
      </c>
    </row>
    <row r="367" spans="1:7" ht="45" x14ac:dyDescent="0.2">
      <c r="A367" s="241" t="s">
        <v>2338</v>
      </c>
      <c r="B367" s="235" t="s">
        <v>2542</v>
      </c>
      <c r="C367" s="237" t="s">
        <v>2543</v>
      </c>
      <c r="D367" s="238" t="s">
        <v>28</v>
      </c>
      <c r="E367" s="240">
        <v>1</v>
      </c>
      <c r="F367" s="231">
        <v>213.22</v>
      </c>
      <c r="G367" s="231">
        <f t="shared" si="36"/>
        <v>213.22</v>
      </c>
    </row>
    <row r="368" spans="1:7" ht="22.5" x14ac:dyDescent="0.2">
      <c r="A368" s="241" t="s">
        <v>2341</v>
      </c>
      <c r="B368" s="235" t="s">
        <v>2524</v>
      </c>
      <c r="C368" s="237" t="s">
        <v>2525</v>
      </c>
      <c r="D368" s="238" t="s">
        <v>28</v>
      </c>
      <c r="E368" s="240">
        <v>19.8</v>
      </c>
      <c r="F368" s="231">
        <v>0.04</v>
      </c>
      <c r="G368" s="231">
        <f t="shared" si="36"/>
        <v>0.79</v>
      </c>
    </row>
    <row r="369" spans="1:7" ht="22.5" x14ac:dyDescent="0.2">
      <c r="A369" s="241" t="s">
        <v>2344</v>
      </c>
      <c r="B369" s="235" t="s">
        <v>2526</v>
      </c>
      <c r="C369" s="237" t="s">
        <v>2527</v>
      </c>
      <c r="D369" s="238" t="s">
        <v>1532</v>
      </c>
      <c r="E369" s="240">
        <v>1.546</v>
      </c>
      <c r="F369" s="231">
        <v>17.05</v>
      </c>
      <c r="G369" s="231">
        <f t="shared" si="36"/>
        <v>26.36</v>
      </c>
    </row>
    <row r="370" spans="1:7" x14ac:dyDescent="0.2">
      <c r="A370" s="241" t="s">
        <v>2347</v>
      </c>
      <c r="B370" s="235" t="s">
        <v>2174</v>
      </c>
      <c r="C370" s="237" t="s">
        <v>2175</v>
      </c>
      <c r="D370" s="238" t="s">
        <v>1532</v>
      </c>
      <c r="E370" s="240">
        <v>0.77300000000000002</v>
      </c>
      <c r="F370" s="231">
        <v>12.45</v>
      </c>
      <c r="G370" s="231">
        <f t="shared" si="36"/>
        <v>9.6199999999999992</v>
      </c>
    </row>
    <row r="371" spans="1:7" ht="33.75" x14ac:dyDescent="0.2">
      <c r="A371" s="241" t="s">
        <v>2528</v>
      </c>
      <c r="B371" s="235" t="s">
        <v>2544</v>
      </c>
      <c r="C371" s="237" t="s">
        <v>2545</v>
      </c>
      <c r="D371" s="238" t="s">
        <v>28</v>
      </c>
      <c r="E371" s="240">
        <v>1</v>
      </c>
      <c r="F371" s="231">
        <v>153.47</v>
      </c>
      <c r="G371" s="231">
        <f t="shared" si="36"/>
        <v>153.47</v>
      </c>
    </row>
    <row r="372" spans="1:7" ht="33.75" x14ac:dyDescent="0.2">
      <c r="A372" s="241" t="s">
        <v>2531</v>
      </c>
      <c r="B372" s="235" t="s">
        <v>2546</v>
      </c>
      <c r="C372" s="237" t="s">
        <v>2547</v>
      </c>
      <c r="D372" s="238" t="s">
        <v>28</v>
      </c>
      <c r="E372" s="240">
        <v>2</v>
      </c>
      <c r="F372" s="231">
        <v>25.98</v>
      </c>
      <c r="G372" s="231">
        <f t="shared" si="36"/>
        <v>51.96</v>
      </c>
    </row>
    <row r="373" spans="1:7" x14ac:dyDescent="0.2">
      <c r="A373" s="241"/>
      <c r="B373" s="235"/>
      <c r="C373" s="237"/>
      <c r="D373" s="238"/>
      <c r="E373" s="240"/>
      <c r="F373" s="231"/>
      <c r="G373" s="231"/>
    </row>
    <row r="374" spans="1:7" x14ac:dyDescent="0.2">
      <c r="A374" s="264" t="s">
        <v>2173</v>
      </c>
      <c r="B374" s="235"/>
      <c r="C374" s="261" t="s">
        <v>2534</v>
      </c>
      <c r="D374" s="262"/>
      <c r="E374" s="263"/>
      <c r="F374" s="254"/>
      <c r="G374" s="254"/>
    </row>
    <row r="375" spans="1:7" ht="22.5" x14ac:dyDescent="0.2">
      <c r="A375" s="241" t="s">
        <v>2266</v>
      </c>
      <c r="B375" s="235" t="s">
        <v>328</v>
      </c>
      <c r="C375" s="237" t="s">
        <v>2535</v>
      </c>
      <c r="D375" s="238" t="s">
        <v>2169</v>
      </c>
      <c r="E375" s="240">
        <v>1</v>
      </c>
      <c r="F375" s="231">
        <v>194.04</v>
      </c>
      <c r="G375" s="231">
        <f t="shared" ref="G375:G377" si="37">ROUND(E375*F375,2)</f>
        <v>194.04</v>
      </c>
    </row>
    <row r="376" spans="1:7" ht="22.5" x14ac:dyDescent="0.2">
      <c r="A376" s="241" t="s">
        <v>2269</v>
      </c>
      <c r="B376" s="235" t="s">
        <v>2526</v>
      </c>
      <c r="C376" s="237" t="s">
        <v>2527</v>
      </c>
      <c r="D376" s="238" t="s">
        <v>1532</v>
      </c>
      <c r="E376" s="240">
        <v>1.002</v>
      </c>
      <c r="F376" s="231">
        <v>17.05</v>
      </c>
      <c r="G376" s="231">
        <f t="shared" si="37"/>
        <v>17.079999999999998</v>
      </c>
    </row>
    <row r="377" spans="1:7" x14ac:dyDescent="0.2">
      <c r="A377" s="241" t="s">
        <v>2271</v>
      </c>
      <c r="B377" s="235" t="s">
        <v>2174</v>
      </c>
      <c r="C377" s="237" t="s">
        <v>2175</v>
      </c>
      <c r="D377" s="238" t="s">
        <v>1532</v>
      </c>
      <c r="E377" s="240">
        <v>0.501</v>
      </c>
      <c r="F377" s="231">
        <v>12.45</v>
      </c>
      <c r="G377" s="231">
        <f t="shared" si="37"/>
        <v>6.24</v>
      </c>
    </row>
    <row r="378" spans="1:7" x14ac:dyDescent="0.2">
      <c r="A378" s="265"/>
      <c r="B378" s="233"/>
      <c r="C378" s="246"/>
      <c r="D378" s="247"/>
      <c r="E378" s="248"/>
      <c r="F378" s="223"/>
      <c r="G378" s="224"/>
    </row>
    <row r="379" spans="1:7" ht="22.5" x14ac:dyDescent="0.2">
      <c r="A379" s="264" t="s">
        <v>2176</v>
      </c>
      <c r="B379" s="235"/>
      <c r="C379" s="261" t="s">
        <v>2536</v>
      </c>
      <c r="D379" s="247"/>
      <c r="E379" s="248"/>
      <c r="F379" s="223"/>
      <c r="G379" s="224"/>
    </row>
    <row r="380" spans="1:7" ht="22.5" x14ac:dyDescent="0.2">
      <c r="A380" s="241" t="s">
        <v>2301</v>
      </c>
      <c r="B380" s="226" t="s">
        <v>2537</v>
      </c>
      <c r="C380" s="227" t="s">
        <v>2538</v>
      </c>
      <c r="D380" s="228" t="s">
        <v>2147</v>
      </c>
      <c r="E380" s="229">
        <v>3.85</v>
      </c>
      <c r="F380" s="232">
        <v>30.21</v>
      </c>
      <c r="G380" s="231">
        <f t="shared" ref="G380:G383" si="38">ROUND(E380*F380,2)</f>
        <v>116.31</v>
      </c>
    </row>
    <row r="381" spans="1:7" ht="22.5" x14ac:dyDescent="0.2">
      <c r="A381" s="241" t="s">
        <v>2356</v>
      </c>
      <c r="B381" s="235" t="s">
        <v>2539</v>
      </c>
      <c r="C381" s="237" t="s">
        <v>2540</v>
      </c>
      <c r="D381" s="238" t="s">
        <v>29</v>
      </c>
      <c r="E381" s="240">
        <v>3.4650000000000003</v>
      </c>
      <c r="F381" s="231">
        <v>27.2</v>
      </c>
      <c r="G381" s="231">
        <f t="shared" si="38"/>
        <v>94.25</v>
      </c>
    </row>
    <row r="382" spans="1:7" ht="22.5" x14ac:dyDescent="0.2">
      <c r="A382" s="241" t="s">
        <v>2359</v>
      </c>
      <c r="B382" s="226" t="s">
        <v>2526</v>
      </c>
      <c r="C382" s="227" t="s">
        <v>2527</v>
      </c>
      <c r="D382" s="228" t="s">
        <v>1532</v>
      </c>
      <c r="E382" s="229">
        <v>0.69299999999999995</v>
      </c>
      <c r="F382" s="232">
        <v>17.05</v>
      </c>
      <c r="G382" s="231">
        <f t="shared" si="38"/>
        <v>11.82</v>
      </c>
    </row>
    <row r="383" spans="1:7" x14ac:dyDescent="0.2">
      <c r="A383" s="241" t="s">
        <v>2541</v>
      </c>
      <c r="B383" s="235" t="s">
        <v>2174</v>
      </c>
      <c r="C383" s="237" t="s">
        <v>2175</v>
      </c>
      <c r="D383" s="238" t="s">
        <v>1532</v>
      </c>
      <c r="E383" s="229">
        <v>0.69299999999999995</v>
      </c>
      <c r="F383" s="232">
        <v>12.45</v>
      </c>
      <c r="G383" s="231">
        <f t="shared" si="38"/>
        <v>8.6300000000000008</v>
      </c>
    </row>
    <row r="384" spans="1:7" x14ac:dyDescent="0.2">
      <c r="A384" s="225"/>
      <c r="B384" s="226"/>
      <c r="C384" s="227"/>
      <c r="D384" s="228"/>
      <c r="E384" s="229"/>
      <c r="F384" s="232"/>
      <c r="G384" s="231"/>
    </row>
    <row r="385" spans="1:7" x14ac:dyDescent="0.2">
      <c r="A385" s="225"/>
      <c r="B385" s="226"/>
      <c r="C385" s="227"/>
      <c r="D385" s="228"/>
      <c r="E385" s="229"/>
      <c r="F385" s="232"/>
      <c r="G385" s="231"/>
    </row>
    <row r="386" spans="1:7" ht="73.5" x14ac:dyDescent="0.2">
      <c r="A386" s="218" t="s">
        <v>573</v>
      </c>
      <c r="B386" s="233" t="s">
        <v>2518</v>
      </c>
      <c r="C386" s="220" t="s">
        <v>1579</v>
      </c>
      <c r="D386" s="221" t="s">
        <v>2169</v>
      </c>
      <c r="E386" s="222">
        <v>1</v>
      </c>
      <c r="F386" s="223"/>
      <c r="G386" s="224">
        <f>SUM(G387:G405)</f>
        <v>1369.9800000000002</v>
      </c>
    </row>
    <row r="387" spans="1:7" x14ac:dyDescent="0.2">
      <c r="A387" s="264" t="s">
        <v>2170</v>
      </c>
      <c r="B387" s="235"/>
      <c r="C387" s="261" t="s">
        <v>2519</v>
      </c>
      <c r="D387" s="262"/>
      <c r="E387" s="263"/>
      <c r="F387" s="254"/>
      <c r="G387" s="254"/>
    </row>
    <row r="388" spans="1:7" ht="33.75" x14ac:dyDescent="0.2">
      <c r="A388" s="241" t="s">
        <v>2261</v>
      </c>
      <c r="B388" s="235" t="s">
        <v>2520</v>
      </c>
      <c r="C388" s="237" t="s">
        <v>2521</v>
      </c>
      <c r="D388" s="238" t="s">
        <v>28</v>
      </c>
      <c r="E388" s="240">
        <v>3</v>
      </c>
      <c r="F388" s="231">
        <v>22.91</v>
      </c>
      <c r="G388" s="231">
        <f t="shared" ref="G388:G394" si="39">ROUND(E388*F388,2)</f>
        <v>68.73</v>
      </c>
    </row>
    <row r="389" spans="1:7" ht="45" x14ac:dyDescent="0.2">
      <c r="A389" s="241" t="s">
        <v>2338</v>
      </c>
      <c r="B389" s="235" t="s">
        <v>2548</v>
      </c>
      <c r="C389" s="237" t="s">
        <v>2549</v>
      </c>
      <c r="D389" s="238" t="s">
        <v>28</v>
      </c>
      <c r="E389" s="240">
        <v>1</v>
      </c>
      <c r="F389" s="231">
        <v>354.63</v>
      </c>
      <c r="G389" s="231">
        <f t="shared" si="39"/>
        <v>354.63</v>
      </c>
    </row>
    <row r="390" spans="1:7" ht="22.5" x14ac:dyDescent="0.2">
      <c r="A390" s="241" t="s">
        <v>2341</v>
      </c>
      <c r="B390" s="235" t="s">
        <v>2524</v>
      </c>
      <c r="C390" s="237" t="s">
        <v>2525</v>
      </c>
      <c r="D390" s="238" t="s">
        <v>28</v>
      </c>
      <c r="E390" s="240">
        <v>19.8</v>
      </c>
      <c r="F390" s="231">
        <v>0.04</v>
      </c>
      <c r="G390" s="231">
        <f t="shared" si="39"/>
        <v>0.79</v>
      </c>
    </row>
    <row r="391" spans="1:7" ht="22.5" x14ac:dyDescent="0.2">
      <c r="A391" s="241" t="s">
        <v>2344</v>
      </c>
      <c r="B391" s="235" t="s">
        <v>2526</v>
      </c>
      <c r="C391" s="237" t="s">
        <v>2527</v>
      </c>
      <c r="D391" s="238" t="s">
        <v>1532</v>
      </c>
      <c r="E391" s="240">
        <v>1.546</v>
      </c>
      <c r="F391" s="231">
        <v>17.05</v>
      </c>
      <c r="G391" s="231">
        <f t="shared" si="39"/>
        <v>26.36</v>
      </c>
    </row>
    <row r="392" spans="1:7" x14ac:dyDescent="0.2">
      <c r="A392" s="241" t="s">
        <v>2347</v>
      </c>
      <c r="B392" s="235" t="s">
        <v>2174</v>
      </c>
      <c r="C392" s="237" t="s">
        <v>2175</v>
      </c>
      <c r="D392" s="238" t="s">
        <v>1532</v>
      </c>
      <c r="E392" s="240">
        <v>0.77300000000000002</v>
      </c>
      <c r="F392" s="231">
        <v>12.45</v>
      </c>
      <c r="G392" s="231">
        <f t="shared" si="39"/>
        <v>9.6199999999999992</v>
      </c>
    </row>
    <row r="393" spans="1:7" ht="33.75" x14ac:dyDescent="0.2">
      <c r="A393" s="241" t="s">
        <v>2528</v>
      </c>
      <c r="B393" s="235" t="s">
        <v>2550</v>
      </c>
      <c r="C393" s="237" t="s">
        <v>2551</v>
      </c>
      <c r="D393" s="238" t="s">
        <v>28</v>
      </c>
      <c r="E393" s="240">
        <v>1</v>
      </c>
      <c r="F393" s="231">
        <v>171.16</v>
      </c>
      <c r="G393" s="231">
        <f t="shared" si="39"/>
        <v>171.16</v>
      </c>
    </row>
    <row r="394" spans="1:7" ht="33.75" x14ac:dyDescent="0.2">
      <c r="A394" s="241" t="s">
        <v>2531</v>
      </c>
      <c r="B394" s="235" t="s">
        <v>2552</v>
      </c>
      <c r="C394" s="237" t="s">
        <v>2553</v>
      </c>
      <c r="D394" s="238" t="s">
        <v>28</v>
      </c>
      <c r="E394" s="240">
        <v>2</v>
      </c>
      <c r="F394" s="231">
        <v>29.66</v>
      </c>
      <c r="G394" s="231">
        <f t="shared" si="39"/>
        <v>59.32</v>
      </c>
    </row>
    <row r="395" spans="1:7" x14ac:dyDescent="0.2">
      <c r="A395" s="241"/>
      <c r="B395" s="235"/>
      <c r="C395" s="237"/>
      <c r="D395" s="238"/>
      <c r="E395" s="240"/>
      <c r="F395" s="231"/>
      <c r="G395" s="231"/>
    </row>
    <row r="396" spans="1:7" x14ac:dyDescent="0.2">
      <c r="A396" s="264" t="s">
        <v>2173</v>
      </c>
      <c r="B396" s="235"/>
      <c r="C396" s="261" t="s">
        <v>2534</v>
      </c>
      <c r="D396" s="262"/>
      <c r="E396" s="263"/>
      <c r="F396" s="254"/>
      <c r="G396" s="254"/>
    </row>
    <row r="397" spans="1:7" ht="22.5" x14ac:dyDescent="0.2">
      <c r="A397" s="241" t="s">
        <v>2266</v>
      </c>
      <c r="B397" s="235" t="s">
        <v>328</v>
      </c>
      <c r="C397" s="237" t="s">
        <v>2535</v>
      </c>
      <c r="D397" s="238" t="s">
        <v>2169</v>
      </c>
      <c r="E397" s="240">
        <v>1</v>
      </c>
      <c r="F397" s="231">
        <v>194.04</v>
      </c>
      <c r="G397" s="231">
        <f t="shared" ref="G397:G399" si="40">ROUND(E397*F397,2)</f>
        <v>194.04</v>
      </c>
    </row>
    <row r="398" spans="1:7" ht="22.5" x14ac:dyDescent="0.2">
      <c r="A398" s="241" t="s">
        <v>2269</v>
      </c>
      <c r="B398" s="235" t="s">
        <v>2526</v>
      </c>
      <c r="C398" s="237" t="s">
        <v>2527</v>
      </c>
      <c r="D398" s="238" t="s">
        <v>1532</v>
      </c>
      <c r="E398" s="240">
        <v>1.002</v>
      </c>
      <c r="F398" s="231">
        <v>17.05</v>
      </c>
      <c r="G398" s="231">
        <f t="shared" si="40"/>
        <v>17.079999999999998</v>
      </c>
    </row>
    <row r="399" spans="1:7" x14ac:dyDescent="0.2">
      <c r="A399" s="241" t="s">
        <v>2271</v>
      </c>
      <c r="B399" s="235" t="s">
        <v>2174</v>
      </c>
      <c r="C399" s="237" t="s">
        <v>2175</v>
      </c>
      <c r="D399" s="238" t="s">
        <v>1532</v>
      </c>
      <c r="E399" s="240">
        <v>0.501</v>
      </c>
      <c r="F399" s="231">
        <v>12.45</v>
      </c>
      <c r="G399" s="231">
        <f t="shared" si="40"/>
        <v>6.24</v>
      </c>
    </row>
    <row r="400" spans="1:7" x14ac:dyDescent="0.2">
      <c r="A400" s="265"/>
      <c r="B400" s="233"/>
      <c r="C400" s="246"/>
      <c r="D400" s="247"/>
      <c r="E400" s="248"/>
      <c r="F400" s="223"/>
      <c r="G400" s="224"/>
    </row>
    <row r="401" spans="1:7" ht="22.5" x14ac:dyDescent="0.2">
      <c r="A401" s="264" t="s">
        <v>2176</v>
      </c>
      <c r="B401" s="235"/>
      <c r="C401" s="261" t="s">
        <v>2536</v>
      </c>
      <c r="D401" s="247"/>
      <c r="E401" s="248"/>
      <c r="F401" s="223"/>
      <c r="G401" s="224"/>
    </row>
    <row r="402" spans="1:7" ht="22.5" x14ac:dyDescent="0.2">
      <c r="A402" s="241" t="s">
        <v>2301</v>
      </c>
      <c r="B402" s="226" t="s">
        <v>2537</v>
      </c>
      <c r="C402" s="227" t="s">
        <v>2538</v>
      </c>
      <c r="D402" s="228" t="s">
        <v>2147</v>
      </c>
      <c r="E402" s="229">
        <v>7.7</v>
      </c>
      <c r="F402" s="232">
        <v>30.21</v>
      </c>
      <c r="G402" s="231">
        <f t="shared" ref="G402:G405" si="41">ROUND(E402*F402,2)</f>
        <v>232.62</v>
      </c>
    </row>
    <row r="403" spans="1:7" ht="22.5" x14ac:dyDescent="0.2">
      <c r="A403" s="241" t="s">
        <v>2356</v>
      </c>
      <c r="B403" s="235" t="s">
        <v>2539</v>
      </c>
      <c r="C403" s="237" t="s">
        <v>2540</v>
      </c>
      <c r="D403" s="238" t="s">
        <v>29</v>
      </c>
      <c r="E403" s="240">
        <v>6.9300000000000006</v>
      </c>
      <c r="F403" s="231">
        <v>27.2</v>
      </c>
      <c r="G403" s="231">
        <f t="shared" si="41"/>
        <v>188.5</v>
      </c>
    </row>
    <row r="404" spans="1:7" ht="22.5" x14ac:dyDescent="0.2">
      <c r="A404" s="241" t="s">
        <v>2359</v>
      </c>
      <c r="B404" s="226" t="s">
        <v>2526</v>
      </c>
      <c r="C404" s="227" t="s">
        <v>2527</v>
      </c>
      <c r="D404" s="228" t="s">
        <v>1532</v>
      </c>
      <c r="E404" s="229">
        <v>1.3859999999999999</v>
      </c>
      <c r="F404" s="232">
        <v>17.05</v>
      </c>
      <c r="G404" s="231">
        <f t="shared" si="41"/>
        <v>23.63</v>
      </c>
    </row>
    <row r="405" spans="1:7" x14ac:dyDescent="0.2">
      <c r="A405" s="241" t="s">
        <v>2541</v>
      </c>
      <c r="B405" s="235" t="s">
        <v>2174</v>
      </c>
      <c r="C405" s="237" t="s">
        <v>2175</v>
      </c>
      <c r="D405" s="238" t="s">
        <v>1532</v>
      </c>
      <c r="E405" s="229">
        <v>1.3859999999999999</v>
      </c>
      <c r="F405" s="232">
        <v>12.45</v>
      </c>
      <c r="G405" s="231">
        <f t="shared" si="41"/>
        <v>17.260000000000002</v>
      </c>
    </row>
    <row r="406" spans="1:7" x14ac:dyDescent="0.2">
      <c r="A406" s="225"/>
      <c r="B406" s="226"/>
      <c r="C406" s="227"/>
      <c r="D406" s="228"/>
      <c r="E406" s="229"/>
      <c r="F406" s="232"/>
      <c r="G406" s="231"/>
    </row>
    <row r="407" spans="1:7" x14ac:dyDescent="0.2">
      <c r="A407" s="225"/>
      <c r="B407" s="226"/>
      <c r="C407" s="227"/>
      <c r="D407" s="228"/>
      <c r="E407" s="229"/>
      <c r="F407" s="232"/>
      <c r="G407" s="231"/>
    </row>
    <row r="408" spans="1:7" ht="73.5" x14ac:dyDescent="0.2">
      <c r="A408" s="218" t="s">
        <v>574</v>
      </c>
      <c r="B408" s="233" t="s">
        <v>2518</v>
      </c>
      <c r="C408" s="220" t="s">
        <v>1580</v>
      </c>
      <c r="D408" s="221" t="s">
        <v>2169</v>
      </c>
      <c r="E408" s="222">
        <v>1</v>
      </c>
      <c r="F408" s="223"/>
      <c r="G408" s="224">
        <f>SUM(G409:G427)</f>
        <v>1333.4000000000003</v>
      </c>
    </row>
    <row r="409" spans="1:7" x14ac:dyDescent="0.2">
      <c r="A409" s="264" t="s">
        <v>2170</v>
      </c>
      <c r="B409" s="235"/>
      <c r="C409" s="261" t="s">
        <v>2519</v>
      </c>
      <c r="D409" s="262"/>
      <c r="E409" s="263"/>
      <c r="F409" s="254"/>
      <c r="G409" s="254"/>
    </row>
    <row r="410" spans="1:7" ht="33.75" x14ac:dyDescent="0.2">
      <c r="A410" s="241" t="s">
        <v>2261</v>
      </c>
      <c r="B410" s="235" t="s">
        <v>2520</v>
      </c>
      <c r="C410" s="237" t="s">
        <v>2521</v>
      </c>
      <c r="D410" s="238" t="s">
        <v>28</v>
      </c>
      <c r="E410" s="240">
        <v>3</v>
      </c>
      <c r="F410" s="231">
        <v>22.91</v>
      </c>
      <c r="G410" s="231">
        <f t="shared" ref="G410:G416" si="42">ROUND(E410*F410,2)</f>
        <v>68.73</v>
      </c>
    </row>
    <row r="411" spans="1:7" ht="45" x14ac:dyDescent="0.2">
      <c r="A411" s="241" t="s">
        <v>2338</v>
      </c>
      <c r="B411" s="235" t="s">
        <v>2522</v>
      </c>
      <c r="C411" s="237" t="s">
        <v>2523</v>
      </c>
      <c r="D411" s="238" t="s">
        <v>28</v>
      </c>
      <c r="E411" s="240">
        <v>1</v>
      </c>
      <c r="F411" s="231">
        <v>326.44</v>
      </c>
      <c r="G411" s="231">
        <f t="shared" si="42"/>
        <v>326.44</v>
      </c>
    </row>
    <row r="412" spans="1:7" ht="22.5" x14ac:dyDescent="0.2">
      <c r="A412" s="241" t="s">
        <v>2341</v>
      </c>
      <c r="B412" s="235" t="s">
        <v>2524</v>
      </c>
      <c r="C412" s="237" t="s">
        <v>2525</v>
      </c>
      <c r="D412" s="238" t="s">
        <v>28</v>
      </c>
      <c r="E412" s="240">
        <v>19.8</v>
      </c>
      <c r="F412" s="231">
        <v>0.04</v>
      </c>
      <c r="G412" s="231">
        <f t="shared" si="42"/>
        <v>0.79</v>
      </c>
    </row>
    <row r="413" spans="1:7" ht="22.5" x14ac:dyDescent="0.2">
      <c r="A413" s="241" t="s">
        <v>2344</v>
      </c>
      <c r="B413" s="235" t="s">
        <v>2526</v>
      </c>
      <c r="C413" s="237" t="s">
        <v>2527</v>
      </c>
      <c r="D413" s="238" t="s">
        <v>1532</v>
      </c>
      <c r="E413" s="240">
        <v>1.546</v>
      </c>
      <c r="F413" s="231">
        <v>17.05</v>
      </c>
      <c r="G413" s="231">
        <f t="shared" si="42"/>
        <v>26.36</v>
      </c>
    </row>
    <row r="414" spans="1:7" x14ac:dyDescent="0.2">
      <c r="A414" s="241" t="s">
        <v>2347</v>
      </c>
      <c r="B414" s="235" t="s">
        <v>2174</v>
      </c>
      <c r="C414" s="237" t="s">
        <v>2175</v>
      </c>
      <c r="D414" s="238" t="s">
        <v>1532</v>
      </c>
      <c r="E414" s="240">
        <v>0.77300000000000002</v>
      </c>
      <c r="F414" s="231">
        <v>12.45</v>
      </c>
      <c r="G414" s="231">
        <f t="shared" si="42"/>
        <v>9.6199999999999992</v>
      </c>
    </row>
    <row r="415" spans="1:7" ht="33.75" x14ac:dyDescent="0.2">
      <c r="A415" s="241" t="s">
        <v>2528</v>
      </c>
      <c r="B415" s="235" t="s">
        <v>2529</v>
      </c>
      <c r="C415" s="237" t="s">
        <v>2530</v>
      </c>
      <c r="D415" s="238" t="s">
        <v>28</v>
      </c>
      <c r="E415" s="240">
        <v>1</v>
      </c>
      <c r="F415" s="231">
        <v>165.27</v>
      </c>
      <c r="G415" s="231">
        <f t="shared" si="42"/>
        <v>165.27</v>
      </c>
    </row>
    <row r="416" spans="1:7" ht="33.75" x14ac:dyDescent="0.2">
      <c r="A416" s="241" t="s">
        <v>2531</v>
      </c>
      <c r="B416" s="235" t="s">
        <v>2532</v>
      </c>
      <c r="C416" s="237" t="s">
        <v>2533</v>
      </c>
      <c r="D416" s="238" t="s">
        <v>28</v>
      </c>
      <c r="E416" s="240">
        <v>2</v>
      </c>
      <c r="F416" s="231">
        <v>28.41</v>
      </c>
      <c r="G416" s="231">
        <f t="shared" si="42"/>
        <v>56.82</v>
      </c>
    </row>
    <row r="417" spans="1:7" x14ac:dyDescent="0.2">
      <c r="A417" s="241"/>
      <c r="B417" s="235"/>
      <c r="C417" s="237"/>
      <c r="D417" s="238"/>
      <c r="E417" s="240"/>
      <c r="F417" s="231"/>
      <c r="G417" s="231"/>
    </row>
    <row r="418" spans="1:7" x14ac:dyDescent="0.2">
      <c r="A418" s="264" t="s">
        <v>2173</v>
      </c>
      <c r="B418" s="235"/>
      <c r="C418" s="261" t="s">
        <v>2534</v>
      </c>
      <c r="D418" s="262"/>
      <c r="E418" s="263"/>
      <c r="F418" s="254"/>
      <c r="G418" s="254"/>
    </row>
    <row r="419" spans="1:7" ht="22.5" x14ac:dyDescent="0.2">
      <c r="A419" s="241" t="s">
        <v>2266</v>
      </c>
      <c r="B419" s="235" t="s">
        <v>328</v>
      </c>
      <c r="C419" s="237" t="s">
        <v>2535</v>
      </c>
      <c r="D419" s="238" t="s">
        <v>2169</v>
      </c>
      <c r="E419" s="240">
        <v>1</v>
      </c>
      <c r="F419" s="231">
        <v>194.04</v>
      </c>
      <c r="G419" s="231">
        <f t="shared" ref="G419:G421" si="43">ROUND(E419*F419,2)</f>
        <v>194.04</v>
      </c>
    </row>
    <row r="420" spans="1:7" ht="22.5" x14ac:dyDescent="0.2">
      <c r="A420" s="241" t="s">
        <v>2269</v>
      </c>
      <c r="B420" s="235" t="s">
        <v>2526</v>
      </c>
      <c r="C420" s="237" t="s">
        <v>2527</v>
      </c>
      <c r="D420" s="238" t="s">
        <v>1532</v>
      </c>
      <c r="E420" s="240">
        <v>1.002</v>
      </c>
      <c r="F420" s="231">
        <v>17.05</v>
      </c>
      <c r="G420" s="231">
        <f t="shared" si="43"/>
        <v>17.079999999999998</v>
      </c>
    </row>
    <row r="421" spans="1:7" x14ac:dyDescent="0.2">
      <c r="A421" s="241" t="s">
        <v>2271</v>
      </c>
      <c r="B421" s="235" t="s">
        <v>2174</v>
      </c>
      <c r="C421" s="237" t="s">
        <v>2175</v>
      </c>
      <c r="D421" s="238" t="s">
        <v>1532</v>
      </c>
      <c r="E421" s="240">
        <v>0.501</v>
      </c>
      <c r="F421" s="231">
        <v>12.45</v>
      </c>
      <c r="G421" s="231">
        <f t="shared" si="43"/>
        <v>6.24</v>
      </c>
    </row>
    <row r="422" spans="1:7" x14ac:dyDescent="0.2">
      <c r="A422" s="265"/>
      <c r="B422" s="233"/>
      <c r="C422" s="246"/>
      <c r="D422" s="247"/>
      <c r="E422" s="248"/>
      <c r="F422" s="223"/>
      <c r="G422" s="224"/>
    </row>
    <row r="423" spans="1:7" ht="22.5" x14ac:dyDescent="0.2">
      <c r="A423" s="264" t="s">
        <v>2176</v>
      </c>
      <c r="B423" s="235"/>
      <c r="C423" s="261" t="s">
        <v>2536</v>
      </c>
      <c r="D423" s="247"/>
      <c r="E423" s="248"/>
      <c r="F423" s="223"/>
      <c r="G423" s="224"/>
    </row>
    <row r="424" spans="1:7" ht="22.5" x14ac:dyDescent="0.2">
      <c r="A424" s="241" t="s">
        <v>2301</v>
      </c>
      <c r="B424" s="226" t="s">
        <v>2537</v>
      </c>
      <c r="C424" s="227" t="s">
        <v>2538</v>
      </c>
      <c r="D424" s="228" t="s">
        <v>2147</v>
      </c>
      <c r="E424" s="229">
        <v>7.7</v>
      </c>
      <c r="F424" s="232">
        <v>30.21</v>
      </c>
      <c r="G424" s="231">
        <f t="shared" ref="G424:G427" si="44">ROUND(E424*F424,2)</f>
        <v>232.62</v>
      </c>
    </row>
    <row r="425" spans="1:7" ht="22.5" x14ac:dyDescent="0.2">
      <c r="A425" s="241" t="s">
        <v>2356</v>
      </c>
      <c r="B425" s="235" t="s">
        <v>2539</v>
      </c>
      <c r="C425" s="237" t="s">
        <v>2540</v>
      </c>
      <c r="D425" s="238" t="s">
        <v>29</v>
      </c>
      <c r="E425" s="240">
        <v>6.9300000000000006</v>
      </c>
      <c r="F425" s="231">
        <v>27.2</v>
      </c>
      <c r="G425" s="231">
        <f t="shared" si="44"/>
        <v>188.5</v>
      </c>
    </row>
    <row r="426" spans="1:7" ht="22.5" x14ac:dyDescent="0.2">
      <c r="A426" s="241" t="s">
        <v>2359</v>
      </c>
      <c r="B426" s="226" t="s">
        <v>2526</v>
      </c>
      <c r="C426" s="227" t="s">
        <v>2527</v>
      </c>
      <c r="D426" s="228" t="s">
        <v>1532</v>
      </c>
      <c r="E426" s="229">
        <v>1.3859999999999999</v>
      </c>
      <c r="F426" s="232">
        <v>17.05</v>
      </c>
      <c r="G426" s="231">
        <f t="shared" si="44"/>
        <v>23.63</v>
      </c>
    </row>
    <row r="427" spans="1:7" x14ac:dyDescent="0.2">
      <c r="A427" s="241" t="s">
        <v>2541</v>
      </c>
      <c r="B427" s="235" t="s">
        <v>2174</v>
      </c>
      <c r="C427" s="237" t="s">
        <v>2175</v>
      </c>
      <c r="D427" s="238" t="s">
        <v>1532</v>
      </c>
      <c r="E427" s="229">
        <v>1.3859999999999999</v>
      </c>
      <c r="F427" s="232">
        <v>12.45</v>
      </c>
      <c r="G427" s="231">
        <f t="shared" si="44"/>
        <v>17.260000000000002</v>
      </c>
    </row>
    <row r="428" spans="1:7" x14ac:dyDescent="0.2">
      <c r="A428" s="225"/>
      <c r="B428" s="226"/>
      <c r="C428" s="227"/>
      <c r="D428" s="228"/>
      <c r="E428" s="229"/>
      <c r="F428" s="232"/>
      <c r="G428" s="231"/>
    </row>
    <row r="429" spans="1:7" x14ac:dyDescent="0.2">
      <c r="A429" s="225"/>
      <c r="B429" s="226"/>
      <c r="C429" s="227"/>
      <c r="D429" s="228"/>
      <c r="E429" s="229"/>
      <c r="F429" s="232"/>
      <c r="G429" s="231"/>
    </row>
    <row r="430" spans="1:7" ht="52.5" x14ac:dyDescent="0.2">
      <c r="A430" s="218" t="s">
        <v>575</v>
      </c>
      <c r="B430" s="233" t="s">
        <v>2518</v>
      </c>
      <c r="C430" s="220" t="s">
        <v>1581</v>
      </c>
      <c r="D430" s="221" t="s">
        <v>2169</v>
      </c>
      <c r="E430" s="222">
        <v>1</v>
      </c>
      <c r="F430" s="223"/>
      <c r="G430" s="224">
        <f>SUM(G431:G452)</f>
        <v>1419.43</v>
      </c>
    </row>
    <row r="431" spans="1:7" x14ac:dyDescent="0.2">
      <c r="A431" s="264" t="s">
        <v>2170</v>
      </c>
      <c r="B431" s="235"/>
      <c r="C431" s="261" t="s">
        <v>2519</v>
      </c>
      <c r="D431" s="262"/>
      <c r="E431" s="263"/>
      <c r="F431" s="254"/>
      <c r="G431" s="254"/>
    </row>
    <row r="432" spans="1:7" ht="45" x14ac:dyDescent="0.2">
      <c r="A432" s="241" t="s">
        <v>2338</v>
      </c>
      <c r="B432" s="235" t="s">
        <v>2522</v>
      </c>
      <c r="C432" s="237" t="s">
        <v>2523</v>
      </c>
      <c r="D432" s="238" t="s">
        <v>28</v>
      </c>
      <c r="E432" s="240">
        <v>1</v>
      </c>
      <c r="F432" s="231">
        <v>326.44</v>
      </c>
      <c r="G432" s="231">
        <f t="shared" ref="G432:G437" si="45">ROUND(E432*F432,2)</f>
        <v>326.44</v>
      </c>
    </row>
    <row r="433" spans="1:7" ht="22.5" x14ac:dyDescent="0.2">
      <c r="A433" s="241" t="s">
        <v>2341</v>
      </c>
      <c r="B433" s="235" t="s">
        <v>2524</v>
      </c>
      <c r="C433" s="237" t="s">
        <v>2525</v>
      </c>
      <c r="D433" s="238" t="s">
        <v>28</v>
      </c>
      <c r="E433" s="240">
        <v>19.8</v>
      </c>
      <c r="F433" s="231">
        <v>0.04</v>
      </c>
      <c r="G433" s="231">
        <f t="shared" si="45"/>
        <v>0.79</v>
      </c>
    </row>
    <row r="434" spans="1:7" ht="22.5" x14ac:dyDescent="0.2">
      <c r="A434" s="241" t="s">
        <v>2344</v>
      </c>
      <c r="B434" s="235" t="s">
        <v>2526</v>
      </c>
      <c r="C434" s="237" t="s">
        <v>2527</v>
      </c>
      <c r="D434" s="238" t="s">
        <v>1532</v>
      </c>
      <c r="E434" s="240">
        <v>1.546</v>
      </c>
      <c r="F434" s="231">
        <v>17.05</v>
      </c>
      <c r="G434" s="231">
        <f t="shared" si="45"/>
        <v>26.36</v>
      </c>
    </row>
    <row r="435" spans="1:7" x14ac:dyDescent="0.2">
      <c r="A435" s="241" t="s">
        <v>2347</v>
      </c>
      <c r="B435" s="235" t="s">
        <v>2174</v>
      </c>
      <c r="C435" s="237" t="s">
        <v>2175</v>
      </c>
      <c r="D435" s="238" t="s">
        <v>1532</v>
      </c>
      <c r="E435" s="240">
        <v>0.77300000000000002</v>
      </c>
      <c r="F435" s="231">
        <v>12.45</v>
      </c>
      <c r="G435" s="231">
        <f t="shared" si="45"/>
        <v>9.6199999999999992</v>
      </c>
    </row>
    <row r="436" spans="1:7" ht="33.75" x14ac:dyDescent="0.2">
      <c r="A436" s="241" t="s">
        <v>2528</v>
      </c>
      <c r="B436" s="235" t="s">
        <v>2529</v>
      </c>
      <c r="C436" s="237" t="s">
        <v>2530</v>
      </c>
      <c r="D436" s="238" t="s">
        <v>28</v>
      </c>
      <c r="E436" s="240">
        <v>1</v>
      </c>
      <c r="F436" s="231">
        <v>165.27</v>
      </c>
      <c r="G436" s="231">
        <f t="shared" si="45"/>
        <v>165.27</v>
      </c>
    </row>
    <row r="437" spans="1:7" ht="33.75" x14ac:dyDescent="0.2">
      <c r="A437" s="241" t="s">
        <v>2531</v>
      </c>
      <c r="B437" s="235" t="s">
        <v>2532</v>
      </c>
      <c r="C437" s="237" t="s">
        <v>2533</v>
      </c>
      <c r="D437" s="238" t="s">
        <v>28</v>
      </c>
      <c r="E437" s="240">
        <v>2</v>
      </c>
      <c r="F437" s="231">
        <v>28.41</v>
      </c>
      <c r="G437" s="231">
        <f t="shared" si="45"/>
        <v>56.82</v>
      </c>
    </row>
    <row r="438" spans="1:7" x14ac:dyDescent="0.2">
      <c r="A438" s="241"/>
      <c r="B438" s="235"/>
      <c r="C438" s="237"/>
      <c r="D438" s="238"/>
      <c r="E438" s="240"/>
      <c r="F438" s="231"/>
      <c r="G438" s="231"/>
    </row>
    <row r="439" spans="1:7" x14ac:dyDescent="0.2">
      <c r="A439" s="264" t="s">
        <v>2173</v>
      </c>
      <c r="B439" s="235"/>
      <c r="C439" s="261" t="s">
        <v>2534</v>
      </c>
      <c r="D439" s="262"/>
      <c r="E439" s="263"/>
      <c r="F439" s="254"/>
      <c r="G439" s="254"/>
    </row>
    <row r="440" spans="1:7" ht="33.75" x14ac:dyDescent="0.2">
      <c r="A440" s="241" t="s">
        <v>2266</v>
      </c>
      <c r="B440" s="235" t="s">
        <v>2554</v>
      </c>
      <c r="C440" s="237" t="s">
        <v>2555</v>
      </c>
      <c r="D440" s="238" t="s">
        <v>2169</v>
      </c>
      <c r="E440" s="240">
        <v>2</v>
      </c>
      <c r="F440" s="231">
        <v>28.3</v>
      </c>
      <c r="G440" s="231">
        <f t="shared" ref="G440:G446" si="46">ROUND(E440*F440,2)</f>
        <v>56.6</v>
      </c>
    </row>
    <row r="441" spans="1:7" ht="33.75" x14ac:dyDescent="0.2">
      <c r="A441" s="241" t="s">
        <v>2269</v>
      </c>
      <c r="B441" s="235" t="s">
        <v>2556</v>
      </c>
      <c r="C441" s="237" t="s">
        <v>2557</v>
      </c>
      <c r="D441" s="238" t="s">
        <v>2169</v>
      </c>
      <c r="E441" s="240">
        <v>1</v>
      </c>
      <c r="F441" s="231">
        <v>62.13</v>
      </c>
      <c r="G441" s="231">
        <f t="shared" si="46"/>
        <v>62.13</v>
      </c>
    </row>
    <row r="442" spans="1:7" ht="22.5" x14ac:dyDescent="0.2">
      <c r="A442" s="241" t="s">
        <v>2271</v>
      </c>
      <c r="B442" s="235" t="s">
        <v>2558</v>
      </c>
      <c r="C442" s="237" t="s">
        <v>2559</v>
      </c>
      <c r="D442" s="238" t="s">
        <v>29</v>
      </c>
      <c r="E442" s="240">
        <v>4</v>
      </c>
      <c r="F442" s="231">
        <v>21.93</v>
      </c>
      <c r="G442" s="231">
        <f t="shared" si="46"/>
        <v>87.72</v>
      </c>
    </row>
    <row r="443" spans="1:7" ht="33.75" x14ac:dyDescent="0.2">
      <c r="A443" s="241" t="s">
        <v>2483</v>
      </c>
      <c r="B443" s="235" t="s">
        <v>2560</v>
      </c>
      <c r="C443" s="237" t="s">
        <v>2561</v>
      </c>
      <c r="D443" s="238" t="s">
        <v>28</v>
      </c>
      <c r="E443" s="240">
        <v>2</v>
      </c>
      <c r="F443" s="231">
        <v>28.71</v>
      </c>
      <c r="G443" s="231">
        <f t="shared" si="46"/>
        <v>57.42</v>
      </c>
    </row>
    <row r="444" spans="1:7" ht="22.5" x14ac:dyDescent="0.2">
      <c r="A444" s="241" t="s">
        <v>2562</v>
      </c>
      <c r="B444" s="235" t="s">
        <v>2563</v>
      </c>
      <c r="C444" s="237" t="s">
        <v>2564</v>
      </c>
      <c r="D444" s="238" t="s">
        <v>12</v>
      </c>
      <c r="E444" s="240">
        <v>2</v>
      </c>
      <c r="F444" s="231">
        <v>23.47</v>
      </c>
      <c r="G444" s="231">
        <f t="shared" si="46"/>
        <v>46.94</v>
      </c>
    </row>
    <row r="445" spans="1:7" ht="22.5" x14ac:dyDescent="0.2">
      <c r="A445" s="241" t="s">
        <v>2565</v>
      </c>
      <c r="B445" s="235" t="s">
        <v>2526</v>
      </c>
      <c r="C445" s="237" t="s">
        <v>2527</v>
      </c>
      <c r="D445" s="238" t="s">
        <v>1532</v>
      </c>
      <c r="E445" s="240">
        <v>2.5</v>
      </c>
      <c r="F445" s="231">
        <v>17.05</v>
      </c>
      <c r="G445" s="231">
        <f t="shared" si="46"/>
        <v>42.63</v>
      </c>
    </row>
    <row r="446" spans="1:7" x14ac:dyDescent="0.2">
      <c r="A446" s="241" t="s">
        <v>2566</v>
      </c>
      <c r="B446" s="235" t="s">
        <v>2174</v>
      </c>
      <c r="C446" s="237" t="s">
        <v>2175</v>
      </c>
      <c r="D446" s="238" t="s">
        <v>1532</v>
      </c>
      <c r="E446" s="240">
        <v>1.5</v>
      </c>
      <c r="F446" s="231">
        <v>12.45</v>
      </c>
      <c r="G446" s="231">
        <f t="shared" si="46"/>
        <v>18.68</v>
      </c>
    </row>
    <row r="447" spans="1:7" x14ac:dyDescent="0.2">
      <c r="A447" s="265"/>
      <c r="B447" s="233"/>
      <c r="C447" s="246"/>
      <c r="D447" s="247"/>
      <c r="E447" s="248"/>
      <c r="F447" s="223"/>
      <c r="G447" s="224"/>
    </row>
    <row r="448" spans="1:7" ht="22.5" x14ac:dyDescent="0.2">
      <c r="A448" s="264" t="s">
        <v>2176</v>
      </c>
      <c r="B448" s="235"/>
      <c r="C448" s="261" t="s">
        <v>2536</v>
      </c>
      <c r="D448" s="247"/>
      <c r="E448" s="248"/>
      <c r="F448" s="223"/>
      <c r="G448" s="224"/>
    </row>
    <row r="449" spans="1:7" ht="22.5" x14ac:dyDescent="0.2">
      <c r="A449" s="241" t="s">
        <v>2301</v>
      </c>
      <c r="B449" s="226" t="s">
        <v>2537</v>
      </c>
      <c r="C449" s="227" t="s">
        <v>2538</v>
      </c>
      <c r="D449" s="228" t="s">
        <v>2147</v>
      </c>
      <c r="E449" s="229">
        <v>7.7</v>
      </c>
      <c r="F449" s="232">
        <v>30.21</v>
      </c>
      <c r="G449" s="231">
        <f t="shared" ref="G449:G452" si="47">ROUND(E449*F449,2)</f>
        <v>232.62</v>
      </c>
    </row>
    <row r="450" spans="1:7" ht="22.5" x14ac:dyDescent="0.2">
      <c r="A450" s="241" t="s">
        <v>2356</v>
      </c>
      <c r="B450" s="235" t="s">
        <v>2539</v>
      </c>
      <c r="C450" s="237" t="s">
        <v>2540</v>
      </c>
      <c r="D450" s="238" t="s">
        <v>29</v>
      </c>
      <c r="E450" s="240">
        <v>6.9300000000000006</v>
      </c>
      <c r="F450" s="231">
        <v>27.2</v>
      </c>
      <c r="G450" s="231">
        <f t="shared" si="47"/>
        <v>188.5</v>
      </c>
    </row>
    <row r="451" spans="1:7" ht="22.5" x14ac:dyDescent="0.2">
      <c r="A451" s="241" t="s">
        <v>2359</v>
      </c>
      <c r="B451" s="226" t="s">
        <v>2526</v>
      </c>
      <c r="C451" s="227" t="s">
        <v>2527</v>
      </c>
      <c r="D451" s="228" t="s">
        <v>1532</v>
      </c>
      <c r="E451" s="229">
        <v>1.3859999999999999</v>
      </c>
      <c r="F451" s="232">
        <v>17.05</v>
      </c>
      <c r="G451" s="231">
        <f t="shared" si="47"/>
        <v>23.63</v>
      </c>
    </row>
    <row r="452" spans="1:7" x14ac:dyDescent="0.2">
      <c r="A452" s="241" t="s">
        <v>2541</v>
      </c>
      <c r="B452" s="235" t="s">
        <v>2174</v>
      </c>
      <c r="C452" s="237" t="s">
        <v>2175</v>
      </c>
      <c r="D452" s="238" t="s">
        <v>1532</v>
      </c>
      <c r="E452" s="229">
        <v>1.3859999999999999</v>
      </c>
      <c r="F452" s="232">
        <v>12.45</v>
      </c>
      <c r="G452" s="231">
        <f t="shared" si="47"/>
        <v>17.260000000000002</v>
      </c>
    </row>
    <row r="453" spans="1:7" x14ac:dyDescent="0.2">
      <c r="A453" s="225"/>
      <c r="B453" s="226"/>
      <c r="C453" s="227"/>
      <c r="D453" s="228"/>
      <c r="E453" s="229"/>
      <c r="F453" s="232"/>
      <c r="G453" s="231"/>
    </row>
    <row r="454" spans="1:7" x14ac:dyDescent="0.2">
      <c r="A454" s="225"/>
      <c r="B454" s="226"/>
      <c r="C454" s="227"/>
      <c r="D454" s="228"/>
      <c r="E454" s="229"/>
      <c r="F454" s="232"/>
      <c r="G454" s="231"/>
    </row>
    <row r="455" spans="1:7" ht="52.5" x14ac:dyDescent="0.2">
      <c r="A455" s="218" t="s">
        <v>576</v>
      </c>
      <c r="B455" s="233" t="s">
        <v>2518</v>
      </c>
      <c r="C455" s="220" t="s">
        <v>1582</v>
      </c>
      <c r="D455" s="221" t="s">
        <v>2169</v>
      </c>
      <c r="E455" s="222">
        <v>1</v>
      </c>
      <c r="F455" s="223"/>
      <c r="G455" s="224">
        <f>SUM(G456:G477)</f>
        <v>1456.01</v>
      </c>
    </row>
    <row r="456" spans="1:7" x14ac:dyDescent="0.2">
      <c r="A456" s="264" t="s">
        <v>2170</v>
      </c>
      <c r="B456" s="235"/>
      <c r="C456" s="261" t="s">
        <v>2519</v>
      </c>
      <c r="D456" s="262"/>
      <c r="E456" s="263"/>
      <c r="F456" s="254"/>
      <c r="G456" s="254"/>
    </row>
    <row r="457" spans="1:7" ht="45" x14ac:dyDescent="0.2">
      <c r="A457" s="241" t="s">
        <v>2338</v>
      </c>
      <c r="B457" s="235" t="s">
        <v>2548</v>
      </c>
      <c r="C457" s="237" t="s">
        <v>2549</v>
      </c>
      <c r="D457" s="238" t="s">
        <v>28</v>
      </c>
      <c r="E457" s="240">
        <v>1</v>
      </c>
      <c r="F457" s="231">
        <v>354.63</v>
      </c>
      <c r="G457" s="231">
        <f t="shared" ref="G457:G462" si="48">ROUND(E457*F457,2)</f>
        <v>354.63</v>
      </c>
    </row>
    <row r="458" spans="1:7" ht="22.5" x14ac:dyDescent="0.2">
      <c r="A458" s="241" t="s">
        <v>2341</v>
      </c>
      <c r="B458" s="235" t="s">
        <v>2524</v>
      </c>
      <c r="C458" s="237" t="s">
        <v>2525</v>
      </c>
      <c r="D458" s="238" t="s">
        <v>28</v>
      </c>
      <c r="E458" s="240">
        <v>19.8</v>
      </c>
      <c r="F458" s="231">
        <v>0.04</v>
      </c>
      <c r="G458" s="231">
        <f t="shared" si="48"/>
        <v>0.79</v>
      </c>
    </row>
    <row r="459" spans="1:7" ht="22.5" x14ac:dyDescent="0.2">
      <c r="A459" s="241" t="s">
        <v>2344</v>
      </c>
      <c r="B459" s="235" t="s">
        <v>2526</v>
      </c>
      <c r="C459" s="237" t="s">
        <v>2527</v>
      </c>
      <c r="D459" s="238" t="s">
        <v>1532</v>
      </c>
      <c r="E459" s="240">
        <v>1.546</v>
      </c>
      <c r="F459" s="231">
        <v>17.05</v>
      </c>
      <c r="G459" s="231">
        <f t="shared" si="48"/>
        <v>26.36</v>
      </c>
    </row>
    <row r="460" spans="1:7" x14ac:dyDescent="0.2">
      <c r="A460" s="241" t="s">
        <v>2347</v>
      </c>
      <c r="B460" s="235" t="s">
        <v>2174</v>
      </c>
      <c r="C460" s="237" t="s">
        <v>2175</v>
      </c>
      <c r="D460" s="238" t="s">
        <v>1532</v>
      </c>
      <c r="E460" s="240">
        <v>0.77300000000000002</v>
      </c>
      <c r="F460" s="231">
        <v>12.45</v>
      </c>
      <c r="G460" s="231">
        <f t="shared" si="48"/>
        <v>9.6199999999999992</v>
      </c>
    </row>
    <row r="461" spans="1:7" ht="33.75" x14ac:dyDescent="0.2">
      <c r="A461" s="241" t="s">
        <v>2528</v>
      </c>
      <c r="B461" s="235" t="s">
        <v>2550</v>
      </c>
      <c r="C461" s="237" t="s">
        <v>2551</v>
      </c>
      <c r="D461" s="238" t="s">
        <v>28</v>
      </c>
      <c r="E461" s="240">
        <v>1</v>
      </c>
      <c r="F461" s="231">
        <v>171.16</v>
      </c>
      <c r="G461" s="231">
        <f t="shared" si="48"/>
        <v>171.16</v>
      </c>
    </row>
    <row r="462" spans="1:7" ht="33.75" x14ac:dyDescent="0.2">
      <c r="A462" s="241" t="s">
        <v>2531</v>
      </c>
      <c r="B462" s="235" t="s">
        <v>2552</v>
      </c>
      <c r="C462" s="237" t="s">
        <v>2553</v>
      </c>
      <c r="D462" s="238" t="s">
        <v>28</v>
      </c>
      <c r="E462" s="240">
        <v>2</v>
      </c>
      <c r="F462" s="231">
        <v>29.66</v>
      </c>
      <c r="G462" s="231">
        <f t="shared" si="48"/>
        <v>59.32</v>
      </c>
    </row>
    <row r="463" spans="1:7" x14ac:dyDescent="0.2">
      <c r="A463" s="241"/>
      <c r="B463" s="235"/>
      <c r="C463" s="237"/>
      <c r="D463" s="238"/>
      <c r="E463" s="240"/>
      <c r="F463" s="231"/>
      <c r="G463" s="231"/>
    </row>
    <row r="464" spans="1:7" x14ac:dyDescent="0.2">
      <c r="A464" s="264" t="s">
        <v>2173</v>
      </c>
      <c r="B464" s="235"/>
      <c r="C464" s="261" t="s">
        <v>2534</v>
      </c>
      <c r="D464" s="262"/>
      <c r="E464" s="263"/>
      <c r="F464" s="254"/>
      <c r="G464" s="254"/>
    </row>
    <row r="465" spans="1:7" ht="33.75" x14ac:dyDescent="0.2">
      <c r="A465" s="241" t="s">
        <v>2266</v>
      </c>
      <c r="B465" s="235" t="s">
        <v>2554</v>
      </c>
      <c r="C465" s="237" t="s">
        <v>2555</v>
      </c>
      <c r="D465" s="238" t="s">
        <v>2169</v>
      </c>
      <c r="E465" s="240">
        <v>2</v>
      </c>
      <c r="F465" s="231">
        <v>28.3</v>
      </c>
      <c r="G465" s="231">
        <f t="shared" ref="G465:G471" si="49">ROUND(E465*F465,2)</f>
        <v>56.6</v>
      </c>
    </row>
    <row r="466" spans="1:7" ht="33.75" x14ac:dyDescent="0.2">
      <c r="A466" s="241" t="s">
        <v>2269</v>
      </c>
      <c r="B466" s="235" t="s">
        <v>2556</v>
      </c>
      <c r="C466" s="237" t="s">
        <v>2557</v>
      </c>
      <c r="D466" s="238" t="s">
        <v>2169</v>
      </c>
      <c r="E466" s="240">
        <v>1</v>
      </c>
      <c r="F466" s="231">
        <v>62.13</v>
      </c>
      <c r="G466" s="231">
        <f t="shared" si="49"/>
        <v>62.13</v>
      </c>
    </row>
    <row r="467" spans="1:7" ht="22.5" x14ac:dyDescent="0.2">
      <c r="A467" s="241" t="s">
        <v>2271</v>
      </c>
      <c r="B467" s="235" t="s">
        <v>2558</v>
      </c>
      <c r="C467" s="237" t="s">
        <v>2559</v>
      </c>
      <c r="D467" s="238" t="s">
        <v>29</v>
      </c>
      <c r="E467" s="240">
        <v>4</v>
      </c>
      <c r="F467" s="231">
        <v>21.93</v>
      </c>
      <c r="G467" s="231">
        <f t="shared" si="49"/>
        <v>87.72</v>
      </c>
    </row>
    <row r="468" spans="1:7" ht="33.75" x14ac:dyDescent="0.2">
      <c r="A468" s="241" t="s">
        <v>2483</v>
      </c>
      <c r="B468" s="235" t="s">
        <v>2560</v>
      </c>
      <c r="C468" s="237" t="s">
        <v>2561</v>
      </c>
      <c r="D468" s="238" t="s">
        <v>28</v>
      </c>
      <c r="E468" s="240">
        <v>2</v>
      </c>
      <c r="F468" s="231">
        <v>28.71</v>
      </c>
      <c r="G468" s="231">
        <f t="shared" si="49"/>
        <v>57.42</v>
      </c>
    </row>
    <row r="469" spans="1:7" ht="22.5" x14ac:dyDescent="0.2">
      <c r="A469" s="241" t="s">
        <v>2562</v>
      </c>
      <c r="B469" s="235" t="s">
        <v>2563</v>
      </c>
      <c r="C469" s="237" t="s">
        <v>2564</v>
      </c>
      <c r="D469" s="238" t="s">
        <v>12</v>
      </c>
      <c r="E469" s="240">
        <v>2</v>
      </c>
      <c r="F469" s="231">
        <v>23.47</v>
      </c>
      <c r="G469" s="231">
        <f t="shared" si="49"/>
        <v>46.94</v>
      </c>
    </row>
    <row r="470" spans="1:7" ht="22.5" x14ac:dyDescent="0.2">
      <c r="A470" s="241" t="s">
        <v>2565</v>
      </c>
      <c r="B470" s="235" t="s">
        <v>2526</v>
      </c>
      <c r="C470" s="237" t="s">
        <v>2527</v>
      </c>
      <c r="D470" s="238" t="s">
        <v>1532</v>
      </c>
      <c r="E470" s="240">
        <v>2.5</v>
      </c>
      <c r="F470" s="231">
        <v>17.05</v>
      </c>
      <c r="G470" s="231">
        <f t="shared" si="49"/>
        <v>42.63</v>
      </c>
    </row>
    <row r="471" spans="1:7" x14ac:dyDescent="0.2">
      <c r="A471" s="241" t="s">
        <v>2566</v>
      </c>
      <c r="B471" s="235" t="s">
        <v>2174</v>
      </c>
      <c r="C471" s="237" t="s">
        <v>2175</v>
      </c>
      <c r="D471" s="238" t="s">
        <v>1532</v>
      </c>
      <c r="E471" s="240">
        <v>1.5</v>
      </c>
      <c r="F471" s="231">
        <v>12.45</v>
      </c>
      <c r="G471" s="231">
        <f t="shared" si="49"/>
        <v>18.68</v>
      </c>
    </row>
    <row r="472" spans="1:7" x14ac:dyDescent="0.2">
      <c r="A472" s="265"/>
      <c r="B472" s="233"/>
      <c r="C472" s="246"/>
      <c r="D472" s="247"/>
      <c r="E472" s="248"/>
      <c r="F472" s="223"/>
      <c r="G472" s="224"/>
    </row>
    <row r="473" spans="1:7" ht="22.5" x14ac:dyDescent="0.2">
      <c r="A473" s="264" t="s">
        <v>2176</v>
      </c>
      <c r="B473" s="235"/>
      <c r="C473" s="261" t="s">
        <v>2536</v>
      </c>
      <c r="D473" s="247"/>
      <c r="E473" s="248"/>
      <c r="F473" s="223"/>
      <c r="G473" s="224"/>
    </row>
    <row r="474" spans="1:7" ht="22.5" x14ac:dyDescent="0.2">
      <c r="A474" s="241" t="s">
        <v>2301</v>
      </c>
      <c r="B474" s="226" t="s">
        <v>2537</v>
      </c>
      <c r="C474" s="227" t="s">
        <v>2538</v>
      </c>
      <c r="D474" s="228" t="s">
        <v>2147</v>
      </c>
      <c r="E474" s="229">
        <v>7.7</v>
      </c>
      <c r="F474" s="232">
        <v>30.21</v>
      </c>
      <c r="G474" s="231">
        <f t="shared" ref="G474:G477" si="50">ROUND(E474*F474,2)</f>
        <v>232.62</v>
      </c>
    </row>
    <row r="475" spans="1:7" ht="22.5" x14ac:dyDescent="0.2">
      <c r="A475" s="241" t="s">
        <v>2356</v>
      </c>
      <c r="B475" s="235" t="s">
        <v>2539</v>
      </c>
      <c r="C475" s="237" t="s">
        <v>2540</v>
      </c>
      <c r="D475" s="238" t="s">
        <v>29</v>
      </c>
      <c r="E475" s="240">
        <v>6.9300000000000006</v>
      </c>
      <c r="F475" s="231">
        <v>27.2</v>
      </c>
      <c r="G475" s="231">
        <f t="shared" si="50"/>
        <v>188.5</v>
      </c>
    </row>
    <row r="476" spans="1:7" ht="22.5" x14ac:dyDescent="0.2">
      <c r="A476" s="241" t="s">
        <v>2359</v>
      </c>
      <c r="B476" s="226" t="s">
        <v>2526</v>
      </c>
      <c r="C476" s="227" t="s">
        <v>2527</v>
      </c>
      <c r="D476" s="228" t="s">
        <v>1532</v>
      </c>
      <c r="E476" s="229">
        <v>1.3859999999999999</v>
      </c>
      <c r="F476" s="232">
        <v>17.05</v>
      </c>
      <c r="G476" s="231">
        <f t="shared" si="50"/>
        <v>23.63</v>
      </c>
    </row>
    <row r="477" spans="1:7" x14ac:dyDescent="0.2">
      <c r="A477" s="241" t="s">
        <v>2541</v>
      </c>
      <c r="B477" s="235" t="s">
        <v>2174</v>
      </c>
      <c r="C477" s="237" t="s">
        <v>2175</v>
      </c>
      <c r="D477" s="238" t="s">
        <v>1532</v>
      </c>
      <c r="E477" s="229">
        <v>1.3859999999999999</v>
      </c>
      <c r="F477" s="232">
        <v>12.45</v>
      </c>
      <c r="G477" s="231">
        <f t="shared" si="50"/>
        <v>17.260000000000002</v>
      </c>
    </row>
    <row r="478" spans="1:7" x14ac:dyDescent="0.2">
      <c r="A478" s="225"/>
      <c r="B478" s="226"/>
      <c r="C478" s="227"/>
      <c r="D478" s="228"/>
      <c r="E478" s="229"/>
      <c r="F478" s="232"/>
      <c r="G478" s="231"/>
    </row>
    <row r="479" spans="1:7" x14ac:dyDescent="0.2">
      <c r="A479" s="225"/>
      <c r="B479" s="226"/>
      <c r="C479" s="227"/>
      <c r="D479" s="228"/>
      <c r="E479" s="229"/>
      <c r="F479" s="232"/>
      <c r="G479" s="231"/>
    </row>
    <row r="480" spans="1:7" ht="42" x14ac:dyDescent="0.2">
      <c r="A480" s="218" t="s">
        <v>577</v>
      </c>
      <c r="B480" s="233" t="s">
        <v>2567</v>
      </c>
      <c r="C480" s="220" t="s">
        <v>1264</v>
      </c>
      <c r="D480" s="221" t="s">
        <v>28</v>
      </c>
      <c r="E480" s="222">
        <v>1</v>
      </c>
      <c r="F480" s="223"/>
      <c r="G480" s="224">
        <f>SUM(G481:G487)</f>
        <v>5479.98</v>
      </c>
    </row>
    <row r="481" spans="1:7" ht="33.75" x14ac:dyDescent="0.2">
      <c r="A481" s="266" t="s">
        <v>2170</v>
      </c>
      <c r="B481" s="235" t="s">
        <v>2568</v>
      </c>
      <c r="C481" s="237" t="s">
        <v>2569</v>
      </c>
      <c r="D481" s="238" t="s">
        <v>2147</v>
      </c>
      <c r="E481" s="240">
        <v>9</v>
      </c>
      <c r="F481" s="231">
        <v>318.25</v>
      </c>
      <c r="G481" s="231">
        <f t="shared" ref="G481:G487" si="51">ROUND(E481*F481,2)</f>
        <v>2864.25</v>
      </c>
    </row>
    <row r="482" spans="1:7" x14ac:dyDescent="0.2">
      <c r="A482" s="266" t="s">
        <v>2173</v>
      </c>
      <c r="B482" s="235" t="s">
        <v>2570</v>
      </c>
      <c r="C482" s="237" t="s">
        <v>2571</v>
      </c>
      <c r="D482" s="238" t="s">
        <v>28</v>
      </c>
      <c r="E482" s="240">
        <v>4</v>
      </c>
      <c r="F482" s="231">
        <v>16.63</v>
      </c>
      <c r="G482" s="231">
        <f t="shared" si="51"/>
        <v>66.52</v>
      </c>
    </row>
    <row r="483" spans="1:7" ht="33.75" x14ac:dyDescent="0.2">
      <c r="A483" s="266" t="s">
        <v>2176</v>
      </c>
      <c r="B483" s="235" t="s">
        <v>2572</v>
      </c>
      <c r="C483" s="237" t="s">
        <v>2573</v>
      </c>
      <c r="D483" s="238" t="s">
        <v>12</v>
      </c>
      <c r="E483" s="240">
        <v>15</v>
      </c>
      <c r="F483" s="231">
        <v>8.11</v>
      </c>
      <c r="G483" s="231">
        <f t="shared" si="51"/>
        <v>121.65</v>
      </c>
    </row>
    <row r="484" spans="1:7" ht="22.5" x14ac:dyDescent="0.2">
      <c r="A484" s="266" t="s">
        <v>2179</v>
      </c>
      <c r="B484" s="235" t="s">
        <v>2439</v>
      </c>
      <c r="C484" s="237" t="s">
        <v>2574</v>
      </c>
      <c r="D484" s="238" t="s">
        <v>28</v>
      </c>
      <c r="E484" s="240">
        <v>0.1</v>
      </c>
      <c r="F484" s="231">
        <f>SUM(G481:G483)</f>
        <v>3052.42</v>
      </c>
      <c r="G484" s="231">
        <f t="shared" si="51"/>
        <v>305.24</v>
      </c>
    </row>
    <row r="485" spans="1:7" ht="22.5" x14ac:dyDescent="0.2">
      <c r="A485" s="266" t="s">
        <v>2182</v>
      </c>
      <c r="B485" s="235" t="s">
        <v>2441</v>
      </c>
      <c r="C485" s="256" t="s">
        <v>2442</v>
      </c>
      <c r="D485" s="257" t="s">
        <v>1532</v>
      </c>
      <c r="E485" s="267">
        <v>7.5</v>
      </c>
      <c r="F485" s="259">
        <v>13.74</v>
      </c>
      <c r="G485" s="231">
        <f t="shared" si="51"/>
        <v>103.05</v>
      </c>
    </row>
    <row r="486" spans="1:7" x14ac:dyDescent="0.2">
      <c r="A486" s="266" t="s">
        <v>2185</v>
      </c>
      <c r="B486" s="235" t="s">
        <v>2443</v>
      </c>
      <c r="C486" s="237" t="s">
        <v>2444</v>
      </c>
      <c r="D486" s="238" t="s">
        <v>1532</v>
      </c>
      <c r="E486" s="240">
        <v>7.5</v>
      </c>
      <c r="F486" s="231">
        <v>17.079999999999998</v>
      </c>
      <c r="G486" s="231">
        <f t="shared" si="51"/>
        <v>128.1</v>
      </c>
    </row>
    <row r="487" spans="1:7" ht="33.75" x14ac:dyDescent="0.2">
      <c r="A487" s="266" t="s">
        <v>2188</v>
      </c>
      <c r="B487" s="235" t="s">
        <v>2575</v>
      </c>
      <c r="C487" s="237" t="s">
        <v>2576</v>
      </c>
      <c r="D487" s="238" t="s">
        <v>2147</v>
      </c>
      <c r="E487" s="240">
        <v>9</v>
      </c>
      <c r="F487" s="230">
        <v>210.13</v>
      </c>
      <c r="G487" s="231">
        <f t="shared" si="51"/>
        <v>1891.17</v>
      </c>
    </row>
    <row r="488" spans="1:7" x14ac:dyDescent="0.2">
      <c r="A488" s="225"/>
      <c r="B488" s="226"/>
      <c r="C488" s="227"/>
      <c r="D488" s="228"/>
      <c r="E488" s="229"/>
      <c r="F488" s="232"/>
      <c r="G488" s="231"/>
    </row>
    <row r="489" spans="1:7" x14ac:dyDescent="0.2">
      <c r="A489" s="225"/>
      <c r="B489" s="226"/>
      <c r="C489" s="227"/>
      <c r="D489" s="228"/>
      <c r="E489" s="229"/>
      <c r="F489" s="232"/>
      <c r="G489" s="231"/>
    </row>
    <row r="490" spans="1:7" ht="42" x14ac:dyDescent="0.2">
      <c r="A490" s="218" t="s">
        <v>578</v>
      </c>
      <c r="B490" s="233" t="s">
        <v>2567</v>
      </c>
      <c r="C490" s="220" t="s">
        <v>1265</v>
      </c>
      <c r="D490" s="221" t="s">
        <v>28</v>
      </c>
      <c r="E490" s="222">
        <v>1</v>
      </c>
      <c r="F490" s="223"/>
      <c r="G490" s="224">
        <f>SUM(G491:G497)</f>
        <v>3702.04</v>
      </c>
    </row>
    <row r="491" spans="1:7" ht="33.75" x14ac:dyDescent="0.2">
      <c r="A491" s="266" t="s">
        <v>2170</v>
      </c>
      <c r="B491" s="235" t="s">
        <v>2568</v>
      </c>
      <c r="C491" s="237" t="s">
        <v>2569</v>
      </c>
      <c r="D491" s="238" t="s">
        <v>2147</v>
      </c>
      <c r="E491" s="240">
        <v>6</v>
      </c>
      <c r="F491" s="231">
        <v>318.25</v>
      </c>
      <c r="G491" s="231">
        <f t="shared" ref="G491:G497" si="52">ROUND(E491*F491,2)</f>
        <v>1909.5</v>
      </c>
    </row>
    <row r="492" spans="1:7" x14ac:dyDescent="0.2">
      <c r="A492" s="266" t="s">
        <v>2173</v>
      </c>
      <c r="B492" s="235" t="s">
        <v>2570</v>
      </c>
      <c r="C492" s="237" t="s">
        <v>2571</v>
      </c>
      <c r="D492" s="238" t="s">
        <v>28</v>
      </c>
      <c r="E492" s="240">
        <v>4</v>
      </c>
      <c r="F492" s="231">
        <v>16.63</v>
      </c>
      <c r="G492" s="231">
        <f t="shared" si="52"/>
        <v>66.52</v>
      </c>
    </row>
    <row r="493" spans="1:7" ht="33.75" x14ac:dyDescent="0.2">
      <c r="A493" s="266" t="s">
        <v>2176</v>
      </c>
      <c r="B493" s="235" t="s">
        <v>2572</v>
      </c>
      <c r="C493" s="237" t="s">
        <v>2573</v>
      </c>
      <c r="D493" s="238" t="s">
        <v>12</v>
      </c>
      <c r="E493" s="240">
        <v>11</v>
      </c>
      <c r="F493" s="231">
        <v>8.11</v>
      </c>
      <c r="G493" s="231">
        <f t="shared" si="52"/>
        <v>89.21</v>
      </c>
    </row>
    <row r="494" spans="1:7" ht="22.5" x14ac:dyDescent="0.2">
      <c r="A494" s="266" t="s">
        <v>2179</v>
      </c>
      <c r="B494" s="235" t="s">
        <v>2439</v>
      </c>
      <c r="C494" s="237" t="s">
        <v>2574</v>
      </c>
      <c r="D494" s="238" t="s">
        <v>28</v>
      </c>
      <c r="E494" s="240">
        <v>0.1</v>
      </c>
      <c r="F494" s="231">
        <f>SUM(G491:G493)</f>
        <v>2065.23</v>
      </c>
      <c r="G494" s="231">
        <f t="shared" si="52"/>
        <v>206.52</v>
      </c>
    </row>
    <row r="495" spans="1:7" ht="22.5" x14ac:dyDescent="0.2">
      <c r="A495" s="266" t="s">
        <v>2182</v>
      </c>
      <c r="B495" s="235" t="s">
        <v>2441</v>
      </c>
      <c r="C495" s="256" t="s">
        <v>2442</v>
      </c>
      <c r="D495" s="257" t="s">
        <v>1532</v>
      </c>
      <c r="E495" s="267">
        <v>5.5</v>
      </c>
      <c r="F495" s="259">
        <v>13.74</v>
      </c>
      <c r="G495" s="231">
        <f t="shared" si="52"/>
        <v>75.569999999999993</v>
      </c>
    </row>
    <row r="496" spans="1:7" x14ac:dyDescent="0.2">
      <c r="A496" s="266" t="s">
        <v>2185</v>
      </c>
      <c r="B496" s="235" t="s">
        <v>2443</v>
      </c>
      <c r="C496" s="237" t="s">
        <v>2444</v>
      </c>
      <c r="D496" s="238" t="s">
        <v>1532</v>
      </c>
      <c r="E496" s="240">
        <v>5.5</v>
      </c>
      <c r="F496" s="231">
        <v>17.079999999999998</v>
      </c>
      <c r="G496" s="231">
        <f t="shared" si="52"/>
        <v>93.94</v>
      </c>
    </row>
    <row r="497" spans="1:7" ht="33.75" x14ac:dyDescent="0.2">
      <c r="A497" s="266" t="s">
        <v>2188</v>
      </c>
      <c r="B497" s="235" t="s">
        <v>2575</v>
      </c>
      <c r="C497" s="237" t="s">
        <v>2576</v>
      </c>
      <c r="D497" s="238" t="s">
        <v>2147</v>
      </c>
      <c r="E497" s="240">
        <v>6</v>
      </c>
      <c r="F497" s="230">
        <v>210.13</v>
      </c>
      <c r="G497" s="231">
        <f t="shared" si="52"/>
        <v>1260.78</v>
      </c>
    </row>
    <row r="498" spans="1:7" x14ac:dyDescent="0.2">
      <c r="A498" s="225"/>
      <c r="B498" s="226"/>
      <c r="C498" s="227"/>
      <c r="D498" s="228"/>
      <c r="E498" s="229"/>
      <c r="F498" s="232"/>
      <c r="G498" s="231"/>
    </row>
    <row r="499" spans="1:7" x14ac:dyDescent="0.2">
      <c r="A499" s="225"/>
      <c r="B499" s="226"/>
      <c r="C499" s="227"/>
      <c r="D499" s="228"/>
      <c r="E499" s="229"/>
      <c r="F499" s="232"/>
      <c r="G499" s="231"/>
    </row>
    <row r="500" spans="1:7" ht="42" x14ac:dyDescent="0.2">
      <c r="A500" s="218" t="s">
        <v>579</v>
      </c>
      <c r="B500" s="233" t="s">
        <v>2567</v>
      </c>
      <c r="C500" s="220" t="s">
        <v>1266</v>
      </c>
      <c r="D500" s="221" t="s">
        <v>28</v>
      </c>
      <c r="E500" s="222">
        <v>1</v>
      </c>
      <c r="F500" s="223"/>
      <c r="G500" s="224">
        <f>SUM(G501:G507)</f>
        <v>565.67999999999995</v>
      </c>
    </row>
    <row r="501" spans="1:7" ht="33.75" x14ac:dyDescent="0.2">
      <c r="A501" s="241" t="s">
        <v>2170</v>
      </c>
      <c r="B501" s="235" t="s">
        <v>2577</v>
      </c>
      <c r="C501" s="237" t="s">
        <v>2578</v>
      </c>
      <c r="D501" s="238" t="s">
        <v>2147</v>
      </c>
      <c r="E501" s="240">
        <v>0.64</v>
      </c>
      <c r="F501" s="231">
        <v>475.92</v>
      </c>
      <c r="G501" s="231">
        <f t="shared" ref="G501:G507" si="53">ROUND(E501*F501,2)</f>
        <v>304.58999999999997</v>
      </c>
    </row>
    <row r="502" spans="1:7" x14ac:dyDescent="0.2">
      <c r="A502" s="241" t="s">
        <v>2173</v>
      </c>
      <c r="B502" s="235" t="s">
        <v>2570</v>
      </c>
      <c r="C502" s="237" t="s">
        <v>2571</v>
      </c>
      <c r="D502" s="238" t="s">
        <v>28</v>
      </c>
      <c r="E502" s="240">
        <v>1</v>
      </c>
      <c r="F502" s="231">
        <v>16.63</v>
      </c>
      <c r="G502" s="231">
        <f t="shared" si="53"/>
        <v>16.63</v>
      </c>
    </row>
    <row r="503" spans="1:7" ht="33.75" x14ac:dyDescent="0.2">
      <c r="A503" s="241" t="s">
        <v>2176</v>
      </c>
      <c r="B503" s="235" t="s">
        <v>2572</v>
      </c>
      <c r="C503" s="237" t="s">
        <v>2573</v>
      </c>
      <c r="D503" s="238" t="s">
        <v>12</v>
      </c>
      <c r="E503" s="240">
        <v>3.2</v>
      </c>
      <c r="F503" s="231">
        <v>8.11</v>
      </c>
      <c r="G503" s="231">
        <f t="shared" si="53"/>
        <v>25.95</v>
      </c>
    </row>
    <row r="504" spans="1:7" ht="22.5" x14ac:dyDescent="0.2">
      <c r="A504" s="241" t="s">
        <v>2179</v>
      </c>
      <c r="B504" s="235" t="s">
        <v>2439</v>
      </c>
      <c r="C504" s="237" t="s">
        <v>2574</v>
      </c>
      <c r="D504" s="238" t="s">
        <v>28</v>
      </c>
      <c r="E504" s="240">
        <v>0.1</v>
      </c>
      <c r="F504" s="231">
        <f>SUM(G501:G503)</f>
        <v>347.16999999999996</v>
      </c>
      <c r="G504" s="231">
        <f t="shared" si="53"/>
        <v>34.72</v>
      </c>
    </row>
    <row r="505" spans="1:7" ht="22.5" x14ac:dyDescent="0.2">
      <c r="A505" s="241" t="s">
        <v>2182</v>
      </c>
      <c r="B505" s="235" t="s">
        <v>2441</v>
      </c>
      <c r="C505" s="256" t="s">
        <v>2442</v>
      </c>
      <c r="D505" s="257" t="s">
        <v>1532</v>
      </c>
      <c r="E505" s="267">
        <v>1.6</v>
      </c>
      <c r="F505" s="259">
        <v>13.74</v>
      </c>
      <c r="G505" s="231">
        <f t="shared" si="53"/>
        <v>21.98</v>
      </c>
    </row>
    <row r="506" spans="1:7" x14ac:dyDescent="0.2">
      <c r="A506" s="241" t="s">
        <v>2185</v>
      </c>
      <c r="B506" s="235" t="s">
        <v>2443</v>
      </c>
      <c r="C506" s="237" t="s">
        <v>2444</v>
      </c>
      <c r="D506" s="238" t="s">
        <v>1532</v>
      </c>
      <c r="E506" s="240">
        <v>1.6</v>
      </c>
      <c r="F506" s="231">
        <v>17.079999999999998</v>
      </c>
      <c r="G506" s="231">
        <f t="shared" si="53"/>
        <v>27.33</v>
      </c>
    </row>
    <row r="507" spans="1:7" ht="33.75" x14ac:dyDescent="0.2">
      <c r="A507" s="241" t="s">
        <v>2188</v>
      </c>
      <c r="B507" s="235" t="s">
        <v>2575</v>
      </c>
      <c r="C507" s="237" t="s">
        <v>2576</v>
      </c>
      <c r="D507" s="238" t="s">
        <v>2147</v>
      </c>
      <c r="E507" s="240">
        <v>0.64</v>
      </c>
      <c r="F507" s="230">
        <v>210.13</v>
      </c>
      <c r="G507" s="231">
        <f t="shared" si="53"/>
        <v>134.47999999999999</v>
      </c>
    </row>
    <row r="508" spans="1:7" x14ac:dyDescent="0.2">
      <c r="A508" s="225"/>
      <c r="B508" s="226"/>
      <c r="C508" s="227"/>
      <c r="D508" s="228"/>
      <c r="E508" s="229"/>
      <c r="F508" s="232"/>
      <c r="G508" s="231"/>
    </row>
    <row r="509" spans="1:7" x14ac:dyDescent="0.2">
      <c r="A509" s="225"/>
      <c r="B509" s="226"/>
      <c r="C509" s="227"/>
      <c r="D509" s="228"/>
      <c r="E509" s="229"/>
      <c r="F509" s="232"/>
      <c r="G509" s="231"/>
    </row>
    <row r="510" spans="1:7" ht="31.5" x14ac:dyDescent="0.2">
      <c r="A510" s="218" t="s">
        <v>580</v>
      </c>
      <c r="B510" s="233" t="s">
        <v>2567</v>
      </c>
      <c r="C510" s="220" t="s">
        <v>1267</v>
      </c>
      <c r="D510" s="221" t="s">
        <v>28</v>
      </c>
      <c r="E510" s="222">
        <v>1</v>
      </c>
      <c r="F510" s="223"/>
      <c r="G510" s="224">
        <f>SUM(G511:G517)</f>
        <v>2456.1800000000003</v>
      </c>
    </row>
    <row r="511" spans="1:7" ht="33.75" x14ac:dyDescent="0.2">
      <c r="A511" s="266" t="s">
        <v>2170</v>
      </c>
      <c r="B511" s="235" t="s">
        <v>2568</v>
      </c>
      <c r="C511" s="237" t="s">
        <v>2569</v>
      </c>
      <c r="D511" s="238" t="s">
        <v>2147</v>
      </c>
      <c r="E511" s="240">
        <v>4.5</v>
      </c>
      <c r="F511" s="231">
        <v>318.25</v>
      </c>
      <c r="G511" s="231">
        <f t="shared" ref="G511:G517" si="54">ROUND(E511*F511,2)</f>
        <v>1432.13</v>
      </c>
    </row>
    <row r="512" spans="1:7" x14ac:dyDescent="0.2">
      <c r="A512" s="266" t="s">
        <v>2173</v>
      </c>
      <c r="B512" s="235" t="s">
        <v>2570</v>
      </c>
      <c r="C512" s="237" t="s">
        <v>2571</v>
      </c>
      <c r="D512" s="238" t="s">
        <v>28</v>
      </c>
      <c r="E512" s="240">
        <v>4</v>
      </c>
      <c r="F512" s="231">
        <v>16.63</v>
      </c>
      <c r="G512" s="231">
        <f t="shared" si="54"/>
        <v>66.52</v>
      </c>
    </row>
    <row r="513" spans="1:7" ht="33.75" x14ac:dyDescent="0.2">
      <c r="A513" s="266" t="s">
        <v>2176</v>
      </c>
      <c r="B513" s="235" t="s">
        <v>2572</v>
      </c>
      <c r="C513" s="237" t="s">
        <v>2573</v>
      </c>
      <c r="D513" s="238" t="s">
        <v>12</v>
      </c>
      <c r="E513" s="240">
        <v>9</v>
      </c>
      <c r="F513" s="231">
        <v>8.11</v>
      </c>
      <c r="G513" s="231">
        <f t="shared" si="54"/>
        <v>72.989999999999995</v>
      </c>
    </row>
    <row r="514" spans="1:7" ht="22.5" x14ac:dyDescent="0.2">
      <c r="A514" s="266" t="s">
        <v>2179</v>
      </c>
      <c r="B514" s="235" t="s">
        <v>2439</v>
      </c>
      <c r="C514" s="237" t="s">
        <v>2574</v>
      </c>
      <c r="D514" s="238" t="s">
        <v>28</v>
      </c>
      <c r="E514" s="240">
        <v>0.1</v>
      </c>
      <c r="F514" s="231">
        <f>SUM(G511:G513)</f>
        <v>1571.64</v>
      </c>
      <c r="G514" s="231">
        <f t="shared" si="54"/>
        <v>157.16</v>
      </c>
    </row>
    <row r="515" spans="1:7" ht="22.5" x14ac:dyDescent="0.2">
      <c r="A515" s="266" t="s">
        <v>2182</v>
      </c>
      <c r="B515" s="235" t="s">
        <v>2441</v>
      </c>
      <c r="C515" s="256" t="s">
        <v>2442</v>
      </c>
      <c r="D515" s="257" t="s">
        <v>1532</v>
      </c>
      <c r="E515" s="267">
        <v>4.5</v>
      </c>
      <c r="F515" s="259">
        <v>13.74</v>
      </c>
      <c r="G515" s="231">
        <f t="shared" si="54"/>
        <v>61.83</v>
      </c>
    </row>
    <row r="516" spans="1:7" x14ac:dyDescent="0.2">
      <c r="A516" s="266" t="s">
        <v>2185</v>
      </c>
      <c r="B516" s="235" t="s">
        <v>2443</v>
      </c>
      <c r="C516" s="237" t="s">
        <v>2444</v>
      </c>
      <c r="D516" s="238" t="s">
        <v>1532</v>
      </c>
      <c r="E516" s="240">
        <v>4.5</v>
      </c>
      <c r="F516" s="231">
        <v>17.079999999999998</v>
      </c>
      <c r="G516" s="231">
        <f t="shared" si="54"/>
        <v>76.86</v>
      </c>
    </row>
    <row r="517" spans="1:7" ht="22.5" x14ac:dyDescent="0.2">
      <c r="A517" s="266" t="s">
        <v>2188</v>
      </c>
      <c r="B517" s="235" t="s">
        <v>2579</v>
      </c>
      <c r="C517" s="237" t="s">
        <v>2580</v>
      </c>
      <c r="D517" s="238" t="s">
        <v>2147</v>
      </c>
      <c r="E517" s="240">
        <v>4.5</v>
      </c>
      <c r="F517" s="230">
        <v>130.82</v>
      </c>
      <c r="G517" s="231">
        <f t="shared" si="54"/>
        <v>588.69000000000005</v>
      </c>
    </row>
    <row r="518" spans="1:7" x14ac:dyDescent="0.2">
      <c r="A518" s="266"/>
      <c r="B518" s="235"/>
      <c r="C518" s="237"/>
      <c r="D518" s="238"/>
      <c r="E518" s="240"/>
      <c r="F518" s="230"/>
      <c r="G518" s="231"/>
    </row>
    <row r="519" spans="1:7" x14ac:dyDescent="0.2">
      <c r="A519" s="225"/>
      <c r="B519" s="226"/>
      <c r="C519" s="227"/>
      <c r="D519" s="228"/>
      <c r="E519" s="229"/>
      <c r="F519" s="232"/>
      <c r="G519" s="231"/>
    </row>
    <row r="520" spans="1:7" ht="31.5" x14ac:dyDescent="0.2">
      <c r="A520" s="218" t="s">
        <v>581</v>
      </c>
      <c r="B520" s="233" t="s">
        <v>2567</v>
      </c>
      <c r="C520" s="220" t="s">
        <v>1268</v>
      </c>
      <c r="D520" s="221" t="s">
        <v>28</v>
      </c>
      <c r="E520" s="222">
        <v>1</v>
      </c>
      <c r="F520" s="223"/>
      <c r="G520" s="224">
        <f>SUM(G521:G527)</f>
        <v>2071.1800000000003</v>
      </c>
    </row>
    <row r="521" spans="1:7" ht="33.75" x14ac:dyDescent="0.2">
      <c r="A521" s="266" t="s">
        <v>2170</v>
      </c>
      <c r="B521" s="235" t="s">
        <v>2568</v>
      </c>
      <c r="C521" s="237" t="s">
        <v>2569</v>
      </c>
      <c r="D521" s="238" t="s">
        <v>2147</v>
      </c>
      <c r="E521" s="240">
        <v>3.75</v>
      </c>
      <c r="F521" s="231">
        <v>318.25</v>
      </c>
      <c r="G521" s="231">
        <f t="shared" ref="G521:G527" si="55">ROUND(E521*F521,2)</f>
        <v>1193.44</v>
      </c>
    </row>
    <row r="522" spans="1:7" x14ac:dyDescent="0.2">
      <c r="A522" s="266" t="s">
        <v>2173</v>
      </c>
      <c r="B522" s="235" t="s">
        <v>2570</v>
      </c>
      <c r="C522" s="237" t="s">
        <v>2571</v>
      </c>
      <c r="D522" s="238" t="s">
        <v>28</v>
      </c>
      <c r="E522" s="240">
        <v>4</v>
      </c>
      <c r="F522" s="231">
        <v>16.63</v>
      </c>
      <c r="G522" s="231">
        <f t="shared" si="55"/>
        <v>66.52</v>
      </c>
    </row>
    <row r="523" spans="1:7" ht="33.75" x14ac:dyDescent="0.2">
      <c r="A523" s="266" t="s">
        <v>2176</v>
      </c>
      <c r="B523" s="235" t="s">
        <v>2572</v>
      </c>
      <c r="C523" s="237" t="s">
        <v>2573</v>
      </c>
      <c r="D523" s="238" t="s">
        <v>12</v>
      </c>
      <c r="E523" s="240">
        <v>8</v>
      </c>
      <c r="F523" s="231">
        <v>8.11</v>
      </c>
      <c r="G523" s="231">
        <f t="shared" si="55"/>
        <v>64.88</v>
      </c>
    </row>
    <row r="524" spans="1:7" ht="22.5" x14ac:dyDescent="0.2">
      <c r="A524" s="266" t="s">
        <v>2179</v>
      </c>
      <c r="B524" s="235" t="s">
        <v>2439</v>
      </c>
      <c r="C524" s="237" t="s">
        <v>2574</v>
      </c>
      <c r="D524" s="238" t="s">
        <v>28</v>
      </c>
      <c r="E524" s="240">
        <v>0.1</v>
      </c>
      <c r="F524" s="231">
        <f>SUM(G521:G523)</f>
        <v>1324.8400000000001</v>
      </c>
      <c r="G524" s="231">
        <f t="shared" si="55"/>
        <v>132.47999999999999</v>
      </c>
    </row>
    <row r="525" spans="1:7" ht="22.5" x14ac:dyDescent="0.2">
      <c r="A525" s="266" t="s">
        <v>2182</v>
      </c>
      <c r="B525" s="235" t="s">
        <v>2441</v>
      </c>
      <c r="C525" s="256" t="s">
        <v>2442</v>
      </c>
      <c r="D525" s="257" t="s">
        <v>1532</v>
      </c>
      <c r="E525" s="267">
        <v>4</v>
      </c>
      <c r="F525" s="259">
        <v>13.74</v>
      </c>
      <c r="G525" s="231">
        <f t="shared" si="55"/>
        <v>54.96</v>
      </c>
    </row>
    <row r="526" spans="1:7" x14ac:dyDescent="0.2">
      <c r="A526" s="266" t="s">
        <v>2185</v>
      </c>
      <c r="B526" s="235" t="s">
        <v>2443</v>
      </c>
      <c r="C526" s="237" t="s">
        <v>2444</v>
      </c>
      <c r="D526" s="238" t="s">
        <v>1532</v>
      </c>
      <c r="E526" s="240">
        <v>4</v>
      </c>
      <c r="F526" s="231">
        <v>17.079999999999998</v>
      </c>
      <c r="G526" s="231">
        <f t="shared" si="55"/>
        <v>68.319999999999993</v>
      </c>
    </row>
    <row r="527" spans="1:7" ht="22.5" x14ac:dyDescent="0.2">
      <c r="A527" s="266" t="s">
        <v>2188</v>
      </c>
      <c r="B527" s="235" t="s">
        <v>2579</v>
      </c>
      <c r="C527" s="237" t="s">
        <v>2580</v>
      </c>
      <c r="D527" s="238" t="s">
        <v>2147</v>
      </c>
      <c r="E527" s="240">
        <v>3.75</v>
      </c>
      <c r="F527" s="230">
        <v>130.82</v>
      </c>
      <c r="G527" s="231">
        <f t="shared" si="55"/>
        <v>490.58</v>
      </c>
    </row>
    <row r="528" spans="1:7" x14ac:dyDescent="0.2">
      <c r="A528" s="225"/>
      <c r="B528" s="226"/>
      <c r="C528" s="227"/>
      <c r="D528" s="228"/>
      <c r="E528" s="229"/>
      <c r="F528" s="232"/>
      <c r="G528" s="231"/>
    </row>
    <row r="529" spans="1:7" x14ac:dyDescent="0.2">
      <c r="A529" s="225"/>
      <c r="B529" s="226"/>
      <c r="C529" s="227"/>
      <c r="D529" s="228"/>
      <c r="E529" s="229"/>
      <c r="F529" s="232"/>
      <c r="G529" s="231"/>
    </row>
    <row r="530" spans="1:7" ht="31.5" x14ac:dyDescent="0.2">
      <c r="A530" s="218" t="s">
        <v>582</v>
      </c>
      <c r="B530" s="233" t="s">
        <v>2567</v>
      </c>
      <c r="C530" s="220" t="s">
        <v>2581</v>
      </c>
      <c r="D530" s="221" t="s">
        <v>28</v>
      </c>
      <c r="E530" s="222">
        <v>1</v>
      </c>
      <c r="F530" s="223"/>
      <c r="G530" s="224">
        <f>SUM(G531:G537)</f>
        <v>1052.49</v>
      </c>
    </row>
    <row r="531" spans="1:7" ht="33.75" x14ac:dyDescent="0.2">
      <c r="A531" s="266" t="s">
        <v>2170</v>
      </c>
      <c r="B531" s="235" t="s">
        <v>2582</v>
      </c>
      <c r="C531" s="237" t="s">
        <v>2583</v>
      </c>
      <c r="D531" s="238" t="s">
        <v>2147</v>
      </c>
      <c r="E531" s="240">
        <v>2</v>
      </c>
      <c r="F531" s="231">
        <v>276.49</v>
      </c>
      <c r="G531" s="231">
        <f t="shared" ref="G531:G537" si="56">ROUND(E531*F531,2)</f>
        <v>552.98</v>
      </c>
    </row>
    <row r="532" spans="1:7" x14ac:dyDescent="0.2">
      <c r="A532" s="266" t="s">
        <v>2173</v>
      </c>
      <c r="B532" s="235" t="s">
        <v>2570</v>
      </c>
      <c r="C532" s="237" t="s">
        <v>2571</v>
      </c>
      <c r="D532" s="238" t="s">
        <v>28</v>
      </c>
      <c r="E532" s="240">
        <v>2</v>
      </c>
      <c r="F532" s="231">
        <v>16.63</v>
      </c>
      <c r="G532" s="231">
        <f t="shared" si="56"/>
        <v>33.26</v>
      </c>
    </row>
    <row r="533" spans="1:7" ht="33.75" x14ac:dyDescent="0.2">
      <c r="A533" s="266" t="s">
        <v>2176</v>
      </c>
      <c r="B533" s="235" t="s">
        <v>2572</v>
      </c>
      <c r="C533" s="237" t="s">
        <v>2573</v>
      </c>
      <c r="D533" s="238" t="s">
        <v>12</v>
      </c>
      <c r="E533" s="240">
        <v>6</v>
      </c>
      <c r="F533" s="231">
        <v>8.11</v>
      </c>
      <c r="G533" s="231">
        <f t="shared" si="56"/>
        <v>48.66</v>
      </c>
    </row>
    <row r="534" spans="1:7" ht="22.5" x14ac:dyDescent="0.2">
      <c r="A534" s="266" t="s">
        <v>2179</v>
      </c>
      <c r="B534" s="235" t="s">
        <v>2439</v>
      </c>
      <c r="C534" s="237" t="s">
        <v>2574</v>
      </c>
      <c r="D534" s="238" t="s">
        <v>28</v>
      </c>
      <c r="E534" s="240">
        <v>0.1</v>
      </c>
      <c r="F534" s="231">
        <f>SUM(G531:G533)</f>
        <v>634.9</v>
      </c>
      <c r="G534" s="231">
        <f t="shared" si="56"/>
        <v>63.49</v>
      </c>
    </row>
    <row r="535" spans="1:7" ht="22.5" x14ac:dyDescent="0.2">
      <c r="A535" s="266" t="s">
        <v>2182</v>
      </c>
      <c r="B535" s="235" t="s">
        <v>2441</v>
      </c>
      <c r="C535" s="256" t="s">
        <v>2442</v>
      </c>
      <c r="D535" s="257" t="s">
        <v>1532</v>
      </c>
      <c r="E535" s="267">
        <v>3</v>
      </c>
      <c r="F535" s="259">
        <v>13.74</v>
      </c>
      <c r="G535" s="231">
        <f t="shared" si="56"/>
        <v>41.22</v>
      </c>
    </row>
    <row r="536" spans="1:7" x14ac:dyDescent="0.2">
      <c r="A536" s="266" t="s">
        <v>2185</v>
      </c>
      <c r="B536" s="235" t="s">
        <v>2443</v>
      </c>
      <c r="C536" s="237" t="s">
        <v>2444</v>
      </c>
      <c r="D536" s="238" t="s">
        <v>1532</v>
      </c>
      <c r="E536" s="240">
        <v>3</v>
      </c>
      <c r="F536" s="231">
        <v>17.079999999999998</v>
      </c>
      <c r="G536" s="231">
        <f t="shared" si="56"/>
        <v>51.24</v>
      </c>
    </row>
    <row r="537" spans="1:7" ht="22.5" x14ac:dyDescent="0.2">
      <c r="A537" s="266" t="s">
        <v>2188</v>
      </c>
      <c r="B537" s="235" t="s">
        <v>2579</v>
      </c>
      <c r="C537" s="237" t="s">
        <v>2580</v>
      </c>
      <c r="D537" s="238" t="s">
        <v>2147</v>
      </c>
      <c r="E537" s="240">
        <v>2</v>
      </c>
      <c r="F537" s="230">
        <v>130.82</v>
      </c>
      <c r="G537" s="231">
        <f t="shared" si="56"/>
        <v>261.64</v>
      </c>
    </row>
    <row r="538" spans="1:7" x14ac:dyDescent="0.2">
      <c r="A538" s="225"/>
      <c r="B538" s="226"/>
      <c r="C538" s="227"/>
      <c r="D538" s="228"/>
      <c r="E538" s="229"/>
      <c r="F538" s="232"/>
      <c r="G538" s="231"/>
    </row>
    <row r="539" spans="1:7" x14ac:dyDescent="0.2">
      <c r="A539" s="225"/>
      <c r="B539" s="226"/>
      <c r="C539" s="227"/>
      <c r="D539" s="228"/>
      <c r="E539" s="229"/>
      <c r="F539" s="232"/>
      <c r="G539" s="231"/>
    </row>
    <row r="540" spans="1:7" ht="31.5" x14ac:dyDescent="0.2">
      <c r="A540" s="218" t="s">
        <v>584</v>
      </c>
      <c r="B540" s="233" t="s">
        <v>2567</v>
      </c>
      <c r="C540" s="220" t="s">
        <v>2584</v>
      </c>
      <c r="D540" s="221" t="s">
        <v>28</v>
      </c>
      <c r="E540" s="222">
        <v>1</v>
      </c>
      <c r="F540" s="223"/>
      <c r="G540" s="224">
        <f>SUM(G541:G547)</f>
        <v>665.59</v>
      </c>
    </row>
    <row r="541" spans="1:7" ht="33.75" x14ac:dyDescent="0.2">
      <c r="A541" s="266" t="s">
        <v>2170</v>
      </c>
      <c r="B541" s="235" t="s">
        <v>2582</v>
      </c>
      <c r="C541" s="237" t="s">
        <v>2583</v>
      </c>
      <c r="D541" s="238" t="s">
        <v>2147</v>
      </c>
      <c r="E541" s="240">
        <v>1.2</v>
      </c>
      <c r="F541" s="231">
        <v>276.49</v>
      </c>
      <c r="G541" s="231">
        <f t="shared" ref="G541:G547" si="57">ROUND(E541*F541,2)</f>
        <v>331.79</v>
      </c>
    </row>
    <row r="542" spans="1:7" x14ac:dyDescent="0.2">
      <c r="A542" s="266" t="s">
        <v>2173</v>
      </c>
      <c r="B542" s="235" t="s">
        <v>2570</v>
      </c>
      <c r="C542" s="237" t="s">
        <v>2571</v>
      </c>
      <c r="D542" s="238" t="s">
        <v>28</v>
      </c>
      <c r="E542" s="240">
        <v>2</v>
      </c>
      <c r="F542" s="231">
        <v>16.63</v>
      </c>
      <c r="G542" s="231">
        <f t="shared" si="57"/>
        <v>33.26</v>
      </c>
    </row>
    <row r="543" spans="1:7" ht="33.75" x14ac:dyDescent="0.2">
      <c r="A543" s="266" t="s">
        <v>2176</v>
      </c>
      <c r="B543" s="235" t="s">
        <v>2572</v>
      </c>
      <c r="C543" s="237" t="s">
        <v>2573</v>
      </c>
      <c r="D543" s="238" t="s">
        <v>12</v>
      </c>
      <c r="E543" s="240">
        <v>4.4000000000000004</v>
      </c>
      <c r="F543" s="231">
        <v>8.11</v>
      </c>
      <c r="G543" s="231">
        <f t="shared" si="57"/>
        <v>35.68</v>
      </c>
    </row>
    <row r="544" spans="1:7" ht="22.5" x14ac:dyDescent="0.2">
      <c r="A544" s="266" t="s">
        <v>2179</v>
      </c>
      <c r="B544" s="235" t="s">
        <v>2439</v>
      </c>
      <c r="C544" s="237" t="s">
        <v>2574</v>
      </c>
      <c r="D544" s="238" t="s">
        <v>28</v>
      </c>
      <c r="E544" s="240">
        <v>0.1</v>
      </c>
      <c r="F544" s="231">
        <f>SUM(G541:G543)</f>
        <v>400.73</v>
      </c>
      <c r="G544" s="231">
        <f t="shared" si="57"/>
        <v>40.07</v>
      </c>
    </row>
    <row r="545" spans="1:7" ht="22.5" x14ac:dyDescent="0.2">
      <c r="A545" s="266" t="s">
        <v>2182</v>
      </c>
      <c r="B545" s="235" t="s">
        <v>2441</v>
      </c>
      <c r="C545" s="256" t="s">
        <v>2442</v>
      </c>
      <c r="D545" s="257" t="s">
        <v>1532</v>
      </c>
      <c r="E545" s="267">
        <v>2.2000000000000002</v>
      </c>
      <c r="F545" s="259">
        <v>13.74</v>
      </c>
      <c r="G545" s="231">
        <f t="shared" si="57"/>
        <v>30.23</v>
      </c>
    </row>
    <row r="546" spans="1:7" x14ac:dyDescent="0.2">
      <c r="A546" s="266" t="s">
        <v>2185</v>
      </c>
      <c r="B546" s="235" t="s">
        <v>2443</v>
      </c>
      <c r="C546" s="237" t="s">
        <v>2444</v>
      </c>
      <c r="D546" s="238" t="s">
        <v>1532</v>
      </c>
      <c r="E546" s="240">
        <v>2.2000000000000002</v>
      </c>
      <c r="F546" s="231">
        <v>17.079999999999998</v>
      </c>
      <c r="G546" s="231">
        <f t="shared" si="57"/>
        <v>37.58</v>
      </c>
    </row>
    <row r="547" spans="1:7" ht="22.5" x14ac:dyDescent="0.2">
      <c r="A547" s="266" t="s">
        <v>2188</v>
      </c>
      <c r="B547" s="235" t="s">
        <v>2579</v>
      </c>
      <c r="C547" s="237" t="s">
        <v>2580</v>
      </c>
      <c r="D547" s="238" t="s">
        <v>2147</v>
      </c>
      <c r="E547" s="240">
        <v>1.2</v>
      </c>
      <c r="F547" s="230">
        <v>130.82</v>
      </c>
      <c r="G547" s="231">
        <f t="shared" si="57"/>
        <v>156.97999999999999</v>
      </c>
    </row>
    <row r="548" spans="1:7" x14ac:dyDescent="0.2">
      <c r="A548" s="225"/>
      <c r="B548" s="226"/>
      <c r="C548" s="227"/>
      <c r="D548" s="228"/>
      <c r="E548" s="229"/>
      <c r="F548" s="232"/>
      <c r="G548" s="231"/>
    </row>
    <row r="549" spans="1:7" x14ac:dyDescent="0.2">
      <c r="A549" s="225"/>
      <c r="B549" s="226"/>
      <c r="C549" s="227"/>
      <c r="D549" s="228"/>
      <c r="E549" s="229"/>
      <c r="F549" s="232"/>
      <c r="G549" s="231"/>
    </row>
    <row r="550" spans="1:7" ht="31.5" x14ac:dyDescent="0.2">
      <c r="A550" s="218" t="s">
        <v>585</v>
      </c>
      <c r="B550" s="233" t="s">
        <v>2567</v>
      </c>
      <c r="C550" s="220" t="s">
        <v>426</v>
      </c>
      <c r="D550" s="221" t="s">
        <v>28</v>
      </c>
      <c r="E550" s="222">
        <v>1</v>
      </c>
      <c r="F550" s="223"/>
      <c r="G550" s="224">
        <f>SUM(G551:G555)</f>
        <v>1829.34</v>
      </c>
    </row>
    <row r="551" spans="1:7" ht="33.75" x14ac:dyDescent="0.2">
      <c r="A551" s="225" t="s">
        <v>2170</v>
      </c>
      <c r="B551" s="226" t="s">
        <v>2585</v>
      </c>
      <c r="C551" s="227" t="s">
        <v>2586</v>
      </c>
      <c r="D551" s="228" t="s">
        <v>2147</v>
      </c>
      <c r="E551" s="229">
        <v>2.52</v>
      </c>
      <c r="F551" s="232">
        <v>560.89</v>
      </c>
      <c r="G551" s="231">
        <f t="shared" ref="G551:G555" si="58">ROUND(E551*F551,2)</f>
        <v>1413.44</v>
      </c>
    </row>
    <row r="552" spans="1:7" ht="22.5" x14ac:dyDescent="0.2">
      <c r="A552" s="225" t="s">
        <v>2173</v>
      </c>
      <c r="B552" s="235" t="s">
        <v>2439</v>
      </c>
      <c r="C552" s="237" t="s">
        <v>2574</v>
      </c>
      <c r="D552" s="238" t="s">
        <v>28</v>
      </c>
      <c r="E552" s="240">
        <v>0.1</v>
      </c>
      <c r="F552" s="231">
        <f>SUM(G551)</f>
        <v>1413.44</v>
      </c>
      <c r="G552" s="231">
        <f t="shared" si="58"/>
        <v>141.34</v>
      </c>
    </row>
    <row r="553" spans="1:7" ht="33.75" x14ac:dyDescent="0.2">
      <c r="A553" s="225" t="s">
        <v>2176</v>
      </c>
      <c r="B553" s="226" t="s">
        <v>2587</v>
      </c>
      <c r="C553" s="227" t="s">
        <v>2588</v>
      </c>
      <c r="D553" s="228" t="s">
        <v>28</v>
      </c>
      <c r="E553" s="229">
        <v>6</v>
      </c>
      <c r="F553" s="232">
        <v>22.71</v>
      </c>
      <c r="G553" s="231">
        <f t="shared" si="58"/>
        <v>136.26</v>
      </c>
    </row>
    <row r="554" spans="1:7" x14ac:dyDescent="0.2">
      <c r="A554" s="225" t="s">
        <v>2179</v>
      </c>
      <c r="B554" s="226" t="s">
        <v>2589</v>
      </c>
      <c r="C554" s="227" t="s">
        <v>2590</v>
      </c>
      <c r="D554" s="228" t="s">
        <v>28</v>
      </c>
      <c r="E554" s="229">
        <v>1</v>
      </c>
      <c r="F554" s="232">
        <v>45.37</v>
      </c>
      <c r="G554" s="231">
        <f t="shared" si="58"/>
        <v>45.37</v>
      </c>
    </row>
    <row r="555" spans="1:7" ht="33.75" x14ac:dyDescent="0.2">
      <c r="A555" s="225" t="s">
        <v>2182</v>
      </c>
      <c r="B555" s="226" t="s">
        <v>2591</v>
      </c>
      <c r="C555" s="227" t="s">
        <v>2592</v>
      </c>
      <c r="D555" s="228" t="s">
        <v>28</v>
      </c>
      <c r="E555" s="229">
        <v>1</v>
      </c>
      <c r="F555" s="232">
        <v>92.93</v>
      </c>
      <c r="G555" s="231">
        <f t="shared" si="58"/>
        <v>92.93</v>
      </c>
    </row>
    <row r="556" spans="1:7" x14ac:dyDescent="0.2">
      <c r="A556" s="225"/>
      <c r="B556" s="226"/>
      <c r="C556" s="227"/>
      <c r="D556" s="228"/>
      <c r="E556" s="229"/>
      <c r="F556" s="232"/>
      <c r="G556" s="231"/>
    </row>
    <row r="557" spans="1:7" x14ac:dyDescent="0.2">
      <c r="A557" s="225"/>
      <c r="B557" s="226"/>
      <c r="C557" s="227"/>
      <c r="D557" s="228"/>
      <c r="E557" s="229"/>
      <c r="F557" s="232"/>
      <c r="G557" s="231"/>
    </row>
    <row r="558" spans="1:7" ht="42" x14ac:dyDescent="0.2">
      <c r="A558" s="218" t="s">
        <v>586</v>
      </c>
      <c r="B558" s="233" t="s">
        <v>2567</v>
      </c>
      <c r="C558" s="220" t="s">
        <v>427</v>
      </c>
      <c r="D558" s="221" t="s">
        <v>28</v>
      </c>
      <c r="E558" s="222">
        <v>1</v>
      </c>
      <c r="F558" s="223"/>
      <c r="G558" s="224">
        <f>SUM(G559:G566)</f>
        <v>1531.43</v>
      </c>
    </row>
    <row r="559" spans="1:7" ht="33.75" x14ac:dyDescent="0.2">
      <c r="A559" s="225" t="s">
        <v>2170</v>
      </c>
      <c r="B559" s="235" t="s">
        <v>2593</v>
      </c>
      <c r="C559" s="227" t="s">
        <v>2594</v>
      </c>
      <c r="D559" s="228" t="s">
        <v>2147</v>
      </c>
      <c r="E559" s="229">
        <v>1.89</v>
      </c>
      <c r="F559" s="232">
        <v>358.24</v>
      </c>
      <c r="G559" s="231">
        <f t="shared" ref="G559:G566" si="59">ROUND(E559*F559,2)</f>
        <v>677.07</v>
      </c>
    </row>
    <row r="560" spans="1:7" ht="33.75" x14ac:dyDescent="0.2">
      <c r="A560" s="225" t="s">
        <v>2173</v>
      </c>
      <c r="B560" s="235" t="s">
        <v>2572</v>
      </c>
      <c r="C560" s="237" t="s">
        <v>2573</v>
      </c>
      <c r="D560" s="238" t="s">
        <v>12</v>
      </c>
      <c r="E560" s="240">
        <v>5.0999999999999996</v>
      </c>
      <c r="F560" s="231">
        <v>8.11</v>
      </c>
      <c r="G560" s="231">
        <f t="shared" si="59"/>
        <v>41.36</v>
      </c>
    </row>
    <row r="561" spans="1:7" ht="22.5" x14ac:dyDescent="0.2">
      <c r="A561" s="225" t="s">
        <v>2176</v>
      </c>
      <c r="B561" s="235" t="s">
        <v>2439</v>
      </c>
      <c r="C561" s="237" t="s">
        <v>2574</v>
      </c>
      <c r="D561" s="238" t="s">
        <v>28</v>
      </c>
      <c r="E561" s="240">
        <v>0.1</v>
      </c>
      <c r="F561" s="231">
        <f>SUM(G559:G560)</f>
        <v>718.43000000000006</v>
      </c>
      <c r="G561" s="231">
        <f t="shared" si="59"/>
        <v>71.84</v>
      </c>
    </row>
    <row r="562" spans="1:7" ht="22.5" x14ac:dyDescent="0.2">
      <c r="A562" s="225" t="s">
        <v>2179</v>
      </c>
      <c r="B562" s="235" t="s">
        <v>2441</v>
      </c>
      <c r="C562" s="256" t="s">
        <v>2442</v>
      </c>
      <c r="D562" s="257" t="s">
        <v>1532</v>
      </c>
      <c r="E562" s="267">
        <v>2.5499999999999998</v>
      </c>
      <c r="F562" s="259">
        <v>13.74</v>
      </c>
      <c r="G562" s="231">
        <f t="shared" si="59"/>
        <v>35.04</v>
      </c>
    </row>
    <row r="563" spans="1:7" x14ac:dyDescent="0.2">
      <c r="A563" s="225" t="s">
        <v>2182</v>
      </c>
      <c r="B563" s="235" t="s">
        <v>2443</v>
      </c>
      <c r="C563" s="237" t="s">
        <v>2444</v>
      </c>
      <c r="D563" s="238" t="s">
        <v>1532</v>
      </c>
      <c r="E563" s="240">
        <v>2.5499999999999998</v>
      </c>
      <c r="F563" s="231">
        <v>17.079999999999998</v>
      </c>
      <c r="G563" s="231">
        <f t="shared" si="59"/>
        <v>43.55</v>
      </c>
    </row>
    <row r="564" spans="1:7" ht="33.75" x14ac:dyDescent="0.2">
      <c r="A564" s="225" t="s">
        <v>2185</v>
      </c>
      <c r="B564" s="226" t="s">
        <v>2587</v>
      </c>
      <c r="C564" s="227" t="s">
        <v>2588</v>
      </c>
      <c r="D564" s="228" t="s">
        <v>28</v>
      </c>
      <c r="E564" s="229">
        <v>3</v>
      </c>
      <c r="F564" s="232">
        <v>22.71</v>
      </c>
      <c r="G564" s="231">
        <f t="shared" si="59"/>
        <v>68.13</v>
      </c>
    </row>
    <row r="565" spans="1:7" ht="33.75" x14ac:dyDescent="0.2">
      <c r="A565" s="225" t="s">
        <v>2188</v>
      </c>
      <c r="B565" s="226" t="s">
        <v>2591</v>
      </c>
      <c r="C565" s="227" t="s">
        <v>2592</v>
      </c>
      <c r="D565" s="228" t="s">
        <v>28</v>
      </c>
      <c r="E565" s="229">
        <v>1</v>
      </c>
      <c r="F565" s="232">
        <v>92.93</v>
      </c>
      <c r="G565" s="231">
        <f t="shared" si="59"/>
        <v>92.93</v>
      </c>
    </row>
    <row r="566" spans="1:7" ht="33.75" x14ac:dyDescent="0.2">
      <c r="A566" s="225" t="s">
        <v>2191</v>
      </c>
      <c r="B566" s="235" t="s">
        <v>2595</v>
      </c>
      <c r="C566" s="237" t="s">
        <v>2596</v>
      </c>
      <c r="D566" s="238" t="s">
        <v>2147</v>
      </c>
      <c r="E566" s="240">
        <v>1.89</v>
      </c>
      <c r="F566" s="230">
        <v>265.35000000000002</v>
      </c>
      <c r="G566" s="231">
        <f t="shared" si="59"/>
        <v>501.51</v>
      </c>
    </row>
    <row r="567" spans="1:7" x14ac:dyDescent="0.2">
      <c r="A567" s="225"/>
      <c r="B567" s="226"/>
      <c r="C567" s="227"/>
      <c r="D567" s="228"/>
      <c r="E567" s="229"/>
      <c r="F567" s="232"/>
      <c r="G567" s="231"/>
    </row>
    <row r="568" spans="1:7" x14ac:dyDescent="0.2">
      <c r="A568" s="225"/>
      <c r="B568" s="226"/>
      <c r="C568" s="227"/>
      <c r="D568" s="228"/>
      <c r="E568" s="229"/>
      <c r="F568" s="232"/>
      <c r="G568" s="231"/>
    </row>
    <row r="569" spans="1:7" ht="42" x14ac:dyDescent="0.2">
      <c r="A569" s="218" t="s">
        <v>587</v>
      </c>
      <c r="B569" s="233" t="s">
        <v>2567</v>
      </c>
      <c r="C569" s="220" t="s">
        <v>428</v>
      </c>
      <c r="D569" s="221" t="s">
        <v>28</v>
      </c>
      <c r="E569" s="222">
        <v>1</v>
      </c>
      <c r="F569" s="223"/>
      <c r="G569" s="224">
        <f>SUM(G570:G578)</f>
        <v>1644.93</v>
      </c>
    </row>
    <row r="570" spans="1:7" ht="33.75" x14ac:dyDescent="0.2">
      <c r="A570" s="225" t="s">
        <v>2170</v>
      </c>
      <c r="B570" s="235" t="s">
        <v>2593</v>
      </c>
      <c r="C570" s="227" t="s">
        <v>2594</v>
      </c>
      <c r="D570" s="228" t="s">
        <v>2147</v>
      </c>
      <c r="E570" s="229">
        <v>1.89</v>
      </c>
      <c r="F570" s="232">
        <v>358.24</v>
      </c>
      <c r="G570" s="231">
        <f t="shared" ref="G570:G578" si="60">ROUND(E570*F570,2)</f>
        <v>677.07</v>
      </c>
    </row>
    <row r="571" spans="1:7" ht="33.75" x14ac:dyDescent="0.2">
      <c r="A571" s="225" t="s">
        <v>2173</v>
      </c>
      <c r="B571" s="235" t="s">
        <v>2572</v>
      </c>
      <c r="C571" s="237" t="s">
        <v>2573</v>
      </c>
      <c r="D571" s="238" t="s">
        <v>12</v>
      </c>
      <c r="E571" s="240">
        <v>5.0999999999999996</v>
      </c>
      <c r="F571" s="231">
        <v>8.11</v>
      </c>
      <c r="G571" s="231">
        <f t="shared" si="60"/>
        <v>41.36</v>
      </c>
    </row>
    <row r="572" spans="1:7" ht="22.5" x14ac:dyDescent="0.2">
      <c r="A572" s="225" t="s">
        <v>2176</v>
      </c>
      <c r="B572" s="235" t="s">
        <v>2439</v>
      </c>
      <c r="C572" s="237" t="s">
        <v>2574</v>
      </c>
      <c r="D572" s="238" t="s">
        <v>28</v>
      </c>
      <c r="E572" s="240">
        <v>0.1</v>
      </c>
      <c r="F572" s="231">
        <f>SUM(G570:G571)</f>
        <v>718.43000000000006</v>
      </c>
      <c r="G572" s="231">
        <f t="shared" si="60"/>
        <v>71.84</v>
      </c>
    </row>
    <row r="573" spans="1:7" ht="22.5" x14ac:dyDescent="0.2">
      <c r="A573" s="225" t="s">
        <v>2179</v>
      </c>
      <c r="B573" s="235" t="s">
        <v>2441</v>
      </c>
      <c r="C573" s="256" t="s">
        <v>2442</v>
      </c>
      <c r="D573" s="257" t="s">
        <v>1532</v>
      </c>
      <c r="E573" s="267">
        <v>2.5499999999999998</v>
      </c>
      <c r="F573" s="259">
        <v>13.74</v>
      </c>
      <c r="G573" s="231">
        <f t="shared" si="60"/>
        <v>35.04</v>
      </c>
    </row>
    <row r="574" spans="1:7" x14ac:dyDescent="0.2">
      <c r="A574" s="225" t="s">
        <v>2182</v>
      </c>
      <c r="B574" s="235" t="s">
        <v>2443</v>
      </c>
      <c r="C574" s="237" t="s">
        <v>2444</v>
      </c>
      <c r="D574" s="238" t="s">
        <v>1532</v>
      </c>
      <c r="E574" s="240">
        <v>2.5499999999999998</v>
      </c>
      <c r="F574" s="231">
        <v>17.079999999999998</v>
      </c>
      <c r="G574" s="231">
        <f t="shared" si="60"/>
        <v>43.55</v>
      </c>
    </row>
    <row r="575" spans="1:7" ht="33.75" x14ac:dyDescent="0.2">
      <c r="A575" s="225" t="s">
        <v>2185</v>
      </c>
      <c r="B575" s="226" t="s">
        <v>2587</v>
      </c>
      <c r="C575" s="227" t="s">
        <v>2588</v>
      </c>
      <c r="D575" s="228" t="s">
        <v>28</v>
      </c>
      <c r="E575" s="229">
        <v>6</v>
      </c>
      <c r="F575" s="232">
        <v>22.71</v>
      </c>
      <c r="G575" s="231">
        <f t="shared" si="60"/>
        <v>136.26</v>
      </c>
    </row>
    <row r="576" spans="1:7" x14ac:dyDescent="0.2">
      <c r="A576" s="225" t="s">
        <v>2188</v>
      </c>
      <c r="B576" s="226" t="s">
        <v>2589</v>
      </c>
      <c r="C576" s="227" t="s">
        <v>2590</v>
      </c>
      <c r="D576" s="228" t="s">
        <v>28</v>
      </c>
      <c r="E576" s="229">
        <v>1</v>
      </c>
      <c r="F576" s="232">
        <v>45.37</v>
      </c>
      <c r="G576" s="231">
        <f t="shared" si="60"/>
        <v>45.37</v>
      </c>
    </row>
    <row r="577" spans="1:7" ht="33.75" x14ac:dyDescent="0.2">
      <c r="A577" s="225" t="s">
        <v>2191</v>
      </c>
      <c r="B577" s="226" t="s">
        <v>2591</v>
      </c>
      <c r="C577" s="227" t="s">
        <v>2592</v>
      </c>
      <c r="D577" s="228" t="s">
        <v>28</v>
      </c>
      <c r="E577" s="229">
        <v>1</v>
      </c>
      <c r="F577" s="232">
        <v>92.93</v>
      </c>
      <c r="G577" s="231">
        <f t="shared" si="60"/>
        <v>92.93</v>
      </c>
    </row>
    <row r="578" spans="1:7" ht="33.75" x14ac:dyDescent="0.2">
      <c r="A578" s="225" t="s">
        <v>2194</v>
      </c>
      <c r="B578" s="235" t="s">
        <v>2595</v>
      </c>
      <c r="C578" s="237" t="s">
        <v>2596</v>
      </c>
      <c r="D578" s="238" t="s">
        <v>2147</v>
      </c>
      <c r="E578" s="240">
        <v>1.89</v>
      </c>
      <c r="F578" s="230">
        <v>265.35000000000002</v>
      </c>
      <c r="G578" s="231">
        <f t="shared" si="60"/>
        <v>501.51</v>
      </c>
    </row>
    <row r="579" spans="1:7" x14ac:dyDescent="0.2">
      <c r="A579" s="225"/>
      <c r="B579" s="226"/>
      <c r="C579" s="227"/>
      <c r="D579" s="228"/>
      <c r="E579" s="229"/>
      <c r="F579" s="232"/>
      <c r="G579" s="231"/>
    </row>
    <row r="580" spans="1:7" x14ac:dyDescent="0.2">
      <c r="A580" s="225"/>
      <c r="B580" s="226"/>
      <c r="C580" s="227"/>
      <c r="D580" s="228"/>
      <c r="E580" s="229"/>
      <c r="F580" s="232"/>
      <c r="G580" s="231"/>
    </row>
    <row r="581" spans="1:7" ht="42" x14ac:dyDescent="0.2">
      <c r="A581" s="218" t="s">
        <v>588</v>
      </c>
      <c r="B581" s="233" t="s">
        <v>2567</v>
      </c>
      <c r="C581" s="220" t="s">
        <v>429</v>
      </c>
      <c r="D581" s="221" t="s">
        <v>28</v>
      </c>
      <c r="E581" s="222">
        <v>1</v>
      </c>
      <c r="F581" s="223"/>
      <c r="G581" s="224">
        <f>SUM(G582:G588)</f>
        <v>1169.81</v>
      </c>
    </row>
    <row r="582" spans="1:7" ht="33.75" x14ac:dyDescent="0.2">
      <c r="A582" s="225" t="s">
        <v>2170</v>
      </c>
      <c r="B582" s="226" t="s">
        <v>2597</v>
      </c>
      <c r="C582" s="227" t="s">
        <v>2598</v>
      </c>
      <c r="D582" s="228" t="s">
        <v>2147</v>
      </c>
      <c r="E582" s="229">
        <v>1.9</v>
      </c>
      <c r="F582" s="232">
        <v>422.12</v>
      </c>
      <c r="G582" s="231">
        <f t="shared" ref="G582:G588" si="61">ROUND(E582*F582,2)</f>
        <v>802.03</v>
      </c>
    </row>
    <row r="583" spans="1:7" ht="33.75" x14ac:dyDescent="0.2">
      <c r="A583" s="225" t="s">
        <v>2173</v>
      </c>
      <c r="B583" s="235" t="s">
        <v>2572</v>
      </c>
      <c r="C583" s="237" t="s">
        <v>2573</v>
      </c>
      <c r="D583" s="238" t="s">
        <v>12</v>
      </c>
      <c r="E583" s="240">
        <v>5.2</v>
      </c>
      <c r="F583" s="231">
        <v>8.11</v>
      </c>
      <c r="G583" s="231">
        <f t="shared" si="61"/>
        <v>42.17</v>
      </c>
    </row>
    <row r="584" spans="1:7" ht="22.5" x14ac:dyDescent="0.2">
      <c r="A584" s="225" t="s">
        <v>2176</v>
      </c>
      <c r="B584" s="235" t="s">
        <v>2439</v>
      </c>
      <c r="C584" s="237" t="s">
        <v>2574</v>
      </c>
      <c r="D584" s="238" t="s">
        <v>28</v>
      </c>
      <c r="E584" s="240">
        <v>0.1</v>
      </c>
      <c r="F584" s="231">
        <f>SUM(G582:G583)</f>
        <v>844.19999999999993</v>
      </c>
      <c r="G584" s="231">
        <f t="shared" si="61"/>
        <v>84.42</v>
      </c>
    </row>
    <row r="585" spans="1:7" ht="22.5" x14ac:dyDescent="0.2">
      <c r="A585" s="225" t="s">
        <v>2179</v>
      </c>
      <c r="B585" s="235" t="s">
        <v>2441</v>
      </c>
      <c r="C585" s="256" t="s">
        <v>2442</v>
      </c>
      <c r="D585" s="257" t="s">
        <v>1532</v>
      </c>
      <c r="E585" s="267">
        <v>2.6</v>
      </c>
      <c r="F585" s="259">
        <v>13.74</v>
      </c>
      <c r="G585" s="231">
        <f t="shared" si="61"/>
        <v>35.72</v>
      </c>
    </row>
    <row r="586" spans="1:7" x14ac:dyDescent="0.2">
      <c r="A586" s="225" t="s">
        <v>2182</v>
      </c>
      <c r="B586" s="235" t="s">
        <v>2443</v>
      </c>
      <c r="C586" s="237" t="s">
        <v>2444</v>
      </c>
      <c r="D586" s="238" t="s">
        <v>1532</v>
      </c>
      <c r="E586" s="240">
        <v>2.6</v>
      </c>
      <c r="F586" s="231">
        <v>17.079999999999998</v>
      </c>
      <c r="G586" s="231">
        <f t="shared" si="61"/>
        <v>44.41</v>
      </c>
    </row>
    <row r="587" spans="1:7" ht="33.75" x14ac:dyDescent="0.2">
      <c r="A587" s="225" t="s">
        <v>2185</v>
      </c>
      <c r="B587" s="226" t="s">
        <v>2587</v>
      </c>
      <c r="C587" s="227" t="s">
        <v>2588</v>
      </c>
      <c r="D587" s="228" t="s">
        <v>28</v>
      </c>
      <c r="E587" s="229">
        <v>3</v>
      </c>
      <c r="F587" s="232">
        <v>22.71</v>
      </c>
      <c r="G587" s="231">
        <f t="shared" si="61"/>
        <v>68.13</v>
      </c>
    </row>
    <row r="588" spans="1:7" ht="33.75" x14ac:dyDescent="0.2">
      <c r="A588" s="225" t="s">
        <v>2188</v>
      </c>
      <c r="B588" s="226" t="s">
        <v>2591</v>
      </c>
      <c r="C588" s="227" t="s">
        <v>2592</v>
      </c>
      <c r="D588" s="228" t="s">
        <v>28</v>
      </c>
      <c r="E588" s="229">
        <v>1</v>
      </c>
      <c r="F588" s="232">
        <v>92.93</v>
      </c>
      <c r="G588" s="231">
        <f t="shared" si="61"/>
        <v>92.93</v>
      </c>
    </row>
    <row r="589" spans="1:7" x14ac:dyDescent="0.2">
      <c r="A589" s="225"/>
      <c r="B589" s="226"/>
      <c r="C589" s="227"/>
      <c r="D589" s="228"/>
      <c r="E589" s="229"/>
      <c r="F589" s="232"/>
      <c r="G589" s="231"/>
    </row>
    <row r="590" spans="1:7" x14ac:dyDescent="0.2">
      <c r="A590" s="225"/>
      <c r="B590" s="226"/>
      <c r="C590" s="227"/>
      <c r="D590" s="228"/>
      <c r="E590" s="229"/>
      <c r="F590" s="232"/>
      <c r="G590" s="231"/>
    </row>
    <row r="591" spans="1:7" ht="42" x14ac:dyDescent="0.2">
      <c r="A591" s="218" t="s">
        <v>589</v>
      </c>
      <c r="B591" s="233" t="s">
        <v>2567</v>
      </c>
      <c r="C591" s="220" t="s">
        <v>430</v>
      </c>
      <c r="D591" s="221" t="s">
        <v>28</v>
      </c>
      <c r="E591" s="222">
        <v>1</v>
      </c>
      <c r="F591" s="223"/>
      <c r="G591" s="224">
        <f>SUM(G592:G596)</f>
        <v>8606.5600000000013</v>
      </c>
    </row>
    <row r="592" spans="1:7" ht="33.75" x14ac:dyDescent="0.2">
      <c r="A592" s="225" t="s">
        <v>2170</v>
      </c>
      <c r="B592" s="226" t="s">
        <v>2599</v>
      </c>
      <c r="C592" s="227" t="s">
        <v>2600</v>
      </c>
      <c r="D592" s="228" t="s">
        <v>2147</v>
      </c>
      <c r="E592" s="229">
        <v>22.4</v>
      </c>
      <c r="F592" s="232">
        <v>329.74</v>
      </c>
      <c r="G592" s="231">
        <f t="shared" ref="G592:G596" si="62">ROUND(E592*F592,2)</f>
        <v>7386.18</v>
      </c>
    </row>
    <row r="593" spans="1:7" ht="33.75" x14ac:dyDescent="0.2">
      <c r="A593" s="225" t="s">
        <v>2173</v>
      </c>
      <c r="B593" s="235" t="s">
        <v>2572</v>
      </c>
      <c r="C593" s="237" t="s">
        <v>2573</v>
      </c>
      <c r="D593" s="238" t="s">
        <v>12</v>
      </c>
      <c r="E593" s="240">
        <v>19.8</v>
      </c>
      <c r="F593" s="231">
        <v>8.11</v>
      </c>
      <c r="G593" s="231">
        <f t="shared" si="62"/>
        <v>160.58000000000001</v>
      </c>
    </row>
    <row r="594" spans="1:7" ht="22.5" x14ac:dyDescent="0.2">
      <c r="A594" s="225" t="s">
        <v>2176</v>
      </c>
      <c r="B594" s="235" t="s">
        <v>2439</v>
      </c>
      <c r="C594" s="237" t="s">
        <v>2574</v>
      </c>
      <c r="D594" s="238" t="s">
        <v>28</v>
      </c>
      <c r="E594" s="240">
        <v>0.1</v>
      </c>
      <c r="F594" s="231">
        <f>SUM(G592:G593)</f>
        <v>7546.76</v>
      </c>
      <c r="G594" s="231">
        <f t="shared" si="62"/>
        <v>754.68</v>
      </c>
    </row>
    <row r="595" spans="1:7" ht="22.5" x14ac:dyDescent="0.2">
      <c r="A595" s="225" t="s">
        <v>2179</v>
      </c>
      <c r="B595" s="235" t="s">
        <v>2441</v>
      </c>
      <c r="C595" s="256" t="s">
        <v>2442</v>
      </c>
      <c r="D595" s="257" t="s">
        <v>1532</v>
      </c>
      <c r="E595" s="267">
        <v>9.9</v>
      </c>
      <c r="F595" s="259">
        <v>13.74</v>
      </c>
      <c r="G595" s="231">
        <f t="shared" si="62"/>
        <v>136.03</v>
      </c>
    </row>
    <row r="596" spans="1:7" x14ac:dyDescent="0.2">
      <c r="A596" s="225" t="s">
        <v>2182</v>
      </c>
      <c r="B596" s="235" t="s">
        <v>2443</v>
      </c>
      <c r="C596" s="237" t="s">
        <v>2444</v>
      </c>
      <c r="D596" s="238" t="s">
        <v>1532</v>
      </c>
      <c r="E596" s="240">
        <v>9.9</v>
      </c>
      <c r="F596" s="231">
        <v>17.079999999999998</v>
      </c>
      <c r="G596" s="231">
        <f t="shared" si="62"/>
        <v>169.09</v>
      </c>
    </row>
    <row r="597" spans="1:7" x14ac:dyDescent="0.2">
      <c r="A597" s="225"/>
      <c r="B597" s="226"/>
      <c r="C597" s="227"/>
      <c r="D597" s="228"/>
      <c r="E597" s="229"/>
      <c r="F597" s="232"/>
      <c r="G597" s="231"/>
    </row>
    <row r="598" spans="1:7" x14ac:dyDescent="0.2">
      <c r="A598" s="225"/>
      <c r="B598" s="226"/>
      <c r="C598" s="227"/>
      <c r="D598" s="228"/>
      <c r="E598" s="229"/>
      <c r="F598" s="232"/>
      <c r="G598" s="231"/>
    </row>
    <row r="599" spans="1:7" ht="21" x14ac:dyDescent="0.2">
      <c r="A599" s="218" t="s">
        <v>590</v>
      </c>
      <c r="B599" s="233" t="s">
        <v>2567</v>
      </c>
      <c r="C599" s="220" t="s">
        <v>1269</v>
      </c>
      <c r="D599" s="221" t="s">
        <v>28</v>
      </c>
      <c r="E599" s="222">
        <v>1</v>
      </c>
      <c r="F599" s="223"/>
      <c r="G599" s="224">
        <f>SUM(G600:G604)</f>
        <v>909.78</v>
      </c>
    </row>
    <row r="600" spans="1:7" ht="33.75" x14ac:dyDescent="0.2">
      <c r="A600" s="225" t="s">
        <v>2170</v>
      </c>
      <c r="B600" s="226" t="s">
        <v>2585</v>
      </c>
      <c r="C600" s="227" t="s">
        <v>2586</v>
      </c>
      <c r="D600" s="228" t="s">
        <v>2147</v>
      </c>
      <c r="E600" s="229">
        <v>1.1399999999999999</v>
      </c>
      <c r="F600" s="232">
        <v>560.89</v>
      </c>
      <c r="G600" s="231">
        <f t="shared" ref="G600:G604" si="63">ROUND(E600*F600,2)</f>
        <v>639.41</v>
      </c>
    </row>
    <row r="601" spans="1:7" ht="22.5" x14ac:dyDescent="0.2">
      <c r="A601" s="225" t="s">
        <v>2173</v>
      </c>
      <c r="B601" s="235" t="s">
        <v>2439</v>
      </c>
      <c r="C601" s="237" t="s">
        <v>2574</v>
      </c>
      <c r="D601" s="238" t="s">
        <v>28</v>
      </c>
      <c r="E601" s="240">
        <v>0.1</v>
      </c>
      <c r="F601" s="231">
        <f>SUM(G600)</f>
        <v>639.41</v>
      </c>
      <c r="G601" s="231">
        <f t="shared" si="63"/>
        <v>63.94</v>
      </c>
    </row>
    <row r="602" spans="1:7" ht="33.75" x14ac:dyDescent="0.2">
      <c r="A602" s="225" t="s">
        <v>2176</v>
      </c>
      <c r="B602" s="226" t="s">
        <v>2587</v>
      </c>
      <c r="C602" s="227" t="s">
        <v>2588</v>
      </c>
      <c r="D602" s="228" t="s">
        <v>28</v>
      </c>
      <c r="E602" s="229">
        <v>3</v>
      </c>
      <c r="F602" s="232">
        <v>22.71</v>
      </c>
      <c r="G602" s="231">
        <f t="shared" si="63"/>
        <v>68.13</v>
      </c>
    </row>
    <row r="603" spans="1:7" x14ac:dyDescent="0.2">
      <c r="A603" s="225" t="s">
        <v>2179</v>
      </c>
      <c r="B603" s="226" t="s">
        <v>2589</v>
      </c>
      <c r="C603" s="227" t="s">
        <v>2590</v>
      </c>
      <c r="D603" s="228" t="s">
        <v>28</v>
      </c>
      <c r="E603" s="229">
        <v>1</v>
      </c>
      <c r="F603" s="232">
        <v>45.37</v>
      </c>
      <c r="G603" s="231">
        <f t="shared" si="63"/>
        <v>45.37</v>
      </c>
    </row>
    <row r="604" spans="1:7" ht="33.75" x14ac:dyDescent="0.2">
      <c r="A604" s="225" t="s">
        <v>2182</v>
      </c>
      <c r="B604" s="226" t="s">
        <v>2591</v>
      </c>
      <c r="C604" s="227" t="s">
        <v>2592</v>
      </c>
      <c r="D604" s="228" t="s">
        <v>28</v>
      </c>
      <c r="E604" s="229">
        <v>1</v>
      </c>
      <c r="F604" s="232">
        <v>92.93</v>
      </c>
      <c r="G604" s="231">
        <f t="shared" si="63"/>
        <v>92.93</v>
      </c>
    </row>
    <row r="605" spans="1:7" x14ac:dyDescent="0.2">
      <c r="A605" s="225"/>
      <c r="B605" s="226"/>
      <c r="C605" s="227"/>
      <c r="D605" s="228"/>
      <c r="E605" s="229"/>
      <c r="F605" s="232"/>
      <c r="G605" s="231"/>
    </row>
    <row r="606" spans="1:7" x14ac:dyDescent="0.2">
      <c r="A606" s="225"/>
      <c r="B606" s="226"/>
      <c r="C606" s="227"/>
      <c r="D606" s="228"/>
      <c r="E606" s="229"/>
      <c r="F606" s="232"/>
      <c r="G606" s="231"/>
    </row>
    <row r="607" spans="1:7" ht="31.5" x14ac:dyDescent="0.2">
      <c r="A607" s="218" t="s">
        <v>591</v>
      </c>
      <c r="B607" s="233" t="s">
        <v>2567</v>
      </c>
      <c r="C607" s="220" t="s">
        <v>1270</v>
      </c>
      <c r="D607" s="221" t="s">
        <v>28</v>
      </c>
      <c r="E607" s="222">
        <v>1</v>
      </c>
      <c r="F607" s="223"/>
      <c r="G607" s="224">
        <f>SUM(G608:G614)</f>
        <v>978.76</v>
      </c>
    </row>
    <row r="608" spans="1:7" ht="33.75" x14ac:dyDescent="0.2">
      <c r="A608" s="225" t="s">
        <v>2170</v>
      </c>
      <c r="B608" s="226" t="s">
        <v>2597</v>
      </c>
      <c r="C608" s="227" t="s">
        <v>2598</v>
      </c>
      <c r="D608" s="228" t="s">
        <v>2147</v>
      </c>
      <c r="E608" s="229">
        <v>1.52</v>
      </c>
      <c r="F608" s="232">
        <v>422.12</v>
      </c>
      <c r="G608" s="231">
        <f t="shared" ref="G608:G614" si="64">ROUND(E608*F608,2)</f>
        <v>641.62</v>
      </c>
    </row>
    <row r="609" spans="1:7" ht="33.75" x14ac:dyDescent="0.2">
      <c r="A609" s="225" t="s">
        <v>2173</v>
      </c>
      <c r="B609" s="235" t="s">
        <v>2572</v>
      </c>
      <c r="C609" s="237" t="s">
        <v>2573</v>
      </c>
      <c r="D609" s="238" t="s">
        <v>12</v>
      </c>
      <c r="E609" s="240">
        <v>4.5999999999999996</v>
      </c>
      <c r="F609" s="231">
        <v>8.11</v>
      </c>
      <c r="G609" s="231">
        <f t="shared" si="64"/>
        <v>37.31</v>
      </c>
    </row>
    <row r="610" spans="1:7" ht="22.5" x14ac:dyDescent="0.2">
      <c r="A610" s="225" t="s">
        <v>2176</v>
      </c>
      <c r="B610" s="235" t="s">
        <v>2439</v>
      </c>
      <c r="C610" s="237" t="s">
        <v>2574</v>
      </c>
      <c r="D610" s="238" t="s">
        <v>28</v>
      </c>
      <c r="E610" s="240">
        <v>0.1</v>
      </c>
      <c r="F610" s="231">
        <f>SUM(G608:G609)</f>
        <v>678.93000000000006</v>
      </c>
      <c r="G610" s="231">
        <f t="shared" si="64"/>
        <v>67.89</v>
      </c>
    </row>
    <row r="611" spans="1:7" ht="22.5" x14ac:dyDescent="0.2">
      <c r="A611" s="225" t="s">
        <v>2179</v>
      </c>
      <c r="B611" s="235" t="s">
        <v>2441</v>
      </c>
      <c r="C611" s="256" t="s">
        <v>2442</v>
      </c>
      <c r="D611" s="257" t="s">
        <v>1532</v>
      </c>
      <c r="E611" s="267">
        <v>2.2999999999999998</v>
      </c>
      <c r="F611" s="259">
        <v>13.74</v>
      </c>
      <c r="G611" s="231">
        <f t="shared" si="64"/>
        <v>31.6</v>
      </c>
    </row>
    <row r="612" spans="1:7" x14ac:dyDescent="0.2">
      <c r="A612" s="225" t="s">
        <v>2182</v>
      </c>
      <c r="B612" s="235" t="s">
        <v>2443</v>
      </c>
      <c r="C612" s="237" t="s">
        <v>2444</v>
      </c>
      <c r="D612" s="238" t="s">
        <v>1532</v>
      </c>
      <c r="E612" s="240">
        <v>2.2999999999999998</v>
      </c>
      <c r="F612" s="231">
        <v>17.079999999999998</v>
      </c>
      <c r="G612" s="231">
        <f t="shared" si="64"/>
        <v>39.28</v>
      </c>
    </row>
    <row r="613" spans="1:7" ht="33.75" x14ac:dyDescent="0.2">
      <c r="A613" s="225" t="s">
        <v>2185</v>
      </c>
      <c r="B613" s="226" t="s">
        <v>2587</v>
      </c>
      <c r="C613" s="227" t="s">
        <v>2588</v>
      </c>
      <c r="D613" s="228" t="s">
        <v>28</v>
      </c>
      <c r="E613" s="229">
        <v>3</v>
      </c>
      <c r="F613" s="232">
        <v>22.71</v>
      </c>
      <c r="G613" s="231">
        <f t="shared" si="64"/>
        <v>68.13</v>
      </c>
    </row>
    <row r="614" spans="1:7" ht="33.75" x14ac:dyDescent="0.2">
      <c r="A614" s="225" t="s">
        <v>2188</v>
      </c>
      <c r="B614" s="226" t="s">
        <v>2591</v>
      </c>
      <c r="C614" s="227" t="s">
        <v>2592</v>
      </c>
      <c r="D614" s="228" t="s">
        <v>28</v>
      </c>
      <c r="E614" s="229">
        <v>1</v>
      </c>
      <c r="F614" s="232">
        <v>92.93</v>
      </c>
      <c r="G614" s="231">
        <f t="shared" si="64"/>
        <v>92.93</v>
      </c>
    </row>
    <row r="615" spans="1:7" x14ac:dyDescent="0.2">
      <c r="A615" s="225"/>
      <c r="B615" s="226"/>
      <c r="C615" s="227"/>
      <c r="D615" s="228"/>
      <c r="E615" s="229"/>
      <c r="F615" s="232"/>
      <c r="G615" s="231"/>
    </row>
    <row r="616" spans="1:7" x14ac:dyDescent="0.2">
      <c r="A616" s="225"/>
      <c r="B616" s="226"/>
      <c r="C616" s="227"/>
      <c r="D616" s="228"/>
      <c r="E616" s="229"/>
      <c r="F616" s="232"/>
      <c r="G616" s="231"/>
    </row>
    <row r="617" spans="1:7" ht="31.5" x14ac:dyDescent="0.2">
      <c r="A617" s="218" t="s">
        <v>592</v>
      </c>
      <c r="B617" s="233" t="s">
        <v>2567</v>
      </c>
      <c r="C617" s="220" t="s">
        <v>2601</v>
      </c>
      <c r="D617" s="221" t="s">
        <v>28</v>
      </c>
      <c r="E617" s="222">
        <v>1</v>
      </c>
      <c r="F617" s="223"/>
      <c r="G617" s="224">
        <f>SUM(G618:G623)</f>
        <v>1033.8700000000001</v>
      </c>
    </row>
    <row r="618" spans="1:7" x14ac:dyDescent="0.2">
      <c r="A618" s="242" t="s">
        <v>2170</v>
      </c>
      <c r="B618" s="235" t="s">
        <v>2602</v>
      </c>
      <c r="C618" s="237" t="s">
        <v>2603</v>
      </c>
      <c r="D618" s="238" t="s">
        <v>2147</v>
      </c>
      <c r="E618" s="240">
        <v>1.47</v>
      </c>
      <c r="F618" s="232">
        <v>313.89</v>
      </c>
      <c r="G618" s="231">
        <f t="shared" ref="G618:G623" si="65">ROUND(E618*F618,2)</f>
        <v>461.42</v>
      </c>
    </row>
    <row r="619" spans="1:7" ht="33.75" x14ac:dyDescent="0.2">
      <c r="A619" s="242" t="s">
        <v>2173</v>
      </c>
      <c r="B619" s="235" t="s">
        <v>2572</v>
      </c>
      <c r="C619" s="237" t="s">
        <v>2573</v>
      </c>
      <c r="D619" s="238" t="s">
        <v>12</v>
      </c>
      <c r="E619" s="240">
        <v>5.6</v>
      </c>
      <c r="F619" s="231">
        <v>8.11</v>
      </c>
      <c r="G619" s="231">
        <f t="shared" si="65"/>
        <v>45.42</v>
      </c>
    </row>
    <row r="620" spans="1:7" ht="22.5" x14ac:dyDescent="0.2">
      <c r="A620" s="242" t="s">
        <v>2176</v>
      </c>
      <c r="B620" s="235" t="s">
        <v>2439</v>
      </c>
      <c r="C620" s="237" t="s">
        <v>2574</v>
      </c>
      <c r="D620" s="238" t="s">
        <v>28</v>
      </c>
      <c r="E620" s="240">
        <v>0.1</v>
      </c>
      <c r="F620" s="231">
        <f>SUM(G618:G619)</f>
        <v>506.84000000000003</v>
      </c>
      <c r="G620" s="231">
        <f t="shared" si="65"/>
        <v>50.68</v>
      </c>
    </row>
    <row r="621" spans="1:7" ht="22.5" x14ac:dyDescent="0.2">
      <c r="A621" s="242" t="s">
        <v>2179</v>
      </c>
      <c r="B621" s="235" t="s">
        <v>2441</v>
      </c>
      <c r="C621" s="256" t="s">
        <v>2442</v>
      </c>
      <c r="D621" s="257" t="s">
        <v>1532</v>
      </c>
      <c r="E621" s="267">
        <v>2.8</v>
      </c>
      <c r="F621" s="259">
        <v>13.74</v>
      </c>
      <c r="G621" s="231">
        <f t="shared" si="65"/>
        <v>38.47</v>
      </c>
    </row>
    <row r="622" spans="1:7" x14ac:dyDescent="0.2">
      <c r="A622" s="242" t="s">
        <v>2182</v>
      </c>
      <c r="B622" s="235" t="s">
        <v>2443</v>
      </c>
      <c r="C622" s="237" t="s">
        <v>2444</v>
      </c>
      <c r="D622" s="238" t="s">
        <v>1532</v>
      </c>
      <c r="E622" s="240">
        <v>2.8</v>
      </c>
      <c r="F622" s="231">
        <v>17.079999999999998</v>
      </c>
      <c r="G622" s="231">
        <f t="shared" si="65"/>
        <v>47.82</v>
      </c>
    </row>
    <row r="623" spans="1:7" ht="33.75" x14ac:dyDescent="0.2">
      <c r="A623" s="242" t="s">
        <v>2185</v>
      </c>
      <c r="B623" s="235" t="s">
        <v>2595</v>
      </c>
      <c r="C623" s="237" t="s">
        <v>2596</v>
      </c>
      <c r="D623" s="238" t="s">
        <v>2147</v>
      </c>
      <c r="E623" s="240">
        <v>1.47</v>
      </c>
      <c r="F623" s="230">
        <v>265.35000000000002</v>
      </c>
      <c r="G623" s="231">
        <f t="shared" si="65"/>
        <v>390.06</v>
      </c>
    </row>
    <row r="624" spans="1:7" x14ac:dyDescent="0.2">
      <c r="A624" s="225"/>
      <c r="B624" s="226"/>
      <c r="C624" s="227"/>
      <c r="D624" s="228"/>
      <c r="E624" s="229"/>
      <c r="F624" s="232"/>
      <c r="G624" s="231"/>
    </row>
    <row r="625" spans="1:7" x14ac:dyDescent="0.2">
      <c r="A625" s="225"/>
      <c r="B625" s="226"/>
      <c r="C625" s="227"/>
      <c r="D625" s="228"/>
      <c r="E625" s="229"/>
      <c r="F625" s="232"/>
      <c r="G625" s="231"/>
    </row>
    <row r="626" spans="1:7" ht="31.5" x14ac:dyDescent="0.2">
      <c r="A626" s="218" t="s">
        <v>593</v>
      </c>
      <c r="B626" s="233" t="s">
        <v>2567</v>
      </c>
      <c r="C626" s="220" t="s">
        <v>2604</v>
      </c>
      <c r="D626" s="221" t="s">
        <v>28</v>
      </c>
      <c r="E626" s="222">
        <v>1</v>
      </c>
      <c r="F626" s="223"/>
      <c r="G626" s="224">
        <f>SUM(G627:G632)</f>
        <v>6091.6100000000006</v>
      </c>
    </row>
    <row r="627" spans="1:7" x14ac:dyDescent="0.2">
      <c r="A627" s="242" t="s">
        <v>2170</v>
      </c>
      <c r="B627" s="235" t="s">
        <v>2602</v>
      </c>
      <c r="C627" s="237" t="s">
        <v>2603</v>
      </c>
      <c r="D627" s="238" t="s">
        <v>2147</v>
      </c>
      <c r="E627" s="240">
        <v>9.4499999999999993</v>
      </c>
      <c r="F627" s="232">
        <v>313.89</v>
      </c>
      <c r="G627" s="231">
        <f t="shared" ref="G627:G632" si="66">ROUND(E627*F627,2)</f>
        <v>2966.26</v>
      </c>
    </row>
    <row r="628" spans="1:7" ht="33.75" x14ac:dyDescent="0.2">
      <c r="A628" s="242" t="s">
        <v>2173</v>
      </c>
      <c r="B628" s="235" t="s">
        <v>2572</v>
      </c>
      <c r="C628" s="237" t="s">
        <v>2573</v>
      </c>
      <c r="D628" s="238" t="s">
        <v>12</v>
      </c>
      <c r="E628" s="240">
        <v>13.2</v>
      </c>
      <c r="F628" s="231">
        <v>8.11</v>
      </c>
      <c r="G628" s="231">
        <f t="shared" si="66"/>
        <v>107.05</v>
      </c>
    </row>
    <row r="629" spans="1:7" ht="22.5" x14ac:dyDescent="0.2">
      <c r="A629" s="242" t="s">
        <v>2176</v>
      </c>
      <c r="B629" s="235" t="s">
        <v>2439</v>
      </c>
      <c r="C629" s="237" t="s">
        <v>2574</v>
      </c>
      <c r="D629" s="238" t="s">
        <v>28</v>
      </c>
      <c r="E629" s="240">
        <v>0.1</v>
      </c>
      <c r="F629" s="231">
        <f>SUM(G627:G628)</f>
        <v>3073.3100000000004</v>
      </c>
      <c r="G629" s="231">
        <f t="shared" si="66"/>
        <v>307.33</v>
      </c>
    </row>
    <row r="630" spans="1:7" ht="22.5" x14ac:dyDescent="0.2">
      <c r="A630" s="242" t="s">
        <v>2179</v>
      </c>
      <c r="B630" s="235" t="s">
        <v>2441</v>
      </c>
      <c r="C630" s="256" t="s">
        <v>2442</v>
      </c>
      <c r="D630" s="257" t="s">
        <v>1532</v>
      </c>
      <c r="E630" s="267">
        <v>6.6</v>
      </c>
      <c r="F630" s="259">
        <v>13.74</v>
      </c>
      <c r="G630" s="231">
        <f t="shared" si="66"/>
        <v>90.68</v>
      </c>
    </row>
    <row r="631" spans="1:7" x14ac:dyDescent="0.2">
      <c r="A631" s="242" t="s">
        <v>2182</v>
      </c>
      <c r="B631" s="235" t="s">
        <v>2443</v>
      </c>
      <c r="C631" s="237" t="s">
        <v>2444</v>
      </c>
      <c r="D631" s="238" t="s">
        <v>1532</v>
      </c>
      <c r="E631" s="240">
        <v>6.6</v>
      </c>
      <c r="F631" s="231">
        <v>17.079999999999998</v>
      </c>
      <c r="G631" s="231">
        <f t="shared" si="66"/>
        <v>112.73</v>
      </c>
    </row>
    <row r="632" spans="1:7" ht="33.75" x14ac:dyDescent="0.2">
      <c r="A632" s="242" t="s">
        <v>2185</v>
      </c>
      <c r="B632" s="235" t="s">
        <v>2595</v>
      </c>
      <c r="C632" s="237" t="s">
        <v>2596</v>
      </c>
      <c r="D632" s="238" t="s">
        <v>2147</v>
      </c>
      <c r="E632" s="240">
        <v>9.4499999999999993</v>
      </c>
      <c r="F632" s="230">
        <v>265.35000000000002</v>
      </c>
      <c r="G632" s="231">
        <f t="shared" si="66"/>
        <v>2507.56</v>
      </c>
    </row>
    <row r="633" spans="1:7" x14ac:dyDescent="0.2">
      <c r="A633" s="225"/>
      <c r="B633" s="226"/>
      <c r="C633" s="227"/>
      <c r="D633" s="228"/>
      <c r="E633" s="229"/>
      <c r="F633" s="232"/>
      <c r="G633" s="231"/>
    </row>
    <row r="634" spans="1:7" x14ac:dyDescent="0.2">
      <c r="A634" s="225"/>
      <c r="B634" s="226"/>
      <c r="C634" s="227"/>
      <c r="D634" s="228"/>
      <c r="E634" s="229"/>
      <c r="F634" s="232"/>
      <c r="G634" s="231"/>
    </row>
    <row r="635" spans="1:7" ht="31.5" x14ac:dyDescent="0.2">
      <c r="A635" s="218" t="s">
        <v>594</v>
      </c>
      <c r="B635" s="233" t="s">
        <v>2567</v>
      </c>
      <c r="C635" s="220" t="s">
        <v>2605</v>
      </c>
      <c r="D635" s="221" t="s">
        <v>28</v>
      </c>
      <c r="E635" s="222">
        <v>1</v>
      </c>
      <c r="F635" s="223"/>
      <c r="G635" s="224">
        <f>SUM(G636:G641)</f>
        <v>1300.07</v>
      </c>
    </row>
    <row r="636" spans="1:7" x14ac:dyDescent="0.2">
      <c r="A636" s="242" t="s">
        <v>2170</v>
      </c>
      <c r="B636" s="235" t="s">
        <v>2602</v>
      </c>
      <c r="C636" s="237" t="s">
        <v>2603</v>
      </c>
      <c r="D636" s="238" t="s">
        <v>2147</v>
      </c>
      <c r="E636" s="240">
        <v>1.89</v>
      </c>
      <c r="F636" s="232">
        <v>313.89</v>
      </c>
      <c r="G636" s="231">
        <f t="shared" ref="G636:G641" si="67">ROUND(E636*F636,2)</f>
        <v>593.25</v>
      </c>
    </row>
    <row r="637" spans="1:7" ht="33.75" x14ac:dyDescent="0.2">
      <c r="A637" s="242" t="s">
        <v>2173</v>
      </c>
      <c r="B637" s="235" t="s">
        <v>2572</v>
      </c>
      <c r="C637" s="237" t="s">
        <v>2573</v>
      </c>
      <c r="D637" s="238" t="s">
        <v>12</v>
      </c>
      <c r="E637" s="240">
        <v>6</v>
      </c>
      <c r="F637" s="231">
        <v>8.11</v>
      </c>
      <c r="G637" s="231">
        <f t="shared" si="67"/>
        <v>48.66</v>
      </c>
    </row>
    <row r="638" spans="1:7" ht="22.5" x14ac:dyDescent="0.2">
      <c r="A638" s="242" t="s">
        <v>2176</v>
      </c>
      <c r="B638" s="235" t="s">
        <v>2439</v>
      </c>
      <c r="C638" s="237" t="s">
        <v>2574</v>
      </c>
      <c r="D638" s="238" t="s">
        <v>28</v>
      </c>
      <c r="E638" s="240">
        <v>0.1</v>
      </c>
      <c r="F638" s="231">
        <f>SUM(G636:G637)</f>
        <v>641.91</v>
      </c>
      <c r="G638" s="231">
        <f t="shared" si="67"/>
        <v>64.19</v>
      </c>
    </row>
    <row r="639" spans="1:7" ht="22.5" x14ac:dyDescent="0.2">
      <c r="A639" s="242" t="s">
        <v>2179</v>
      </c>
      <c r="B639" s="235" t="s">
        <v>2441</v>
      </c>
      <c r="C639" s="256" t="s">
        <v>2442</v>
      </c>
      <c r="D639" s="257" t="s">
        <v>1532</v>
      </c>
      <c r="E639" s="267">
        <v>3</v>
      </c>
      <c r="F639" s="259">
        <v>13.74</v>
      </c>
      <c r="G639" s="231">
        <f t="shared" si="67"/>
        <v>41.22</v>
      </c>
    </row>
    <row r="640" spans="1:7" x14ac:dyDescent="0.2">
      <c r="A640" s="242" t="s">
        <v>2182</v>
      </c>
      <c r="B640" s="235" t="s">
        <v>2443</v>
      </c>
      <c r="C640" s="237" t="s">
        <v>2444</v>
      </c>
      <c r="D640" s="238" t="s">
        <v>1532</v>
      </c>
      <c r="E640" s="240">
        <v>3</v>
      </c>
      <c r="F640" s="231">
        <v>17.079999999999998</v>
      </c>
      <c r="G640" s="231">
        <f t="shared" si="67"/>
        <v>51.24</v>
      </c>
    </row>
    <row r="641" spans="1:7" ht="33.75" x14ac:dyDescent="0.2">
      <c r="A641" s="242" t="s">
        <v>2185</v>
      </c>
      <c r="B641" s="235" t="s">
        <v>2595</v>
      </c>
      <c r="C641" s="237" t="s">
        <v>2596</v>
      </c>
      <c r="D641" s="238" t="s">
        <v>2147</v>
      </c>
      <c r="E641" s="240">
        <v>1.89</v>
      </c>
      <c r="F641" s="230">
        <v>265.35000000000002</v>
      </c>
      <c r="G641" s="231">
        <f t="shared" si="67"/>
        <v>501.51</v>
      </c>
    </row>
    <row r="642" spans="1:7" x14ac:dyDescent="0.2">
      <c r="A642" s="225"/>
      <c r="B642" s="226"/>
      <c r="C642" s="227"/>
      <c r="D642" s="228"/>
      <c r="E642" s="229"/>
      <c r="F642" s="232"/>
      <c r="G642" s="231"/>
    </row>
    <row r="643" spans="1:7" x14ac:dyDescent="0.2">
      <c r="A643" s="225"/>
      <c r="B643" s="226"/>
      <c r="C643" s="227"/>
      <c r="D643" s="228"/>
      <c r="E643" s="229"/>
      <c r="F643" s="232"/>
      <c r="G643" s="231"/>
    </row>
    <row r="644" spans="1:7" ht="31.5" x14ac:dyDescent="0.2">
      <c r="A644" s="218" t="s">
        <v>595</v>
      </c>
      <c r="B644" s="233" t="s">
        <v>2567</v>
      </c>
      <c r="C644" s="220" t="s">
        <v>2606</v>
      </c>
      <c r="D644" s="221" t="s">
        <v>28</v>
      </c>
      <c r="E644" s="222">
        <v>1</v>
      </c>
      <c r="F644" s="223"/>
      <c r="G644" s="224">
        <f>SUM(G645:G650)</f>
        <v>2652.87</v>
      </c>
    </row>
    <row r="645" spans="1:7" x14ac:dyDescent="0.2">
      <c r="A645" s="242" t="s">
        <v>2170</v>
      </c>
      <c r="B645" s="235" t="s">
        <v>2602</v>
      </c>
      <c r="C645" s="237" t="s">
        <v>2603</v>
      </c>
      <c r="D645" s="238" t="s">
        <v>2147</v>
      </c>
      <c r="E645" s="240">
        <v>3.95</v>
      </c>
      <c r="F645" s="232">
        <v>313.89</v>
      </c>
      <c r="G645" s="231">
        <f t="shared" ref="G645:G650" si="68">ROUND(E645*F645,2)</f>
        <v>1239.8699999999999</v>
      </c>
    </row>
    <row r="646" spans="1:7" ht="33.75" x14ac:dyDescent="0.2">
      <c r="A646" s="242" t="s">
        <v>2173</v>
      </c>
      <c r="B646" s="235" t="s">
        <v>2572</v>
      </c>
      <c r="C646" s="237" t="s">
        <v>2573</v>
      </c>
      <c r="D646" s="238" t="s">
        <v>12</v>
      </c>
      <c r="E646" s="240">
        <v>9.9</v>
      </c>
      <c r="F646" s="231">
        <v>8.11</v>
      </c>
      <c r="G646" s="231">
        <f t="shared" si="68"/>
        <v>80.290000000000006</v>
      </c>
    </row>
    <row r="647" spans="1:7" ht="22.5" x14ac:dyDescent="0.2">
      <c r="A647" s="242" t="s">
        <v>2176</v>
      </c>
      <c r="B647" s="235" t="s">
        <v>2439</v>
      </c>
      <c r="C647" s="237" t="s">
        <v>2574</v>
      </c>
      <c r="D647" s="238" t="s">
        <v>28</v>
      </c>
      <c r="E647" s="240">
        <v>0.1</v>
      </c>
      <c r="F647" s="231">
        <f>SUM(G645:G646)</f>
        <v>1320.1599999999999</v>
      </c>
      <c r="G647" s="231">
        <f t="shared" si="68"/>
        <v>132.02000000000001</v>
      </c>
    </row>
    <row r="648" spans="1:7" ht="22.5" x14ac:dyDescent="0.2">
      <c r="A648" s="242" t="s">
        <v>2179</v>
      </c>
      <c r="B648" s="235" t="s">
        <v>2441</v>
      </c>
      <c r="C648" s="256" t="s">
        <v>2442</v>
      </c>
      <c r="D648" s="257" t="s">
        <v>1532</v>
      </c>
      <c r="E648" s="267">
        <v>4.95</v>
      </c>
      <c r="F648" s="259">
        <v>13.74</v>
      </c>
      <c r="G648" s="231">
        <f t="shared" si="68"/>
        <v>68.010000000000005</v>
      </c>
    </row>
    <row r="649" spans="1:7" x14ac:dyDescent="0.2">
      <c r="A649" s="242" t="s">
        <v>2182</v>
      </c>
      <c r="B649" s="235" t="s">
        <v>2443</v>
      </c>
      <c r="C649" s="237" t="s">
        <v>2444</v>
      </c>
      <c r="D649" s="238" t="s">
        <v>1532</v>
      </c>
      <c r="E649" s="240">
        <v>4.95</v>
      </c>
      <c r="F649" s="231">
        <v>17.079999999999998</v>
      </c>
      <c r="G649" s="231">
        <f t="shared" si="68"/>
        <v>84.55</v>
      </c>
    </row>
    <row r="650" spans="1:7" ht="33.75" x14ac:dyDescent="0.2">
      <c r="A650" s="242" t="s">
        <v>2185</v>
      </c>
      <c r="B650" s="235" t="s">
        <v>2595</v>
      </c>
      <c r="C650" s="237" t="s">
        <v>2596</v>
      </c>
      <c r="D650" s="238" t="s">
        <v>2147</v>
      </c>
      <c r="E650" s="240">
        <v>3.95</v>
      </c>
      <c r="F650" s="230">
        <v>265.35000000000002</v>
      </c>
      <c r="G650" s="231">
        <f t="shared" si="68"/>
        <v>1048.1300000000001</v>
      </c>
    </row>
    <row r="651" spans="1:7" x14ac:dyDescent="0.2">
      <c r="A651" s="225"/>
      <c r="B651" s="226"/>
      <c r="C651" s="227"/>
      <c r="D651" s="228"/>
      <c r="E651" s="229"/>
      <c r="F651" s="232"/>
      <c r="G651" s="231"/>
    </row>
    <row r="652" spans="1:7" x14ac:dyDescent="0.2">
      <c r="A652" s="225"/>
      <c r="B652" s="226"/>
      <c r="C652" s="227"/>
      <c r="D652" s="228"/>
      <c r="E652" s="229"/>
      <c r="F652" s="232"/>
      <c r="G652" s="231"/>
    </row>
    <row r="653" spans="1:7" ht="31.5" x14ac:dyDescent="0.2">
      <c r="A653" s="218" t="s">
        <v>596</v>
      </c>
      <c r="B653" s="233" t="s">
        <v>2567</v>
      </c>
      <c r="C653" s="220" t="s">
        <v>2607</v>
      </c>
      <c r="D653" s="221" t="s">
        <v>28</v>
      </c>
      <c r="E653" s="222">
        <v>1</v>
      </c>
      <c r="F653" s="223"/>
      <c r="G653" s="224">
        <f>SUM(G654:G659)</f>
        <v>2497.96</v>
      </c>
    </row>
    <row r="654" spans="1:7" x14ac:dyDescent="0.2">
      <c r="A654" s="242" t="s">
        <v>2170</v>
      </c>
      <c r="B654" s="235" t="s">
        <v>2602</v>
      </c>
      <c r="C654" s="237" t="s">
        <v>2603</v>
      </c>
      <c r="D654" s="238" t="s">
        <v>2147</v>
      </c>
      <c r="E654" s="240">
        <v>3.78</v>
      </c>
      <c r="F654" s="232">
        <v>313.89</v>
      </c>
      <c r="G654" s="231">
        <f t="shared" ref="G654:G659" si="69">ROUND(E654*F654,2)</f>
        <v>1186.5</v>
      </c>
    </row>
    <row r="655" spans="1:7" ht="33.75" x14ac:dyDescent="0.2">
      <c r="A655" s="242" t="s">
        <v>2173</v>
      </c>
      <c r="B655" s="235" t="s">
        <v>2572</v>
      </c>
      <c r="C655" s="237" t="s">
        <v>2573</v>
      </c>
      <c r="D655" s="238" t="s">
        <v>12</v>
      </c>
      <c r="E655" s="240">
        <v>7.8</v>
      </c>
      <c r="F655" s="231">
        <v>8.11</v>
      </c>
      <c r="G655" s="231">
        <f t="shared" si="69"/>
        <v>63.26</v>
      </c>
    </row>
    <row r="656" spans="1:7" ht="22.5" x14ac:dyDescent="0.2">
      <c r="A656" s="242" t="s">
        <v>2176</v>
      </c>
      <c r="B656" s="235" t="s">
        <v>2439</v>
      </c>
      <c r="C656" s="237" t="s">
        <v>2574</v>
      </c>
      <c r="D656" s="238" t="s">
        <v>28</v>
      </c>
      <c r="E656" s="240">
        <v>0.1</v>
      </c>
      <c r="F656" s="231">
        <f>SUM(G654:G655)</f>
        <v>1249.76</v>
      </c>
      <c r="G656" s="231">
        <f t="shared" si="69"/>
        <v>124.98</v>
      </c>
    </row>
    <row r="657" spans="1:7" ht="22.5" x14ac:dyDescent="0.2">
      <c r="A657" s="242" t="s">
        <v>2179</v>
      </c>
      <c r="B657" s="235" t="s">
        <v>2441</v>
      </c>
      <c r="C657" s="256" t="s">
        <v>2442</v>
      </c>
      <c r="D657" s="257" t="s">
        <v>1532</v>
      </c>
      <c r="E657" s="267">
        <v>3.9</v>
      </c>
      <c r="F657" s="259">
        <v>13.74</v>
      </c>
      <c r="G657" s="231">
        <f t="shared" si="69"/>
        <v>53.59</v>
      </c>
    </row>
    <row r="658" spans="1:7" x14ac:dyDescent="0.2">
      <c r="A658" s="242" t="s">
        <v>2182</v>
      </c>
      <c r="B658" s="235" t="s">
        <v>2443</v>
      </c>
      <c r="C658" s="237" t="s">
        <v>2444</v>
      </c>
      <c r="D658" s="238" t="s">
        <v>1532</v>
      </c>
      <c r="E658" s="240">
        <v>3.9</v>
      </c>
      <c r="F658" s="231">
        <v>17.079999999999998</v>
      </c>
      <c r="G658" s="231">
        <f t="shared" si="69"/>
        <v>66.61</v>
      </c>
    </row>
    <row r="659" spans="1:7" ht="33.75" x14ac:dyDescent="0.2">
      <c r="A659" s="242" t="s">
        <v>2185</v>
      </c>
      <c r="B659" s="235" t="s">
        <v>2595</v>
      </c>
      <c r="C659" s="237" t="s">
        <v>2596</v>
      </c>
      <c r="D659" s="238" t="s">
        <v>2147</v>
      </c>
      <c r="E659" s="240">
        <v>3.78</v>
      </c>
      <c r="F659" s="230">
        <v>265.35000000000002</v>
      </c>
      <c r="G659" s="231">
        <f t="shared" si="69"/>
        <v>1003.02</v>
      </c>
    </row>
    <row r="660" spans="1:7" x14ac:dyDescent="0.2">
      <c r="A660" s="225"/>
      <c r="B660" s="226"/>
      <c r="C660" s="227"/>
      <c r="D660" s="228"/>
      <c r="E660" s="229"/>
      <c r="F660" s="232"/>
      <c r="G660" s="231"/>
    </row>
    <row r="661" spans="1:7" x14ac:dyDescent="0.2">
      <c r="A661" s="225"/>
      <c r="B661" s="226"/>
      <c r="C661" s="227"/>
      <c r="D661" s="228"/>
      <c r="E661" s="229"/>
      <c r="F661" s="232"/>
      <c r="G661" s="231"/>
    </row>
    <row r="662" spans="1:7" ht="31.5" x14ac:dyDescent="0.2">
      <c r="A662" s="218" t="s">
        <v>1444</v>
      </c>
      <c r="B662" s="233" t="s">
        <v>2567</v>
      </c>
      <c r="C662" s="220" t="s">
        <v>2608</v>
      </c>
      <c r="D662" s="221" t="s">
        <v>28</v>
      </c>
      <c r="E662" s="222">
        <v>1</v>
      </c>
      <c r="F662" s="223"/>
      <c r="G662" s="224">
        <f>SUM(G663:G668)</f>
        <v>3695.84</v>
      </c>
    </row>
    <row r="663" spans="1:7" x14ac:dyDescent="0.2">
      <c r="A663" s="242" t="s">
        <v>2170</v>
      </c>
      <c r="B663" s="235" t="s">
        <v>2602</v>
      </c>
      <c r="C663" s="237" t="s">
        <v>2603</v>
      </c>
      <c r="D663" s="238" t="s">
        <v>2147</v>
      </c>
      <c r="E663" s="240">
        <v>5.67</v>
      </c>
      <c r="F663" s="232">
        <v>313.89</v>
      </c>
      <c r="G663" s="231">
        <f t="shared" ref="G663:G668" si="70">ROUND(E663*F663,2)</f>
        <v>1779.76</v>
      </c>
    </row>
    <row r="664" spans="1:7" ht="33.75" x14ac:dyDescent="0.2">
      <c r="A664" s="242" t="s">
        <v>2173</v>
      </c>
      <c r="B664" s="235" t="s">
        <v>2572</v>
      </c>
      <c r="C664" s="237" t="s">
        <v>2573</v>
      </c>
      <c r="D664" s="238" t="s">
        <v>12</v>
      </c>
      <c r="E664" s="240">
        <v>9.6</v>
      </c>
      <c r="F664" s="231">
        <v>8.11</v>
      </c>
      <c r="G664" s="231">
        <f t="shared" si="70"/>
        <v>77.86</v>
      </c>
    </row>
    <row r="665" spans="1:7" ht="22.5" x14ac:dyDescent="0.2">
      <c r="A665" s="242" t="s">
        <v>2176</v>
      </c>
      <c r="B665" s="235" t="s">
        <v>2439</v>
      </c>
      <c r="C665" s="237" t="s">
        <v>2574</v>
      </c>
      <c r="D665" s="238" t="s">
        <v>28</v>
      </c>
      <c r="E665" s="240">
        <v>0.1</v>
      </c>
      <c r="F665" s="231">
        <f>SUM(G663:G664)</f>
        <v>1857.62</v>
      </c>
      <c r="G665" s="231">
        <f t="shared" si="70"/>
        <v>185.76</v>
      </c>
    </row>
    <row r="666" spans="1:7" ht="22.5" x14ac:dyDescent="0.2">
      <c r="A666" s="242" t="s">
        <v>2179</v>
      </c>
      <c r="B666" s="235" t="s">
        <v>2441</v>
      </c>
      <c r="C666" s="256" t="s">
        <v>2442</v>
      </c>
      <c r="D666" s="257" t="s">
        <v>1532</v>
      </c>
      <c r="E666" s="267">
        <v>4.8</v>
      </c>
      <c r="F666" s="259">
        <v>13.74</v>
      </c>
      <c r="G666" s="231">
        <f t="shared" si="70"/>
        <v>65.95</v>
      </c>
    </row>
    <row r="667" spans="1:7" x14ac:dyDescent="0.2">
      <c r="A667" s="242" t="s">
        <v>2182</v>
      </c>
      <c r="B667" s="235" t="s">
        <v>2443</v>
      </c>
      <c r="C667" s="237" t="s">
        <v>2444</v>
      </c>
      <c r="D667" s="238" t="s">
        <v>1532</v>
      </c>
      <c r="E667" s="240">
        <v>4.8</v>
      </c>
      <c r="F667" s="231">
        <v>17.079999999999998</v>
      </c>
      <c r="G667" s="231">
        <f t="shared" si="70"/>
        <v>81.98</v>
      </c>
    </row>
    <row r="668" spans="1:7" ht="33.75" x14ac:dyDescent="0.2">
      <c r="A668" s="242" t="s">
        <v>2185</v>
      </c>
      <c r="B668" s="235" t="s">
        <v>2595</v>
      </c>
      <c r="C668" s="237" t="s">
        <v>2596</v>
      </c>
      <c r="D668" s="238" t="s">
        <v>2147</v>
      </c>
      <c r="E668" s="240">
        <v>5.67</v>
      </c>
      <c r="F668" s="230">
        <v>265.35000000000002</v>
      </c>
      <c r="G668" s="231">
        <f t="shared" si="70"/>
        <v>1504.53</v>
      </c>
    </row>
    <row r="669" spans="1:7" x14ac:dyDescent="0.2">
      <c r="A669" s="225"/>
      <c r="B669" s="226"/>
      <c r="C669" s="227"/>
      <c r="D669" s="228"/>
      <c r="E669" s="229"/>
      <c r="F669" s="232"/>
      <c r="G669" s="231"/>
    </row>
    <row r="670" spans="1:7" x14ac:dyDescent="0.2">
      <c r="A670" s="225"/>
      <c r="B670" s="226"/>
      <c r="C670" s="227"/>
      <c r="D670" s="228"/>
      <c r="E670" s="229"/>
      <c r="F670" s="232"/>
      <c r="G670" s="231"/>
    </row>
    <row r="671" spans="1:7" ht="42" x14ac:dyDescent="0.2">
      <c r="A671" s="218" t="s">
        <v>1445</v>
      </c>
      <c r="B671" s="233" t="s">
        <v>2567</v>
      </c>
      <c r="C671" s="220" t="s">
        <v>2609</v>
      </c>
      <c r="D671" s="221" t="s">
        <v>28</v>
      </c>
      <c r="E671" s="222">
        <v>1</v>
      </c>
      <c r="F671" s="223"/>
      <c r="G671" s="224">
        <f>SUM(G672:G677)</f>
        <v>342.92</v>
      </c>
    </row>
    <row r="672" spans="1:7" x14ac:dyDescent="0.2">
      <c r="A672" s="242" t="s">
        <v>2170</v>
      </c>
      <c r="B672" s="235" t="s">
        <v>2602</v>
      </c>
      <c r="C672" s="237" t="s">
        <v>2603</v>
      </c>
      <c r="D672" s="238" t="s">
        <v>2147</v>
      </c>
      <c r="E672" s="240">
        <v>0.45</v>
      </c>
      <c r="F672" s="232">
        <v>313.89</v>
      </c>
      <c r="G672" s="231">
        <f t="shared" ref="G672:G677" si="71">ROUND(E672*F672,2)</f>
        <v>141.25</v>
      </c>
    </row>
    <row r="673" spans="1:7" ht="33.75" x14ac:dyDescent="0.2">
      <c r="A673" s="242" t="s">
        <v>2173</v>
      </c>
      <c r="B673" s="235" t="s">
        <v>2572</v>
      </c>
      <c r="C673" s="237" t="s">
        <v>2573</v>
      </c>
      <c r="D673" s="238" t="s">
        <v>12</v>
      </c>
      <c r="E673" s="240">
        <v>2.8</v>
      </c>
      <c r="F673" s="231">
        <v>8.11</v>
      </c>
      <c r="G673" s="231">
        <f t="shared" si="71"/>
        <v>22.71</v>
      </c>
    </row>
    <row r="674" spans="1:7" ht="22.5" x14ac:dyDescent="0.2">
      <c r="A674" s="242" t="s">
        <v>2176</v>
      </c>
      <c r="B674" s="235" t="s">
        <v>2439</v>
      </c>
      <c r="C674" s="237" t="s">
        <v>2574</v>
      </c>
      <c r="D674" s="238" t="s">
        <v>28</v>
      </c>
      <c r="E674" s="240">
        <v>0.1</v>
      </c>
      <c r="F674" s="231">
        <f>SUM(G672:G673)</f>
        <v>163.96</v>
      </c>
      <c r="G674" s="231">
        <f t="shared" si="71"/>
        <v>16.399999999999999</v>
      </c>
    </row>
    <row r="675" spans="1:7" ht="22.5" x14ac:dyDescent="0.2">
      <c r="A675" s="242" t="s">
        <v>2179</v>
      </c>
      <c r="B675" s="235" t="s">
        <v>2441</v>
      </c>
      <c r="C675" s="256" t="s">
        <v>2442</v>
      </c>
      <c r="D675" s="257" t="s">
        <v>1532</v>
      </c>
      <c r="E675" s="267">
        <v>1.4</v>
      </c>
      <c r="F675" s="259">
        <v>13.74</v>
      </c>
      <c r="G675" s="231">
        <f t="shared" si="71"/>
        <v>19.239999999999998</v>
      </c>
    </row>
    <row r="676" spans="1:7" x14ac:dyDescent="0.2">
      <c r="A676" s="242" t="s">
        <v>2182</v>
      </c>
      <c r="B676" s="235" t="s">
        <v>2443</v>
      </c>
      <c r="C676" s="237" t="s">
        <v>2444</v>
      </c>
      <c r="D676" s="238" t="s">
        <v>1532</v>
      </c>
      <c r="E676" s="240">
        <v>1.4</v>
      </c>
      <c r="F676" s="231">
        <v>17.079999999999998</v>
      </c>
      <c r="G676" s="231">
        <f t="shared" si="71"/>
        <v>23.91</v>
      </c>
    </row>
    <row r="677" spans="1:7" ht="33.75" x14ac:dyDescent="0.2">
      <c r="A677" s="242" t="s">
        <v>2185</v>
      </c>
      <c r="B677" s="235" t="s">
        <v>2595</v>
      </c>
      <c r="C677" s="237" t="s">
        <v>2596</v>
      </c>
      <c r="D677" s="238" t="s">
        <v>2147</v>
      </c>
      <c r="E677" s="240">
        <v>0.45</v>
      </c>
      <c r="F677" s="230">
        <v>265.35000000000002</v>
      </c>
      <c r="G677" s="231">
        <f t="shared" si="71"/>
        <v>119.41</v>
      </c>
    </row>
    <row r="678" spans="1:7" x14ac:dyDescent="0.2">
      <c r="A678" s="225"/>
      <c r="B678" s="226"/>
      <c r="C678" s="227"/>
      <c r="D678" s="228"/>
      <c r="E678" s="229"/>
      <c r="F678" s="232"/>
      <c r="G678" s="231"/>
    </row>
    <row r="679" spans="1:7" x14ac:dyDescent="0.2">
      <c r="A679" s="225"/>
      <c r="B679" s="226"/>
      <c r="C679" s="227"/>
      <c r="D679" s="228"/>
      <c r="E679" s="229"/>
      <c r="F679" s="232"/>
      <c r="G679" s="231"/>
    </row>
    <row r="680" spans="1:7" ht="31.5" x14ac:dyDescent="0.2">
      <c r="A680" s="218" t="s">
        <v>1446</v>
      </c>
      <c r="B680" s="233" t="s">
        <v>2567</v>
      </c>
      <c r="C680" s="220" t="s">
        <v>2610</v>
      </c>
      <c r="D680" s="221" t="s">
        <v>28</v>
      </c>
      <c r="E680" s="222">
        <v>1</v>
      </c>
      <c r="F680" s="223"/>
      <c r="G680" s="224">
        <f>SUM(G681:G686)</f>
        <v>11993.45</v>
      </c>
    </row>
    <row r="681" spans="1:7" x14ac:dyDescent="0.2">
      <c r="A681" s="242" t="s">
        <v>2170</v>
      </c>
      <c r="B681" s="235" t="s">
        <v>2602</v>
      </c>
      <c r="C681" s="237" t="s">
        <v>2603</v>
      </c>
      <c r="D681" s="238" t="s">
        <v>2147</v>
      </c>
      <c r="E681" s="240">
        <v>18.899999999999999</v>
      </c>
      <c r="F681" s="232">
        <v>313.89</v>
      </c>
      <c r="G681" s="231">
        <f t="shared" ref="G681:G686" si="72">ROUND(E681*F681,2)</f>
        <v>5932.52</v>
      </c>
    </row>
    <row r="682" spans="1:7" ht="33.75" x14ac:dyDescent="0.2">
      <c r="A682" s="242" t="s">
        <v>2173</v>
      </c>
      <c r="B682" s="235" t="s">
        <v>2572</v>
      </c>
      <c r="C682" s="237" t="s">
        <v>2573</v>
      </c>
      <c r="D682" s="238" t="s">
        <v>12</v>
      </c>
      <c r="E682" s="240">
        <v>18.600000000000001</v>
      </c>
      <c r="F682" s="231">
        <v>8.11</v>
      </c>
      <c r="G682" s="231">
        <f t="shared" si="72"/>
        <v>150.85</v>
      </c>
    </row>
    <row r="683" spans="1:7" ht="22.5" x14ac:dyDescent="0.2">
      <c r="A683" s="242" t="s">
        <v>2176</v>
      </c>
      <c r="B683" s="235" t="s">
        <v>2439</v>
      </c>
      <c r="C683" s="237" t="s">
        <v>2574</v>
      </c>
      <c r="D683" s="238" t="s">
        <v>28</v>
      </c>
      <c r="E683" s="240">
        <v>0.1</v>
      </c>
      <c r="F683" s="231">
        <f>SUM(G681:G682)</f>
        <v>6083.3700000000008</v>
      </c>
      <c r="G683" s="231">
        <f t="shared" si="72"/>
        <v>608.34</v>
      </c>
    </row>
    <row r="684" spans="1:7" ht="22.5" x14ac:dyDescent="0.2">
      <c r="A684" s="242" t="s">
        <v>2179</v>
      </c>
      <c r="B684" s="235" t="s">
        <v>2441</v>
      </c>
      <c r="C684" s="256" t="s">
        <v>2442</v>
      </c>
      <c r="D684" s="257" t="s">
        <v>1532</v>
      </c>
      <c r="E684" s="267">
        <v>9.3000000000000007</v>
      </c>
      <c r="F684" s="259">
        <v>13.74</v>
      </c>
      <c r="G684" s="231">
        <f t="shared" si="72"/>
        <v>127.78</v>
      </c>
    </row>
    <row r="685" spans="1:7" x14ac:dyDescent="0.2">
      <c r="A685" s="242" t="s">
        <v>2182</v>
      </c>
      <c r="B685" s="235" t="s">
        <v>2443</v>
      </c>
      <c r="C685" s="237" t="s">
        <v>2444</v>
      </c>
      <c r="D685" s="238" t="s">
        <v>1532</v>
      </c>
      <c r="E685" s="240">
        <v>9.3000000000000007</v>
      </c>
      <c r="F685" s="231">
        <v>17.079999999999998</v>
      </c>
      <c r="G685" s="231">
        <f t="shared" si="72"/>
        <v>158.84</v>
      </c>
    </row>
    <row r="686" spans="1:7" ht="33.75" x14ac:dyDescent="0.2">
      <c r="A686" s="242" t="s">
        <v>2185</v>
      </c>
      <c r="B686" s="235" t="s">
        <v>2595</v>
      </c>
      <c r="C686" s="237" t="s">
        <v>2596</v>
      </c>
      <c r="D686" s="238" t="s">
        <v>2147</v>
      </c>
      <c r="E686" s="240">
        <v>18.899999999999999</v>
      </c>
      <c r="F686" s="230">
        <v>265.35000000000002</v>
      </c>
      <c r="G686" s="231">
        <f t="shared" si="72"/>
        <v>5015.12</v>
      </c>
    </row>
    <row r="687" spans="1:7" x14ac:dyDescent="0.2">
      <c r="A687" s="225"/>
      <c r="B687" s="226"/>
      <c r="C687" s="227"/>
      <c r="D687" s="228"/>
      <c r="E687" s="229"/>
      <c r="F687" s="232"/>
      <c r="G687" s="231"/>
    </row>
    <row r="688" spans="1:7" x14ac:dyDescent="0.2">
      <c r="A688" s="225"/>
      <c r="B688" s="226"/>
      <c r="C688" s="227"/>
      <c r="D688" s="228"/>
      <c r="E688" s="229"/>
      <c r="F688" s="232"/>
      <c r="G688" s="231"/>
    </row>
    <row r="689" spans="1:7" ht="42" x14ac:dyDescent="0.2">
      <c r="A689" s="218" t="s">
        <v>597</v>
      </c>
      <c r="B689" s="233" t="s">
        <v>2567</v>
      </c>
      <c r="C689" s="220" t="s">
        <v>2611</v>
      </c>
      <c r="D689" s="221" t="s">
        <v>28</v>
      </c>
      <c r="E689" s="222">
        <v>1</v>
      </c>
      <c r="F689" s="223"/>
      <c r="G689" s="224">
        <f>SUM(G690:G695)</f>
        <v>236.71999999999997</v>
      </c>
    </row>
    <row r="690" spans="1:7" x14ac:dyDescent="0.2">
      <c r="A690" s="242" t="s">
        <v>2170</v>
      </c>
      <c r="B690" s="235" t="s">
        <v>2602</v>
      </c>
      <c r="C690" s="237" t="s">
        <v>2603</v>
      </c>
      <c r="D690" s="238" t="s">
        <v>2147</v>
      </c>
      <c r="E690" s="240">
        <v>0.3</v>
      </c>
      <c r="F690" s="232">
        <v>313.89</v>
      </c>
      <c r="G690" s="231">
        <f t="shared" ref="G690:G695" si="73">ROUND(E690*F690,2)</f>
        <v>94.17</v>
      </c>
    </row>
    <row r="691" spans="1:7" ht="33.75" x14ac:dyDescent="0.2">
      <c r="A691" s="242" t="s">
        <v>2173</v>
      </c>
      <c r="B691" s="235" t="s">
        <v>2572</v>
      </c>
      <c r="C691" s="237" t="s">
        <v>2573</v>
      </c>
      <c r="D691" s="238" t="s">
        <v>12</v>
      </c>
      <c r="E691" s="240">
        <v>2.2000000000000002</v>
      </c>
      <c r="F691" s="231">
        <v>8.11</v>
      </c>
      <c r="G691" s="231">
        <f t="shared" si="73"/>
        <v>17.84</v>
      </c>
    </row>
    <row r="692" spans="1:7" ht="22.5" x14ac:dyDescent="0.2">
      <c r="A692" s="242" t="s">
        <v>2176</v>
      </c>
      <c r="B692" s="235" t="s">
        <v>2439</v>
      </c>
      <c r="C692" s="237" t="s">
        <v>2574</v>
      </c>
      <c r="D692" s="238" t="s">
        <v>28</v>
      </c>
      <c r="E692" s="240">
        <v>0.1</v>
      </c>
      <c r="F692" s="231">
        <f>SUM(G690:G691)</f>
        <v>112.01</v>
      </c>
      <c r="G692" s="231">
        <f t="shared" si="73"/>
        <v>11.2</v>
      </c>
    </row>
    <row r="693" spans="1:7" ht="22.5" x14ac:dyDescent="0.2">
      <c r="A693" s="242" t="s">
        <v>2179</v>
      </c>
      <c r="B693" s="235" t="s">
        <v>2441</v>
      </c>
      <c r="C693" s="256" t="s">
        <v>2442</v>
      </c>
      <c r="D693" s="257" t="s">
        <v>1532</v>
      </c>
      <c r="E693" s="267">
        <v>1.1000000000000001</v>
      </c>
      <c r="F693" s="259">
        <v>13.74</v>
      </c>
      <c r="G693" s="231">
        <f t="shared" si="73"/>
        <v>15.11</v>
      </c>
    </row>
    <row r="694" spans="1:7" x14ac:dyDescent="0.2">
      <c r="A694" s="242" t="s">
        <v>2182</v>
      </c>
      <c r="B694" s="235" t="s">
        <v>2443</v>
      </c>
      <c r="C694" s="237" t="s">
        <v>2444</v>
      </c>
      <c r="D694" s="238" t="s">
        <v>1532</v>
      </c>
      <c r="E694" s="240">
        <v>1.1000000000000001</v>
      </c>
      <c r="F694" s="231">
        <v>17.079999999999998</v>
      </c>
      <c r="G694" s="231">
        <f t="shared" si="73"/>
        <v>18.79</v>
      </c>
    </row>
    <row r="695" spans="1:7" ht="33.75" x14ac:dyDescent="0.2">
      <c r="A695" s="242" t="s">
        <v>2185</v>
      </c>
      <c r="B695" s="235" t="s">
        <v>2595</v>
      </c>
      <c r="C695" s="237" t="s">
        <v>2596</v>
      </c>
      <c r="D695" s="238" t="s">
        <v>2147</v>
      </c>
      <c r="E695" s="240">
        <v>0.3</v>
      </c>
      <c r="F695" s="230">
        <v>265.35000000000002</v>
      </c>
      <c r="G695" s="231">
        <f t="shared" si="73"/>
        <v>79.61</v>
      </c>
    </row>
    <row r="696" spans="1:7" x14ac:dyDescent="0.2">
      <c r="A696" s="225"/>
      <c r="B696" s="226"/>
      <c r="C696" s="227"/>
      <c r="D696" s="228"/>
      <c r="E696" s="229"/>
      <c r="F696" s="232"/>
      <c r="G696" s="231"/>
    </row>
    <row r="697" spans="1:7" x14ac:dyDescent="0.2">
      <c r="A697" s="225"/>
      <c r="B697" s="226"/>
      <c r="C697" s="227"/>
      <c r="D697" s="228"/>
      <c r="E697" s="229"/>
      <c r="F697" s="232"/>
      <c r="G697" s="231"/>
    </row>
    <row r="698" spans="1:7" ht="31.5" x14ac:dyDescent="0.2">
      <c r="A698" s="218" t="s">
        <v>598</v>
      </c>
      <c r="B698" s="233" t="s">
        <v>2567</v>
      </c>
      <c r="C698" s="220" t="s">
        <v>2612</v>
      </c>
      <c r="D698" s="221" t="s">
        <v>28</v>
      </c>
      <c r="E698" s="222">
        <v>1</v>
      </c>
      <c r="F698" s="223"/>
      <c r="G698" s="224">
        <f>SUM(G699:G704)</f>
        <v>5503.4299999999994</v>
      </c>
    </row>
    <row r="699" spans="1:7" x14ac:dyDescent="0.2">
      <c r="A699" s="242" t="s">
        <v>2170</v>
      </c>
      <c r="B699" s="235" t="s">
        <v>2602</v>
      </c>
      <c r="C699" s="237" t="s">
        <v>2603</v>
      </c>
      <c r="D699" s="238" t="s">
        <v>2147</v>
      </c>
      <c r="E699" s="240">
        <v>0.3</v>
      </c>
      <c r="F699" s="232">
        <v>313.89</v>
      </c>
      <c r="G699" s="231">
        <f t="shared" ref="G699:G704" si="74">ROUND(E699*F699,2)</f>
        <v>94.17</v>
      </c>
    </row>
    <row r="700" spans="1:7" ht="33.75" x14ac:dyDescent="0.2">
      <c r="A700" s="242" t="s">
        <v>2173</v>
      </c>
      <c r="B700" s="235" t="s">
        <v>2572</v>
      </c>
      <c r="C700" s="237" t="s">
        <v>2573</v>
      </c>
      <c r="D700" s="238" t="s">
        <v>12</v>
      </c>
      <c r="E700" s="240">
        <v>2.2000000000000002</v>
      </c>
      <c r="F700" s="231">
        <v>8.11</v>
      </c>
      <c r="G700" s="231">
        <f t="shared" si="74"/>
        <v>17.84</v>
      </c>
    </row>
    <row r="701" spans="1:7" ht="22.5" x14ac:dyDescent="0.2">
      <c r="A701" s="242" t="s">
        <v>2176</v>
      </c>
      <c r="B701" s="235" t="s">
        <v>2439</v>
      </c>
      <c r="C701" s="237" t="s">
        <v>2574</v>
      </c>
      <c r="D701" s="238" t="s">
        <v>28</v>
      </c>
      <c r="E701" s="240">
        <v>0.1</v>
      </c>
      <c r="F701" s="231">
        <f>SUM(G699:G700)</f>
        <v>112.01</v>
      </c>
      <c r="G701" s="231">
        <f t="shared" si="74"/>
        <v>11.2</v>
      </c>
    </row>
    <row r="702" spans="1:7" ht="22.5" x14ac:dyDescent="0.2">
      <c r="A702" s="242" t="s">
        <v>2179</v>
      </c>
      <c r="B702" s="235" t="s">
        <v>2441</v>
      </c>
      <c r="C702" s="256" t="s">
        <v>2442</v>
      </c>
      <c r="D702" s="257" t="s">
        <v>1532</v>
      </c>
      <c r="E702" s="267">
        <v>1.1000000000000001</v>
      </c>
      <c r="F702" s="259">
        <v>13.74</v>
      </c>
      <c r="G702" s="231">
        <f t="shared" si="74"/>
        <v>15.11</v>
      </c>
    </row>
    <row r="703" spans="1:7" x14ac:dyDescent="0.2">
      <c r="A703" s="242" t="s">
        <v>2182</v>
      </c>
      <c r="B703" s="235" t="s">
        <v>2443</v>
      </c>
      <c r="C703" s="237" t="s">
        <v>2444</v>
      </c>
      <c r="D703" s="238" t="s">
        <v>1532</v>
      </c>
      <c r="E703" s="240">
        <v>1.1000000000000001</v>
      </c>
      <c r="F703" s="231">
        <v>17.079999999999998</v>
      </c>
      <c r="G703" s="231">
        <f t="shared" si="74"/>
        <v>18.79</v>
      </c>
    </row>
    <row r="704" spans="1:7" x14ac:dyDescent="0.2">
      <c r="A704" s="242" t="s">
        <v>2185</v>
      </c>
      <c r="B704" s="235" t="s">
        <v>328</v>
      </c>
      <c r="C704" s="237" t="s">
        <v>2613</v>
      </c>
      <c r="D704" s="238" t="s">
        <v>2147</v>
      </c>
      <c r="E704" s="240">
        <v>0.3</v>
      </c>
      <c r="F704" s="230">
        <v>17821.080000000002</v>
      </c>
      <c r="G704" s="231">
        <f t="shared" si="74"/>
        <v>5346.32</v>
      </c>
    </row>
    <row r="705" spans="1:7" x14ac:dyDescent="0.2">
      <c r="A705" s="225"/>
      <c r="B705" s="226"/>
      <c r="C705" s="227"/>
      <c r="D705" s="228"/>
      <c r="E705" s="229"/>
      <c r="F705" s="232"/>
      <c r="G705" s="231"/>
    </row>
    <row r="706" spans="1:7" x14ac:dyDescent="0.2">
      <c r="A706" s="225"/>
      <c r="B706" s="226"/>
      <c r="C706" s="227"/>
      <c r="D706" s="228"/>
      <c r="E706" s="229"/>
      <c r="F706" s="232"/>
      <c r="G706" s="231"/>
    </row>
    <row r="707" spans="1:7" ht="31.5" x14ac:dyDescent="0.2">
      <c r="A707" s="218" t="s">
        <v>599</v>
      </c>
      <c r="B707" s="233" t="s">
        <v>2567</v>
      </c>
      <c r="C707" s="220" t="s">
        <v>2614</v>
      </c>
      <c r="D707" s="221" t="s">
        <v>28</v>
      </c>
      <c r="E707" s="222">
        <v>1</v>
      </c>
      <c r="F707" s="223"/>
      <c r="G707" s="224">
        <f>SUM(G708:G713)</f>
        <v>4893.7400000000007</v>
      </c>
    </row>
    <row r="708" spans="1:7" x14ac:dyDescent="0.2">
      <c r="A708" s="242" t="s">
        <v>2170</v>
      </c>
      <c r="B708" s="235" t="s">
        <v>2602</v>
      </c>
      <c r="C708" s="237" t="s">
        <v>2603</v>
      </c>
      <c r="D708" s="238" t="s">
        <v>2147</v>
      </c>
      <c r="E708" s="240">
        <v>7.56</v>
      </c>
      <c r="F708" s="232">
        <v>313.89</v>
      </c>
      <c r="G708" s="231">
        <f t="shared" ref="G708:G713" si="75">ROUND(E708*F708,2)</f>
        <v>2373.0100000000002</v>
      </c>
    </row>
    <row r="709" spans="1:7" ht="33.75" x14ac:dyDescent="0.2">
      <c r="A709" s="242" t="s">
        <v>2173</v>
      </c>
      <c r="B709" s="235" t="s">
        <v>2572</v>
      </c>
      <c r="C709" s="237" t="s">
        <v>2573</v>
      </c>
      <c r="D709" s="238" t="s">
        <v>12</v>
      </c>
      <c r="E709" s="240">
        <v>11.4</v>
      </c>
      <c r="F709" s="231">
        <v>8.11</v>
      </c>
      <c r="G709" s="231">
        <f t="shared" si="75"/>
        <v>92.45</v>
      </c>
    </row>
    <row r="710" spans="1:7" ht="22.5" x14ac:dyDescent="0.2">
      <c r="A710" s="242" t="s">
        <v>2176</v>
      </c>
      <c r="B710" s="235" t="s">
        <v>2439</v>
      </c>
      <c r="C710" s="237" t="s">
        <v>2574</v>
      </c>
      <c r="D710" s="238" t="s">
        <v>28</v>
      </c>
      <c r="E710" s="240">
        <v>0.1</v>
      </c>
      <c r="F710" s="231">
        <f>SUM(G708:G709)</f>
        <v>2465.46</v>
      </c>
      <c r="G710" s="231">
        <f t="shared" si="75"/>
        <v>246.55</v>
      </c>
    </row>
    <row r="711" spans="1:7" ht="22.5" x14ac:dyDescent="0.2">
      <c r="A711" s="242" t="s">
        <v>2179</v>
      </c>
      <c r="B711" s="235" t="s">
        <v>2441</v>
      </c>
      <c r="C711" s="256" t="s">
        <v>2442</v>
      </c>
      <c r="D711" s="257" t="s">
        <v>1532</v>
      </c>
      <c r="E711" s="267">
        <v>5.7</v>
      </c>
      <c r="F711" s="259">
        <v>13.74</v>
      </c>
      <c r="G711" s="231">
        <f t="shared" si="75"/>
        <v>78.319999999999993</v>
      </c>
    </row>
    <row r="712" spans="1:7" x14ac:dyDescent="0.2">
      <c r="A712" s="242" t="s">
        <v>2182</v>
      </c>
      <c r="B712" s="235" t="s">
        <v>2443</v>
      </c>
      <c r="C712" s="237" t="s">
        <v>2444</v>
      </c>
      <c r="D712" s="238" t="s">
        <v>1532</v>
      </c>
      <c r="E712" s="240">
        <v>5.7</v>
      </c>
      <c r="F712" s="231">
        <v>17.079999999999998</v>
      </c>
      <c r="G712" s="231">
        <f t="shared" si="75"/>
        <v>97.36</v>
      </c>
    </row>
    <row r="713" spans="1:7" ht="33.75" x14ac:dyDescent="0.2">
      <c r="A713" s="242" t="s">
        <v>2185</v>
      </c>
      <c r="B713" s="235" t="s">
        <v>2595</v>
      </c>
      <c r="C713" s="237" t="s">
        <v>2596</v>
      </c>
      <c r="D713" s="238" t="s">
        <v>2147</v>
      </c>
      <c r="E713" s="240">
        <v>7.56</v>
      </c>
      <c r="F713" s="230">
        <v>265.35000000000002</v>
      </c>
      <c r="G713" s="231">
        <f t="shared" si="75"/>
        <v>2006.05</v>
      </c>
    </row>
    <row r="714" spans="1:7" x14ac:dyDescent="0.2">
      <c r="A714" s="225"/>
      <c r="B714" s="226"/>
      <c r="C714" s="227"/>
      <c r="D714" s="228"/>
      <c r="E714" s="229"/>
      <c r="F714" s="232"/>
      <c r="G714" s="231"/>
    </row>
    <row r="715" spans="1:7" x14ac:dyDescent="0.2">
      <c r="A715" s="225"/>
      <c r="B715" s="226"/>
      <c r="C715" s="227"/>
      <c r="D715" s="228"/>
      <c r="E715" s="229"/>
      <c r="F715" s="232"/>
      <c r="G715" s="231"/>
    </row>
    <row r="716" spans="1:7" ht="31.5" x14ac:dyDescent="0.2">
      <c r="A716" s="218" t="s">
        <v>600</v>
      </c>
      <c r="B716" s="233" t="s">
        <v>2567</v>
      </c>
      <c r="C716" s="220" t="s">
        <v>2615</v>
      </c>
      <c r="D716" s="221" t="s">
        <v>28</v>
      </c>
      <c r="E716" s="222">
        <v>1</v>
      </c>
      <c r="F716" s="223"/>
      <c r="G716" s="224">
        <f>SUM(G717:G722)</f>
        <v>2364.86</v>
      </c>
    </row>
    <row r="717" spans="1:7" x14ac:dyDescent="0.2">
      <c r="A717" s="242" t="s">
        <v>2170</v>
      </c>
      <c r="B717" s="235" t="s">
        <v>2602</v>
      </c>
      <c r="C717" s="237" t="s">
        <v>2603</v>
      </c>
      <c r="D717" s="238" t="s">
        <v>2147</v>
      </c>
      <c r="E717" s="240">
        <v>3.57</v>
      </c>
      <c r="F717" s="232">
        <v>313.89</v>
      </c>
      <c r="G717" s="231">
        <f t="shared" ref="G717:G722" si="76">ROUND(E717*F717,2)</f>
        <v>1120.5899999999999</v>
      </c>
    </row>
    <row r="718" spans="1:7" ht="33.75" x14ac:dyDescent="0.2">
      <c r="A718" s="242" t="s">
        <v>2173</v>
      </c>
      <c r="B718" s="235" t="s">
        <v>2572</v>
      </c>
      <c r="C718" s="237" t="s">
        <v>2573</v>
      </c>
      <c r="D718" s="238" t="s">
        <v>12</v>
      </c>
      <c r="E718" s="240">
        <v>7.6</v>
      </c>
      <c r="F718" s="231">
        <v>8.11</v>
      </c>
      <c r="G718" s="231">
        <f t="shared" si="76"/>
        <v>61.64</v>
      </c>
    </row>
    <row r="719" spans="1:7" ht="22.5" x14ac:dyDescent="0.2">
      <c r="A719" s="242" t="s">
        <v>2176</v>
      </c>
      <c r="B719" s="235" t="s">
        <v>2439</v>
      </c>
      <c r="C719" s="237" t="s">
        <v>2574</v>
      </c>
      <c r="D719" s="238" t="s">
        <v>28</v>
      </c>
      <c r="E719" s="240">
        <v>0.1</v>
      </c>
      <c r="F719" s="231">
        <f>SUM(G717:G718)</f>
        <v>1182.23</v>
      </c>
      <c r="G719" s="231">
        <f t="shared" si="76"/>
        <v>118.22</v>
      </c>
    </row>
    <row r="720" spans="1:7" ht="22.5" x14ac:dyDescent="0.2">
      <c r="A720" s="242" t="s">
        <v>2179</v>
      </c>
      <c r="B720" s="235" t="s">
        <v>2441</v>
      </c>
      <c r="C720" s="256" t="s">
        <v>2442</v>
      </c>
      <c r="D720" s="257" t="s">
        <v>1532</v>
      </c>
      <c r="E720" s="267">
        <v>3.8</v>
      </c>
      <c r="F720" s="259">
        <v>13.74</v>
      </c>
      <c r="G720" s="231">
        <f t="shared" si="76"/>
        <v>52.21</v>
      </c>
    </row>
    <row r="721" spans="1:7" x14ac:dyDescent="0.2">
      <c r="A721" s="242" t="s">
        <v>2182</v>
      </c>
      <c r="B721" s="235" t="s">
        <v>2443</v>
      </c>
      <c r="C721" s="237" t="s">
        <v>2444</v>
      </c>
      <c r="D721" s="238" t="s">
        <v>1532</v>
      </c>
      <c r="E721" s="240">
        <v>3.8</v>
      </c>
      <c r="F721" s="231">
        <v>17.079999999999998</v>
      </c>
      <c r="G721" s="231">
        <f t="shared" si="76"/>
        <v>64.900000000000006</v>
      </c>
    </row>
    <row r="722" spans="1:7" ht="33.75" x14ac:dyDescent="0.2">
      <c r="A722" s="242" t="s">
        <v>2185</v>
      </c>
      <c r="B722" s="235" t="s">
        <v>2595</v>
      </c>
      <c r="C722" s="237" t="s">
        <v>2596</v>
      </c>
      <c r="D722" s="238" t="s">
        <v>2147</v>
      </c>
      <c r="E722" s="240">
        <v>3.57</v>
      </c>
      <c r="F722" s="230">
        <v>265.35000000000002</v>
      </c>
      <c r="G722" s="231">
        <f t="shared" si="76"/>
        <v>947.3</v>
      </c>
    </row>
    <row r="723" spans="1:7" x14ac:dyDescent="0.2">
      <c r="A723" s="225"/>
      <c r="B723" s="226"/>
      <c r="C723" s="227"/>
      <c r="D723" s="228"/>
      <c r="E723" s="229"/>
      <c r="F723" s="232"/>
      <c r="G723" s="231"/>
    </row>
    <row r="724" spans="1:7" x14ac:dyDescent="0.2">
      <c r="A724" s="225"/>
      <c r="B724" s="226"/>
      <c r="C724" s="227"/>
      <c r="D724" s="228"/>
      <c r="E724" s="229"/>
      <c r="F724" s="232"/>
      <c r="G724" s="231"/>
    </row>
    <row r="725" spans="1:7" ht="31.5" x14ac:dyDescent="0.2">
      <c r="A725" s="218" t="s">
        <v>601</v>
      </c>
      <c r="B725" s="233" t="s">
        <v>2567</v>
      </c>
      <c r="C725" s="220" t="s">
        <v>2616</v>
      </c>
      <c r="D725" s="221" t="s">
        <v>28</v>
      </c>
      <c r="E725" s="222">
        <v>1</v>
      </c>
      <c r="F725" s="223"/>
      <c r="G725" s="224">
        <f>SUM(G726:G731)</f>
        <v>3530.9799999999996</v>
      </c>
    </row>
    <row r="726" spans="1:7" x14ac:dyDescent="0.2">
      <c r="A726" s="242" t="s">
        <v>2170</v>
      </c>
      <c r="B726" s="235" t="s">
        <v>2602</v>
      </c>
      <c r="C726" s="237" t="s">
        <v>2603</v>
      </c>
      <c r="D726" s="238" t="s">
        <v>2147</v>
      </c>
      <c r="E726" s="240">
        <v>5.4</v>
      </c>
      <c r="F726" s="232">
        <v>313.89</v>
      </c>
      <c r="G726" s="231">
        <f t="shared" ref="G726:G731" si="77">ROUND(E726*F726,2)</f>
        <v>1695.01</v>
      </c>
    </row>
    <row r="727" spans="1:7" ht="33.75" x14ac:dyDescent="0.2">
      <c r="A727" s="242" t="s">
        <v>2173</v>
      </c>
      <c r="B727" s="235" t="s">
        <v>2572</v>
      </c>
      <c r="C727" s="237" t="s">
        <v>2573</v>
      </c>
      <c r="D727" s="238" t="s">
        <v>12</v>
      </c>
      <c r="E727" s="240">
        <v>9.6</v>
      </c>
      <c r="F727" s="231">
        <v>8.11</v>
      </c>
      <c r="G727" s="231">
        <f t="shared" si="77"/>
        <v>77.86</v>
      </c>
    </row>
    <row r="728" spans="1:7" ht="22.5" x14ac:dyDescent="0.2">
      <c r="A728" s="242" t="s">
        <v>2176</v>
      </c>
      <c r="B728" s="235" t="s">
        <v>2439</v>
      </c>
      <c r="C728" s="237" t="s">
        <v>2574</v>
      </c>
      <c r="D728" s="238" t="s">
        <v>28</v>
      </c>
      <c r="E728" s="240">
        <v>0.1</v>
      </c>
      <c r="F728" s="231">
        <f>SUM(G726:G727)</f>
        <v>1772.87</v>
      </c>
      <c r="G728" s="231">
        <f t="shared" si="77"/>
        <v>177.29</v>
      </c>
    </row>
    <row r="729" spans="1:7" ht="22.5" x14ac:dyDescent="0.2">
      <c r="A729" s="242" t="s">
        <v>2179</v>
      </c>
      <c r="B729" s="235" t="s">
        <v>2441</v>
      </c>
      <c r="C729" s="256" t="s">
        <v>2442</v>
      </c>
      <c r="D729" s="257" t="s">
        <v>1532</v>
      </c>
      <c r="E729" s="267">
        <v>4.8</v>
      </c>
      <c r="F729" s="259">
        <v>13.74</v>
      </c>
      <c r="G729" s="231">
        <f t="shared" si="77"/>
        <v>65.95</v>
      </c>
    </row>
    <row r="730" spans="1:7" x14ac:dyDescent="0.2">
      <c r="A730" s="242" t="s">
        <v>2182</v>
      </c>
      <c r="B730" s="235" t="s">
        <v>2443</v>
      </c>
      <c r="C730" s="237" t="s">
        <v>2444</v>
      </c>
      <c r="D730" s="238" t="s">
        <v>1532</v>
      </c>
      <c r="E730" s="240">
        <v>4.8</v>
      </c>
      <c r="F730" s="231">
        <v>17.079999999999998</v>
      </c>
      <c r="G730" s="231">
        <f t="shared" si="77"/>
        <v>81.98</v>
      </c>
    </row>
    <row r="731" spans="1:7" ht="33.75" x14ac:dyDescent="0.2">
      <c r="A731" s="242" t="s">
        <v>2185</v>
      </c>
      <c r="B731" s="235" t="s">
        <v>2595</v>
      </c>
      <c r="C731" s="237" t="s">
        <v>2596</v>
      </c>
      <c r="D731" s="238" t="s">
        <v>2147</v>
      </c>
      <c r="E731" s="240">
        <v>5.4</v>
      </c>
      <c r="F731" s="230">
        <v>265.35000000000002</v>
      </c>
      <c r="G731" s="231">
        <f t="shared" si="77"/>
        <v>1432.89</v>
      </c>
    </row>
    <row r="732" spans="1:7" x14ac:dyDescent="0.2">
      <c r="A732" s="225"/>
      <c r="B732" s="226"/>
      <c r="C732" s="227"/>
      <c r="D732" s="228"/>
      <c r="E732" s="229"/>
      <c r="F732" s="232"/>
      <c r="G732" s="231"/>
    </row>
    <row r="733" spans="1:7" x14ac:dyDescent="0.2">
      <c r="A733" s="225"/>
      <c r="B733" s="226"/>
      <c r="C733" s="227"/>
      <c r="D733" s="228"/>
      <c r="E733" s="229"/>
      <c r="F733" s="232"/>
      <c r="G733" s="231"/>
    </row>
    <row r="734" spans="1:7" ht="31.5" x14ac:dyDescent="0.2">
      <c r="A734" s="218" t="s">
        <v>602</v>
      </c>
      <c r="B734" s="219" t="s">
        <v>2617</v>
      </c>
      <c r="C734" s="220" t="s">
        <v>431</v>
      </c>
      <c r="D734" s="221" t="s">
        <v>28</v>
      </c>
      <c r="E734" s="222">
        <v>1</v>
      </c>
      <c r="F734" s="223"/>
      <c r="G734" s="224">
        <f>SUM(G735:G742)</f>
        <v>1521.1499999999999</v>
      </c>
    </row>
    <row r="735" spans="1:7" ht="33.75" x14ac:dyDescent="0.2">
      <c r="A735" s="225" t="s">
        <v>2170</v>
      </c>
      <c r="B735" s="226" t="s">
        <v>2618</v>
      </c>
      <c r="C735" s="227" t="s">
        <v>2619</v>
      </c>
      <c r="D735" s="228" t="s">
        <v>28</v>
      </c>
      <c r="E735" s="229">
        <v>1</v>
      </c>
      <c r="F735" s="232">
        <v>711.89</v>
      </c>
      <c r="G735" s="231">
        <f t="shared" ref="G735:G742" si="78">ROUND(E735*F735,2)</f>
        <v>711.89</v>
      </c>
    </row>
    <row r="736" spans="1:7" ht="22.5" x14ac:dyDescent="0.2">
      <c r="A736" s="225" t="s">
        <v>2173</v>
      </c>
      <c r="B736" s="235" t="s">
        <v>2620</v>
      </c>
      <c r="C736" s="237" t="s">
        <v>2621</v>
      </c>
      <c r="D736" s="238" t="s">
        <v>29</v>
      </c>
      <c r="E736" s="240">
        <v>39.56</v>
      </c>
      <c r="F736" s="231">
        <v>6.01</v>
      </c>
      <c r="G736" s="231">
        <f t="shared" si="78"/>
        <v>237.76</v>
      </c>
    </row>
    <row r="737" spans="1:7" x14ac:dyDescent="0.2">
      <c r="A737" s="225" t="s">
        <v>2176</v>
      </c>
      <c r="B737" s="226" t="s">
        <v>2237</v>
      </c>
      <c r="C737" s="227" t="s">
        <v>2238</v>
      </c>
      <c r="D737" s="228" t="s">
        <v>1532</v>
      </c>
      <c r="E737" s="229">
        <v>3.464</v>
      </c>
      <c r="F737" s="232">
        <v>17.170000000000002</v>
      </c>
      <c r="G737" s="231">
        <f t="shared" si="78"/>
        <v>59.48</v>
      </c>
    </row>
    <row r="738" spans="1:7" x14ac:dyDescent="0.2">
      <c r="A738" s="225" t="s">
        <v>2179</v>
      </c>
      <c r="B738" s="226" t="s">
        <v>2174</v>
      </c>
      <c r="C738" s="227" t="s">
        <v>2175</v>
      </c>
      <c r="D738" s="228" t="s">
        <v>1532</v>
      </c>
      <c r="E738" s="229">
        <v>1.732</v>
      </c>
      <c r="F738" s="232">
        <v>12.45</v>
      </c>
      <c r="G738" s="231">
        <f t="shared" si="78"/>
        <v>21.56</v>
      </c>
    </row>
    <row r="739" spans="1:7" ht="22.5" x14ac:dyDescent="0.2">
      <c r="A739" s="225" t="s">
        <v>2182</v>
      </c>
      <c r="B739" s="226" t="s">
        <v>2429</v>
      </c>
      <c r="C739" s="227" t="s">
        <v>2622</v>
      </c>
      <c r="D739" s="228" t="s">
        <v>734</v>
      </c>
      <c r="E739" s="229">
        <v>4.2200000000000001E-2</v>
      </c>
      <c r="F739" s="232">
        <v>457.39</v>
      </c>
      <c r="G739" s="231">
        <f t="shared" si="78"/>
        <v>19.3</v>
      </c>
    </row>
    <row r="740" spans="1:7" ht="22.5" x14ac:dyDescent="0.2">
      <c r="A740" s="225" t="s">
        <v>2185</v>
      </c>
      <c r="B740" s="226" t="s">
        <v>2623</v>
      </c>
      <c r="C740" s="227" t="s">
        <v>2624</v>
      </c>
      <c r="D740" s="228" t="s">
        <v>28</v>
      </c>
      <c r="E740" s="229">
        <v>1</v>
      </c>
      <c r="F740" s="232">
        <v>440.34</v>
      </c>
      <c r="G740" s="231">
        <f t="shared" si="78"/>
        <v>440.34</v>
      </c>
    </row>
    <row r="741" spans="1:7" ht="22.5" x14ac:dyDescent="0.2">
      <c r="A741" s="225" t="s">
        <v>2188</v>
      </c>
      <c r="B741" s="235" t="s">
        <v>2441</v>
      </c>
      <c r="C741" s="256" t="s">
        <v>2442</v>
      </c>
      <c r="D741" s="257" t="s">
        <v>1532</v>
      </c>
      <c r="E741" s="267">
        <v>1</v>
      </c>
      <c r="F741" s="259">
        <v>13.74</v>
      </c>
      <c r="G741" s="231">
        <f t="shared" si="78"/>
        <v>13.74</v>
      </c>
    </row>
    <row r="742" spans="1:7" x14ac:dyDescent="0.2">
      <c r="A742" s="225" t="s">
        <v>2191</v>
      </c>
      <c r="B742" s="235" t="s">
        <v>2443</v>
      </c>
      <c r="C742" s="237" t="s">
        <v>2444</v>
      </c>
      <c r="D742" s="238" t="s">
        <v>1532</v>
      </c>
      <c r="E742" s="240">
        <v>1</v>
      </c>
      <c r="F742" s="231">
        <v>17.079999999999998</v>
      </c>
      <c r="G742" s="231">
        <f t="shared" si="78"/>
        <v>17.079999999999998</v>
      </c>
    </row>
    <row r="743" spans="1:7" x14ac:dyDescent="0.2">
      <c r="A743" s="225"/>
      <c r="B743" s="226"/>
      <c r="C743" s="227"/>
      <c r="D743" s="228"/>
      <c r="E743" s="229"/>
      <c r="F743" s="232"/>
      <c r="G743" s="231"/>
    </row>
    <row r="744" spans="1:7" x14ac:dyDescent="0.2">
      <c r="A744" s="225"/>
      <c r="B744" s="226"/>
      <c r="C744" s="227"/>
      <c r="D744" s="228"/>
      <c r="E744" s="229"/>
      <c r="F744" s="232"/>
      <c r="G744" s="231"/>
    </row>
    <row r="745" spans="1:7" ht="42" x14ac:dyDescent="0.2">
      <c r="A745" s="218" t="s">
        <v>603</v>
      </c>
      <c r="B745" s="233" t="s">
        <v>2244</v>
      </c>
      <c r="C745" s="220" t="s">
        <v>432</v>
      </c>
      <c r="D745" s="221" t="s">
        <v>12</v>
      </c>
      <c r="E745" s="222">
        <v>1</v>
      </c>
      <c r="F745" s="223"/>
      <c r="G745" s="224">
        <f>SUM(G746:G754)</f>
        <v>498.58</v>
      </c>
    </row>
    <row r="746" spans="1:7" ht="22.5" x14ac:dyDescent="0.2">
      <c r="A746" s="241" t="s">
        <v>2170</v>
      </c>
      <c r="B746" s="235" t="s">
        <v>2625</v>
      </c>
      <c r="C746" s="227" t="s">
        <v>2626</v>
      </c>
      <c r="D746" s="236" t="s">
        <v>29</v>
      </c>
      <c r="E746" s="229">
        <v>9.68</v>
      </c>
      <c r="F746" s="231">
        <v>39.200000000000003</v>
      </c>
      <c r="G746" s="231">
        <f t="shared" ref="G746:G754" si="79">ROUND(E746*F746,2)</f>
        <v>379.46</v>
      </c>
    </row>
    <row r="747" spans="1:7" ht="22.5" x14ac:dyDescent="0.2">
      <c r="A747" s="241" t="s">
        <v>2173</v>
      </c>
      <c r="B747" s="235" t="s">
        <v>2627</v>
      </c>
      <c r="C747" s="227" t="s">
        <v>2628</v>
      </c>
      <c r="D747" s="236" t="s">
        <v>28</v>
      </c>
      <c r="E747" s="229">
        <v>4</v>
      </c>
      <c r="F747" s="231">
        <v>6.44</v>
      </c>
      <c r="G747" s="231">
        <f t="shared" si="79"/>
        <v>25.76</v>
      </c>
    </row>
    <row r="748" spans="1:7" ht="22.5" x14ac:dyDescent="0.2">
      <c r="A748" s="242" t="s">
        <v>2176</v>
      </c>
      <c r="B748" s="235" t="s">
        <v>2439</v>
      </c>
      <c r="C748" s="237" t="s">
        <v>2574</v>
      </c>
      <c r="D748" s="238" t="s">
        <v>28</v>
      </c>
      <c r="E748" s="240">
        <v>0.1</v>
      </c>
      <c r="F748" s="231">
        <f>SUM(G746:G747)</f>
        <v>405.21999999999997</v>
      </c>
      <c r="G748" s="231">
        <f t="shared" si="79"/>
        <v>40.520000000000003</v>
      </c>
    </row>
    <row r="749" spans="1:7" x14ac:dyDescent="0.2">
      <c r="A749" s="241" t="s">
        <v>2176</v>
      </c>
      <c r="B749" s="235" t="s">
        <v>2405</v>
      </c>
      <c r="C749" s="237" t="s">
        <v>2629</v>
      </c>
      <c r="D749" s="238" t="s">
        <v>2407</v>
      </c>
      <c r="E749" s="240">
        <f>E746*0.01</f>
        <v>9.6799999999999997E-2</v>
      </c>
      <c r="F749" s="231">
        <v>37.5</v>
      </c>
      <c r="G749" s="231">
        <f t="shared" si="79"/>
        <v>3.63</v>
      </c>
    </row>
    <row r="750" spans="1:7" ht="22.5" x14ac:dyDescent="0.2">
      <c r="A750" s="241" t="s">
        <v>2179</v>
      </c>
      <c r="B750" s="235" t="s">
        <v>2412</v>
      </c>
      <c r="C750" s="237" t="s">
        <v>2630</v>
      </c>
      <c r="D750" s="238" t="s">
        <v>2407</v>
      </c>
      <c r="E750" s="240">
        <f>E746*0.025</f>
        <v>0.24199999999999999</v>
      </c>
      <c r="F750" s="231">
        <v>19.190000000000001</v>
      </c>
      <c r="G750" s="231">
        <f t="shared" si="79"/>
        <v>4.6399999999999997</v>
      </c>
    </row>
    <row r="751" spans="1:7" x14ac:dyDescent="0.2">
      <c r="A751" s="241" t="s">
        <v>2182</v>
      </c>
      <c r="B751" s="235" t="s">
        <v>2414</v>
      </c>
      <c r="C751" s="237" t="s">
        <v>2631</v>
      </c>
      <c r="D751" s="238" t="s">
        <v>734</v>
      </c>
      <c r="E751" s="240">
        <f>E750*2</f>
        <v>0.48399999999999999</v>
      </c>
      <c r="F751" s="231">
        <v>8.2100000000000009</v>
      </c>
      <c r="G751" s="231">
        <f t="shared" si="79"/>
        <v>3.97</v>
      </c>
    </row>
    <row r="752" spans="1:7" ht="22.5" x14ac:dyDescent="0.2">
      <c r="A752" s="241" t="s">
        <v>2185</v>
      </c>
      <c r="B752" s="235" t="s">
        <v>2418</v>
      </c>
      <c r="C752" s="237" t="s">
        <v>2419</v>
      </c>
      <c r="D752" s="238" t="s">
        <v>1532</v>
      </c>
      <c r="E752" s="240">
        <f>E746*0.1</f>
        <v>0.96799999999999997</v>
      </c>
      <c r="F752" s="231">
        <v>12.89</v>
      </c>
      <c r="G752" s="231">
        <f t="shared" si="79"/>
        <v>12.48</v>
      </c>
    </row>
    <row r="753" spans="1:7" x14ac:dyDescent="0.2">
      <c r="A753" s="241" t="s">
        <v>2188</v>
      </c>
      <c r="B753" s="235" t="s">
        <v>2174</v>
      </c>
      <c r="C753" s="237" t="s">
        <v>2175</v>
      </c>
      <c r="D753" s="238" t="s">
        <v>1532</v>
      </c>
      <c r="E753" s="240">
        <f>E752*2</f>
        <v>1.9359999999999999</v>
      </c>
      <c r="F753" s="232">
        <v>12.45</v>
      </c>
      <c r="G753" s="231">
        <f t="shared" si="79"/>
        <v>24.1</v>
      </c>
    </row>
    <row r="754" spans="1:7" ht="22.5" x14ac:dyDescent="0.2">
      <c r="A754" s="241" t="s">
        <v>2191</v>
      </c>
      <c r="B754" s="235" t="s">
        <v>2422</v>
      </c>
      <c r="C754" s="237" t="s">
        <v>2632</v>
      </c>
      <c r="D754" s="238" t="s">
        <v>1532</v>
      </c>
      <c r="E754" s="240">
        <f>E750</f>
        <v>0.24199999999999999</v>
      </c>
      <c r="F754" s="231">
        <v>16.600000000000001</v>
      </c>
      <c r="G754" s="231">
        <f t="shared" si="79"/>
        <v>4.0199999999999996</v>
      </c>
    </row>
    <row r="755" spans="1:7" x14ac:dyDescent="0.2">
      <c r="A755" s="225"/>
      <c r="B755" s="226"/>
      <c r="C755" s="227"/>
      <c r="D755" s="228"/>
      <c r="E755" s="229"/>
      <c r="F755" s="232"/>
      <c r="G755" s="231"/>
    </row>
    <row r="756" spans="1:7" x14ac:dyDescent="0.2">
      <c r="A756" s="225"/>
      <c r="B756" s="226"/>
      <c r="C756" s="227"/>
      <c r="D756" s="228"/>
      <c r="E756" s="229"/>
      <c r="F756" s="232"/>
      <c r="G756" s="231"/>
    </row>
    <row r="757" spans="1:7" ht="42" x14ac:dyDescent="0.2">
      <c r="A757" s="218" t="s">
        <v>604</v>
      </c>
      <c r="B757" s="233" t="s">
        <v>2244</v>
      </c>
      <c r="C757" s="220" t="s">
        <v>433</v>
      </c>
      <c r="D757" s="221" t="s">
        <v>12</v>
      </c>
      <c r="E757" s="222">
        <v>1</v>
      </c>
      <c r="F757" s="223"/>
      <c r="G757" s="224">
        <f>SUM(G758:G766)</f>
        <v>249.29999999999998</v>
      </c>
    </row>
    <row r="758" spans="1:7" ht="22.5" x14ac:dyDescent="0.2">
      <c r="A758" s="241" t="s">
        <v>2170</v>
      </c>
      <c r="B758" s="235" t="s">
        <v>2625</v>
      </c>
      <c r="C758" s="227" t="s">
        <v>2633</v>
      </c>
      <c r="D758" s="236" t="s">
        <v>29</v>
      </c>
      <c r="E758" s="229">
        <v>4.84</v>
      </c>
      <c r="F758" s="231">
        <v>39.200000000000003</v>
      </c>
      <c r="G758" s="231">
        <f t="shared" ref="G758:G766" si="80">ROUND(E758*F758,2)</f>
        <v>189.73</v>
      </c>
    </row>
    <row r="759" spans="1:7" ht="22.5" x14ac:dyDescent="0.2">
      <c r="A759" s="241" t="s">
        <v>2173</v>
      </c>
      <c r="B759" s="235" t="s">
        <v>2627</v>
      </c>
      <c r="C759" s="227" t="s">
        <v>2628</v>
      </c>
      <c r="D759" s="236" t="s">
        <v>28</v>
      </c>
      <c r="E759" s="229">
        <v>2</v>
      </c>
      <c r="F759" s="231">
        <v>6.44</v>
      </c>
      <c r="G759" s="231">
        <f t="shared" si="80"/>
        <v>12.88</v>
      </c>
    </row>
    <row r="760" spans="1:7" ht="22.5" x14ac:dyDescent="0.2">
      <c r="A760" s="242" t="s">
        <v>2176</v>
      </c>
      <c r="B760" s="235" t="s">
        <v>2439</v>
      </c>
      <c r="C760" s="237" t="s">
        <v>2574</v>
      </c>
      <c r="D760" s="238" t="s">
        <v>28</v>
      </c>
      <c r="E760" s="240">
        <v>0.1</v>
      </c>
      <c r="F760" s="231">
        <f>SUM(G758:G759)</f>
        <v>202.60999999999999</v>
      </c>
      <c r="G760" s="231">
        <f t="shared" si="80"/>
        <v>20.260000000000002</v>
      </c>
    </row>
    <row r="761" spans="1:7" x14ac:dyDescent="0.2">
      <c r="A761" s="241" t="s">
        <v>2176</v>
      </c>
      <c r="B761" s="235" t="s">
        <v>2405</v>
      </c>
      <c r="C761" s="237" t="s">
        <v>2629</v>
      </c>
      <c r="D761" s="238" t="s">
        <v>2407</v>
      </c>
      <c r="E761" s="240">
        <f>E758*0.01</f>
        <v>4.8399999999999999E-2</v>
      </c>
      <c r="F761" s="231">
        <v>37.5</v>
      </c>
      <c r="G761" s="231">
        <f t="shared" si="80"/>
        <v>1.82</v>
      </c>
    </row>
    <row r="762" spans="1:7" ht="22.5" x14ac:dyDescent="0.2">
      <c r="A762" s="241" t="s">
        <v>2179</v>
      </c>
      <c r="B762" s="235" t="s">
        <v>2412</v>
      </c>
      <c r="C762" s="237" t="s">
        <v>2630</v>
      </c>
      <c r="D762" s="238" t="s">
        <v>2407</v>
      </c>
      <c r="E762" s="240">
        <f>E758*0.025</f>
        <v>0.121</v>
      </c>
      <c r="F762" s="231">
        <v>19.190000000000001</v>
      </c>
      <c r="G762" s="231">
        <f t="shared" si="80"/>
        <v>2.3199999999999998</v>
      </c>
    </row>
    <row r="763" spans="1:7" x14ac:dyDescent="0.2">
      <c r="A763" s="241" t="s">
        <v>2182</v>
      </c>
      <c r="B763" s="235" t="s">
        <v>2414</v>
      </c>
      <c r="C763" s="237" t="s">
        <v>2631</v>
      </c>
      <c r="D763" s="238" t="s">
        <v>734</v>
      </c>
      <c r="E763" s="240">
        <f>E762*2</f>
        <v>0.24199999999999999</v>
      </c>
      <c r="F763" s="231">
        <v>8.2100000000000009</v>
      </c>
      <c r="G763" s="231">
        <f t="shared" si="80"/>
        <v>1.99</v>
      </c>
    </row>
    <row r="764" spans="1:7" ht="22.5" x14ac:dyDescent="0.2">
      <c r="A764" s="241" t="s">
        <v>2185</v>
      </c>
      <c r="B764" s="235" t="s">
        <v>2418</v>
      </c>
      <c r="C764" s="237" t="s">
        <v>2419</v>
      </c>
      <c r="D764" s="238" t="s">
        <v>1532</v>
      </c>
      <c r="E764" s="240">
        <f>E758*0.1</f>
        <v>0.48399999999999999</v>
      </c>
      <c r="F764" s="231">
        <v>12.89</v>
      </c>
      <c r="G764" s="231">
        <f t="shared" si="80"/>
        <v>6.24</v>
      </c>
    </row>
    <row r="765" spans="1:7" x14ac:dyDescent="0.2">
      <c r="A765" s="241" t="s">
        <v>2188</v>
      </c>
      <c r="B765" s="235" t="s">
        <v>2174</v>
      </c>
      <c r="C765" s="237" t="s">
        <v>2175</v>
      </c>
      <c r="D765" s="238" t="s">
        <v>1532</v>
      </c>
      <c r="E765" s="240">
        <f>E764*2</f>
        <v>0.96799999999999997</v>
      </c>
      <c r="F765" s="232">
        <v>12.45</v>
      </c>
      <c r="G765" s="231">
        <f t="shared" si="80"/>
        <v>12.05</v>
      </c>
    </row>
    <row r="766" spans="1:7" ht="22.5" x14ac:dyDescent="0.2">
      <c r="A766" s="241" t="s">
        <v>2191</v>
      </c>
      <c r="B766" s="235" t="s">
        <v>2422</v>
      </c>
      <c r="C766" s="237" t="s">
        <v>2632</v>
      </c>
      <c r="D766" s="238" t="s">
        <v>1532</v>
      </c>
      <c r="E766" s="240">
        <f>E762</f>
        <v>0.121</v>
      </c>
      <c r="F766" s="231">
        <v>16.600000000000001</v>
      </c>
      <c r="G766" s="231">
        <f t="shared" si="80"/>
        <v>2.0099999999999998</v>
      </c>
    </row>
    <row r="767" spans="1:7" x14ac:dyDescent="0.2">
      <c r="A767" s="225"/>
      <c r="B767" s="226"/>
      <c r="C767" s="227"/>
      <c r="D767" s="228"/>
      <c r="E767" s="229"/>
      <c r="F767" s="232"/>
      <c r="G767" s="231"/>
    </row>
    <row r="768" spans="1:7" x14ac:dyDescent="0.2">
      <c r="A768" s="225"/>
      <c r="B768" s="226"/>
      <c r="C768" s="227"/>
      <c r="D768" s="228"/>
      <c r="E768" s="229"/>
      <c r="F768" s="232"/>
      <c r="G768" s="231"/>
    </row>
    <row r="769" spans="1:7" ht="31.5" x14ac:dyDescent="0.2">
      <c r="A769" s="218" t="s">
        <v>605</v>
      </c>
      <c r="B769" s="233" t="s">
        <v>2244</v>
      </c>
      <c r="C769" s="220" t="s">
        <v>2634</v>
      </c>
      <c r="D769" s="221" t="s">
        <v>28</v>
      </c>
      <c r="E769" s="222">
        <v>1</v>
      </c>
      <c r="F769" s="223"/>
      <c r="G769" s="224">
        <f>SUM(G770:G775)</f>
        <v>589.88000000000011</v>
      </c>
    </row>
    <row r="770" spans="1:7" ht="22.5" x14ac:dyDescent="0.2">
      <c r="A770" s="241" t="s">
        <v>2170</v>
      </c>
      <c r="B770" s="235" t="s">
        <v>2620</v>
      </c>
      <c r="C770" s="237" t="s">
        <v>2635</v>
      </c>
      <c r="D770" s="238" t="s">
        <v>29</v>
      </c>
      <c r="E770" s="240">
        <v>26.22</v>
      </c>
      <c r="F770" s="231">
        <v>6.01</v>
      </c>
      <c r="G770" s="231">
        <f t="shared" ref="G770:G775" si="81">ROUND(E770*F770,2)</f>
        <v>157.58000000000001</v>
      </c>
    </row>
    <row r="771" spans="1:7" ht="22.5" x14ac:dyDescent="0.2">
      <c r="A771" s="241" t="s">
        <v>2173</v>
      </c>
      <c r="B771" s="235" t="s">
        <v>2636</v>
      </c>
      <c r="C771" s="237" t="s">
        <v>2637</v>
      </c>
      <c r="D771" s="238" t="s">
        <v>29</v>
      </c>
      <c r="E771" s="240">
        <v>15.96</v>
      </c>
      <c r="F771" s="231">
        <v>7.72</v>
      </c>
      <c r="G771" s="231">
        <f t="shared" si="81"/>
        <v>123.21</v>
      </c>
    </row>
    <row r="772" spans="1:7" ht="33.75" x14ac:dyDescent="0.2">
      <c r="A772" s="241" t="s">
        <v>2176</v>
      </c>
      <c r="B772" s="235" t="s">
        <v>2638</v>
      </c>
      <c r="C772" s="237" t="s">
        <v>2639</v>
      </c>
      <c r="D772" s="238" t="s">
        <v>28</v>
      </c>
      <c r="E772" s="240">
        <v>3</v>
      </c>
      <c r="F772" s="231">
        <v>7.76</v>
      </c>
      <c r="G772" s="231">
        <f t="shared" si="81"/>
        <v>23.28</v>
      </c>
    </row>
    <row r="773" spans="1:7" ht="33.75" x14ac:dyDescent="0.2">
      <c r="A773" s="241" t="s">
        <v>2179</v>
      </c>
      <c r="B773" s="235" t="s">
        <v>2640</v>
      </c>
      <c r="C773" s="237" t="s">
        <v>2641</v>
      </c>
      <c r="D773" s="238" t="s">
        <v>28</v>
      </c>
      <c r="E773" s="240">
        <v>1</v>
      </c>
      <c r="F773" s="231">
        <v>4.7300000000000004</v>
      </c>
      <c r="G773" s="231">
        <f t="shared" si="81"/>
        <v>4.7300000000000004</v>
      </c>
    </row>
    <row r="774" spans="1:7" ht="22.5" x14ac:dyDescent="0.2">
      <c r="A774" s="241" t="s">
        <v>2182</v>
      </c>
      <c r="B774" s="235" t="s">
        <v>2441</v>
      </c>
      <c r="C774" s="256" t="s">
        <v>2642</v>
      </c>
      <c r="D774" s="257" t="s">
        <v>1532</v>
      </c>
      <c r="E774" s="267">
        <v>9.1199999999999992</v>
      </c>
      <c r="F774" s="259">
        <v>13.74</v>
      </c>
      <c r="G774" s="231">
        <f t="shared" si="81"/>
        <v>125.31</v>
      </c>
    </row>
    <row r="775" spans="1:7" ht="22.5" x14ac:dyDescent="0.2">
      <c r="A775" s="241" t="s">
        <v>2185</v>
      </c>
      <c r="B775" s="235" t="s">
        <v>2443</v>
      </c>
      <c r="C775" s="237" t="s">
        <v>2643</v>
      </c>
      <c r="D775" s="238" t="s">
        <v>1532</v>
      </c>
      <c r="E775" s="240">
        <v>9.1199999999999992</v>
      </c>
      <c r="F775" s="231">
        <v>17.079999999999998</v>
      </c>
      <c r="G775" s="231">
        <f t="shared" si="81"/>
        <v>155.77000000000001</v>
      </c>
    </row>
    <row r="776" spans="1:7" x14ac:dyDescent="0.2">
      <c r="A776" s="241"/>
      <c r="B776" s="235"/>
      <c r="C776" s="237"/>
      <c r="D776" s="238"/>
      <c r="E776" s="240"/>
      <c r="F776" s="231"/>
      <c r="G776" s="231"/>
    </row>
    <row r="777" spans="1:7" x14ac:dyDescent="0.2">
      <c r="A777" s="225"/>
      <c r="B777" s="226"/>
      <c r="C777" s="227"/>
      <c r="D777" s="228"/>
      <c r="E777" s="229"/>
      <c r="F777" s="232"/>
      <c r="G777" s="231"/>
    </row>
    <row r="778" spans="1:7" ht="31.5" x14ac:dyDescent="0.2">
      <c r="A778" s="218" t="s">
        <v>606</v>
      </c>
      <c r="B778" s="233" t="s">
        <v>2244</v>
      </c>
      <c r="C778" s="220" t="s">
        <v>434</v>
      </c>
      <c r="D778" s="221" t="s">
        <v>28</v>
      </c>
      <c r="E778" s="222">
        <v>1</v>
      </c>
      <c r="F778" s="223"/>
      <c r="G778" s="224">
        <f>SUM(G779:G784)</f>
        <v>335.69</v>
      </c>
    </row>
    <row r="779" spans="1:7" ht="22.5" x14ac:dyDescent="0.2">
      <c r="A779" s="241" t="s">
        <v>2170</v>
      </c>
      <c r="B779" s="235" t="s">
        <v>2620</v>
      </c>
      <c r="C779" s="237" t="s">
        <v>2635</v>
      </c>
      <c r="D779" s="238" t="s">
        <v>29</v>
      </c>
      <c r="E779" s="240">
        <v>14.72</v>
      </c>
      <c r="F779" s="231">
        <v>6.01</v>
      </c>
      <c r="G779" s="231">
        <f t="shared" ref="G779:G784" si="82">ROUND(E779*F779,2)</f>
        <v>88.47</v>
      </c>
    </row>
    <row r="780" spans="1:7" ht="22.5" x14ac:dyDescent="0.2">
      <c r="A780" s="241" t="s">
        <v>2173</v>
      </c>
      <c r="B780" s="235" t="s">
        <v>2636</v>
      </c>
      <c r="C780" s="237" t="s">
        <v>2637</v>
      </c>
      <c r="D780" s="238" t="s">
        <v>29</v>
      </c>
      <c r="E780" s="240">
        <v>8.9600000000000009</v>
      </c>
      <c r="F780" s="231">
        <v>7.72</v>
      </c>
      <c r="G780" s="231">
        <f t="shared" si="82"/>
        <v>69.17</v>
      </c>
    </row>
    <row r="781" spans="1:7" ht="33.75" x14ac:dyDescent="0.2">
      <c r="A781" s="241" t="s">
        <v>2176</v>
      </c>
      <c r="B781" s="235" t="s">
        <v>2638</v>
      </c>
      <c r="C781" s="237" t="s">
        <v>2639</v>
      </c>
      <c r="D781" s="238" t="s">
        <v>28</v>
      </c>
      <c r="E781" s="240">
        <v>2</v>
      </c>
      <c r="F781" s="231">
        <v>7.76</v>
      </c>
      <c r="G781" s="231">
        <f t="shared" si="82"/>
        <v>15.52</v>
      </c>
    </row>
    <row r="782" spans="1:7" ht="33.75" x14ac:dyDescent="0.2">
      <c r="A782" s="241" t="s">
        <v>2179</v>
      </c>
      <c r="B782" s="235" t="s">
        <v>2640</v>
      </c>
      <c r="C782" s="237" t="s">
        <v>2641</v>
      </c>
      <c r="D782" s="238" t="s">
        <v>28</v>
      </c>
      <c r="E782" s="240">
        <v>1</v>
      </c>
      <c r="F782" s="231">
        <v>4.7300000000000004</v>
      </c>
      <c r="G782" s="231">
        <f t="shared" si="82"/>
        <v>4.7300000000000004</v>
      </c>
    </row>
    <row r="783" spans="1:7" ht="22.5" x14ac:dyDescent="0.2">
      <c r="A783" s="241" t="s">
        <v>2182</v>
      </c>
      <c r="B783" s="235" t="s">
        <v>2441</v>
      </c>
      <c r="C783" s="256" t="s">
        <v>2642</v>
      </c>
      <c r="D783" s="257" t="s">
        <v>1532</v>
      </c>
      <c r="E783" s="267">
        <v>5.12</v>
      </c>
      <c r="F783" s="259">
        <v>13.74</v>
      </c>
      <c r="G783" s="231">
        <f t="shared" si="82"/>
        <v>70.349999999999994</v>
      </c>
    </row>
    <row r="784" spans="1:7" ht="22.5" x14ac:dyDescent="0.2">
      <c r="A784" s="241" t="s">
        <v>2185</v>
      </c>
      <c r="B784" s="235" t="s">
        <v>2443</v>
      </c>
      <c r="C784" s="237" t="s">
        <v>2643</v>
      </c>
      <c r="D784" s="238" t="s">
        <v>1532</v>
      </c>
      <c r="E784" s="240">
        <v>5.12</v>
      </c>
      <c r="F784" s="231">
        <v>17.079999999999998</v>
      </c>
      <c r="G784" s="231">
        <f t="shared" si="82"/>
        <v>87.45</v>
      </c>
    </row>
    <row r="785" spans="1:7" x14ac:dyDescent="0.2">
      <c r="A785" s="225"/>
      <c r="B785" s="226"/>
      <c r="C785" s="227"/>
      <c r="D785" s="228"/>
      <c r="E785" s="229"/>
      <c r="F785" s="232"/>
      <c r="G785" s="231"/>
    </row>
    <row r="786" spans="1:7" x14ac:dyDescent="0.2">
      <c r="A786" s="225"/>
      <c r="B786" s="226"/>
      <c r="C786" s="227"/>
      <c r="D786" s="228"/>
      <c r="E786" s="229"/>
      <c r="F786" s="232"/>
      <c r="G786" s="231"/>
    </row>
    <row r="787" spans="1:7" ht="52.5" x14ac:dyDescent="0.2">
      <c r="A787" s="218" t="s">
        <v>607</v>
      </c>
      <c r="B787" s="233" t="s">
        <v>2244</v>
      </c>
      <c r="C787" s="220" t="s">
        <v>435</v>
      </c>
      <c r="D787" s="221" t="s">
        <v>12</v>
      </c>
      <c r="E787" s="222">
        <v>1</v>
      </c>
      <c r="F787" s="223"/>
      <c r="G787" s="224">
        <f>SUM(G788:G796)</f>
        <v>744.23000000000013</v>
      </c>
    </row>
    <row r="788" spans="1:7" ht="22.5" x14ac:dyDescent="0.2">
      <c r="A788" s="241" t="s">
        <v>2170</v>
      </c>
      <c r="B788" s="235" t="s">
        <v>2625</v>
      </c>
      <c r="C788" s="227" t="s">
        <v>2644</v>
      </c>
      <c r="D788" s="236" t="s">
        <v>29</v>
      </c>
      <c r="E788" s="229">
        <v>15</v>
      </c>
      <c r="F788" s="231">
        <v>39.200000000000003</v>
      </c>
      <c r="G788" s="231">
        <f t="shared" ref="G788:G796" si="83">ROUND(E788*F788,2)</f>
        <v>588</v>
      </c>
    </row>
    <row r="789" spans="1:7" ht="22.5" x14ac:dyDescent="0.2">
      <c r="A789" s="241" t="s">
        <v>2173</v>
      </c>
      <c r="B789" s="235" t="s">
        <v>2645</v>
      </c>
      <c r="C789" s="227" t="s">
        <v>2646</v>
      </c>
      <c r="D789" s="236" t="s">
        <v>28</v>
      </c>
      <c r="E789" s="229">
        <v>1</v>
      </c>
      <c r="F789" s="231">
        <v>14.11</v>
      </c>
      <c r="G789" s="231">
        <f t="shared" si="83"/>
        <v>14.11</v>
      </c>
    </row>
    <row r="790" spans="1:7" ht="22.5" x14ac:dyDescent="0.2">
      <c r="A790" s="242" t="s">
        <v>2176</v>
      </c>
      <c r="B790" s="235" t="s">
        <v>2439</v>
      </c>
      <c r="C790" s="237" t="s">
        <v>2574</v>
      </c>
      <c r="D790" s="238" t="s">
        <v>28</v>
      </c>
      <c r="E790" s="240">
        <v>0.1</v>
      </c>
      <c r="F790" s="231">
        <f>SUM(G788:G789)</f>
        <v>602.11</v>
      </c>
      <c r="G790" s="231">
        <f t="shared" si="83"/>
        <v>60.21</v>
      </c>
    </row>
    <row r="791" spans="1:7" x14ac:dyDescent="0.2">
      <c r="A791" s="241" t="s">
        <v>2176</v>
      </c>
      <c r="B791" s="235" t="s">
        <v>2405</v>
      </c>
      <c r="C791" s="237" t="s">
        <v>2629</v>
      </c>
      <c r="D791" s="238" t="s">
        <v>2407</v>
      </c>
      <c r="E791" s="240">
        <f>E788*0.01</f>
        <v>0.15</v>
      </c>
      <c r="F791" s="231">
        <v>37.5</v>
      </c>
      <c r="G791" s="231">
        <f t="shared" si="83"/>
        <v>5.63</v>
      </c>
    </row>
    <row r="792" spans="1:7" ht="22.5" x14ac:dyDescent="0.2">
      <c r="A792" s="241" t="s">
        <v>2179</v>
      </c>
      <c r="B792" s="235" t="s">
        <v>2412</v>
      </c>
      <c r="C792" s="237" t="s">
        <v>2630</v>
      </c>
      <c r="D792" s="238" t="s">
        <v>2407</v>
      </c>
      <c r="E792" s="240">
        <f>E788*0.025</f>
        <v>0.375</v>
      </c>
      <c r="F792" s="231">
        <v>19.190000000000001</v>
      </c>
      <c r="G792" s="231">
        <f t="shared" si="83"/>
        <v>7.2</v>
      </c>
    </row>
    <row r="793" spans="1:7" x14ac:dyDescent="0.2">
      <c r="A793" s="241" t="s">
        <v>2182</v>
      </c>
      <c r="B793" s="235" t="s">
        <v>2414</v>
      </c>
      <c r="C793" s="237" t="s">
        <v>2631</v>
      </c>
      <c r="D793" s="238" t="s">
        <v>734</v>
      </c>
      <c r="E793" s="240">
        <f>E792*2</f>
        <v>0.75</v>
      </c>
      <c r="F793" s="231">
        <v>8.2100000000000009</v>
      </c>
      <c r="G793" s="231">
        <f t="shared" si="83"/>
        <v>6.16</v>
      </c>
    </row>
    <row r="794" spans="1:7" ht="22.5" x14ac:dyDescent="0.2">
      <c r="A794" s="241" t="s">
        <v>2185</v>
      </c>
      <c r="B794" s="235" t="s">
        <v>2418</v>
      </c>
      <c r="C794" s="237" t="s">
        <v>2419</v>
      </c>
      <c r="D794" s="238" t="s">
        <v>1532</v>
      </c>
      <c r="E794" s="240">
        <f>E788*0.1</f>
        <v>1.5</v>
      </c>
      <c r="F794" s="231">
        <v>12.89</v>
      </c>
      <c r="G794" s="231">
        <f t="shared" si="83"/>
        <v>19.34</v>
      </c>
    </row>
    <row r="795" spans="1:7" x14ac:dyDescent="0.2">
      <c r="A795" s="241" t="s">
        <v>2188</v>
      </c>
      <c r="B795" s="235" t="s">
        <v>2174</v>
      </c>
      <c r="C795" s="237" t="s">
        <v>2175</v>
      </c>
      <c r="D795" s="238" t="s">
        <v>1532</v>
      </c>
      <c r="E795" s="240">
        <f>E794*2</f>
        <v>3</v>
      </c>
      <c r="F795" s="232">
        <v>12.45</v>
      </c>
      <c r="G795" s="231">
        <f t="shared" si="83"/>
        <v>37.35</v>
      </c>
    </row>
    <row r="796" spans="1:7" ht="22.5" x14ac:dyDescent="0.2">
      <c r="A796" s="241" t="s">
        <v>2191</v>
      </c>
      <c r="B796" s="235" t="s">
        <v>2422</v>
      </c>
      <c r="C796" s="237" t="s">
        <v>2632</v>
      </c>
      <c r="D796" s="238" t="s">
        <v>1532</v>
      </c>
      <c r="E796" s="240">
        <f>E792</f>
        <v>0.375</v>
      </c>
      <c r="F796" s="231">
        <v>16.600000000000001</v>
      </c>
      <c r="G796" s="231">
        <f t="shared" si="83"/>
        <v>6.23</v>
      </c>
    </row>
    <row r="797" spans="1:7" x14ac:dyDescent="0.2">
      <c r="A797" s="225"/>
      <c r="B797" s="226"/>
      <c r="C797" s="227"/>
      <c r="D797" s="228"/>
      <c r="E797" s="229"/>
      <c r="F797" s="232"/>
      <c r="G797" s="231"/>
    </row>
    <row r="798" spans="1:7" x14ac:dyDescent="0.2">
      <c r="A798" s="225"/>
      <c r="B798" s="226"/>
      <c r="C798" s="227"/>
      <c r="D798" s="228"/>
      <c r="E798" s="229"/>
      <c r="F798" s="232"/>
      <c r="G798" s="231"/>
    </row>
    <row r="799" spans="1:7" ht="42" x14ac:dyDescent="0.2">
      <c r="A799" s="218" t="s">
        <v>608</v>
      </c>
      <c r="B799" s="233" t="s">
        <v>2244</v>
      </c>
      <c r="C799" s="220" t="s">
        <v>436</v>
      </c>
      <c r="D799" s="221" t="s">
        <v>2169</v>
      </c>
      <c r="E799" s="222">
        <v>1</v>
      </c>
      <c r="F799" s="223"/>
      <c r="G799" s="224">
        <f>SUM(G800:G811)</f>
        <v>5884.2500000000009</v>
      </c>
    </row>
    <row r="800" spans="1:7" x14ac:dyDescent="0.2">
      <c r="A800" s="225" t="s">
        <v>2170</v>
      </c>
      <c r="B800" s="226" t="s">
        <v>2647</v>
      </c>
      <c r="C800" s="227" t="s">
        <v>2648</v>
      </c>
      <c r="D800" s="228" t="s">
        <v>29</v>
      </c>
      <c r="E800" s="229">
        <v>391.5</v>
      </c>
      <c r="F800" s="232">
        <v>5.42</v>
      </c>
      <c r="G800" s="231">
        <f t="shared" ref="G800:G811" si="84">ROUND(E800*F800,2)</f>
        <v>2121.9299999999998</v>
      </c>
    </row>
    <row r="801" spans="1:7" ht="22.5" x14ac:dyDescent="0.2">
      <c r="A801" s="225" t="s">
        <v>2173</v>
      </c>
      <c r="B801" s="226" t="s">
        <v>2649</v>
      </c>
      <c r="C801" s="227" t="s">
        <v>2650</v>
      </c>
      <c r="D801" s="228" t="s">
        <v>29</v>
      </c>
      <c r="E801" s="229">
        <v>90.59</v>
      </c>
      <c r="F801" s="232">
        <v>6.46</v>
      </c>
      <c r="G801" s="231">
        <f t="shared" si="84"/>
        <v>585.21</v>
      </c>
    </row>
    <row r="802" spans="1:7" ht="22.5" x14ac:dyDescent="0.2">
      <c r="A802" s="242" t="s">
        <v>2176</v>
      </c>
      <c r="B802" s="235" t="s">
        <v>2439</v>
      </c>
      <c r="C802" s="237" t="s">
        <v>2574</v>
      </c>
      <c r="D802" s="238" t="s">
        <v>28</v>
      </c>
      <c r="E802" s="240">
        <v>0.1</v>
      </c>
      <c r="F802" s="231">
        <f>SUM(G800:G801)</f>
        <v>2707.14</v>
      </c>
      <c r="G802" s="231">
        <f t="shared" si="84"/>
        <v>270.70999999999998</v>
      </c>
    </row>
    <row r="803" spans="1:7" x14ac:dyDescent="0.2">
      <c r="A803" s="241" t="s">
        <v>2176</v>
      </c>
      <c r="B803" s="235" t="s">
        <v>2405</v>
      </c>
      <c r="C803" s="237" t="s">
        <v>2629</v>
      </c>
      <c r="D803" s="238" t="s">
        <v>2407</v>
      </c>
      <c r="E803" s="240">
        <f>SUM(E800:E801)*0.01</f>
        <v>4.8209000000000009</v>
      </c>
      <c r="F803" s="231">
        <v>37.5</v>
      </c>
      <c r="G803" s="231">
        <f t="shared" si="84"/>
        <v>180.78</v>
      </c>
    </row>
    <row r="804" spans="1:7" ht="22.5" x14ac:dyDescent="0.2">
      <c r="A804" s="241" t="s">
        <v>2179</v>
      </c>
      <c r="B804" s="235" t="s">
        <v>2412</v>
      </c>
      <c r="C804" s="237" t="s">
        <v>2630</v>
      </c>
      <c r="D804" s="238" t="s">
        <v>2407</v>
      </c>
      <c r="E804" s="240">
        <f>SUM(E800:E801)*0.025</f>
        <v>12.052250000000001</v>
      </c>
      <c r="F804" s="231">
        <v>19.190000000000001</v>
      </c>
      <c r="G804" s="231">
        <f t="shared" si="84"/>
        <v>231.28</v>
      </c>
    </row>
    <row r="805" spans="1:7" x14ac:dyDescent="0.2">
      <c r="A805" s="241" t="s">
        <v>2182</v>
      </c>
      <c r="B805" s="235" t="s">
        <v>2414</v>
      </c>
      <c r="C805" s="237" t="s">
        <v>2631</v>
      </c>
      <c r="D805" s="238" t="s">
        <v>734</v>
      </c>
      <c r="E805" s="240">
        <f>E804*2</f>
        <v>24.104500000000002</v>
      </c>
      <c r="F805" s="231">
        <v>8.2100000000000009</v>
      </c>
      <c r="G805" s="231">
        <f t="shared" si="84"/>
        <v>197.9</v>
      </c>
    </row>
    <row r="806" spans="1:7" ht="22.5" x14ac:dyDescent="0.2">
      <c r="A806" s="241" t="s">
        <v>2185</v>
      </c>
      <c r="B806" s="235" t="s">
        <v>2418</v>
      </c>
      <c r="C806" s="237" t="s">
        <v>2419</v>
      </c>
      <c r="D806" s="238" t="s">
        <v>1532</v>
      </c>
      <c r="E806" s="240">
        <f>SUM(E800:E801)*0.1</f>
        <v>48.209000000000003</v>
      </c>
      <c r="F806" s="231">
        <v>12.89</v>
      </c>
      <c r="G806" s="231">
        <f t="shared" si="84"/>
        <v>621.41</v>
      </c>
    </row>
    <row r="807" spans="1:7" x14ac:dyDescent="0.2">
      <c r="A807" s="241" t="s">
        <v>2188</v>
      </c>
      <c r="B807" s="235" t="s">
        <v>2174</v>
      </c>
      <c r="C807" s="237" t="s">
        <v>2175</v>
      </c>
      <c r="D807" s="238" t="s">
        <v>1532</v>
      </c>
      <c r="E807" s="240">
        <f>E806*2</f>
        <v>96.418000000000006</v>
      </c>
      <c r="F807" s="232">
        <v>12.45</v>
      </c>
      <c r="G807" s="231">
        <f t="shared" si="84"/>
        <v>1200.4000000000001</v>
      </c>
    </row>
    <row r="808" spans="1:7" ht="22.5" x14ac:dyDescent="0.2">
      <c r="A808" s="241" t="s">
        <v>2191</v>
      </c>
      <c r="B808" s="235" t="s">
        <v>2422</v>
      </c>
      <c r="C808" s="237" t="s">
        <v>2632</v>
      </c>
      <c r="D808" s="238" t="s">
        <v>1532</v>
      </c>
      <c r="E808" s="240">
        <f>E804</f>
        <v>12.052250000000001</v>
      </c>
      <c r="F808" s="231">
        <v>16.600000000000001</v>
      </c>
      <c r="G808" s="231">
        <f t="shared" si="84"/>
        <v>200.07</v>
      </c>
    </row>
    <row r="809" spans="1:7" ht="33.75" x14ac:dyDescent="0.2">
      <c r="A809" s="225" t="s">
        <v>2185</v>
      </c>
      <c r="B809" s="226" t="s">
        <v>2587</v>
      </c>
      <c r="C809" s="227" t="s">
        <v>2588</v>
      </c>
      <c r="D809" s="228" t="s">
        <v>28</v>
      </c>
      <c r="E809" s="229">
        <v>6</v>
      </c>
      <c r="F809" s="232">
        <v>22.71</v>
      </c>
      <c r="G809" s="231">
        <f t="shared" si="84"/>
        <v>136.26</v>
      </c>
    </row>
    <row r="810" spans="1:7" x14ac:dyDescent="0.2">
      <c r="A810" s="225" t="s">
        <v>2188</v>
      </c>
      <c r="B810" s="226" t="s">
        <v>2589</v>
      </c>
      <c r="C810" s="227" t="s">
        <v>2590</v>
      </c>
      <c r="D810" s="228" t="s">
        <v>28</v>
      </c>
      <c r="E810" s="229">
        <v>1</v>
      </c>
      <c r="F810" s="232">
        <v>45.37</v>
      </c>
      <c r="G810" s="231">
        <f t="shared" si="84"/>
        <v>45.37</v>
      </c>
    </row>
    <row r="811" spans="1:7" ht="33.75" x14ac:dyDescent="0.2">
      <c r="A811" s="225" t="s">
        <v>2191</v>
      </c>
      <c r="B811" s="226" t="s">
        <v>2591</v>
      </c>
      <c r="C811" s="227" t="s">
        <v>2592</v>
      </c>
      <c r="D811" s="228" t="s">
        <v>28</v>
      </c>
      <c r="E811" s="229">
        <v>1</v>
      </c>
      <c r="F811" s="232">
        <v>92.93</v>
      </c>
      <c r="G811" s="231">
        <f t="shared" si="84"/>
        <v>92.93</v>
      </c>
    </row>
    <row r="812" spans="1:7" x14ac:dyDescent="0.2">
      <c r="A812" s="241"/>
      <c r="B812" s="235"/>
      <c r="C812" s="237"/>
      <c r="D812" s="238"/>
      <c r="E812" s="240"/>
      <c r="F812" s="230"/>
      <c r="G812" s="231"/>
    </row>
    <row r="813" spans="1:7" x14ac:dyDescent="0.2">
      <c r="A813" s="225"/>
      <c r="B813" s="226"/>
      <c r="C813" s="227"/>
      <c r="D813" s="228"/>
      <c r="E813" s="229"/>
      <c r="F813" s="232"/>
      <c r="G813" s="231"/>
    </row>
    <row r="814" spans="1:7" ht="42" x14ac:dyDescent="0.2">
      <c r="A814" s="218" t="s">
        <v>609</v>
      </c>
      <c r="B814" s="233" t="s">
        <v>2244</v>
      </c>
      <c r="C814" s="220" t="s">
        <v>437</v>
      </c>
      <c r="D814" s="221" t="s">
        <v>2147</v>
      </c>
      <c r="E814" s="222">
        <v>1</v>
      </c>
      <c r="F814" s="223"/>
      <c r="G814" s="224">
        <f>SUM(G815:G823)</f>
        <v>314.42</v>
      </c>
    </row>
    <row r="815" spans="1:7" x14ac:dyDescent="0.2">
      <c r="A815" s="225" t="s">
        <v>2170</v>
      </c>
      <c r="B815" s="226" t="s">
        <v>2647</v>
      </c>
      <c r="C815" s="227" t="s">
        <v>2648</v>
      </c>
      <c r="D815" s="228" t="s">
        <v>29</v>
      </c>
      <c r="E815" s="229">
        <v>21.945067264573993</v>
      </c>
      <c r="F815" s="232">
        <v>5.42</v>
      </c>
      <c r="G815" s="231">
        <f t="shared" ref="G815:G823" si="85">ROUND(E815*F815,2)</f>
        <v>118.94</v>
      </c>
    </row>
    <row r="816" spans="1:7" ht="22.5" x14ac:dyDescent="0.2">
      <c r="A816" s="225" t="s">
        <v>2173</v>
      </c>
      <c r="B816" s="226" t="s">
        <v>2649</v>
      </c>
      <c r="C816" s="227" t="s">
        <v>2650</v>
      </c>
      <c r="D816" s="228" t="s">
        <v>29</v>
      </c>
      <c r="E816" s="229">
        <v>5.0779147982062787</v>
      </c>
      <c r="F816" s="232">
        <v>6.46</v>
      </c>
      <c r="G816" s="231">
        <f t="shared" si="85"/>
        <v>32.799999999999997</v>
      </c>
    </row>
    <row r="817" spans="1:7" ht="22.5" x14ac:dyDescent="0.2">
      <c r="A817" s="242" t="s">
        <v>2176</v>
      </c>
      <c r="B817" s="235" t="s">
        <v>2439</v>
      </c>
      <c r="C817" s="237" t="s">
        <v>2574</v>
      </c>
      <c r="D817" s="238" t="s">
        <v>28</v>
      </c>
      <c r="E817" s="240">
        <v>0.1</v>
      </c>
      <c r="F817" s="231">
        <f>SUM(G815:G816)</f>
        <v>151.74</v>
      </c>
      <c r="G817" s="231">
        <f t="shared" si="85"/>
        <v>15.17</v>
      </c>
    </row>
    <row r="818" spans="1:7" x14ac:dyDescent="0.2">
      <c r="A818" s="241" t="s">
        <v>2176</v>
      </c>
      <c r="B818" s="235" t="s">
        <v>2405</v>
      </c>
      <c r="C818" s="237" t="s">
        <v>2629</v>
      </c>
      <c r="D818" s="238" t="s">
        <v>2407</v>
      </c>
      <c r="E818" s="240">
        <f>SUM(E815:E816)*0.01</f>
        <v>0.27022982062780271</v>
      </c>
      <c r="F818" s="231">
        <v>37.5</v>
      </c>
      <c r="G818" s="231">
        <f t="shared" si="85"/>
        <v>10.130000000000001</v>
      </c>
    </row>
    <row r="819" spans="1:7" ht="22.5" x14ac:dyDescent="0.2">
      <c r="A819" s="241" t="s">
        <v>2179</v>
      </c>
      <c r="B819" s="235" t="s">
        <v>2412</v>
      </c>
      <c r="C819" s="237" t="s">
        <v>2630</v>
      </c>
      <c r="D819" s="238" t="s">
        <v>2407</v>
      </c>
      <c r="E819" s="240">
        <f>SUM(E815:E816)*0.025</f>
        <v>0.67557455156950685</v>
      </c>
      <c r="F819" s="231">
        <v>19.190000000000001</v>
      </c>
      <c r="G819" s="231">
        <f t="shared" si="85"/>
        <v>12.96</v>
      </c>
    </row>
    <row r="820" spans="1:7" x14ac:dyDescent="0.2">
      <c r="A820" s="241" t="s">
        <v>2182</v>
      </c>
      <c r="B820" s="235" t="s">
        <v>2414</v>
      </c>
      <c r="C820" s="237" t="s">
        <v>2631</v>
      </c>
      <c r="D820" s="238" t="s">
        <v>734</v>
      </c>
      <c r="E820" s="240">
        <f>E819*2</f>
        <v>1.3511491031390137</v>
      </c>
      <c r="F820" s="231">
        <v>8.2100000000000009</v>
      </c>
      <c r="G820" s="231">
        <f t="shared" si="85"/>
        <v>11.09</v>
      </c>
    </row>
    <row r="821" spans="1:7" ht="22.5" x14ac:dyDescent="0.2">
      <c r="A821" s="241" t="s">
        <v>2185</v>
      </c>
      <c r="B821" s="235" t="s">
        <v>2418</v>
      </c>
      <c r="C821" s="237" t="s">
        <v>2419</v>
      </c>
      <c r="D821" s="238" t="s">
        <v>1532</v>
      </c>
      <c r="E821" s="240">
        <f>SUM(E815:E816)*0.1</f>
        <v>2.7022982062780274</v>
      </c>
      <c r="F821" s="231">
        <v>12.89</v>
      </c>
      <c r="G821" s="231">
        <f t="shared" si="85"/>
        <v>34.83</v>
      </c>
    </row>
    <row r="822" spans="1:7" x14ac:dyDescent="0.2">
      <c r="A822" s="241" t="s">
        <v>2188</v>
      </c>
      <c r="B822" s="235" t="s">
        <v>2174</v>
      </c>
      <c r="C822" s="237" t="s">
        <v>2175</v>
      </c>
      <c r="D822" s="238" t="s">
        <v>1532</v>
      </c>
      <c r="E822" s="240">
        <f>E821*2</f>
        <v>5.4045964125560548</v>
      </c>
      <c r="F822" s="232">
        <v>12.45</v>
      </c>
      <c r="G822" s="231">
        <f t="shared" si="85"/>
        <v>67.290000000000006</v>
      </c>
    </row>
    <row r="823" spans="1:7" ht="22.5" x14ac:dyDescent="0.2">
      <c r="A823" s="241" t="s">
        <v>2191</v>
      </c>
      <c r="B823" s="235" t="s">
        <v>2422</v>
      </c>
      <c r="C823" s="237" t="s">
        <v>2632</v>
      </c>
      <c r="D823" s="238" t="s">
        <v>1532</v>
      </c>
      <c r="E823" s="240">
        <f>E819</f>
        <v>0.67557455156950685</v>
      </c>
      <c r="F823" s="231">
        <v>16.600000000000001</v>
      </c>
      <c r="G823" s="231">
        <f t="shared" si="85"/>
        <v>11.21</v>
      </c>
    </row>
    <row r="824" spans="1:7" x14ac:dyDescent="0.2">
      <c r="A824" s="225"/>
      <c r="B824" s="226"/>
      <c r="C824" s="227"/>
      <c r="D824" s="228"/>
      <c r="E824" s="229"/>
      <c r="F824" s="232"/>
      <c r="G824" s="231"/>
    </row>
    <row r="825" spans="1:7" x14ac:dyDescent="0.2">
      <c r="A825" s="225"/>
      <c r="B825" s="226"/>
      <c r="C825" s="227"/>
      <c r="D825" s="228"/>
      <c r="E825" s="229"/>
      <c r="F825" s="232"/>
      <c r="G825" s="231"/>
    </row>
    <row r="826" spans="1:7" ht="31.5" x14ac:dyDescent="0.2">
      <c r="A826" s="218" t="s">
        <v>610</v>
      </c>
      <c r="B826" s="233" t="s">
        <v>2244</v>
      </c>
      <c r="C826" s="220" t="s">
        <v>438</v>
      </c>
      <c r="D826" s="221" t="s">
        <v>28</v>
      </c>
      <c r="E826" s="222">
        <v>1</v>
      </c>
      <c r="F826" s="223"/>
      <c r="G826" s="224">
        <f>SUM(G827:G837)</f>
        <v>862.28</v>
      </c>
    </row>
    <row r="827" spans="1:7" x14ac:dyDescent="0.2">
      <c r="A827" s="225" t="s">
        <v>2170</v>
      </c>
      <c r="B827" s="226" t="s">
        <v>2647</v>
      </c>
      <c r="C827" s="227" t="s">
        <v>2648</v>
      </c>
      <c r="D827" s="228" t="s">
        <v>29</v>
      </c>
      <c r="E827" s="229">
        <v>48.937500000000007</v>
      </c>
      <c r="F827" s="232">
        <v>5.42</v>
      </c>
      <c r="G827" s="231">
        <f t="shared" ref="G827:G837" si="86">ROUND(E827*F827,2)</f>
        <v>265.24</v>
      </c>
    </row>
    <row r="828" spans="1:7" ht="22.5" x14ac:dyDescent="0.2">
      <c r="A828" s="225" t="s">
        <v>2173</v>
      </c>
      <c r="B828" s="226" t="s">
        <v>2649</v>
      </c>
      <c r="C828" s="227" t="s">
        <v>2650</v>
      </c>
      <c r="D828" s="228" t="s">
        <v>29</v>
      </c>
      <c r="E828" s="229">
        <v>11.323750000000002</v>
      </c>
      <c r="F828" s="232">
        <v>6.46</v>
      </c>
      <c r="G828" s="231">
        <f t="shared" si="86"/>
        <v>73.150000000000006</v>
      </c>
    </row>
    <row r="829" spans="1:7" ht="22.5" x14ac:dyDescent="0.2">
      <c r="A829" s="225" t="s">
        <v>2176</v>
      </c>
      <c r="B829" s="235" t="s">
        <v>2439</v>
      </c>
      <c r="C829" s="237" t="s">
        <v>2574</v>
      </c>
      <c r="D829" s="238" t="s">
        <v>28</v>
      </c>
      <c r="E829" s="240">
        <v>0.1</v>
      </c>
      <c r="F829" s="231">
        <f>SUM(G827:G828)</f>
        <v>338.39</v>
      </c>
      <c r="G829" s="231">
        <f t="shared" si="86"/>
        <v>33.840000000000003</v>
      </c>
    </row>
    <row r="830" spans="1:7" x14ac:dyDescent="0.2">
      <c r="A830" s="225" t="s">
        <v>2179</v>
      </c>
      <c r="B830" s="235" t="s">
        <v>2405</v>
      </c>
      <c r="C830" s="237" t="s">
        <v>2629</v>
      </c>
      <c r="D830" s="238" t="s">
        <v>2407</v>
      </c>
      <c r="E830" s="240">
        <f>SUM(E827:E828)*0.01</f>
        <v>0.60261250000000011</v>
      </c>
      <c r="F830" s="231">
        <v>37.5</v>
      </c>
      <c r="G830" s="231">
        <f t="shared" si="86"/>
        <v>22.6</v>
      </c>
    </row>
    <row r="831" spans="1:7" ht="22.5" x14ac:dyDescent="0.2">
      <c r="A831" s="225" t="s">
        <v>2182</v>
      </c>
      <c r="B831" s="235" t="s">
        <v>2412</v>
      </c>
      <c r="C831" s="237" t="s">
        <v>2630</v>
      </c>
      <c r="D831" s="238" t="s">
        <v>2407</v>
      </c>
      <c r="E831" s="240">
        <f>SUM(E827:E828)*0.025</f>
        <v>1.5065312500000003</v>
      </c>
      <c r="F831" s="231">
        <v>19.190000000000001</v>
      </c>
      <c r="G831" s="231">
        <f t="shared" si="86"/>
        <v>28.91</v>
      </c>
    </row>
    <row r="832" spans="1:7" x14ac:dyDescent="0.2">
      <c r="A832" s="225" t="s">
        <v>2185</v>
      </c>
      <c r="B832" s="235" t="s">
        <v>2414</v>
      </c>
      <c r="C832" s="237" t="s">
        <v>2631</v>
      </c>
      <c r="D832" s="238" t="s">
        <v>734</v>
      </c>
      <c r="E832" s="240">
        <f>E831*2</f>
        <v>3.0130625000000006</v>
      </c>
      <c r="F832" s="231">
        <v>8.2100000000000009</v>
      </c>
      <c r="G832" s="231">
        <f t="shared" si="86"/>
        <v>24.74</v>
      </c>
    </row>
    <row r="833" spans="1:7" ht="22.5" x14ac:dyDescent="0.2">
      <c r="A833" s="225" t="s">
        <v>2188</v>
      </c>
      <c r="B833" s="235" t="s">
        <v>2418</v>
      </c>
      <c r="C833" s="237" t="s">
        <v>2419</v>
      </c>
      <c r="D833" s="238" t="s">
        <v>1532</v>
      </c>
      <c r="E833" s="240">
        <f>SUM(E827:E828)*0.1</f>
        <v>6.0261250000000013</v>
      </c>
      <c r="F833" s="231">
        <v>12.89</v>
      </c>
      <c r="G833" s="231">
        <f t="shared" si="86"/>
        <v>77.680000000000007</v>
      </c>
    </row>
    <row r="834" spans="1:7" x14ac:dyDescent="0.2">
      <c r="A834" s="225" t="s">
        <v>2191</v>
      </c>
      <c r="B834" s="235" t="s">
        <v>2174</v>
      </c>
      <c r="C834" s="237" t="s">
        <v>2175</v>
      </c>
      <c r="D834" s="238" t="s">
        <v>1532</v>
      </c>
      <c r="E834" s="240">
        <f>E833*2</f>
        <v>12.052250000000003</v>
      </c>
      <c r="F834" s="232">
        <v>12.45</v>
      </c>
      <c r="G834" s="231">
        <f t="shared" si="86"/>
        <v>150.05000000000001</v>
      </c>
    </row>
    <row r="835" spans="1:7" ht="22.5" x14ac:dyDescent="0.2">
      <c r="A835" s="225" t="s">
        <v>2194</v>
      </c>
      <c r="B835" s="235" t="s">
        <v>2422</v>
      </c>
      <c r="C835" s="237" t="s">
        <v>2632</v>
      </c>
      <c r="D835" s="238" t="s">
        <v>1532</v>
      </c>
      <c r="E835" s="240">
        <f>E831</f>
        <v>1.5065312500000003</v>
      </c>
      <c r="F835" s="231">
        <v>16.600000000000001</v>
      </c>
      <c r="G835" s="231">
        <f t="shared" si="86"/>
        <v>25.01</v>
      </c>
    </row>
    <row r="836" spans="1:7" ht="33.75" x14ac:dyDescent="0.2">
      <c r="A836" s="225" t="s">
        <v>2197</v>
      </c>
      <c r="B836" s="226" t="s">
        <v>2587</v>
      </c>
      <c r="C836" s="227" t="s">
        <v>2588</v>
      </c>
      <c r="D836" s="228" t="s">
        <v>28</v>
      </c>
      <c r="E836" s="229">
        <v>3</v>
      </c>
      <c r="F836" s="232">
        <v>22.71</v>
      </c>
      <c r="G836" s="231">
        <f t="shared" si="86"/>
        <v>68.13</v>
      </c>
    </row>
    <row r="837" spans="1:7" ht="33.75" x14ac:dyDescent="0.2">
      <c r="A837" s="225" t="s">
        <v>2200</v>
      </c>
      <c r="B837" s="226" t="s">
        <v>2591</v>
      </c>
      <c r="C837" s="227" t="s">
        <v>2592</v>
      </c>
      <c r="D837" s="228" t="s">
        <v>28</v>
      </c>
      <c r="E837" s="229">
        <v>1</v>
      </c>
      <c r="F837" s="232">
        <v>92.93</v>
      </c>
      <c r="G837" s="231">
        <f t="shared" si="86"/>
        <v>92.93</v>
      </c>
    </row>
    <row r="838" spans="1:7" x14ac:dyDescent="0.2">
      <c r="A838" s="225"/>
      <c r="B838" s="226"/>
      <c r="C838" s="227"/>
      <c r="D838" s="228"/>
      <c r="E838" s="229"/>
      <c r="F838" s="232"/>
      <c r="G838" s="231"/>
    </row>
    <row r="839" spans="1:7" x14ac:dyDescent="0.2">
      <c r="A839" s="225"/>
      <c r="B839" s="226"/>
      <c r="C839" s="227"/>
      <c r="D839" s="228"/>
      <c r="E839" s="229"/>
      <c r="F839" s="232"/>
      <c r="G839" s="231"/>
    </row>
    <row r="840" spans="1:7" ht="63" x14ac:dyDescent="0.2">
      <c r="A840" s="218" t="s">
        <v>611</v>
      </c>
      <c r="B840" s="233" t="s">
        <v>2244</v>
      </c>
      <c r="C840" s="220" t="s">
        <v>439</v>
      </c>
      <c r="D840" s="221" t="s">
        <v>12</v>
      </c>
      <c r="E840" s="222">
        <v>1</v>
      </c>
      <c r="F840" s="223"/>
      <c r="G840" s="224">
        <f>SUM(G841:G850)</f>
        <v>750.43000000000018</v>
      </c>
    </row>
    <row r="841" spans="1:7" ht="22.5" x14ac:dyDescent="0.2">
      <c r="A841" s="241" t="s">
        <v>2170</v>
      </c>
      <c r="B841" s="235" t="s">
        <v>2625</v>
      </c>
      <c r="C841" s="227" t="s">
        <v>2651</v>
      </c>
      <c r="D841" s="236" t="s">
        <v>29</v>
      </c>
      <c r="E841" s="229">
        <v>10.164</v>
      </c>
      <c r="F841" s="231">
        <v>39.200000000000003</v>
      </c>
      <c r="G841" s="231">
        <f t="shared" ref="G841:G850" si="87">ROUND(E841*F841,2)</f>
        <v>398.43</v>
      </c>
    </row>
    <row r="842" spans="1:7" ht="22.5" x14ac:dyDescent="0.2">
      <c r="A842" s="241" t="s">
        <v>2173</v>
      </c>
      <c r="B842" s="235" t="s">
        <v>2652</v>
      </c>
      <c r="C842" s="227" t="s">
        <v>2653</v>
      </c>
      <c r="D842" s="236" t="s">
        <v>29</v>
      </c>
      <c r="E842" s="229">
        <v>9.2840000000000007</v>
      </c>
      <c r="F842" s="231">
        <v>18.649999999999999</v>
      </c>
      <c r="G842" s="231">
        <f t="shared" si="87"/>
        <v>173.15</v>
      </c>
    </row>
    <row r="843" spans="1:7" ht="22.5" x14ac:dyDescent="0.2">
      <c r="A843" s="241" t="s">
        <v>2173</v>
      </c>
      <c r="B843" s="235" t="s">
        <v>2645</v>
      </c>
      <c r="C843" s="227" t="s">
        <v>2646</v>
      </c>
      <c r="D843" s="236" t="s">
        <v>28</v>
      </c>
      <c r="E843" s="229">
        <v>1</v>
      </c>
      <c r="F843" s="231">
        <v>14.11</v>
      </c>
      <c r="G843" s="231">
        <f t="shared" si="87"/>
        <v>14.11</v>
      </c>
    </row>
    <row r="844" spans="1:7" ht="22.5" x14ac:dyDescent="0.2">
      <c r="A844" s="242" t="s">
        <v>2176</v>
      </c>
      <c r="B844" s="235" t="s">
        <v>2439</v>
      </c>
      <c r="C844" s="237" t="s">
        <v>2574</v>
      </c>
      <c r="D844" s="238" t="s">
        <v>28</v>
      </c>
      <c r="E844" s="240">
        <v>0.1</v>
      </c>
      <c r="F844" s="231">
        <f>SUM(G841:G843)</f>
        <v>585.69000000000005</v>
      </c>
      <c r="G844" s="231">
        <f t="shared" si="87"/>
        <v>58.57</v>
      </c>
    </row>
    <row r="845" spans="1:7" x14ac:dyDescent="0.2">
      <c r="A845" s="241" t="s">
        <v>2176</v>
      </c>
      <c r="B845" s="235" t="s">
        <v>2405</v>
      </c>
      <c r="C845" s="237" t="s">
        <v>2629</v>
      </c>
      <c r="D845" s="238" t="s">
        <v>2407</v>
      </c>
      <c r="E845" s="240">
        <f>SUM(E841:E842)*0.01</f>
        <v>0.19448000000000001</v>
      </c>
      <c r="F845" s="231">
        <v>37.5</v>
      </c>
      <c r="G845" s="231">
        <f t="shared" si="87"/>
        <v>7.29</v>
      </c>
    </row>
    <row r="846" spans="1:7" ht="22.5" x14ac:dyDescent="0.2">
      <c r="A846" s="241" t="s">
        <v>2179</v>
      </c>
      <c r="B846" s="235" t="s">
        <v>2412</v>
      </c>
      <c r="C846" s="237" t="s">
        <v>2630</v>
      </c>
      <c r="D846" s="238" t="s">
        <v>2407</v>
      </c>
      <c r="E846" s="240">
        <f>SUM(E841:E842)*0.025</f>
        <v>0.48620000000000002</v>
      </c>
      <c r="F846" s="231">
        <v>19.190000000000001</v>
      </c>
      <c r="G846" s="231">
        <f t="shared" si="87"/>
        <v>9.33</v>
      </c>
    </row>
    <row r="847" spans="1:7" x14ac:dyDescent="0.2">
      <c r="A847" s="241" t="s">
        <v>2182</v>
      </c>
      <c r="B847" s="235" t="s">
        <v>2414</v>
      </c>
      <c r="C847" s="237" t="s">
        <v>2631</v>
      </c>
      <c r="D847" s="238" t="s">
        <v>734</v>
      </c>
      <c r="E847" s="240">
        <f>E846*2</f>
        <v>0.97240000000000004</v>
      </c>
      <c r="F847" s="231">
        <v>8.2100000000000009</v>
      </c>
      <c r="G847" s="231">
        <f t="shared" si="87"/>
        <v>7.98</v>
      </c>
    </row>
    <row r="848" spans="1:7" ht="22.5" x14ac:dyDescent="0.2">
      <c r="A848" s="241" t="s">
        <v>2185</v>
      </c>
      <c r="B848" s="235" t="s">
        <v>2418</v>
      </c>
      <c r="C848" s="237" t="s">
        <v>2419</v>
      </c>
      <c r="D848" s="238" t="s">
        <v>1532</v>
      </c>
      <c r="E848" s="240">
        <f>SUM(E841:E842)*0.1</f>
        <v>1.9448000000000001</v>
      </c>
      <c r="F848" s="231">
        <v>12.89</v>
      </c>
      <c r="G848" s="231">
        <f t="shared" si="87"/>
        <v>25.07</v>
      </c>
    </row>
    <row r="849" spans="1:7" x14ac:dyDescent="0.2">
      <c r="A849" s="241" t="s">
        <v>2188</v>
      </c>
      <c r="B849" s="235" t="s">
        <v>2174</v>
      </c>
      <c r="C849" s="237" t="s">
        <v>2175</v>
      </c>
      <c r="D849" s="238" t="s">
        <v>1532</v>
      </c>
      <c r="E849" s="240">
        <f>E848*2</f>
        <v>3.8896000000000002</v>
      </c>
      <c r="F849" s="232">
        <v>12.45</v>
      </c>
      <c r="G849" s="231">
        <f t="shared" si="87"/>
        <v>48.43</v>
      </c>
    </row>
    <row r="850" spans="1:7" ht="22.5" x14ac:dyDescent="0.2">
      <c r="A850" s="241" t="s">
        <v>2191</v>
      </c>
      <c r="B850" s="235" t="s">
        <v>2422</v>
      </c>
      <c r="C850" s="237" t="s">
        <v>2632</v>
      </c>
      <c r="D850" s="238" t="s">
        <v>1532</v>
      </c>
      <c r="E850" s="240">
        <f>E846</f>
        <v>0.48620000000000002</v>
      </c>
      <c r="F850" s="231">
        <v>16.600000000000001</v>
      </c>
      <c r="G850" s="231">
        <f t="shared" si="87"/>
        <v>8.07</v>
      </c>
    </row>
    <row r="851" spans="1:7" x14ac:dyDescent="0.2">
      <c r="A851" s="225"/>
      <c r="B851" s="226"/>
      <c r="C851" s="227"/>
      <c r="D851" s="228"/>
      <c r="E851" s="229"/>
      <c r="F851" s="232"/>
      <c r="G851" s="231"/>
    </row>
    <row r="852" spans="1:7" x14ac:dyDescent="0.2">
      <c r="A852" s="225"/>
      <c r="B852" s="226"/>
      <c r="C852" s="227"/>
      <c r="D852" s="228"/>
      <c r="E852" s="229"/>
      <c r="F852" s="232"/>
      <c r="G852" s="231"/>
    </row>
    <row r="853" spans="1:7" ht="42" x14ac:dyDescent="0.2">
      <c r="A853" s="218" t="s">
        <v>612</v>
      </c>
      <c r="B853" s="219" t="s">
        <v>2654</v>
      </c>
      <c r="C853" s="220" t="s">
        <v>440</v>
      </c>
      <c r="D853" s="221" t="s">
        <v>28</v>
      </c>
      <c r="E853" s="222">
        <v>1</v>
      </c>
      <c r="F853" s="223"/>
      <c r="G853" s="224">
        <f>SUM(G854)</f>
        <v>22397.64</v>
      </c>
    </row>
    <row r="854" spans="1:7" ht="33.75" x14ac:dyDescent="0.2">
      <c r="A854" s="225" t="s">
        <v>2170</v>
      </c>
      <c r="B854" s="226" t="s">
        <v>328</v>
      </c>
      <c r="C854" s="227" t="s">
        <v>440</v>
      </c>
      <c r="D854" s="228" t="s">
        <v>28</v>
      </c>
      <c r="E854" s="229">
        <v>1</v>
      </c>
      <c r="F854" s="232">
        <v>22397.644800000002</v>
      </c>
      <c r="G854" s="231">
        <f t="shared" ref="G854" si="88">ROUND(E854*F854,2)</f>
        <v>22397.64</v>
      </c>
    </row>
    <row r="855" spans="1:7" x14ac:dyDescent="0.2">
      <c r="A855" s="225"/>
      <c r="B855" s="226"/>
      <c r="C855" s="227"/>
      <c r="D855" s="228"/>
      <c r="E855" s="229"/>
      <c r="F855" s="232"/>
      <c r="G855" s="231"/>
    </row>
    <row r="856" spans="1:7" x14ac:dyDescent="0.2">
      <c r="A856" s="225"/>
      <c r="B856" s="226"/>
      <c r="C856" s="227"/>
      <c r="D856" s="228"/>
      <c r="E856" s="229"/>
      <c r="F856" s="232"/>
      <c r="G856" s="231"/>
    </row>
    <row r="857" spans="1:7" ht="42" x14ac:dyDescent="0.2">
      <c r="A857" s="218" t="s">
        <v>613</v>
      </c>
      <c r="B857" s="219" t="s">
        <v>2654</v>
      </c>
      <c r="C857" s="220" t="s">
        <v>441</v>
      </c>
      <c r="D857" s="221" t="s">
        <v>28</v>
      </c>
      <c r="E857" s="222">
        <v>1</v>
      </c>
      <c r="F857" s="223"/>
      <c r="G857" s="224">
        <f>SUM(G858)</f>
        <v>15651.13</v>
      </c>
    </row>
    <row r="858" spans="1:7" ht="33.75" x14ac:dyDescent="0.2">
      <c r="A858" s="225" t="s">
        <v>2170</v>
      </c>
      <c r="B858" s="226" t="s">
        <v>328</v>
      </c>
      <c r="C858" s="227" t="s">
        <v>441</v>
      </c>
      <c r="D858" s="228" t="s">
        <v>28</v>
      </c>
      <c r="E858" s="229">
        <v>1</v>
      </c>
      <c r="F858" s="232">
        <v>15651.131999999998</v>
      </c>
      <c r="G858" s="231">
        <f t="shared" ref="G858" si="89">ROUND(E858*F858,2)</f>
        <v>15651.13</v>
      </c>
    </row>
    <row r="859" spans="1:7" x14ac:dyDescent="0.2">
      <c r="A859" s="225"/>
      <c r="B859" s="226"/>
      <c r="C859" s="227"/>
      <c r="D859" s="228"/>
      <c r="E859" s="229"/>
      <c r="F859" s="232"/>
      <c r="G859" s="231"/>
    </row>
    <row r="860" spans="1:7" x14ac:dyDescent="0.2">
      <c r="A860" s="225"/>
      <c r="B860" s="226"/>
      <c r="C860" s="227"/>
      <c r="D860" s="228"/>
      <c r="E860" s="229"/>
      <c r="F860" s="232"/>
      <c r="G860" s="231"/>
    </row>
    <row r="861" spans="1:7" ht="42" x14ac:dyDescent="0.2">
      <c r="A861" s="218" t="s">
        <v>614</v>
      </c>
      <c r="B861" s="219" t="s">
        <v>2654</v>
      </c>
      <c r="C861" s="220" t="s">
        <v>442</v>
      </c>
      <c r="D861" s="221" t="s">
        <v>28</v>
      </c>
      <c r="E861" s="222">
        <v>1</v>
      </c>
      <c r="F861" s="223"/>
      <c r="G861" s="224">
        <f>SUM(G862)</f>
        <v>28277.03</v>
      </c>
    </row>
    <row r="862" spans="1:7" ht="33.75" x14ac:dyDescent="0.2">
      <c r="A862" s="225" t="s">
        <v>2170</v>
      </c>
      <c r="B862" s="226" t="s">
        <v>328</v>
      </c>
      <c r="C862" s="227" t="s">
        <v>442</v>
      </c>
      <c r="D862" s="228" t="s">
        <v>28</v>
      </c>
      <c r="E862" s="229">
        <v>1</v>
      </c>
      <c r="F862" s="232">
        <v>28277.026560000002</v>
      </c>
      <c r="G862" s="231">
        <f t="shared" ref="G862" si="90">ROUND(E862*F862,2)</f>
        <v>28277.03</v>
      </c>
    </row>
    <row r="863" spans="1:7" x14ac:dyDescent="0.2">
      <c r="A863" s="225"/>
      <c r="B863" s="226"/>
      <c r="C863" s="227"/>
      <c r="D863" s="228"/>
      <c r="E863" s="229"/>
      <c r="F863" s="232"/>
      <c r="G863" s="231"/>
    </row>
    <row r="864" spans="1:7" x14ac:dyDescent="0.2">
      <c r="A864" s="225"/>
      <c r="B864" s="226"/>
      <c r="C864" s="227"/>
      <c r="D864" s="228"/>
      <c r="E864" s="229"/>
      <c r="F864" s="232"/>
      <c r="G864" s="231"/>
    </row>
    <row r="865" spans="1:7" ht="42" x14ac:dyDescent="0.2">
      <c r="A865" s="218" t="s">
        <v>615</v>
      </c>
      <c r="B865" s="219" t="s">
        <v>2654</v>
      </c>
      <c r="C865" s="220" t="s">
        <v>443</v>
      </c>
      <c r="D865" s="221" t="s">
        <v>28</v>
      </c>
      <c r="E865" s="222">
        <v>1</v>
      </c>
      <c r="F865" s="223"/>
      <c r="G865" s="224">
        <f>SUM(G866)</f>
        <v>73597.259999999995</v>
      </c>
    </row>
    <row r="866" spans="1:7" ht="33.75" x14ac:dyDescent="0.2">
      <c r="A866" s="225" t="s">
        <v>2170</v>
      </c>
      <c r="B866" s="226" t="s">
        <v>328</v>
      </c>
      <c r="C866" s="227" t="s">
        <v>443</v>
      </c>
      <c r="D866" s="228" t="s">
        <v>28</v>
      </c>
      <c r="E866" s="229">
        <v>1</v>
      </c>
      <c r="F866" s="232">
        <v>73597.260960000014</v>
      </c>
      <c r="G866" s="231">
        <f t="shared" ref="G866" si="91">ROUND(E866*F866,2)</f>
        <v>73597.259999999995</v>
      </c>
    </row>
    <row r="867" spans="1:7" x14ac:dyDescent="0.2">
      <c r="A867" s="225"/>
      <c r="B867" s="226"/>
      <c r="C867" s="227"/>
      <c r="D867" s="228"/>
      <c r="E867" s="229"/>
      <c r="F867" s="232"/>
      <c r="G867" s="231"/>
    </row>
    <row r="868" spans="1:7" x14ac:dyDescent="0.2">
      <c r="A868" s="225"/>
      <c r="B868" s="226"/>
      <c r="C868" s="227"/>
      <c r="D868" s="228"/>
      <c r="E868" s="229"/>
      <c r="F868" s="232"/>
      <c r="G868" s="231"/>
    </row>
    <row r="869" spans="1:7" ht="42" x14ac:dyDescent="0.2">
      <c r="A869" s="218" t="s">
        <v>616</v>
      </c>
      <c r="B869" s="219" t="s">
        <v>2654</v>
      </c>
      <c r="C869" s="220" t="s">
        <v>444</v>
      </c>
      <c r="D869" s="221" t="s">
        <v>28</v>
      </c>
      <c r="E869" s="222">
        <v>1</v>
      </c>
      <c r="F869" s="223"/>
      <c r="G869" s="224">
        <f>SUM(G870)</f>
        <v>16098.31</v>
      </c>
    </row>
    <row r="870" spans="1:7" ht="33.75" x14ac:dyDescent="0.2">
      <c r="A870" s="225" t="s">
        <v>2170</v>
      </c>
      <c r="B870" s="226" t="s">
        <v>328</v>
      </c>
      <c r="C870" s="227" t="s">
        <v>444</v>
      </c>
      <c r="D870" s="228" t="s">
        <v>28</v>
      </c>
      <c r="E870" s="229">
        <v>1</v>
      </c>
      <c r="F870" s="232">
        <v>16098.307199999999</v>
      </c>
      <c r="G870" s="231">
        <f t="shared" ref="G870" si="92">ROUND(E870*F870,2)</f>
        <v>16098.31</v>
      </c>
    </row>
    <row r="871" spans="1:7" x14ac:dyDescent="0.2">
      <c r="A871" s="225"/>
      <c r="B871" s="226"/>
      <c r="C871" s="227"/>
      <c r="D871" s="228"/>
      <c r="E871" s="229"/>
      <c r="F871" s="232"/>
      <c r="G871" s="231"/>
    </row>
    <row r="872" spans="1:7" x14ac:dyDescent="0.2">
      <c r="A872" s="225"/>
      <c r="B872" s="226"/>
      <c r="C872" s="227"/>
      <c r="D872" s="228"/>
      <c r="E872" s="229"/>
      <c r="F872" s="232"/>
      <c r="G872" s="231"/>
    </row>
    <row r="873" spans="1:7" ht="42" x14ac:dyDescent="0.2">
      <c r="A873" s="218" t="s">
        <v>617</v>
      </c>
      <c r="B873" s="219" t="s">
        <v>2654</v>
      </c>
      <c r="C873" s="220" t="s">
        <v>445</v>
      </c>
      <c r="D873" s="221" t="s">
        <v>28</v>
      </c>
      <c r="E873" s="222">
        <v>1</v>
      </c>
      <c r="F873" s="223"/>
      <c r="G873" s="224">
        <f>SUM(G874)</f>
        <v>21464.41</v>
      </c>
    </row>
    <row r="874" spans="1:7" ht="33.75" x14ac:dyDescent="0.2">
      <c r="A874" s="225" t="s">
        <v>2170</v>
      </c>
      <c r="B874" s="226" t="s">
        <v>328</v>
      </c>
      <c r="C874" s="227" t="s">
        <v>445</v>
      </c>
      <c r="D874" s="228" t="s">
        <v>28</v>
      </c>
      <c r="E874" s="229">
        <v>1</v>
      </c>
      <c r="F874" s="232">
        <v>21464.409600000003</v>
      </c>
      <c r="G874" s="231">
        <f t="shared" ref="G874" si="93">ROUND(E874*F874,2)</f>
        <v>21464.41</v>
      </c>
    </row>
    <row r="875" spans="1:7" x14ac:dyDescent="0.2">
      <c r="A875" s="225"/>
      <c r="B875" s="226"/>
      <c r="C875" s="227"/>
      <c r="D875" s="228"/>
      <c r="E875" s="229"/>
      <c r="F875" s="232"/>
      <c r="G875" s="231"/>
    </row>
    <row r="876" spans="1:7" x14ac:dyDescent="0.2">
      <c r="A876" s="225"/>
      <c r="B876" s="226"/>
      <c r="C876" s="227"/>
      <c r="D876" s="228"/>
      <c r="E876" s="229"/>
      <c r="F876" s="232"/>
      <c r="G876" s="231"/>
    </row>
    <row r="877" spans="1:7" ht="42" x14ac:dyDescent="0.2">
      <c r="A877" s="218" t="s">
        <v>618</v>
      </c>
      <c r="B877" s="219" t="s">
        <v>2654</v>
      </c>
      <c r="C877" s="220" t="s">
        <v>446</v>
      </c>
      <c r="D877" s="221" t="s">
        <v>28</v>
      </c>
      <c r="E877" s="222">
        <v>1</v>
      </c>
      <c r="F877" s="223"/>
      <c r="G877" s="224">
        <f>SUM(G878)</f>
        <v>69927.02</v>
      </c>
    </row>
    <row r="878" spans="1:7" ht="33.75" x14ac:dyDescent="0.2">
      <c r="A878" s="225" t="s">
        <v>2170</v>
      </c>
      <c r="B878" s="226" t="s">
        <v>328</v>
      </c>
      <c r="C878" s="227" t="s">
        <v>446</v>
      </c>
      <c r="D878" s="228" t="s">
        <v>28</v>
      </c>
      <c r="E878" s="229">
        <v>1</v>
      </c>
      <c r="F878" s="232">
        <v>69927.021900000007</v>
      </c>
      <c r="G878" s="231">
        <f t="shared" ref="G878" si="94">ROUND(E878*F878,2)</f>
        <v>69927.02</v>
      </c>
    </row>
    <row r="879" spans="1:7" x14ac:dyDescent="0.2">
      <c r="A879" s="225"/>
      <c r="B879" s="226"/>
      <c r="C879" s="227"/>
      <c r="D879" s="228"/>
      <c r="E879" s="229"/>
      <c r="F879" s="232"/>
      <c r="G879" s="231"/>
    </row>
    <row r="880" spans="1:7" x14ac:dyDescent="0.2">
      <c r="A880" s="225"/>
      <c r="B880" s="226"/>
      <c r="C880" s="227"/>
      <c r="D880" s="228"/>
      <c r="E880" s="229"/>
      <c r="F880" s="232"/>
      <c r="G880" s="231"/>
    </row>
    <row r="881" spans="1:7" ht="42" x14ac:dyDescent="0.2">
      <c r="A881" s="218" t="s">
        <v>619</v>
      </c>
      <c r="B881" s="219" t="s">
        <v>2654</v>
      </c>
      <c r="C881" s="220" t="s">
        <v>447</v>
      </c>
      <c r="D881" s="221" t="s">
        <v>28</v>
      </c>
      <c r="E881" s="222">
        <v>1</v>
      </c>
      <c r="F881" s="223"/>
      <c r="G881" s="224">
        <f>SUM(G882)</f>
        <v>27098.82</v>
      </c>
    </row>
    <row r="882" spans="1:7" ht="33.75" x14ac:dyDescent="0.2">
      <c r="A882" s="225" t="s">
        <v>2170</v>
      </c>
      <c r="B882" s="226" t="s">
        <v>328</v>
      </c>
      <c r="C882" s="227" t="s">
        <v>447</v>
      </c>
      <c r="D882" s="228" t="s">
        <v>28</v>
      </c>
      <c r="E882" s="229">
        <v>1</v>
      </c>
      <c r="F882" s="232">
        <v>27098.81712</v>
      </c>
      <c r="G882" s="231">
        <f t="shared" ref="G882" si="95">ROUND(E882*F882,2)</f>
        <v>27098.82</v>
      </c>
    </row>
    <row r="883" spans="1:7" x14ac:dyDescent="0.2">
      <c r="A883" s="225"/>
      <c r="B883" s="226"/>
      <c r="C883" s="227"/>
      <c r="D883" s="228"/>
      <c r="E883" s="229"/>
      <c r="F883" s="232"/>
      <c r="G883" s="231"/>
    </row>
    <row r="884" spans="1:7" x14ac:dyDescent="0.2">
      <c r="A884" s="225"/>
      <c r="B884" s="226"/>
      <c r="C884" s="227"/>
      <c r="D884" s="228"/>
      <c r="E884" s="229"/>
      <c r="F884" s="232"/>
      <c r="G884" s="231"/>
    </row>
    <row r="885" spans="1:7" ht="42" x14ac:dyDescent="0.2">
      <c r="A885" s="218" t="s">
        <v>620</v>
      </c>
      <c r="B885" s="219" t="s">
        <v>2654</v>
      </c>
      <c r="C885" s="220" t="s">
        <v>448</v>
      </c>
      <c r="D885" s="221" t="s">
        <v>28</v>
      </c>
      <c r="E885" s="222">
        <v>1</v>
      </c>
      <c r="F885" s="223"/>
      <c r="G885" s="224">
        <f>SUM(G886)</f>
        <v>70530.710000000006</v>
      </c>
    </row>
    <row r="886" spans="1:7" ht="33.75" x14ac:dyDescent="0.2">
      <c r="A886" s="225" t="s">
        <v>2170</v>
      </c>
      <c r="B886" s="226" t="s">
        <v>328</v>
      </c>
      <c r="C886" s="227" t="s">
        <v>448</v>
      </c>
      <c r="D886" s="228" t="s">
        <v>28</v>
      </c>
      <c r="E886" s="229">
        <v>1</v>
      </c>
      <c r="F886" s="232">
        <v>70530.70842000001</v>
      </c>
      <c r="G886" s="231">
        <f t="shared" ref="G886" si="96">ROUND(E886*F886,2)</f>
        <v>70530.710000000006</v>
      </c>
    </row>
    <row r="887" spans="1:7" x14ac:dyDescent="0.2">
      <c r="A887" s="225"/>
      <c r="B887" s="226"/>
      <c r="C887" s="227"/>
      <c r="D887" s="228"/>
      <c r="E887" s="229"/>
      <c r="F887" s="232"/>
      <c r="G887" s="231"/>
    </row>
    <row r="888" spans="1:7" x14ac:dyDescent="0.2">
      <c r="A888" s="225"/>
      <c r="B888" s="226"/>
      <c r="C888" s="227"/>
      <c r="D888" s="228"/>
      <c r="E888" s="229"/>
      <c r="F888" s="232"/>
      <c r="G888" s="231"/>
    </row>
    <row r="889" spans="1:7" ht="42" x14ac:dyDescent="0.2">
      <c r="A889" s="218" t="s">
        <v>621</v>
      </c>
      <c r="B889" s="219" t="s">
        <v>2654</v>
      </c>
      <c r="C889" s="220" t="s">
        <v>449</v>
      </c>
      <c r="D889" s="221" t="s">
        <v>28</v>
      </c>
      <c r="E889" s="222">
        <v>1</v>
      </c>
      <c r="F889" s="223"/>
      <c r="G889" s="224">
        <f>SUM(G890)</f>
        <v>53417.99</v>
      </c>
    </row>
    <row r="890" spans="1:7" ht="33.75" x14ac:dyDescent="0.2">
      <c r="A890" s="225" t="s">
        <v>2170</v>
      </c>
      <c r="B890" s="226" t="s">
        <v>328</v>
      </c>
      <c r="C890" s="227" t="s">
        <v>449</v>
      </c>
      <c r="D890" s="228" t="s">
        <v>28</v>
      </c>
      <c r="E890" s="229">
        <v>1</v>
      </c>
      <c r="F890" s="232">
        <v>53417.993999999999</v>
      </c>
      <c r="G890" s="231">
        <f t="shared" ref="G890" si="97">ROUND(E890*F890,2)</f>
        <v>53417.99</v>
      </c>
    </row>
    <row r="891" spans="1:7" x14ac:dyDescent="0.2">
      <c r="A891" s="225"/>
      <c r="B891" s="226"/>
      <c r="C891" s="227"/>
      <c r="D891" s="228"/>
      <c r="E891" s="229"/>
      <c r="F891" s="232"/>
      <c r="G891" s="231"/>
    </row>
    <row r="892" spans="1:7" x14ac:dyDescent="0.2">
      <c r="A892" s="225"/>
      <c r="B892" s="226"/>
      <c r="C892" s="227"/>
      <c r="D892" s="228"/>
      <c r="E892" s="229"/>
      <c r="F892" s="232"/>
      <c r="G892" s="231"/>
    </row>
    <row r="893" spans="1:7" ht="42" x14ac:dyDescent="0.2">
      <c r="A893" s="218" t="s">
        <v>622</v>
      </c>
      <c r="B893" s="233" t="s">
        <v>2655</v>
      </c>
      <c r="C893" s="220" t="s">
        <v>1551</v>
      </c>
      <c r="D893" s="221" t="s">
        <v>12</v>
      </c>
      <c r="E893" s="222">
        <v>1</v>
      </c>
      <c r="F893" s="223"/>
      <c r="G893" s="224">
        <f>SUM(G894:G898)</f>
        <v>31.560000000000002</v>
      </c>
    </row>
    <row r="894" spans="1:7" x14ac:dyDescent="0.2">
      <c r="A894" s="241" t="s">
        <v>2170</v>
      </c>
      <c r="B894" s="235" t="s">
        <v>2500</v>
      </c>
      <c r="C894" s="237" t="s">
        <v>2501</v>
      </c>
      <c r="D894" s="238" t="s">
        <v>29</v>
      </c>
      <c r="E894" s="229">
        <v>0.02</v>
      </c>
      <c r="F894" s="231">
        <v>56.7</v>
      </c>
      <c r="G894" s="231">
        <f t="shared" ref="G894:G898" si="98">ROUND(E894*F894,2)</f>
        <v>1.1299999999999999</v>
      </c>
    </row>
    <row r="895" spans="1:7" x14ac:dyDescent="0.2">
      <c r="A895" s="241" t="s">
        <v>2173</v>
      </c>
      <c r="B895" s="235" t="s">
        <v>2502</v>
      </c>
      <c r="C895" s="237" t="s">
        <v>2503</v>
      </c>
      <c r="D895" s="238" t="s">
        <v>29</v>
      </c>
      <c r="E895" s="229">
        <v>0.35</v>
      </c>
      <c r="F895" s="231">
        <v>2.2599999999999998</v>
      </c>
      <c r="G895" s="231">
        <f t="shared" si="98"/>
        <v>0.79</v>
      </c>
    </row>
    <row r="896" spans="1:7" ht="33.75" x14ac:dyDescent="0.2">
      <c r="A896" s="241" t="s">
        <v>2176</v>
      </c>
      <c r="B896" s="235" t="s">
        <v>328</v>
      </c>
      <c r="C896" s="227" t="s">
        <v>2656</v>
      </c>
      <c r="D896" s="236" t="s">
        <v>2147</v>
      </c>
      <c r="E896" s="229">
        <v>0.3</v>
      </c>
      <c r="F896" s="232">
        <v>64.290000000000006</v>
      </c>
      <c r="G896" s="231">
        <f t="shared" si="98"/>
        <v>19.29</v>
      </c>
    </row>
    <row r="897" spans="1:7" ht="22.5" x14ac:dyDescent="0.2">
      <c r="A897" s="241" t="s">
        <v>2179</v>
      </c>
      <c r="B897" s="235" t="s">
        <v>2497</v>
      </c>
      <c r="C897" s="227" t="s">
        <v>2657</v>
      </c>
      <c r="D897" s="236" t="s">
        <v>1532</v>
      </c>
      <c r="E897" s="229">
        <v>0.35</v>
      </c>
      <c r="F897" s="231">
        <v>17.11</v>
      </c>
      <c r="G897" s="231">
        <f t="shared" si="98"/>
        <v>5.99</v>
      </c>
    </row>
    <row r="898" spans="1:7" x14ac:dyDescent="0.2">
      <c r="A898" s="241" t="s">
        <v>2182</v>
      </c>
      <c r="B898" s="235" t="s">
        <v>2174</v>
      </c>
      <c r="C898" s="237" t="s">
        <v>2175</v>
      </c>
      <c r="D898" s="236" t="s">
        <v>1532</v>
      </c>
      <c r="E898" s="229">
        <v>0.35</v>
      </c>
      <c r="F898" s="232">
        <v>12.45</v>
      </c>
      <c r="G898" s="231">
        <f t="shared" si="98"/>
        <v>4.3600000000000003</v>
      </c>
    </row>
    <row r="899" spans="1:7" x14ac:dyDescent="0.2">
      <c r="A899" s="241"/>
      <c r="B899" s="235"/>
      <c r="C899" s="237"/>
      <c r="D899" s="236"/>
      <c r="E899" s="229"/>
      <c r="F899" s="232"/>
      <c r="G899" s="231"/>
    </row>
    <row r="900" spans="1:7" x14ac:dyDescent="0.2">
      <c r="A900" s="225"/>
      <c r="B900" s="226"/>
      <c r="C900" s="227"/>
      <c r="D900" s="228"/>
      <c r="E900" s="229"/>
      <c r="F900" s="232"/>
      <c r="G900" s="231"/>
    </row>
    <row r="901" spans="1:7" ht="42" x14ac:dyDescent="0.2">
      <c r="A901" s="218" t="s">
        <v>623</v>
      </c>
      <c r="B901" s="233" t="s">
        <v>2655</v>
      </c>
      <c r="C901" s="220" t="s">
        <v>1552</v>
      </c>
      <c r="D901" s="221" t="s">
        <v>12</v>
      </c>
      <c r="E901" s="222">
        <v>1</v>
      </c>
      <c r="F901" s="223"/>
      <c r="G901" s="224">
        <f>SUM(G902:G906)</f>
        <v>63.24</v>
      </c>
    </row>
    <row r="902" spans="1:7" x14ac:dyDescent="0.2">
      <c r="A902" s="241" t="s">
        <v>2170</v>
      </c>
      <c r="B902" s="235" t="s">
        <v>2500</v>
      </c>
      <c r="C902" s="237" t="s">
        <v>2501</v>
      </c>
      <c r="D902" s="238" t="s">
        <v>29</v>
      </c>
      <c r="E902" s="229">
        <v>0.02</v>
      </c>
      <c r="F902" s="231">
        <v>56.7</v>
      </c>
      <c r="G902" s="231">
        <f t="shared" ref="G902:G906" si="99">ROUND(E902*F902,2)</f>
        <v>1.1299999999999999</v>
      </c>
    </row>
    <row r="903" spans="1:7" x14ac:dyDescent="0.2">
      <c r="A903" s="241" t="s">
        <v>2173</v>
      </c>
      <c r="B903" s="235" t="s">
        <v>2502</v>
      </c>
      <c r="C903" s="237" t="s">
        <v>2503</v>
      </c>
      <c r="D903" s="238" t="s">
        <v>29</v>
      </c>
      <c r="E903" s="229">
        <v>0.35</v>
      </c>
      <c r="F903" s="231">
        <v>2.2599999999999998</v>
      </c>
      <c r="G903" s="231">
        <f t="shared" si="99"/>
        <v>0.79</v>
      </c>
    </row>
    <row r="904" spans="1:7" ht="33.75" x14ac:dyDescent="0.2">
      <c r="A904" s="241" t="s">
        <v>2176</v>
      </c>
      <c r="B904" s="235" t="s">
        <v>328</v>
      </c>
      <c r="C904" s="227" t="s">
        <v>2658</v>
      </c>
      <c r="D904" s="236" t="s">
        <v>2147</v>
      </c>
      <c r="E904" s="229">
        <v>0.3</v>
      </c>
      <c r="F904" s="232">
        <v>169.9</v>
      </c>
      <c r="G904" s="231">
        <f t="shared" si="99"/>
        <v>50.97</v>
      </c>
    </row>
    <row r="905" spans="1:7" ht="22.5" x14ac:dyDescent="0.2">
      <c r="A905" s="241" t="s">
        <v>2179</v>
      </c>
      <c r="B905" s="235" t="s">
        <v>2497</v>
      </c>
      <c r="C905" s="227" t="s">
        <v>2657</v>
      </c>
      <c r="D905" s="236" t="s">
        <v>1532</v>
      </c>
      <c r="E905" s="229">
        <v>0.35</v>
      </c>
      <c r="F905" s="231">
        <v>17.11</v>
      </c>
      <c r="G905" s="231">
        <f t="shared" si="99"/>
        <v>5.99</v>
      </c>
    </row>
    <row r="906" spans="1:7" x14ac:dyDescent="0.2">
      <c r="A906" s="241" t="s">
        <v>2182</v>
      </c>
      <c r="B906" s="235" t="s">
        <v>2174</v>
      </c>
      <c r="C906" s="237" t="s">
        <v>2175</v>
      </c>
      <c r="D906" s="236" t="s">
        <v>1532</v>
      </c>
      <c r="E906" s="229">
        <v>0.35</v>
      </c>
      <c r="F906" s="232">
        <v>12.45</v>
      </c>
      <c r="G906" s="231">
        <f t="shared" si="99"/>
        <v>4.3600000000000003</v>
      </c>
    </row>
    <row r="907" spans="1:7" x14ac:dyDescent="0.2">
      <c r="A907" s="225"/>
      <c r="B907" s="226"/>
      <c r="C907" s="227"/>
      <c r="D907" s="228"/>
      <c r="E907" s="229"/>
      <c r="F907" s="232"/>
      <c r="G907" s="231"/>
    </row>
    <row r="908" spans="1:7" x14ac:dyDescent="0.2">
      <c r="A908" s="225"/>
      <c r="B908" s="226"/>
      <c r="C908" s="227"/>
      <c r="D908" s="228"/>
      <c r="E908" s="229"/>
      <c r="F908" s="232"/>
      <c r="G908" s="231"/>
    </row>
    <row r="909" spans="1:7" ht="42" x14ac:dyDescent="0.2">
      <c r="A909" s="218" t="s">
        <v>624</v>
      </c>
      <c r="B909" s="233" t="s">
        <v>2659</v>
      </c>
      <c r="C909" s="220" t="s">
        <v>1480</v>
      </c>
      <c r="D909" s="221" t="s">
        <v>12</v>
      </c>
      <c r="E909" s="222">
        <v>1</v>
      </c>
      <c r="F909" s="223"/>
      <c r="G909" s="224">
        <f>SUM(G910:G913)</f>
        <v>70.17</v>
      </c>
    </row>
    <row r="910" spans="1:7" ht="22.5" x14ac:dyDescent="0.2">
      <c r="A910" s="241" t="s">
        <v>2170</v>
      </c>
      <c r="B910" s="235" t="s">
        <v>2660</v>
      </c>
      <c r="C910" s="237" t="s">
        <v>2661</v>
      </c>
      <c r="D910" s="238" t="s">
        <v>734</v>
      </c>
      <c r="E910" s="240">
        <v>3.0000000000000001E-3</v>
      </c>
      <c r="F910" s="230">
        <v>407.6</v>
      </c>
      <c r="G910" s="231">
        <f>ROUND(E910*F910,2)</f>
        <v>1.22</v>
      </c>
    </row>
    <row r="911" spans="1:7" x14ac:dyDescent="0.2">
      <c r="A911" s="241" t="s">
        <v>2173</v>
      </c>
      <c r="B911" s="235" t="s">
        <v>2427</v>
      </c>
      <c r="C911" s="237" t="s">
        <v>2428</v>
      </c>
      <c r="D911" s="238" t="s">
        <v>1532</v>
      </c>
      <c r="E911" s="240">
        <v>0.4</v>
      </c>
      <c r="F911" s="231">
        <v>18.670000000000002</v>
      </c>
      <c r="G911" s="231">
        <f>ROUND(E911*F911,2)</f>
        <v>7.47</v>
      </c>
    </row>
    <row r="912" spans="1:7" ht="33.75" x14ac:dyDescent="0.2">
      <c r="A912" s="241" t="s">
        <v>2176</v>
      </c>
      <c r="B912" s="235" t="s">
        <v>2662</v>
      </c>
      <c r="C912" s="237" t="s">
        <v>2663</v>
      </c>
      <c r="D912" s="238" t="s">
        <v>12</v>
      </c>
      <c r="E912" s="240">
        <v>1</v>
      </c>
      <c r="F912" s="230">
        <v>58.99</v>
      </c>
      <c r="G912" s="231">
        <f>ROUND(E912*F912,2)</f>
        <v>58.99</v>
      </c>
    </row>
    <row r="913" spans="1:7" x14ac:dyDescent="0.2">
      <c r="A913" s="241" t="s">
        <v>2179</v>
      </c>
      <c r="B913" s="235" t="s">
        <v>2174</v>
      </c>
      <c r="C913" s="237" t="s">
        <v>2175</v>
      </c>
      <c r="D913" s="238" t="s">
        <v>1532</v>
      </c>
      <c r="E913" s="240">
        <v>0.2</v>
      </c>
      <c r="F913" s="232">
        <v>12.45</v>
      </c>
      <c r="G913" s="231">
        <f>ROUND(E913*F913,2)</f>
        <v>2.4900000000000002</v>
      </c>
    </row>
    <row r="914" spans="1:7" x14ac:dyDescent="0.2">
      <c r="A914" s="225"/>
      <c r="B914" s="226"/>
      <c r="C914" s="227"/>
      <c r="D914" s="228"/>
      <c r="E914" s="229"/>
      <c r="F914" s="232"/>
      <c r="G914" s="231"/>
    </row>
    <row r="915" spans="1:7" x14ac:dyDescent="0.2">
      <c r="A915" s="225"/>
      <c r="B915" s="226"/>
      <c r="C915" s="227"/>
      <c r="D915" s="228"/>
      <c r="E915" s="229"/>
      <c r="F915" s="232"/>
      <c r="G915" s="231"/>
    </row>
    <row r="916" spans="1:7" ht="52.5" x14ac:dyDescent="0.2">
      <c r="A916" s="218" t="s">
        <v>625</v>
      </c>
      <c r="B916" s="233" t="s">
        <v>2664</v>
      </c>
      <c r="C916" s="220" t="s">
        <v>1481</v>
      </c>
      <c r="D916" s="221" t="s">
        <v>12</v>
      </c>
      <c r="E916" s="222">
        <v>1</v>
      </c>
      <c r="F916" s="223"/>
      <c r="G916" s="224">
        <f>SUM(G917:G920)</f>
        <v>84.460000000000008</v>
      </c>
    </row>
    <row r="917" spans="1:7" x14ac:dyDescent="0.2">
      <c r="A917" s="241" t="s">
        <v>2170</v>
      </c>
      <c r="B917" s="235" t="s">
        <v>2427</v>
      </c>
      <c r="C917" s="237" t="s">
        <v>2428</v>
      </c>
      <c r="D917" s="238" t="s">
        <v>1532</v>
      </c>
      <c r="E917" s="240">
        <v>0.4</v>
      </c>
      <c r="F917" s="231">
        <v>18.670000000000002</v>
      </c>
      <c r="G917" s="231">
        <f>ROUND(E917*F917,2)</f>
        <v>7.47</v>
      </c>
    </row>
    <row r="918" spans="1:7" x14ac:dyDescent="0.2">
      <c r="A918" s="241" t="s">
        <v>2173</v>
      </c>
      <c r="B918" s="235" t="s">
        <v>2174</v>
      </c>
      <c r="C918" s="237" t="s">
        <v>2175</v>
      </c>
      <c r="D918" s="238" t="s">
        <v>1532</v>
      </c>
      <c r="E918" s="240">
        <v>0.4</v>
      </c>
      <c r="F918" s="232">
        <v>12.45</v>
      </c>
      <c r="G918" s="231">
        <f>ROUND(E918*F918,2)</f>
        <v>4.9800000000000004</v>
      </c>
    </row>
    <row r="919" spans="1:7" ht="22.5" x14ac:dyDescent="0.2">
      <c r="A919" s="241" t="s">
        <v>2176</v>
      </c>
      <c r="B919" s="235" t="s">
        <v>2660</v>
      </c>
      <c r="C919" s="237" t="s">
        <v>2661</v>
      </c>
      <c r="D919" s="238" t="s">
        <v>734</v>
      </c>
      <c r="E919" s="240">
        <v>3.0000000000000001E-3</v>
      </c>
      <c r="F919" s="230">
        <v>407.6</v>
      </c>
      <c r="G919" s="231">
        <f>ROUND(E919*F919,2)</f>
        <v>1.22</v>
      </c>
    </row>
    <row r="920" spans="1:7" ht="33.75" x14ac:dyDescent="0.2">
      <c r="A920" s="241" t="s">
        <v>2179</v>
      </c>
      <c r="B920" s="235" t="s">
        <v>2662</v>
      </c>
      <c r="C920" s="237" t="s">
        <v>2663</v>
      </c>
      <c r="D920" s="236" t="s">
        <v>12</v>
      </c>
      <c r="E920" s="240">
        <v>1.2</v>
      </c>
      <c r="F920" s="230">
        <v>58.99</v>
      </c>
      <c r="G920" s="231">
        <f>ROUND(E920*F920,2)</f>
        <v>70.790000000000006</v>
      </c>
    </row>
    <row r="921" spans="1:7" x14ac:dyDescent="0.2">
      <c r="A921" s="225"/>
      <c r="B921" s="226"/>
      <c r="C921" s="227"/>
      <c r="D921" s="228"/>
      <c r="E921" s="229"/>
      <c r="F921" s="232"/>
      <c r="G921" s="231"/>
    </row>
    <row r="922" spans="1:7" x14ac:dyDescent="0.2">
      <c r="A922" s="225"/>
      <c r="B922" s="226"/>
      <c r="C922" s="227"/>
      <c r="D922" s="228"/>
      <c r="E922" s="229"/>
      <c r="F922" s="232"/>
      <c r="G922" s="231"/>
    </row>
    <row r="923" spans="1:7" ht="52.5" x14ac:dyDescent="0.2">
      <c r="A923" s="218" t="s">
        <v>626</v>
      </c>
      <c r="B923" s="219" t="s">
        <v>2665</v>
      </c>
      <c r="C923" s="220" t="s">
        <v>1478</v>
      </c>
      <c r="D923" s="221" t="s">
        <v>2147</v>
      </c>
      <c r="E923" s="222">
        <v>1</v>
      </c>
      <c r="F923" s="223"/>
      <c r="G923" s="224">
        <f>SUM(G924:G933)</f>
        <v>1239.5700000000002</v>
      </c>
    </row>
    <row r="924" spans="1:7" x14ac:dyDescent="0.2">
      <c r="A924" s="241" t="s">
        <v>2170</v>
      </c>
      <c r="B924" s="235" t="s">
        <v>2427</v>
      </c>
      <c r="C924" s="227" t="s">
        <v>2428</v>
      </c>
      <c r="D924" s="236" t="s">
        <v>1532</v>
      </c>
      <c r="E924" s="229">
        <v>7.68</v>
      </c>
      <c r="F924" s="231">
        <v>18.670000000000002</v>
      </c>
      <c r="G924" s="231">
        <f t="shared" ref="G924:G933" si="100">ROUND(E924*F924,2)</f>
        <v>143.38999999999999</v>
      </c>
    </row>
    <row r="925" spans="1:7" x14ac:dyDescent="0.2">
      <c r="A925" s="241" t="s">
        <v>2173</v>
      </c>
      <c r="B925" s="235" t="s">
        <v>2174</v>
      </c>
      <c r="C925" s="227" t="s">
        <v>2666</v>
      </c>
      <c r="D925" s="236" t="s">
        <v>1532</v>
      </c>
      <c r="E925" s="229">
        <v>1.96</v>
      </c>
      <c r="F925" s="232">
        <v>12.45</v>
      </c>
      <c r="G925" s="231">
        <f t="shared" si="100"/>
        <v>24.4</v>
      </c>
    </row>
    <row r="926" spans="1:7" x14ac:dyDescent="0.2">
      <c r="A926" s="241" t="s">
        <v>2176</v>
      </c>
      <c r="B926" s="235" t="s">
        <v>2667</v>
      </c>
      <c r="C926" s="227" t="s">
        <v>2668</v>
      </c>
      <c r="D926" s="236" t="s">
        <v>29</v>
      </c>
      <c r="E926" s="229">
        <v>1.028</v>
      </c>
      <c r="F926" s="230">
        <v>3.28</v>
      </c>
      <c r="G926" s="231">
        <f t="shared" si="100"/>
        <v>3.37</v>
      </c>
    </row>
    <row r="927" spans="1:7" x14ac:dyDescent="0.2">
      <c r="A927" s="241" t="s">
        <v>2179</v>
      </c>
      <c r="B927" s="235" t="s">
        <v>2669</v>
      </c>
      <c r="C927" s="227" t="s">
        <v>2670</v>
      </c>
      <c r="D927" s="236" t="s">
        <v>29</v>
      </c>
      <c r="E927" s="229">
        <v>1.5376000000000001</v>
      </c>
      <c r="F927" s="232">
        <v>23.5</v>
      </c>
      <c r="G927" s="231">
        <f t="shared" si="100"/>
        <v>36.130000000000003</v>
      </c>
    </row>
    <row r="928" spans="1:7" ht="22.5" x14ac:dyDescent="0.2">
      <c r="A928" s="241" t="s">
        <v>2182</v>
      </c>
      <c r="B928" s="235" t="s">
        <v>2671</v>
      </c>
      <c r="C928" s="227" t="s">
        <v>2672</v>
      </c>
      <c r="D928" s="236" t="s">
        <v>28</v>
      </c>
      <c r="E928" s="229">
        <v>24</v>
      </c>
      <c r="F928" s="232">
        <v>0.61</v>
      </c>
      <c r="G928" s="231">
        <f t="shared" si="100"/>
        <v>14.64</v>
      </c>
    </row>
    <row r="929" spans="1:7" ht="22.5" x14ac:dyDescent="0.2">
      <c r="A929" s="241" t="s">
        <v>2185</v>
      </c>
      <c r="B929" s="235" t="s">
        <v>2673</v>
      </c>
      <c r="C929" s="227" t="s">
        <v>2674</v>
      </c>
      <c r="D929" s="236" t="s">
        <v>2147</v>
      </c>
      <c r="E929" s="229">
        <v>1</v>
      </c>
      <c r="F929" s="230">
        <v>587</v>
      </c>
      <c r="G929" s="231">
        <f t="shared" si="100"/>
        <v>587</v>
      </c>
    </row>
    <row r="930" spans="1:7" ht="22.5" x14ac:dyDescent="0.2">
      <c r="A930" s="241" t="s">
        <v>2188</v>
      </c>
      <c r="B930" s="235" t="s">
        <v>2675</v>
      </c>
      <c r="C930" s="227" t="s">
        <v>2676</v>
      </c>
      <c r="D930" s="236" t="s">
        <v>12</v>
      </c>
      <c r="E930" s="229">
        <v>2</v>
      </c>
      <c r="F930" s="230">
        <v>41.67</v>
      </c>
      <c r="G930" s="231">
        <f t="shared" si="100"/>
        <v>83.34</v>
      </c>
    </row>
    <row r="931" spans="1:7" ht="22.5" x14ac:dyDescent="0.2">
      <c r="A931" s="241" t="s">
        <v>2191</v>
      </c>
      <c r="B931" s="235" t="s">
        <v>2677</v>
      </c>
      <c r="C931" s="227" t="s">
        <v>2678</v>
      </c>
      <c r="D931" s="236" t="s">
        <v>28</v>
      </c>
      <c r="E931" s="229">
        <v>4</v>
      </c>
      <c r="F931" s="232">
        <v>24.46</v>
      </c>
      <c r="G931" s="231">
        <f t="shared" si="100"/>
        <v>97.84</v>
      </c>
    </row>
    <row r="932" spans="1:7" ht="33.75" x14ac:dyDescent="0.2">
      <c r="A932" s="241" t="s">
        <v>2194</v>
      </c>
      <c r="B932" s="226" t="s">
        <v>2679</v>
      </c>
      <c r="C932" s="227" t="s">
        <v>2680</v>
      </c>
      <c r="D932" s="228" t="s">
        <v>28</v>
      </c>
      <c r="E932" s="229">
        <v>4</v>
      </c>
      <c r="F932" s="232">
        <v>14.39</v>
      </c>
      <c r="G932" s="231">
        <f t="shared" si="100"/>
        <v>57.56</v>
      </c>
    </row>
    <row r="933" spans="1:7" ht="33.75" x14ac:dyDescent="0.2">
      <c r="A933" s="241" t="s">
        <v>2197</v>
      </c>
      <c r="B933" s="226" t="s">
        <v>2681</v>
      </c>
      <c r="C933" s="227" t="s">
        <v>2682</v>
      </c>
      <c r="D933" s="228" t="s">
        <v>28</v>
      </c>
      <c r="E933" s="229">
        <v>2</v>
      </c>
      <c r="F933" s="232">
        <v>95.95</v>
      </c>
      <c r="G933" s="231">
        <f t="shared" si="100"/>
        <v>191.9</v>
      </c>
    </row>
    <row r="934" spans="1:7" x14ac:dyDescent="0.2">
      <c r="A934" s="225"/>
      <c r="B934" s="226"/>
      <c r="C934" s="227"/>
      <c r="D934" s="228"/>
      <c r="E934" s="229"/>
      <c r="F934" s="232"/>
      <c r="G934" s="231"/>
    </row>
    <row r="935" spans="1:7" x14ac:dyDescent="0.2">
      <c r="A935" s="225"/>
      <c r="B935" s="226"/>
      <c r="C935" s="227"/>
      <c r="D935" s="228"/>
      <c r="E935" s="229"/>
      <c r="F935" s="232"/>
      <c r="G935" s="231"/>
    </row>
    <row r="936" spans="1:7" ht="52.5" x14ac:dyDescent="0.2">
      <c r="A936" s="218" t="s">
        <v>627</v>
      </c>
      <c r="B936" s="233" t="s">
        <v>2683</v>
      </c>
      <c r="C936" s="220" t="s">
        <v>484</v>
      </c>
      <c r="D936" s="221" t="s">
        <v>28</v>
      </c>
      <c r="E936" s="222">
        <v>1</v>
      </c>
      <c r="F936" s="223"/>
      <c r="G936" s="224">
        <f>SUM(G937:G940)</f>
        <v>440.57</v>
      </c>
    </row>
    <row r="937" spans="1:7" ht="22.5" x14ac:dyDescent="0.2">
      <c r="A937" s="241" t="s">
        <v>2170</v>
      </c>
      <c r="B937" s="235" t="s">
        <v>2684</v>
      </c>
      <c r="C937" s="237" t="s">
        <v>2685</v>
      </c>
      <c r="D937" s="238" t="s">
        <v>12</v>
      </c>
      <c r="E937" s="240">
        <v>0.54</v>
      </c>
      <c r="F937" s="231">
        <v>12.9</v>
      </c>
      <c r="G937" s="231">
        <f>ROUND(E937*F937,2)</f>
        <v>6.97</v>
      </c>
    </row>
    <row r="938" spans="1:7" ht="22.5" x14ac:dyDescent="0.2">
      <c r="A938" s="241" t="s">
        <v>2173</v>
      </c>
      <c r="B938" s="235" t="s">
        <v>328</v>
      </c>
      <c r="C938" s="237" t="s">
        <v>484</v>
      </c>
      <c r="D938" s="238" t="s">
        <v>28</v>
      </c>
      <c r="E938" s="240">
        <v>1</v>
      </c>
      <c r="F938" s="231">
        <v>417.28</v>
      </c>
      <c r="G938" s="231">
        <f>ROUND(E938*F938,2)</f>
        <v>417.28</v>
      </c>
    </row>
    <row r="939" spans="1:7" ht="22.5" x14ac:dyDescent="0.2">
      <c r="A939" s="241" t="s">
        <v>2179</v>
      </c>
      <c r="B939" s="235" t="s">
        <v>2686</v>
      </c>
      <c r="C939" s="237" t="s">
        <v>2687</v>
      </c>
      <c r="D939" s="238" t="s">
        <v>1532</v>
      </c>
      <c r="E939" s="240">
        <v>0.5</v>
      </c>
      <c r="F939" s="231">
        <v>14.13</v>
      </c>
      <c r="G939" s="231">
        <f>ROUND(E939*F939,2)</f>
        <v>7.07</v>
      </c>
    </row>
    <row r="940" spans="1:7" ht="22.5" x14ac:dyDescent="0.2">
      <c r="A940" s="241" t="s">
        <v>2182</v>
      </c>
      <c r="B940" s="235" t="s">
        <v>2235</v>
      </c>
      <c r="C940" s="237" t="s">
        <v>2236</v>
      </c>
      <c r="D940" s="238" t="s">
        <v>1532</v>
      </c>
      <c r="E940" s="240">
        <v>0.5</v>
      </c>
      <c r="F940" s="232">
        <v>18.5</v>
      </c>
      <c r="G940" s="231">
        <f>ROUND(E940*F940,2)</f>
        <v>9.25</v>
      </c>
    </row>
    <row r="941" spans="1:7" x14ac:dyDescent="0.2">
      <c r="A941" s="225"/>
      <c r="B941" s="226"/>
      <c r="C941" s="227"/>
      <c r="D941" s="228"/>
      <c r="E941" s="229"/>
      <c r="F941" s="232"/>
      <c r="G941" s="231"/>
    </row>
    <row r="942" spans="1:7" x14ac:dyDescent="0.2">
      <c r="A942" s="225"/>
      <c r="B942" s="226"/>
      <c r="C942" s="227"/>
      <c r="D942" s="228"/>
      <c r="E942" s="229"/>
      <c r="F942" s="232"/>
      <c r="G942" s="231"/>
    </row>
    <row r="943" spans="1:7" ht="52.5" x14ac:dyDescent="0.2">
      <c r="A943" s="218" t="s">
        <v>628</v>
      </c>
      <c r="B943" s="233" t="s">
        <v>2683</v>
      </c>
      <c r="C943" s="220" t="s">
        <v>473</v>
      </c>
      <c r="D943" s="221" t="s">
        <v>28</v>
      </c>
      <c r="E943" s="222">
        <v>1</v>
      </c>
      <c r="F943" s="223"/>
      <c r="G943" s="224">
        <f>SUM(G944:G947)</f>
        <v>363.66</v>
      </c>
    </row>
    <row r="944" spans="1:7" ht="22.5" x14ac:dyDescent="0.2">
      <c r="A944" s="241" t="s">
        <v>2170</v>
      </c>
      <c r="B944" s="235" t="s">
        <v>2684</v>
      </c>
      <c r="C944" s="237" t="s">
        <v>2685</v>
      </c>
      <c r="D944" s="238" t="s">
        <v>12</v>
      </c>
      <c r="E944" s="240">
        <v>0.54</v>
      </c>
      <c r="F944" s="231">
        <v>12.9</v>
      </c>
      <c r="G944" s="231">
        <f>ROUND(E944*F944,2)</f>
        <v>6.97</v>
      </c>
    </row>
    <row r="945" spans="1:7" ht="22.5" x14ac:dyDescent="0.2">
      <c r="A945" s="241" t="s">
        <v>2173</v>
      </c>
      <c r="B945" s="235" t="s">
        <v>328</v>
      </c>
      <c r="C945" s="237" t="s">
        <v>473</v>
      </c>
      <c r="D945" s="238" t="s">
        <v>28</v>
      </c>
      <c r="E945" s="240">
        <v>1</v>
      </c>
      <c r="F945" s="231">
        <v>340.37</v>
      </c>
      <c r="G945" s="231">
        <f>ROUND(E945*F945,2)</f>
        <v>340.37</v>
      </c>
    </row>
    <row r="946" spans="1:7" ht="22.5" x14ac:dyDescent="0.2">
      <c r="A946" s="241" t="s">
        <v>2179</v>
      </c>
      <c r="B946" s="235" t="s">
        <v>2686</v>
      </c>
      <c r="C946" s="237" t="s">
        <v>2687</v>
      </c>
      <c r="D946" s="238" t="s">
        <v>1532</v>
      </c>
      <c r="E946" s="240">
        <v>0.5</v>
      </c>
      <c r="F946" s="231">
        <v>14.13</v>
      </c>
      <c r="G946" s="231">
        <f>ROUND(E946*F946,2)</f>
        <v>7.07</v>
      </c>
    </row>
    <row r="947" spans="1:7" ht="22.5" x14ac:dyDescent="0.2">
      <c r="A947" s="241" t="s">
        <v>2182</v>
      </c>
      <c r="B947" s="235" t="s">
        <v>2235</v>
      </c>
      <c r="C947" s="237" t="s">
        <v>2236</v>
      </c>
      <c r="D947" s="238" t="s">
        <v>1532</v>
      </c>
      <c r="E947" s="240">
        <v>0.5</v>
      </c>
      <c r="F947" s="232">
        <v>18.5</v>
      </c>
      <c r="G947" s="231">
        <f>ROUND(E947*F947,2)</f>
        <v>9.25</v>
      </c>
    </row>
    <row r="948" spans="1:7" x14ac:dyDescent="0.2">
      <c r="A948" s="225"/>
      <c r="B948" s="226"/>
      <c r="C948" s="227"/>
      <c r="D948" s="228"/>
      <c r="E948" s="229"/>
      <c r="F948" s="232"/>
      <c r="G948" s="231"/>
    </row>
    <row r="949" spans="1:7" x14ac:dyDescent="0.2">
      <c r="A949" s="225"/>
      <c r="B949" s="226"/>
      <c r="C949" s="227"/>
      <c r="D949" s="228"/>
      <c r="E949" s="229"/>
      <c r="F949" s="232"/>
      <c r="G949" s="231"/>
    </row>
    <row r="950" spans="1:7" ht="52.5" x14ac:dyDescent="0.2">
      <c r="A950" s="218" t="s">
        <v>629</v>
      </c>
      <c r="B950" s="233" t="s">
        <v>2688</v>
      </c>
      <c r="C950" s="220" t="s">
        <v>479</v>
      </c>
      <c r="D950" s="221" t="s">
        <v>28</v>
      </c>
      <c r="E950" s="222">
        <v>1</v>
      </c>
      <c r="F950" s="223"/>
      <c r="G950" s="224">
        <f>SUM(G951:G956)</f>
        <v>327.19</v>
      </c>
    </row>
    <row r="951" spans="1:7" ht="22.5" x14ac:dyDescent="0.2">
      <c r="A951" s="241" t="s">
        <v>2170</v>
      </c>
      <c r="B951" s="235" t="s">
        <v>328</v>
      </c>
      <c r="C951" s="237" t="s">
        <v>2689</v>
      </c>
      <c r="D951" s="238" t="s">
        <v>28</v>
      </c>
      <c r="E951" s="240">
        <v>1</v>
      </c>
      <c r="F951" s="231">
        <v>76.02</v>
      </c>
      <c r="G951" s="231">
        <f t="shared" ref="G951:G956" si="101">ROUND(E951*F951,2)</f>
        <v>76.02</v>
      </c>
    </row>
    <row r="952" spans="1:7" ht="22.5" x14ac:dyDescent="0.2">
      <c r="A952" s="241" t="s">
        <v>2173</v>
      </c>
      <c r="B952" s="235" t="s">
        <v>2690</v>
      </c>
      <c r="C952" s="237" t="s">
        <v>2691</v>
      </c>
      <c r="D952" s="238" t="s">
        <v>28</v>
      </c>
      <c r="E952" s="240">
        <v>1</v>
      </c>
      <c r="F952" s="231">
        <v>131.25</v>
      </c>
      <c r="G952" s="231">
        <f t="shared" si="101"/>
        <v>131.25</v>
      </c>
    </row>
    <row r="953" spans="1:7" ht="22.5" x14ac:dyDescent="0.2">
      <c r="A953" s="241" t="s">
        <v>2176</v>
      </c>
      <c r="B953" s="235" t="s">
        <v>2692</v>
      </c>
      <c r="C953" s="237" t="s">
        <v>2693</v>
      </c>
      <c r="D953" s="238" t="s">
        <v>28</v>
      </c>
      <c r="E953" s="240">
        <v>1</v>
      </c>
      <c r="F953" s="231">
        <v>32.81</v>
      </c>
      <c r="G953" s="231">
        <f t="shared" si="101"/>
        <v>32.81</v>
      </c>
    </row>
    <row r="954" spans="1:7" x14ac:dyDescent="0.2">
      <c r="A954" s="241" t="s">
        <v>2179</v>
      </c>
      <c r="B954" s="235" t="s">
        <v>2694</v>
      </c>
      <c r="C954" s="237" t="s">
        <v>2695</v>
      </c>
      <c r="D954" s="238" t="s">
        <v>28</v>
      </c>
      <c r="E954" s="240">
        <v>1</v>
      </c>
      <c r="F954" s="231">
        <v>32.94</v>
      </c>
      <c r="G954" s="231">
        <f t="shared" si="101"/>
        <v>32.94</v>
      </c>
    </row>
    <row r="955" spans="1:7" ht="22.5" x14ac:dyDescent="0.2">
      <c r="A955" s="241" t="s">
        <v>2182</v>
      </c>
      <c r="B955" s="235" t="s">
        <v>2235</v>
      </c>
      <c r="C955" s="237" t="s">
        <v>2236</v>
      </c>
      <c r="D955" s="236" t="s">
        <v>1532</v>
      </c>
      <c r="E955" s="229">
        <v>1.75</v>
      </c>
      <c r="F955" s="232">
        <v>18.5</v>
      </c>
      <c r="G955" s="231">
        <f t="shared" si="101"/>
        <v>32.380000000000003</v>
      </c>
    </row>
    <row r="956" spans="1:7" x14ac:dyDescent="0.2">
      <c r="A956" s="241" t="s">
        <v>2185</v>
      </c>
      <c r="B956" s="235" t="s">
        <v>2174</v>
      </c>
      <c r="C956" s="237" t="s">
        <v>2175</v>
      </c>
      <c r="D956" s="236" t="s">
        <v>1532</v>
      </c>
      <c r="E956" s="229">
        <v>1.75</v>
      </c>
      <c r="F956" s="232">
        <v>12.45</v>
      </c>
      <c r="G956" s="231">
        <f t="shared" si="101"/>
        <v>21.79</v>
      </c>
    </row>
    <row r="957" spans="1:7" x14ac:dyDescent="0.2">
      <c r="A957" s="268"/>
      <c r="B957" s="219"/>
      <c r="C957" s="220"/>
      <c r="D957" s="221"/>
      <c r="E957" s="222"/>
      <c r="F957" s="223"/>
      <c r="G957" s="224"/>
    </row>
    <row r="958" spans="1:7" x14ac:dyDescent="0.2">
      <c r="A958" s="268"/>
      <c r="B958" s="219"/>
      <c r="C958" s="220"/>
      <c r="D958" s="221"/>
      <c r="E958" s="222"/>
      <c r="F958" s="223"/>
      <c r="G958" s="224"/>
    </row>
    <row r="959" spans="1:7" ht="52.5" x14ac:dyDescent="0.2">
      <c r="A959" s="218" t="s">
        <v>630</v>
      </c>
      <c r="B959" s="233" t="s">
        <v>2688</v>
      </c>
      <c r="C959" s="220" t="s">
        <v>474</v>
      </c>
      <c r="D959" s="221" t="s">
        <v>28</v>
      </c>
      <c r="E959" s="222">
        <v>1</v>
      </c>
      <c r="F959" s="223"/>
      <c r="G959" s="224">
        <f>SUM(G960:G965)</f>
        <v>1174.81</v>
      </c>
    </row>
    <row r="960" spans="1:7" ht="22.5" x14ac:dyDescent="0.2">
      <c r="A960" s="241" t="s">
        <v>2170</v>
      </c>
      <c r="B960" s="235" t="s">
        <v>328</v>
      </c>
      <c r="C960" s="237" t="s">
        <v>2696</v>
      </c>
      <c r="D960" s="238" t="s">
        <v>28</v>
      </c>
      <c r="E960" s="240">
        <v>1</v>
      </c>
      <c r="F960" s="231">
        <v>923.64</v>
      </c>
      <c r="G960" s="231">
        <f t="shared" ref="G960:G965" si="102">ROUND(E960*F960,2)</f>
        <v>923.64</v>
      </c>
    </row>
    <row r="961" spans="1:7" ht="22.5" x14ac:dyDescent="0.2">
      <c r="A961" s="241" t="s">
        <v>2173</v>
      </c>
      <c r="B961" s="235" t="s">
        <v>2690</v>
      </c>
      <c r="C961" s="237" t="s">
        <v>2691</v>
      </c>
      <c r="D961" s="238" t="s">
        <v>28</v>
      </c>
      <c r="E961" s="240">
        <v>1</v>
      </c>
      <c r="F961" s="231">
        <v>131.25</v>
      </c>
      <c r="G961" s="231">
        <f t="shared" si="102"/>
        <v>131.25</v>
      </c>
    </row>
    <row r="962" spans="1:7" ht="22.5" x14ac:dyDescent="0.2">
      <c r="A962" s="241" t="s">
        <v>2176</v>
      </c>
      <c r="B962" s="235" t="s">
        <v>2692</v>
      </c>
      <c r="C962" s="237" t="s">
        <v>2693</v>
      </c>
      <c r="D962" s="238" t="s">
        <v>28</v>
      </c>
      <c r="E962" s="240">
        <v>1</v>
      </c>
      <c r="F962" s="231">
        <v>32.81</v>
      </c>
      <c r="G962" s="231">
        <f t="shared" si="102"/>
        <v>32.81</v>
      </c>
    </row>
    <row r="963" spans="1:7" x14ac:dyDescent="0.2">
      <c r="A963" s="241" t="s">
        <v>2179</v>
      </c>
      <c r="B963" s="235" t="s">
        <v>2694</v>
      </c>
      <c r="C963" s="237" t="s">
        <v>2695</v>
      </c>
      <c r="D963" s="238" t="s">
        <v>28</v>
      </c>
      <c r="E963" s="240">
        <v>1</v>
      </c>
      <c r="F963" s="231">
        <v>32.94</v>
      </c>
      <c r="G963" s="231">
        <f t="shared" si="102"/>
        <v>32.94</v>
      </c>
    </row>
    <row r="964" spans="1:7" ht="22.5" x14ac:dyDescent="0.2">
      <c r="A964" s="241" t="s">
        <v>2182</v>
      </c>
      <c r="B964" s="235" t="s">
        <v>2235</v>
      </c>
      <c r="C964" s="237" t="s">
        <v>2236</v>
      </c>
      <c r="D964" s="236" t="s">
        <v>1532</v>
      </c>
      <c r="E964" s="229">
        <v>1.75</v>
      </c>
      <c r="F964" s="232">
        <v>18.5</v>
      </c>
      <c r="G964" s="231">
        <f t="shared" si="102"/>
        <v>32.380000000000003</v>
      </c>
    </row>
    <row r="965" spans="1:7" x14ac:dyDescent="0.2">
      <c r="A965" s="241" t="s">
        <v>2185</v>
      </c>
      <c r="B965" s="235" t="s">
        <v>2174</v>
      </c>
      <c r="C965" s="237" t="s">
        <v>2175</v>
      </c>
      <c r="D965" s="236" t="s">
        <v>1532</v>
      </c>
      <c r="E965" s="229">
        <v>1.75</v>
      </c>
      <c r="F965" s="232">
        <v>12.45</v>
      </c>
      <c r="G965" s="231">
        <f t="shared" si="102"/>
        <v>21.79</v>
      </c>
    </row>
    <row r="966" spans="1:7" x14ac:dyDescent="0.2">
      <c r="A966" s="225"/>
      <c r="B966" s="226"/>
      <c r="C966" s="227"/>
      <c r="D966" s="228"/>
      <c r="E966" s="229"/>
      <c r="F966" s="232"/>
      <c r="G966" s="231"/>
    </row>
    <row r="967" spans="1:7" x14ac:dyDescent="0.2">
      <c r="A967" s="225"/>
      <c r="B967" s="226"/>
      <c r="C967" s="227"/>
      <c r="D967" s="228"/>
      <c r="E967" s="229"/>
      <c r="F967" s="232"/>
      <c r="G967" s="231"/>
    </row>
    <row r="968" spans="1:7" ht="52.5" x14ac:dyDescent="0.2">
      <c r="A968" s="218" t="s">
        <v>631</v>
      </c>
      <c r="B968" s="233" t="s">
        <v>2697</v>
      </c>
      <c r="C968" s="220" t="s">
        <v>475</v>
      </c>
      <c r="D968" s="221" t="s">
        <v>28</v>
      </c>
      <c r="E968" s="222">
        <v>1</v>
      </c>
      <c r="F968" s="223"/>
      <c r="G968" s="224">
        <f>SUM(G969:G973)</f>
        <v>445.84</v>
      </c>
    </row>
    <row r="969" spans="1:7" x14ac:dyDescent="0.2">
      <c r="A969" s="241" t="s">
        <v>2170</v>
      </c>
      <c r="B969" s="235" t="s">
        <v>2174</v>
      </c>
      <c r="C969" s="237" t="s">
        <v>2175</v>
      </c>
      <c r="D969" s="236" t="s">
        <v>1532</v>
      </c>
      <c r="E969" s="229">
        <v>1</v>
      </c>
      <c r="F969" s="232">
        <v>12.45</v>
      </c>
      <c r="G969" s="231">
        <f>ROUND(E969*F969,2)</f>
        <v>12.45</v>
      </c>
    </row>
    <row r="970" spans="1:7" ht="22.5" x14ac:dyDescent="0.2">
      <c r="A970" s="241" t="s">
        <v>2173</v>
      </c>
      <c r="B970" s="235" t="s">
        <v>2698</v>
      </c>
      <c r="C970" s="227" t="s">
        <v>2699</v>
      </c>
      <c r="D970" s="236" t="s">
        <v>28</v>
      </c>
      <c r="E970" s="229">
        <v>1</v>
      </c>
      <c r="F970" s="232">
        <v>44.82</v>
      </c>
      <c r="G970" s="231">
        <f>ROUND(E970*F970,2)</f>
        <v>44.82</v>
      </c>
    </row>
    <row r="971" spans="1:7" ht="22.5" x14ac:dyDescent="0.2">
      <c r="A971" s="241" t="s">
        <v>2176</v>
      </c>
      <c r="B971" s="235" t="s">
        <v>2700</v>
      </c>
      <c r="C971" s="227" t="s">
        <v>2701</v>
      </c>
      <c r="D971" s="236" t="s">
        <v>28</v>
      </c>
      <c r="E971" s="229">
        <v>1</v>
      </c>
      <c r="F971" s="232">
        <v>164.95</v>
      </c>
      <c r="G971" s="231">
        <f>ROUND(E971*F971,2)</f>
        <v>164.95</v>
      </c>
    </row>
    <row r="972" spans="1:7" ht="22.5" x14ac:dyDescent="0.2">
      <c r="A972" s="241" t="s">
        <v>2179</v>
      </c>
      <c r="B972" s="235" t="s">
        <v>2235</v>
      </c>
      <c r="C972" s="237" t="s">
        <v>2236</v>
      </c>
      <c r="D972" s="238" t="s">
        <v>1532</v>
      </c>
      <c r="E972" s="229">
        <v>1</v>
      </c>
      <c r="F972" s="232">
        <v>18.5</v>
      </c>
      <c r="G972" s="231">
        <f>ROUND(E972*F972,2)</f>
        <v>18.5</v>
      </c>
    </row>
    <row r="973" spans="1:7" ht="22.5" x14ac:dyDescent="0.2">
      <c r="A973" s="241" t="s">
        <v>2182</v>
      </c>
      <c r="B973" s="235" t="s">
        <v>328</v>
      </c>
      <c r="C973" s="227" t="s">
        <v>2702</v>
      </c>
      <c r="D973" s="236" t="s">
        <v>28</v>
      </c>
      <c r="E973" s="229">
        <v>1</v>
      </c>
      <c r="F973" s="232">
        <v>205.12</v>
      </c>
      <c r="G973" s="231">
        <f>ROUND(E973*F973,2)</f>
        <v>205.12</v>
      </c>
    </row>
    <row r="974" spans="1:7" x14ac:dyDescent="0.2">
      <c r="A974" s="225"/>
      <c r="B974" s="226"/>
      <c r="C974" s="227"/>
      <c r="D974" s="228"/>
      <c r="E974" s="229"/>
      <c r="F974" s="232"/>
      <c r="G974" s="231"/>
    </row>
    <row r="975" spans="1:7" x14ac:dyDescent="0.2">
      <c r="A975" s="225"/>
      <c r="B975" s="226"/>
      <c r="C975" s="227"/>
      <c r="D975" s="228"/>
      <c r="E975" s="229"/>
      <c r="F975" s="232"/>
      <c r="G975" s="231"/>
    </row>
    <row r="976" spans="1:7" ht="52.5" x14ac:dyDescent="0.2">
      <c r="A976" s="218" t="s">
        <v>632</v>
      </c>
      <c r="B976" s="233" t="s">
        <v>2703</v>
      </c>
      <c r="C976" s="220" t="s">
        <v>480</v>
      </c>
      <c r="D976" s="221" t="s">
        <v>28</v>
      </c>
      <c r="E976" s="222">
        <v>1</v>
      </c>
      <c r="F976" s="223"/>
      <c r="G976" s="224">
        <f>SUM(G977:G981)</f>
        <v>361.21</v>
      </c>
    </row>
    <row r="977" spans="1:7" ht="22.5" x14ac:dyDescent="0.2">
      <c r="A977" s="241" t="s">
        <v>2170</v>
      </c>
      <c r="B977" s="235" t="s">
        <v>2684</v>
      </c>
      <c r="C977" s="237" t="s">
        <v>2685</v>
      </c>
      <c r="D977" s="238" t="s">
        <v>12</v>
      </c>
      <c r="E977" s="240">
        <v>1.88</v>
      </c>
      <c r="F977" s="231">
        <v>12.9</v>
      </c>
      <c r="G977" s="231">
        <f>ROUND(E977*F977,2)</f>
        <v>24.25</v>
      </c>
    </row>
    <row r="978" spans="1:7" ht="22.5" x14ac:dyDescent="0.2">
      <c r="A978" s="241" t="s">
        <v>2173</v>
      </c>
      <c r="B978" s="235" t="s">
        <v>328</v>
      </c>
      <c r="C978" s="237" t="s">
        <v>480</v>
      </c>
      <c r="D978" s="238" t="s">
        <v>28</v>
      </c>
      <c r="E978" s="240">
        <v>1</v>
      </c>
      <c r="F978" s="231">
        <v>258.75</v>
      </c>
      <c r="G978" s="231">
        <f>ROUND(E978*F978,2)</f>
        <v>258.75</v>
      </c>
    </row>
    <row r="979" spans="1:7" ht="22.5" x14ac:dyDescent="0.2">
      <c r="A979" s="241" t="s">
        <v>2176</v>
      </c>
      <c r="B979" s="235" t="s">
        <v>2235</v>
      </c>
      <c r="C979" s="237" t="s">
        <v>2236</v>
      </c>
      <c r="D979" s="238" t="s">
        <v>1532</v>
      </c>
      <c r="E979" s="240">
        <v>2</v>
      </c>
      <c r="F979" s="232">
        <v>18.5</v>
      </c>
      <c r="G979" s="231">
        <f>ROUND(E979*F979,2)</f>
        <v>37</v>
      </c>
    </row>
    <row r="980" spans="1:7" x14ac:dyDescent="0.2">
      <c r="A980" s="241" t="s">
        <v>2179</v>
      </c>
      <c r="B980" s="235" t="s">
        <v>2174</v>
      </c>
      <c r="C980" s="237" t="s">
        <v>2175</v>
      </c>
      <c r="D980" s="238" t="s">
        <v>1532</v>
      </c>
      <c r="E980" s="240">
        <v>2</v>
      </c>
      <c r="F980" s="232">
        <v>12.45</v>
      </c>
      <c r="G980" s="231">
        <f>ROUND(E980*F980,2)</f>
        <v>24.9</v>
      </c>
    </row>
    <row r="981" spans="1:7" ht="33.75" x14ac:dyDescent="0.2">
      <c r="A981" s="241" t="s">
        <v>2182</v>
      </c>
      <c r="B981" s="235" t="s">
        <v>2704</v>
      </c>
      <c r="C981" s="237" t="s">
        <v>2705</v>
      </c>
      <c r="D981" s="238" t="s">
        <v>12</v>
      </c>
      <c r="E981" s="240">
        <v>0.6</v>
      </c>
      <c r="F981" s="231">
        <v>27.18</v>
      </c>
      <c r="G981" s="231">
        <f>ROUND(E981*F981,2)</f>
        <v>16.309999999999999</v>
      </c>
    </row>
    <row r="982" spans="1:7" x14ac:dyDescent="0.2">
      <c r="A982" s="225"/>
      <c r="B982" s="226"/>
      <c r="C982" s="227"/>
      <c r="D982" s="228"/>
      <c r="E982" s="229"/>
      <c r="F982" s="232"/>
      <c r="G982" s="231"/>
    </row>
    <row r="983" spans="1:7" x14ac:dyDescent="0.2">
      <c r="A983" s="225"/>
      <c r="B983" s="226"/>
      <c r="C983" s="227"/>
      <c r="D983" s="228"/>
      <c r="E983" s="229"/>
      <c r="F983" s="232"/>
      <c r="G983" s="231"/>
    </row>
    <row r="984" spans="1:7" ht="52.5" x14ac:dyDescent="0.2">
      <c r="A984" s="218" t="s">
        <v>633</v>
      </c>
      <c r="B984" s="233" t="s">
        <v>2706</v>
      </c>
      <c r="C984" s="220" t="s">
        <v>2707</v>
      </c>
      <c r="D984" s="221" t="s">
        <v>28</v>
      </c>
      <c r="E984" s="222">
        <v>1</v>
      </c>
      <c r="F984" s="223"/>
      <c r="G984" s="224">
        <f>SUM(G985:G991)</f>
        <v>1054.7200000000003</v>
      </c>
    </row>
    <row r="985" spans="1:7" ht="22.5" x14ac:dyDescent="0.2">
      <c r="A985" s="241" t="s">
        <v>2170</v>
      </c>
      <c r="B985" s="235" t="s">
        <v>328</v>
      </c>
      <c r="C985" s="237" t="s">
        <v>2708</v>
      </c>
      <c r="D985" s="238" t="s">
        <v>28</v>
      </c>
      <c r="E985" s="240">
        <v>1</v>
      </c>
      <c r="F985" s="231">
        <v>31.6</v>
      </c>
      <c r="G985" s="231">
        <f t="shared" ref="G985:G991" si="103">ROUND(E985*F985,2)</f>
        <v>31.6</v>
      </c>
    </row>
    <row r="986" spans="1:7" ht="33.75" x14ac:dyDescent="0.2">
      <c r="A986" s="241" t="s">
        <v>2173</v>
      </c>
      <c r="B986" s="235" t="s">
        <v>2709</v>
      </c>
      <c r="C986" s="237" t="s">
        <v>2710</v>
      </c>
      <c r="D986" s="238" t="s">
        <v>2169</v>
      </c>
      <c r="E986" s="240">
        <v>4</v>
      </c>
      <c r="F986" s="231">
        <v>2.66</v>
      </c>
      <c r="G986" s="231">
        <f t="shared" si="103"/>
        <v>10.64</v>
      </c>
    </row>
    <row r="987" spans="1:7" x14ac:dyDescent="0.2">
      <c r="A987" s="241" t="s">
        <v>2176</v>
      </c>
      <c r="B987" s="235" t="s">
        <v>328</v>
      </c>
      <c r="C987" s="237" t="s">
        <v>2711</v>
      </c>
      <c r="D987" s="238" t="s">
        <v>28</v>
      </c>
      <c r="E987" s="240">
        <v>1</v>
      </c>
      <c r="F987" s="231">
        <v>119.93</v>
      </c>
      <c r="G987" s="231">
        <f t="shared" si="103"/>
        <v>119.93</v>
      </c>
    </row>
    <row r="988" spans="1:7" ht="22.5" x14ac:dyDescent="0.2">
      <c r="A988" s="241" t="s">
        <v>2179</v>
      </c>
      <c r="B988" s="235" t="s">
        <v>328</v>
      </c>
      <c r="C988" s="237" t="s">
        <v>2712</v>
      </c>
      <c r="D988" s="238" t="s">
        <v>28</v>
      </c>
      <c r="E988" s="240">
        <v>1</v>
      </c>
      <c r="F988" s="231">
        <v>479.76</v>
      </c>
      <c r="G988" s="231">
        <f t="shared" si="103"/>
        <v>479.76</v>
      </c>
    </row>
    <row r="989" spans="1:7" x14ac:dyDescent="0.2">
      <c r="A989" s="241" t="s">
        <v>2185</v>
      </c>
      <c r="B989" s="235" t="s">
        <v>328</v>
      </c>
      <c r="C989" s="237" t="s">
        <v>2713</v>
      </c>
      <c r="D989" s="238" t="s">
        <v>28</v>
      </c>
      <c r="E989" s="240">
        <v>1</v>
      </c>
      <c r="F989" s="231">
        <v>335.41</v>
      </c>
      <c r="G989" s="231">
        <f t="shared" si="103"/>
        <v>335.41</v>
      </c>
    </row>
    <row r="990" spans="1:7" ht="22.5" x14ac:dyDescent="0.2">
      <c r="A990" s="241" t="s">
        <v>2191</v>
      </c>
      <c r="B990" s="235" t="s">
        <v>2235</v>
      </c>
      <c r="C990" s="237" t="s">
        <v>2236</v>
      </c>
      <c r="D990" s="238" t="s">
        <v>1532</v>
      </c>
      <c r="E990" s="240">
        <v>2.5</v>
      </c>
      <c r="F990" s="232">
        <v>18.5</v>
      </c>
      <c r="G990" s="231">
        <f t="shared" si="103"/>
        <v>46.25</v>
      </c>
    </row>
    <row r="991" spans="1:7" x14ac:dyDescent="0.2">
      <c r="A991" s="241" t="s">
        <v>2194</v>
      </c>
      <c r="B991" s="235" t="s">
        <v>2174</v>
      </c>
      <c r="C991" s="237" t="s">
        <v>2175</v>
      </c>
      <c r="D991" s="238" t="s">
        <v>1532</v>
      </c>
      <c r="E991" s="240">
        <v>2.5</v>
      </c>
      <c r="F991" s="232">
        <v>12.45</v>
      </c>
      <c r="G991" s="231">
        <f t="shared" si="103"/>
        <v>31.13</v>
      </c>
    </row>
    <row r="992" spans="1:7" x14ac:dyDescent="0.2">
      <c r="A992" s="225"/>
      <c r="B992" s="226"/>
      <c r="C992" s="227"/>
      <c r="D992" s="228"/>
      <c r="E992" s="229"/>
      <c r="F992" s="232"/>
      <c r="G992" s="231"/>
    </row>
    <row r="993" spans="1:7" x14ac:dyDescent="0.2">
      <c r="A993" s="225"/>
      <c r="B993" s="226"/>
      <c r="C993" s="227"/>
      <c r="D993" s="228"/>
      <c r="E993" s="229"/>
      <c r="F993" s="232"/>
      <c r="G993" s="231"/>
    </row>
    <row r="994" spans="1:7" ht="52.5" x14ac:dyDescent="0.2">
      <c r="A994" s="218" t="s">
        <v>634</v>
      </c>
      <c r="B994" s="233" t="s">
        <v>2714</v>
      </c>
      <c r="C994" s="220" t="s">
        <v>481</v>
      </c>
      <c r="D994" s="221" t="s">
        <v>28</v>
      </c>
      <c r="E994" s="222">
        <v>1</v>
      </c>
      <c r="F994" s="223"/>
      <c r="G994" s="224">
        <f>SUM(G995:G999)</f>
        <v>1381.5</v>
      </c>
    </row>
    <row r="995" spans="1:7" ht="22.5" x14ac:dyDescent="0.2">
      <c r="A995" s="241" t="s">
        <v>2170</v>
      </c>
      <c r="B995" s="235" t="s">
        <v>328</v>
      </c>
      <c r="C995" s="237" t="s">
        <v>2715</v>
      </c>
      <c r="D995" s="238" t="s">
        <v>28</v>
      </c>
      <c r="E995" s="240">
        <v>1</v>
      </c>
      <c r="F995" s="231">
        <v>680.54</v>
      </c>
      <c r="G995" s="231">
        <f>ROUND(E995*F995,2)</f>
        <v>680.54</v>
      </c>
    </row>
    <row r="996" spans="1:7" ht="22.5" x14ac:dyDescent="0.2">
      <c r="A996" s="241" t="s">
        <v>2173</v>
      </c>
      <c r="B996" s="235" t="s">
        <v>328</v>
      </c>
      <c r="C996" s="237" t="s">
        <v>2716</v>
      </c>
      <c r="D996" s="238" t="s">
        <v>28</v>
      </c>
      <c r="E996" s="240">
        <v>1</v>
      </c>
      <c r="F996" s="231">
        <v>446.25</v>
      </c>
      <c r="G996" s="231">
        <f>ROUND(E996*F996,2)</f>
        <v>446.25</v>
      </c>
    </row>
    <row r="997" spans="1:7" ht="22.5" x14ac:dyDescent="0.2">
      <c r="A997" s="241" t="s">
        <v>2176</v>
      </c>
      <c r="B997" s="235" t="s">
        <v>2700</v>
      </c>
      <c r="C997" s="227" t="s">
        <v>2717</v>
      </c>
      <c r="D997" s="236" t="s">
        <v>28</v>
      </c>
      <c r="E997" s="229">
        <v>1</v>
      </c>
      <c r="F997" s="232">
        <v>164.95</v>
      </c>
      <c r="G997" s="231">
        <f>ROUND(E997*F997,2)</f>
        <v>164.95</v>
      </c>
    </row>
    <row r="998" spans="1:7" ht="22.5" x14ac:dyDescent="0.2">
      <c r="A998" s="241" t="s">
        <v>2179</v>
      </c>
      <c r="B998" s="235" t="s">
        <v>2235</v>
      </c>
      <c r="C998" s="237" t="s">
        <v>2236</v>
      </c>
      <c r="D998" s="238" t="s">
        <v>1532</v>
      </c>
      <c r="E998" s="240">
        <v>2.9</v>
      </c>
      <c r="F998" s="232">
        <v>18.5</v>
      </c>
      <c r="G998" s="231">
        <f>ROUND(E998*F998,2)</f>
        <v>53.65</v>
      </c>
    </row>
    <row r="999" spans="1:7" x14ac:dyDescent="0.2">
      <c r="A999" s="241" t="s">
        <v>2182</v>
      </c>
      <c r="B999" s="235" t="s">
        <v>2174</v>
      </c>
      <c r="C999" s="237" t="s">
        <v>2175</v>
      </c>
      <c r="D999" s="238" t="s">
        <v>1532</v>
      </c>
      <c r="E999" s="240">
        <v>2.9</v>
      </c>
      <c r="F999" s="232">
        <v>12.45</v>
      </c>
      <c r="G999" s="231">
        <f>ROUND(E999*F999,2)</f>
        <v>36.11</v>
      </c>
    </row>
    <row r="1000" spans="1:7" x14ac:dyDescent="0.2">
      <c r="A1000" s="225"/>
      <c r="B1000" s="226"/>
      <c r="C1000" s="227"/>
      <c r="D1000" s="228"/>
      <c r="E1000" s="229"/>
      <c r="F1000" s="232"/>
      <c r="G1000" s="231"/>
    </row>
    <row r="1001" spans="1:7" x14ac:dyDescent="0.2">
      <c r="A1001" s="225"/>
      <c r="B1001" s="226"/>
      <c r="C1001" s="227"/>
      <c r="D1001" s="228"/>
      <c r="E1001" s="229"/>
      <c r="F1001" s="232"/>
      <c r="G1001" s="231"/>
    </row>
    <row r="1002" spans="1:7" ht="52.5" x14ac:dyDescent="0.2">
      <c r="A1002" s="218" t="s">
        <v>635</v>
      </c>
      <c r="B1002" s="233" t="s">
        <v>2718</v>
      </c>
      <c r="C1002" s="220" t="s">
        <v>2719</v>
      </c>
      <c r="D1002" s="221" t="s">
        <v>28</v>
      </c>
      <c r="E1002" s="222">
        <v>1</v>
      </c>
      <c r="F1002" s="223"/>
      <c r="G1002" s="224">
        <f>SUM(G1003:G1004)</f>
        <v>381.01</v>
      </c>
    </row>
    <row r="1003" spans="1:7" ht="22.5" x14ac:dyDescent="0.2">
      <c r="A1003" s="241" t="s">
        <v>2170</v>
      </c>
      <c r="B1003" s="235" t="s">
        <v>328</v>
      </c>
      <c r="C1003" s="227" t="s">
        <v>2719</v>
      </c>
      <c r="D1003" s="236" t="s">
        <v>28</v>
      </c>
      <c r="E1003" s="229">
        <v>1</v>
      </c>
      <c r="F1003" s="232">
        <v>369.03</v>
      </c>
      <c r="G1003" s="231">
        <f>ROUND(E1003*F1003,2)</f>
        <v>369.03</v>
      </c>
    </row>
    <row r="1004" spans="1:7" ht="22.5" x14ac:dyDescent="0.2">
      <c r="A1004" s="241" t="s">
        <v>2173</v>
      </c>
      <c r="B1004" s="235" t="s">
        <v>2497</v>
      </c>
      <c r="C1004" s="227" t="s">
        <v>2720</v>
      </c>
      <c r="D1004" s="236" t="s">
        <v>1532</v>
      </c>
      <c r="E1004" s="229">
        <v>0.7</v>
      </c>
      <c r="F1004" s="231">
        <v>17.11</v>
      </c>
      <c r="G1004" s="231">
        <f>ROUND(E1004*F1004,2)</f>
        <v>11.98</v>
      </c>
    </row>
    <row r="1005" spans="1:7" x14ac:dyDescent="0.2">
      <c r="A1005" s="225"/>
      <c r="B1005" s="226"/>
      <c r="C1005" s="227"/>
      <c r="D1005" s="228"/>
      <c r="E1005" s="229"/>
      <c r="F1005" s="232"/>
      <c r="G1005" s="231"/>
    </row>
    <row r="1006" spans="1:7" x14ac:dyDescent="0.2">
      <c r="A1006" s="225"/>
      <c r="B1006" s="226"/>
      <c r="C1006" s="227"/>
      <c r="D1006" s="228"/>
      <c r="E1006" s="229"/>
      <c r="F1006" s="232"/>
      <c r="G1006" s="231"/>
    </row>
    <row r="1007" spans="1:7" ht="42" x14ac:dyDescent="0.2">
      <c r="A1007" s="218" t="s">
        <v>636</v>
      </c>
      <c r="B1007" s="219" t="s">
        <v>2721</v>
      </c>
      <c r="C1007" s="220" t="s">
        <v>482</v>
      </c>
      <c r="D1007" s="221" t="s">
        <v>28</v>
      </c>
      <c r="E1007" s="222">
        <v>1</v>
      </c>
      <c r="F1007" s="223"/>
      <c r="G1007" s="224">
        <f>SUM(G1008:G1011)</f>
        <v>511.62999999999994</v>
      </c>
    </row>
    <row r="1008" spans="1:7" ht="22.5" x14ac:dyDescent="0.2">
      <c r="A1008" s="225" t="s">
        <v>2170</v>
      </c>
      <c r="B1008" s="226" t="s">
        <v>2684</v>
      </c>
      <c r="C1008" s="227" t="s">
        <v>2722</v>
      </c>
      <c r="D1008" s="228" t="s">
        <v>28</v>
      </c>
      <c r="E1008" s="229">
        <v>0.02</v>
      </c>
      <c r="F1008" s="232">
        <v>12.9</v>
      </c>
      <c r="G1008" s="231">
        <f t="shared" ref="G1008:G1011" si="104">ROUND(E1008*F1008,2)</f>
        <v>0.26</v>
      </c>
    </row>
    <row r="1009" spans="1:7" ht="33.75" x14ac:dyDescent="0.2">
      <c r="A1009" s="225" t="s">
        <v>2173</v>
      </c>
      <c r="B1009" s="226" t="s">
        <v>328</v>
      </c>
      <c r="C1009" s="227" t="s">
        <v>482</v>
      </c>
      <c r="D1009" s="228" t="s">
        <v>28</v>
      </c>
      <c r="E1009" s="229">
        <v>1</v>
      </c>
      <c r="F1009" s="232">
        <v>498.32</v>
      </c>
      <c r="G1009" s="231">
        <f t="shared" si="104"/>
        <v>498.32</v>
      </c>
    </row>
    <row r="1010" spans="1:7" ht="22.5" x14ac:dyDescent="0.2">
      <c r="A1010" s="225" t="s">
        <v>2176</v>
      </c>
      <c r="B1010" s="235" t="s">
        <v>2686</v>
      </c>
      <c r="C1010" s="237" t="s">
        <v>2687</v>
      </c>
      <c r="D1010" s="238" t="s">
        <v>1532</v>
      </c>
      <c r="E1010" s="229">
        <v>0.4</v>
      </c>
      <c r="F1010" s="232">
        <v>14.13</v>
      </c>
      <c r="G1010" s="231">
        <f t="shared" si="104"/>
        <v>5.65</v>
      </c>
    </row>
    <row r="1011" spans="1:7" ht="22.5" x14ac:dyDescent="0.2">
      <c r="A1011" s="225" t="s">
        <v>2179</v>
      </c>
      <c r="B1011" s="235" t="s">
        <v>2235</v>
      </c>
      <c r="C1011" s="237" t="s">
        <v>2236</v>
      </c>
      <c r="D1011" s="238" t="s">
        <v>1532</v>
      </c>
      <c r="E1011" s="229">
        <v>0.4</v>
      </c>
      <c r="F1011" s="232">
        <v>18.5</v>
      </c>
      <c r="G1011" s="231">
        <f t="shared" si="104"/>
        <v>7.4</v>
      </c>
    </row>
    <row r="1012" spans="1:7" x14ac:dyDescent="0.2">
      <c r="A1012" s="225"/>
      <c r="B1012" s="226"/>
      <c r="C1012" s="227"/>
      <c r="D1012" s="228"/>
      <c r="E1012" s="229"/>
      <c r="F1012" s="232"/>
      <c r="G1012" s="231"/>
    </row>
    <row r="1013" spans="1:7" x14ac:dyDescent="0.2">
      <c r="A1013" s="225"/>
      <c r="B1013" s="226"/>
      <c r="C1013" s="227"/>
      <c r="D1013" s="228"/>
      <c r="E1013" s="229"/>
      <c r="F1013" s="232"/>
      <c r="G1013" s="231"/>
    </row>
    <row r="1014" spans="1:7" ht="52.5" x14ac:dyDescent="0.2">
      <c r="A1014" s="218" t="s">
        <v>637</v>
      </c>
      <c r="B1014" s="233" t="s">
        <v>2723</v>
      </c>
      <c r="C1014" s="220" t="s">
        <v>477</v>
      </c>
      <c r="D1014" s="221" t="s">
        <v>28</v>
      </c>
      <c r="E1014" s="222">
        <v>1</v>
      </c>
      <c r="F1014" s="223"/>
      <c r="G1014" s="224">
        <f>SUM(G1015:G1017)</f>
        <v>525.75</v>
      </c>
    </row>
    <row r="1015" spans="1:7" ht="22.5" x14ac:dyDescent="0.2">
      <c r="A1015" s="241" t="s">
        <v>2170</v>
      </c>
      <c r="B1015" s="235" t="s">
        <v>328</v>
      </c>
      <c r="C1015" s="237" t="s">
        <v>477</v>
      </c>
      <c r="D1015" s="238" t="s">
        <v>28</v>
      </c>
      <c r="E1015" s="240">
        <v>1</v>
      </c>
      <c r="F1015" s="231">
        <v>506.99</v>
      </c>
      <c r="G1015" s="231">
        <f>ROUND(E1015*F1015,2)</f>
        <v>506.99</v>
      </c>
    </row>
    <row r="1016" spans="1:7" ht="22.5" x14ac:dyDescent="0.2">
      <c r="A1016" s="241" t="s">
        <v>2173</v>
      </c>
      <c r="B1016" s="226" t="s">
        <v>2684</v>
      </c>
      <c r="C1016" s="227" t="s">
        <v>2722</v>
      </c>
      <c r="D1016" s="238" t="s">
        <v>28</v>
      </c>
      <c r="E1016" s="240">
        <v>0.02</v>
      </c>
      <c r="F1016" s="231">
        <v>12.9</v>
      </c>
      <c r="G1016" s="231">
        <f>ROUND(E1016*F1016,2)</f>
        <v>0.26</v>
      </c>
    </row>
    <row r="1017" spans="1:7" ht="22.5" x14ac:dyDescent="0.2">
      <c r="A1017" s="241" t="s">
        <v>2176</v>
      </c>
      <c r="B1017" s="235" t="s">
        <v>2235</v>
      </c>
      <c r="C1017" s="237" t="s">
        <v>2236</v>
      </c>
      <c r="D1017" s="238" t="s">
        <v>1532</v>
      </c>
      <c r="E1017" s="240">
        <v>1</v>
      </c>
      <c r="F1017" s="232">
        <v>18.5</v>
      </c>
      <c r="G1017" s="231">
        <f>ROUND(E1017*F1017,2)</f>
        <v>18.5</v>
      </c>
    </row>
    <row r="1018" spans="1:7" x14ac:dyDescent="0.2">
      <c r="A1018" s="225"/>
      <c r="B1018" s="226"/>
      <c r="C1018" s="227"/>
      <c r="D1018" s="228"/>
      <c r="E1018" s="229"/>
      <c r="F1018" s="232"/>
      <c r="G1018" s="231"/>
    </row>
    <row r="1019" spans="1:7" x14ac:dyDescent="0.2">
      <c r="A1019" s="225"/>
      <c r="B1019" s="226"/>
      <c r="C1019" s="227"/>
      <c r="D1019" s="228"/>
      <c r="E1019" s="229"/>
      <c r="F1019" s="232"/>
      <c r="G1019" s="231"/>
    </row>
    <row r="1020" spans="1:7" ht="31.5" x14ac:dyDescent="0.2">
      <c r="A1020" s="218" t="s">
        <v>638</v>
      </c>
      <c r="B1020" s="233" t="s">
        <v>2724</v>
      </c>
      <c r="C1020" s="220" t="s">
        <v>483</v>
      </c>
      <c r="D1020" s="221" t="s">
        <v>28</v>
      </c>
      <c r="E1020" s="222">
        <v>1</v>
      </c>
      <c r="F1020" s="223"/>
      <c r="G1020" s="224">
        <f>SUM(G1021:G1024)</f>
        <v>427.35</v>
      </c>
    </row>
    <row r="1021" spans="1:7" ht="22.5" x14ac:dyDescent="0.2">
      <c r="A1021" s="241" t="s">
        <v>2170</v>
      </c>
      <c r="B1021" s="235" t="s">
        <v>328</v>
      </c>
      <c r="C1021" s="237" t="s">
        <v>2725</v>
      </c>
      <c r="D1021" s="238" t="s">
        <v>28</v>
      </c>
      <c r="E1021" s="240">
        <v>1</v>
      </c>
      <c r="F1021" s="231">
        <v>250.25</v>
      </c>
      <c r="G1021" s="231">
        <f>ROUND(E1021*F1021,2)</f>
        <v>250.25</v>
      </c>
    </row>
    <row r="1022" spans="1:7" ht="22.5" x14ac:dyDescent="0.2">
      <c r="A1022" s="241" t="s">
        <v>2173</v>
      </c>
      <c r="B1022" s="235" t="s">
        <v>2726</v>
      </c>
      <c r="C1022" s="237" t="s">
        <v>2727</v>
      </c>
      <c r="D1022" s="238" t="s">
        <v>28</v>
      </c>
      <c r="E1022" s="240">
        <v>1</v>
      </c>
      <c r="F1022" s="231">
        <v>139</v>
      </c>
      <c r="G1022" s="231">
        <f>ROUND(E1022*F1022,2)</f>
        <v>139</v>
      </c>
    </row>
    <row r="1023" spans="1:7" ht="22.5" x14ac:dyDescent="0.2">
      <c r="A1023" s="241" t="s">
        <v>2176</v>
      </c>
      <c r="B1023" s="235" t="s">
        <v>2728</v>
      </c>
      <c r="C1023" s="237" t="s">
        <v>2729</v>
      </c>
      <c r="D1023" s="238" t="s">
        <v>28</v>
      </c>
      <c r="E1023" s="240">
        <v>1</v>
      </c>
      <c r="F1023" s="231">
        <v>19.600000000000001</v>
      </c>
      <c r="G1023" s="231">
        <f>ROUND(E1023*F1023,2)</f>
        <v>19.600000000000001</v>
      </c>
    </row>
    <row r="1024" spans="1:7" ht="22.5" x14ac:dyDescent="0.2">
      <c r="A1024" s="241" t="s">
        <v>2179</v>
      </c>
      <c r="B1024" s="235" t="s">
        <v>2235</v>
      </c>
      <c r="C1024" s="237" t="s">
        <v>2236</v>
      </c>
      <c r="D1024" s="238" t="s">
        <v>1532</v>
      </c>
      <c r="E1024" s="240">
        <v>1</v>
      </c>
      <c r="F1024" s="232">
        <v>18.5</v>
      </c>
      <c r="G1024" s="231">
        <f>ROUND(E1024*F1024,2)</f>
        <v>18.5</v>
      </c>
    </row>
    <row r="1025" spans="1:7" x14ac:dyDescent="0.2">
      <c r="A1025" s="225"/>
      <c r="B1025" s="226"/>
      <c r="C1025" s="227"/>
      <c r="D1025" s="228"/>
      <c r="E1025" s="229"/>
      <c r="F1025" s="232"/>
      <c r="G1025" s="231"/>
    </row>
    <row r="1026" spans="1:7" x14ac:dyDescent="0.2">
      <c r="A1026" s="225"/>
      <c r="B1026" s="226"/>
      <c r="C1026" s="227"/>
      <c r="D1026" s="228"/>
      <c r="E1026" s="229"/>
      <c r="F1026" s="232"/>
      <c r="G1026" s="231"/>
    </row>
    <row r="1027" spans="1:7" ht="52.5" x14ac:dyDescent="0.2">
      <c r="A1027" s="218" t="s">
        <v>639</v>
      </c>
      <c r="B1027" s="233" t="s">
        <v>2683</v>
      </c>
      <c r="C1027" s="220" t="s">
        <v>2730</v>
      </c>
      <c r="D1027" s="221" t="s">
        <v>28</v>
      </c>
      <c r="E1027" s="222">
        <v>1</v>
      </c>
      <c r="F1027" s="223"/>
      <c r="G1027" s="224">
        <f>SUM(G1028:G1031)</f>
        <v>217.62</v>
      </c>
    </row>
    <row r="1028" spans="1:7" ht="22.5" x14ac:dyDescent="0.2">
      <c r="A1028" s="241" t="s">
        <v>2170</v>
      </c>
      <c r="B1028" s="235" t="s">
        <v>2684</v>
      </c>
      <c r="C1028" s="237" t="s">
        <v>2685</v>
      </c>
      <c r="D1028" s="238" t="s">
        <v>12</v>
      </c>
      <c r="E1028" s="240">
        <v>0.54</v>
      </c>
      <c r="F1028" s="231">
        <v>12.9</v>
      </c>
      <c r="G1028" s="231">
        <f>ROUND(E1028*F1028,2)</f>
        <v>6.97</v>
      </c>
    </row>
    <row r="1029" spans="1:7" ht="22.5" x14ac:dyDescent="0.2">
      <c r="A1029" s="241" t="s">
        <v>2173</v>
      </c>
      <c r="B1029" s="235" t="s">
        <v>328</v>
      </c>
      <c r="C1029" s="237" t="s">
        <v>2730</v>
      </c>
      <c r="D1029" s="238" t="s">
        <v>28</v>
      </c>
      <c r="E1029" s="240">
        <v>1</v>
      </c>
      <c r="F1029" s="231">
        <v>194.33</v>
      </c>
      <c r="G1029" s="231">
        <f>ROUND(E1029*F1029,2)</f>
        <v>194.33</v>
      </c>
    </row>
    <row r="1030" spans="1:7" ht="22.5" x14ac:dyDescent="0.2">
      <c r="A1030" s="241" t="s">
        <v>2179</v>
      </c>
      <c r="B1030" s="235" t="s">
        <v>2686</v>
      </c>
      <c r="C1030" s="237" t="s">
        <v>2687</v>
      </c>
      <c r="D1030" s="238" t="s">
        <v>1532</v>
      </c>
      <c r="E1030" s="240">
        <v>0.5</v>
      </c>
      <c r="F1030" s="231">
        <v>14.13</v>
      </c>
      <c r="G1030" s="231">
        <f>ROUND(E1030*F1030,2)</f>
        <v>7.07</v>
      </c>
    </row>
    <row r="1031" spans="1:7" ht="22.5" x14ac:dyDescent="0.2">
      <c r="A1031" s="241" t="s">
        <v>2182</v>
      </c>
      <c r="B1031" s="235" t="s">
        <v>2235</v>
      </c>
      <c r="C1031" s="237" t="s">
        <v>2236</v>
      </c>
      <c r="D1031" s="238" t="s">
        <v>1532</v>
      </c>
      <c r="E1031" s="240">
        <v>0.5</v>
      </c>
      <c r="F1031" s="232">
        <v>18.5</v>
      </c>
      <c r="G1031" s="231">
        <f>ROUND(E1031*F1031,2)</f>
        <v>9.25</v>
      </c>
    </row>
    <row r="1032" spans="1:7" x14ac:dyDescent="0.2">
      <c r="A1032" s="225"/>
      <c r="B1032" s="226"/>
      <c r="C1032" s="227"/>
      <c r="D1032" s="228"/>
      <c r="E1032" s="229"/>
      <c r="F1032" s="232"/>
      <c r="G1032" s="231"/>
    </row>
    <row r="1033" spans="1:7" x14ac:dyDescent="0.2">
      <c r="A1033" s="225"/>
      <c r="B1033" s="226"/>
      <c r="C1033" s="227"/>
      <c r="D1033" s="228"/>
      <c r="E1033" s="229"/>
      <c r="F1033" s="232"/>
      <c r="G1033" s="231"/>
    </row>
    <row r="1034" spans="1:7" ht="63" x14ac:dyDescent="0.2">
      <c r="A1034" s="218" t="s">
        <v>640</v>
      </c>
      <c r="B1034" s="233" t="s">
        <v>2731</v>
      </c>
      <c r="C1034" s="220" t="s">
        <v>14</v>
      </c>
      <c r="D1034" s="221" t="s">
        <v>2147</v>
      </c>
      <c r="E1034" s="222">
        <v>1</v>
      </c>
      <c r="F1034" s="223"/>
      <c r="G1034" s="224">
        <f>SUM(G1035)</f>
        <v>8.7200000000000006</v>
      </c>
    </row>
    <row r="1035" spans="1:7" x14ac:dyDescent="0.2">
      <c r="A1035" s="241" t="s">
        <v>2170</v>
      </c>
      <c r="B1035" s="235" t="s">
        <v>2174</v>
      </c>
      <c r="C1035" s="227" t="s">
        <v>2175</v>
      </c>
      <c r="D1035" s="236" t="s">
        <v>1532</v>
      </c>
      <c r="E1035" s="229">
        <v>0.7</v>
      </c>
      <c r="F1035" s="232">
        <v>12.45</v>
      </c>
      <c r="G1035" s="231">
        <f>ROUND(E1035*F1035,2)</f>
        <v>8.7200000000000006</v>
      </c>
    </row>
    <row r="1036" spans="1:7" x14ac:dyDescent="0.2">
      <c r="A1036" s="225"/>
      <c r="B1036" s="226"/>
      <c r="C1036" s="227"/>
      <c r="D1036" s="228"/>
      <c r="E1036" s="229"/>
      <c r="F1036" s="232"/>
      <c r="G1036" s="231"/>
    </row>
    <row r="1037" spans="1:7" x14ac:dyDescent="0.2">
      <c r="A1037" s="225"/>
      <c r="B1037" s="226"/>
      <c r="C1037" s="227"/>
      <c r="D1037" s="228"/>
      <c r="E1037" s="229"/>
      <c r="F1037" s="232"/>
      <c r="G1037" s="231"/>
    </row>
    <row r="1038" spans="1:7" ht="52.5" x14ac:dyDescent="0.2">
      <c r="A1038" s="218" t="s">
        <v>641</v>
      </c>
      <c r="B1038" s="233" t="s">
        <v>2496</v>
      </c>
      <c r="C1038" s="220" t="s">
        <v>489</v>
      </c>
      <c r="D1038" s="221" t="s">
        <v>2147</v>
      </c>
      <c r="E1038" s="222">
        <v>1</v>
      </c>
      <c r="F1038" s="223"/>
      <c r="G1038" s="224">
        <f>SUM(G1039:G1043)</f>
        <v>146.51</v>
      </c>
    </row>
    <row r="1039" spans="1:7" ht="22.5" x14ac:dyDescent="0.2">
      <c r="A1039" s="241" t="s">
        <v>2170</v>
      </c>
      <c r="B1039" s="235" t="s">
        <v>2497</v>
      </c>
      <c r="C1039" s="237" t="s">
        <v>2498</v>
      </c>
      <c r="D1039" s="238" t="s">
        <v>1532</v>
      </c>
      <c r="E1039" s="240">
        <v>0.39</v>
      </c>
      <c r="F1039" s="231">
        <v>17.11</v>
      </c>
      <c r="G1039" s="231">
        <f t="shared" ref="G1039:G1043" si="105">ROUND(E1039*F1039,2)</f>
        <v>6.67</v>
      </c>
    </row>
    <row r="1040" spans="1:7" x14ac:dyDescent="0.2">
      <c r="A1040" s="241" t="s">
        <v>2173</v>
      </c>
      <c r="B1040" s="235" t="s">
        <v>2174</v>
      </c>
      <c r="C1040" s="237" t="s">
        <v>2175</v>
      </c>
      <c r="D1040" s="238" t="s">
        <v>1532</v>
      </c>
      <c r="E1040" s="240">
        <v>0.19</v>
      </c>
      <c r="F1040" s="232">
        <v>12.45</v>
      </c>
      <c r="G1040" s="231">
        <f t="shared" si="105"/>
        <v>2.37</v>
      </c>
    </row>
    <row r="1041" spans="1:7" ht="22.5" x14ac:dyDescent="0.2">
      <c r="A1041" s="241" t="s">
        <v>2176</v>
      </c>
      <c r="B1041" s="235" t="s">
        <v>328</v>
      </c>
      <c r="C1041" s="237" t="s">
        <v>2732</v>
      </c>
      <c r="D1041" s="238" t="s">
        <v>2147</v>
      </c>
      <c r="E1041" s="240">
        <v>1.06</v>
      </c>
      <c r="F1041" s="231">
        <v>98.47</v>
      </c>
      <c r="G1041" s="231">
        <f t="shared" si="105"/>
        <v>104.38</v>
      </c>
    </row>
    <row r="1042" spans="1:7" x14ac:dyDescent="0.2">
      <c r="A1042" s="241" t="s">
        <v>2179</v>
      </c>
      <c r="B1042" s="235" t="s">
        <v>2500</v>
      </c>
      <c r="C1042" s="237" t="s">
        <v>2501</v>
      </c>
      <c r="D1042" s="238" t="s">
        <v>29</v>
      </c>
      <c r="E1042" s="240">
        <v>0.24</v>
      </c>
      <c r="F1042" s="231">
        <v>56.7</v>
      </c>
      <c r="G1042" s="231">
        <f t="shared" si="105"/>
        <v>13.61</v>
      </c>
    </row>
    <row r="1043" spans="1:7" x14ac:dyDescent="0.2">
      <c r="A1043" s="241" t="s">
        <v>2182</v>
      </c>
      <c r="B1043" s="235" t="s">
        <v>2502</v>
      </c>
      <c r="C1043" s="237" t="s">
        <v>2503</v>
      </c>
      <c r="D1043" s="238" t="s">
        <v>29</v>
      </c>
      <c r="E1043" s="240">
        <v>8.6199999999999992</v>
      </c>
      <c r="F1043" s="231">
        <v>2.2599999999999998</v>
      </c>
      <c r="G1043" s="231">
        <f t="shared" si="105"/>
        <v>19.48</v>
      </c>
    </row>
    <row r="1044" spans="1:7" x14ac:dyDescent="0.2">
      <c r="A1044" s="225"/>
      <c r="B1044" s="226"/>
      <c r="C1044" s="227"/>
      <c r="D1044" s="228"/>
      <c r="E1044" s="229"/>
      <c r="F1044" s="232"/>
      <c r="G1044" s="231"/>
    </row>
    <row r="1045" spans="1:7" x14ac:dyDescent="0.2">
      <c r="A1045" s="225"/>
      <c r="B1045" s="226"/>
      <c r="C1045" s="227"/>
      <c r="D1045" s="228"/>
      <c r="E1045" s="229"/>
      <c r="F1045" s="232"/>
      <c r="G1045" s="231"/>
    </row>
    <row r="1046" spans="1:7" ht="63" x14ac:dyDescent="0.2">
      <c r="A1046" s="218" t="s">
        <v>642</v>
      </c>
      <c r="B1046" s="233" t="s">
        <v>2496</v>
      </c>
      <c r="C1046" s="220" t="s">
        <v>2733</v>
      </c>
      <c r="D1046" s="221" t="s">
        <v>2147</v>
      </c>
      <c r="E1046" s="222">
        <v>1</v>
      </c>
      <c r="F1046" s="223"/>
      <c r="G1046" s="224">
        <f>SUM(G1047:G1051)</f>
        <v>146.51</v>
      </c>
    </row>
    <row r="1047" spans="1:7" ht="22.5" x14ac:dyDescent="0.2">
      <c r="A1047" s="241" t="s">
        <v>2170</v>
      </c>
      <c r="B1047" s="235" t="s">
        <v>2497</v>
      </c>
      <c r="C1047" s="237" t="s">
        <v>2498</v>
      </c>
      <c r="D1047" s="238" t="s">
        <v>1532</v>
      </c>
      <c r="E1047" s="240">
        <v>0.39</v>
      </c>
      <c r="F1047" s="231">
        <v>17.11</v>
      </c>
      <c r="G1047" s="231">
        <f t="shared" ref="G1047:G1051" si="106">ROUND(E1047*F1047,2)</f>
        <v>6.67</v>
      </c>
    </row>
    <row r="1048" spans="1:7" x14ac:dyDescent="0.2">
      <c r="A1048" s="241" t="s">
        <v>2173</v>
      </c>
      <c r="B1048" s="235" t="s">
        <v>2174</v>
      </c>
      <c r="C1048" s="237" t="s">
        <v>2175</v>
      </c>
      <c r="D1048" s="238" t="s">
        <v>1532</v>
      </c>
      <c r="E1048" s="240">
        <v>0.19</v>
      </c>
      <c r="F1048" s="232">
        <v>12.45</v>
      </c>
      <c r="G1048" s="231">
        <f t="shared" si="106"/>
        <v>2.37</v>
      </c>
    </row>
    <row r="1049" spans="1:7" ht="22.5" x14ac:dyDescent="0.2">
      <c r="A1049" s="241" t="s">
        <v>2176</v>
      </c>
      <c r="B1049" s="235" t="s">
        <v>328</v>
      </c>
      <c r="C1049" s="237" t="s">
        <v>2734</v>
      </c>
      <c r="D1049" s="238" t="s">
        <v>2147</v>
      </c>
      <c r="E1049" s="240">
        <v>1.06</v>
      </c>
      <c r="F1049" s="231">
        <v>98.47</v>
      </c>
      <c r="G1049" s="231">
        <f t="shared" si="106"/>
        <v>104.38</v>
      </c>
    </row>
    <row r="1050" spans="1:7" x14ac:dyDescent="0.2">
      <c r="A1050" s="241" t="s">
        <v>2179</v>
      </c>
      <c r="B1050" s="235" t="s">
        <v>2500</v>
      </c>
      <c r="C1050" s="237" t="s">
        <v>2501</v>
      </c>
      <c r="D1050" s="238" t="s">
        <v>29</v>
      </c>
      <c r="E1050" s="240">
        <v>0.24</v>
      </c>
      <c r="F1050" s="231">
        <v>56.7</v>
      </c>
      <c r="G1050" s="231">
        <f t="shared" si="106"/>
        <v>13.61</v>
      </c>
    </row>
    <row r="1051" spans="1:7" x14ac:dyDescent="0.2">
      <c r="A1051" s="241" t="s">
        <v>2182</v>
      </c>
      <c r="B1051" s="235" t="s">
        <v>2502</v>
      </c>
      <c r="C1051" s="237" t="s">
        <v>2503</v>
      </c>
      <c r="D1051" s="238" t="s">
        <v>29</v>
      </c>
      <c r="E1051" s="240">
        <v>8.6199999999999992</v>
      </c>
      <c r="F1051" s="231">
        <v>2.2599999999999998</v>
      </c>
      <c r="G1051" s="231">
        <f t="shared" si="106"/>
        <v>19.48</v>
      </c>
    </row>
    <row r="1052" spans="1:7" x14ac:dyDescent="0.2">
      <c r="A1052" s="225"/>
      <c r="B1052" s="226"/>
      <c r="C1052" s="227"/>
      <c r="D1052" s="228"/>
      <c r="E1052" s="229"/>
      <c r="F1052" s="232"/>
      <c r="G1052" s="231"/>
    </row>
    <row r="1053" spans="1:7" x14ac:dyDescent="0.2">
      <c r="A1053" s="225"/>
      <c r="B1053" s="226"/>
      <c r="C1053" s="227"/>
      <c r="D1053" s="228"/>
      <c r="E1053" s="229"/>
      <c r="F1053" s="232"/>
      <c r="G1053" s="231"/>
    </row>
    <row r="1054" spans="1:7" ht="42" x14ac:dyDescent="0.2">
      <c r="A1054" s="218" t="s">
        <v>643</v>
      </c>
      <c r="B1054" s="219" t="s">
        <v>2735</v>
      </c>
      <c r="C1054" s="220" t="s">
        <v>412</v>
      </c>
      <c r="D1054" s="221" t="s">
        <v>2147</v>
      </c>
      <c r="E1054" s="222">
        <v>1</v>
      </c>
      <c r="F1054" s="223"/>
      <c r="G1054" s="224">
        <f>SUM(G1055:G1059)</f>
        <v>187.73999999999998</v>
      </c>
    </row>
    <row r="1055" spans="1:7" x14ac:dyDescent="0.2">
      <c r="A1055" s="225" t="s">
        <v>2170</v>
      </c>
      <c r="B1055" s="226" t="s">
        <v>2667</v>
      </c>
      <c r="C1055" s="227" t="s">
        <v>2668</v>
      </c>
      <c r="D1055" s="228" t="s">
        <v>29</v>
      </c>
      <c r="E1055" s="229">
        <v>1.468</v>
      </c>
      <c r="F1055" s="232">
        <v>3.28</v>
      </c>
      <c r="G1055" s="231">
        <f t="shared" ref="G1055:G1059" si="107">ROUND(E1055*F1055,2)</f>
        <v>4.82</v>
      </c>
    </row>
    <row r="1056" spans="1:7" ht="45" x14ac:dyDescent="0.2">
      <c r="A1056" s="225" t="s">
        <v>2173</v>
      </c>
      <c r="B1056" s="226" t="s">
        <v>2736</v>
      </c>
      <c r="C1056" s="227" t="s">
        <v>2737</v>
      </c>
      <c r="D1056" s="228" t="s">
        <v>2147</v>
      </c>
      <c r="E1056" s="229">
        <v>1.05</v>
      </c>
      <c r="F1056" s="232">
        <v>143.31</v>
      </c>
      <c r="G1056" s="231">
        <f t="shared" si="107"/>
        <v>150.47999999999999</v>
      </c>
    </row>
    <row r="1057" spans="1:7" x14ac:dyDescent="0.2">
      <c r="A1057" s="225" t="s">
        <v>2176</v>
      </c>
      <c r="B1057" s="226" t="s">
        <v>2237</v>
      </c>
      <c r="C1057" s="227" t="s">
        <v>2238</v>
      </c>
      <c r="D1057" s="228" t="s">
        <v>1532</v>
      </c>
      <c r="E1057" s="229">
        <v>0.8</v>
      </c>
      <c r="F1057" s="232">
        <v>17.170000000000002</v>
      </c>
      <c r="G1057" s="231">
        <f t="shared" si="107"/>
        <v>13.74</v>
      </c>
    </row>
    <row r="1058" spans="1:7" x14ac:dyDescent="0.2">
      <c r="A1058" s="225" t="s">
        <v>2179</v>
      </c>
      <c r="B1058" s="226" t="s">
        <v>2174</v>
      </c>
      <c r="C1058" s="227" t="s">
        <v>2175</v>
      </c>
      <c r="D1058" s="228" t="s">
        <v>1532</v>
      </c>
      <c r="E1058" s="229">
        <v>0.4</v>
      </c>
      <c r="F1058" s="232">
        <v>12.45</v>
      </c>
      <c r="G1058" s="231">
        <f t="shared" si="107"/>
        <v>4.9800000000000004</v>
      </c>
    </row>
    <row r="1059" spans="1:7" ht="22.5" x14ac:dyDescent="0.2">
      <c r="A1059" s="225" t="s">
        <v>2182</v>
      </c>
      <c r="B1059" s="226" t="s">
        <v>2429</v>
      </c>
      <c r="C1059" s="227" t="s">
        <v>2738</v>
      </c>
      <c r="D1059" s="228" t="s">
        <v>734</v>
      </c>
      <c r="E1059" s="229">
        <v>0.03</v>
      </c>
      <c r="F1059" s="232">
        <v>457.39</v>
      </c>
      <c r="G1059" s="231">
        <f t="shared" si="107"/>
        <v>13.72</v>
      </c>
    </row>
    <row r="1060" spans="1:7" x14ac:dyDescent="0.2">
      <c r="A1060" s="225"/>
      <c r="B1060" s="226"/>
      <c r="C1060" s="227"/>
      <c r="D1060" s="228"/>
      <c r="E1060" s="229"/>
      <c r="F1060" s="232"/>
      <c r="G1060" s="231"/>
    </row>
    <row r="1061" spans="1:7" x14ac:dyDescent="0.2">
      <c r="A1061" s="225"/>
      <c r="B1061" s="226"/>
      <c r="C1061" s="227"/>
      <c r="D1061" s="228"/>
      <c r="E1061" s="229"/>
      <c r="F1061" s="232"/>
      <c r="G1061" s="231"/>
    </row>
    <row r="1062" spans="1:7" ht="52.5" x14ac:dyDescent="0.2">
      <c r="A1062" s="218" t="s">
        <v>644</v>
      </c>
      <c r="B1062" s="219" t="s">
        <v>2513</v>
      </c>
      <c r="C1062" s="220" t="s">
        <v>488</v>
      </c>
      <c r="D1062" s="221" t="s">
        <v>2147</v>
      </c>
      <c r="E1062" s="222">
        <v>1</v>
      </c>
      <c r="F1062" s="223"/>
      <c r="G1062" s="224">
        <f>SUM(G1063:G1067)</f>
        <v>137.65999999999997</v>
      </c>
    </row>
    <row r="1063" spans="1:7" ht="22.5" x14ac:dyDescent="0.2">
      <c r="A1063" s="225" t="s">
        <v>2170</v>
      </c>
      <c r="B1063" s="226" t="s">
        <v>328</v>
      </c>
      <c r="C1063" s="227" t="s">
        <v>2732</v>
      </c>
      <c r="D1063" s="228" t="s">
        <v>2147</v>
      </c>
      <c r="E1063" s="229">
        <v>1.08</v>
      </c>
      <c r="F1063" s="232">
        <v>98.47</v>
      </c>
      <c r="G1063" s="231">
        <f t="shared" ref="G1063:G1067" si="108">ROUND(E1063*F1063,2)</f>
        <v>106.35</v>
      </c>
    </row>
    <row r="1064" spans="1:7" x14ac:dyDescent="0.2">
      <c r="A1064" s="225" t="s">
        <v>2173</v>
      </c>
      <c r="B1064" s="226" t="s">
        <v>2515</v>
      </c>
      <c r="C1064" s="227" t="s">
        <v>2516</v>
      </c>
      <c r="D1064" s="228" t="s">
        <v>29</v>
      </c>
      <c r="E1064" s="229">
        <v>6.14</v>
      </c>
      <c r="F1064" s="232">
        <v>0.5</v>
      </c>
      <c r="G1064" s="231">
        <f t="shared" si="108"/>
        <v>3.07</v>
      </c>
    </row>
    <row r="1065" spans="1:7" x14ac:dyDescent="0.2">
      <c r="A1065" s="225" t="s">
        <v>2176</v>
      </c>
      <c r="B1065" s="235" t="s">
        <v>2500</v>
      </c>
      <c r="C1065" s="237" t="s">
        <v>2501</v>
      </c>
      <c r="D1065" s="238" t="s">
        <v>29</v>
      </c>
      <c r="E1065" s="229">
        <v>0.22</v>
      </c>
      <c r="F1065" s="232">
        <v>56.7</v>
      </c>
      <c r="G1065" s="231">
        <f t="shared" si="108"/>
        <v>12.47</v>
      </c>
    </row>
    <row r="1066" spans="1:7" ht="22.5" x14ac:dyDescent="0.2">
      <c r="A1066" s="225" t="s">
        <v>2179</v>
      </c>
      <c r="B1066" s="235" t="s">
        <v>2497</v>
      </c>
      <c r="C1066" s="237" t="s">
        <v>2498</v>
      </c>
      <c r="D1066" s="238" t="s">
        <v>1532</v>
      </c>
      <c r="E1066" s="229">
        <v>0.66</v>
      </c>
      <c r="F1066" s="232">
        <v>17.11</v>
      </c>
      <c r="G1066" s="231">
        <f t="shared" si="108"/>
        <v>11.29</v>
      </c>
    </row>
    <row r="1067" spans="1:7" x14ac:dyDescent="0.2">
      <c r="A1067" s="225" t="s">
        <v>2182</v>
      </c>
      <c r="B1067" s="235" t="s">
        <v>2174</v>
      </c>
      <c r="C1067" s="237" t="s">
        <v>2175</v>
      </c>
      <c r="D1067" s="238" t="s">
        <v>1532</v>
      </c>
      <c r="E1067" s="229">
        <v>0.36</v>
      </c>
      <c r="F1067" s="232">
        <v>12.45</v>
      </c>
      <c r="G1067" s="231">
        <f t="shared" si="108"/>
        <v>4.4800000000000004</v>
      </c>
    </row>
    <row r="1068" spans="1:7" x14ac:dyDescent="0.2">
      <c r="A1068" s="225"/>
      <c r="B1068" s="226"/>
      <c r="C1068" s="227"/>
      <c r="D1068" s="228"/>
      <c r="E1068" s="229"/>
      <c r="F1068" s="232"/>
      <c r="G1068" s="231"/>
    </row>
    <row r="1069" spans="1:7" x14ac:dyDescent="0.2">
      <c r="A1069" s="225"/>
      <c r="B1069" s="226"/>
      <c r="C1069" s="227"/>
      <c r="D1069" s="228"/>
      <c r="E1069" s="229"/>
      <c r="F1069" s="232"/>
      <c r="G1069" s="231"/>
    </row>
    <row r="1070" spans="1:7" ht="52.5" x14ac:dyDescent="0.2">
      <c r="A1070" s="218" t="s">
        <v>645</v>
      </c>
      <c r="B1070" s="233" t="s">
        <v>2655</v>
      </c>
      <c r="C1070" s="220" t="s">
        <v>490</v>
      </c>
      <c r="D1070" s="221" t="s">
        <v>2147</v>
      </c>
      <c r="E1070" s="222">
        <v>1</v>
      </c>
      <c r="F1070" s="223"/>
      <c r="G1070" s="224">
        <f>SUM(G1071:G1075)</f>
        <v>141.61000000000001</v>
      </c>
    </row>
    <row r="1071" spans="1:7" x14ac:dyDescent="0.2">
      <c r="A1071" s="241" t="s">
        <v>2170</v>
      </c>
      <c r="B1071" s="235" t="s">
        <v>2500</v>
      </c>
      <c r="C1071" s="237" t="s">
        <v>2501</v>
      </c>
      <c r="D1071" s="238" t="s">
        <v>29</v>
      </c>
      <c r="E1071" s="229">
        <v>0.02</v>
      </c>
      <c r="F1071" s="231">
        <v>56.7</v>
      </c>
      <c r="G1071" s="231">
        <f t="shared" ref="G1071:G1075" si="109">ROUND(E1071*F1071,2)</f>
        <v>1.1299999999999999</v>
      </c>
    </row>
    <row r="1072" spans="1:7" x14ac:dyDescent="0.2">
      <c r="A1072" s="241" t="s">
        <v>2173</v>
      </c>
      <c r="B1072" s="235" t="s">
        <v>2502</v>
      </c>
      <c r="C1072" s="237" t="s">
        <v>2503</v>
      </c>
      <c r="D1072" s="238" t="s">
        <v>29</v>
      </c>
      <c r="E1072" s="229">
        <v>0.35</v>
      </c>
      <c r="F1072" s="231">
        <v>2.2599999999999998</v>
      </c>
      <c r="G1072" s="231">
        <f t="shared" si="109"/>
        <v>0.79</v>
      </c>
    </row>
    <row r="1073" spans="1:7" ht="22.5" x14ac:dyDescent="0.2">
      <c r="A1073" s="241" t="s">
        <v>2176</v>
      </c>
      <c r="B1073" s="235" t="s">
        <v>328</v>
      </c>
      <c r="C1073" s="227" t="s">
        <v>2739</v>
      </c>
      <c r="D1073" s="236" t="s">
        <v>2147</v>
      </c>
      <c r="E1073" s="229">
        <v>1.1000000000000001</v>
      </c>
      <c r="F1073" s="232">
        <v>117.58</v>
      </c>
      <c r="G1073" s="231">
        <f t="shared" si="109"/>
        <v>129.34</v>
      </c>
    </row>
    <row r="1074" spans="1:7" ht="22.5" x14ac:dyDescent="0.2">
      <c r="A1074" s="241" t="s">
        <v>2179</v>
      </c>
      <c r="B1074" s="235" t="s">
        <v>2497</v>
      </c>
      <c r="C1074" s="227" t="s">
        <v>2657</v>
      </c>
      <c r="D1074" s="236" t="s">
        <v>1532</v>
      </c>
      <c r="E1074" s="229">
        <v>0.35</v>
      </c>
      <c r="F1074" s="231">
        <v>17.11</v>
      </c>
      <c r="G1074" s="231">
        <f t="shared" si="109"/>
        <v>5.99</v>
      </c>
    </row>
    <row r="1075" spans="1:7" x14ac:dyDescent="0.2">
      <c r="A1075" s="241" t="s">
        <v>2182</v>
      </c>
      <c r="B1075" s="235" t="s">
        <v>2174</v>
      </c>
      <c r="C1075" s="237" t="s">
        <v>2175</v>
      </c>
      <c r="D1075" s="236" t="s">
        <v>1532</v>
      </c>
      <c r="E1075" s="229">
        <v>0.35</v>
      </c>
      <c r="F1075" s="232">
        <v>12.45</v>
      </c>
      <c r="G1075" s="231">
        <f t="shared" si="109"/>
        <v>4.3600000000000003</v>
      </c>
    </row>
    <row r="1076" spans="1:7" x14ac:dyDescent="0.2">
      <c r="A1076" s="225"/>
      <c r="B1076" s="226"/>
      <c r="C1076" s="227"/>
      <c r="D1076" s="228"/>
      <c r="E1076" s="229"/>
      <c r="F1076" s="232"/>
      <c r="G1076" s="231"/>
    </row>
    <row r="1077" spans="1:7" x14ac:dyDescent="0.2">
      <c r="A1077" s="225"/>
      <c r="B1077" s="226"/>
      <c r="C1077" s="227"/>
      <c r="D1077" s="228"/>
      <c r="E1077" s="229"/>
      <c r="F1077" s="232"/>
      <c r="G1077" s="231"/>
    </row>
    <row r="1078" spans="1:7" ht="31.5" x14ac:dyDescent="0.2">
      <c r="A1078" s="218" t="s">
        <v>646</v>
      </c>
      <c r="B1078" s="233" t="s">
        <v>2567</v>
      </c>
      <c r="C1078" s="220" t="s">
        <v>1368</v>
      </c>
      <c r="D1078" s="221" t="s">
        <v>28</v>
      </c>
      <c r="E1078" s="222">
        <v>1</v>
      </c>
      <c r="F1078" s="223"/>
      <c r="G1078" s="224">
        <f>SUM(G1079:G1085)</f>
        <v>1067.6499999999999</v>
      </c>
    </row>
    <row r="1079" spans="1:7" ht="33.75" x14ac:dyDescent="0.2">
      <c r="A1079" s="225" t="s">
        <v>2170</v>
      </c>
      <c r="B1079" s="226" t="s">
        <v>2597</v>
      </c>
      <c r="C1079" s="227" t="s">
        <v>2598</v>
      </c>
      <c r="D1079" s="228" t="s">
        <v>2147</v>
      </c>
      <c r="E1079" s="229">
        <v>1.68</v>
      </c>
      <c r="F1079" s="232">
        <v>422.12</v>
      </c>
      <c r="G1079" s="231">
        <f t="shared" ref="G1079:G1085" si="110">ROUND(E1079*F1079,2)</f>
        <v>709.16</v>
      </c>
    </row>
    <row r="1080" spans="1:7" ht="33.75" x14ac:dyDescent="0.2">
      <c r="A1080" s="225" t="s">
        <v>2173</v>
      </c>
      <c r="B1080" s="235" t="s">
        <v>2572</v>
      </c>
      <c r="C1080" s="237" t="s">
        <v>2573</v>
      </c>
      <c r="D1080" s="238" t="s">
        <v>12</v>
      </c>
      <c r="E1080" s="240">
        <v>5.2</v>
      </c>
      <c r="F1080" s="231">
        <v>8.11</v>
      </c>
      <c r="G1080" s="231">
        <f t="shared" si="110"/>
        <v>42.17</v>
      </c>
    </row>
    <row r="1081" spans="1:7" ht="22.5" x14ac:dyDescent="0.2">
      <c r="A1081" s="225" t="s">
        <v>2176</v>
      </c>
      <c r="B1081" s="235" t="s">
        <v>2439</v>
      </c>
      <c r="C1081" s="237" t="s">
        <v>2574</v>
      </c>
      <c r="D1081" s="238" t="s">
        <v>28</v>
      </c>
      <c r="E1081" s="240">
        <v>0.1</v>
      </c>
      <c r="F1081" s="231">
        <f>SUM(G1079:G1080)</f>
        <v>751.32999999999993</v>
      </c>
      <c r="G1081" s="231">
        <f t="shared" si="110"/>
        <v>75.13</v>
      </c>
    </row>
    <row r="1082" spans="1:7" ht="22.5" x14ac:dyDescent="0.2">
      <c r="A1082" s="225" t="s">
        <v>2179</v>
      </c>
      <c r="B1082" s="235" t="s">
        <v>2441</v>
      </c>
      <c r="C1082" s="256" t="s">
        <v>2442</v>
      </c>
      <c r="D1082" s="257" t="s">
        <v>1532</v>
      </c>
      <c r="E1082" s="267">
        <v>2.6</v>
      </c>
      <c r="F1082" s="259">
        <v>13.74</v>
      </c>
      <c r="G1082" s="231">
        <f t="shared" si="110"/>
        <v>35.72</v>
      </c>
    </row>
    <row r="1083" spans="1:7" x14ac:dyDescent="0.2">
      <c r="A1083" s="225" t="s">
        <v>2182</v>
      </c>
      <c r="B1083" s="235" t="s">
        <v>2443</v>
      </c>
      <c r="C1083" s="237" t="s">
        <v>2444</v>
      </c>
      <c r="D1083" s="238" t="s">
        <v>1532</v>
      </c>
      <c r="E1083" s="240">
        <v>2.6</v>
      </c>
      <c r="F1083" s="231">
        <v>17.079999999999998</v>
      </c>
      <c r="G1083" s="231">
        <f t="shared" si="110"/>
        <v>44.41</v>
      </c>
    </row>
    <row r="1084" spans="1:7" ht="33.75" x14ac:dyDescent="0.2">
      <c r="A1084" s="225" t="s">
        <v>2185</v>
      </c>
      <c r="B1084" s="226" t="s">
        <v>2587</v>
      </c>
      <c r="C1084" s="227" t="s">
        <v>2588</v>
      </c>
      <c r="D1084" s="228" t="s">
        <v>28</v>
      </c>
      <c r="E1084" s="229">
        <v>3</v>
      </c>
      <c r="F1084" s="232">
        <v>22.71</v>
      </c>
      <c r="G1084" s="231">
        <f t="shared" si="110"/>
        <v>68.13</v>
      </c>
    </row>
    <row r="1085" spans="1:7" ht="33.75" x14ac:dyDescent="0.2">
      <c r="A1085" s="225" t="s">
        <v>2188</v>
      </c>
      <c r="B1085" s="226" t="s">
        <v>2591</v>
      </c>
      <c r="C1085" s="227" t="s">
        <v>2592</v>
      </c>
      <c r="D1085" s="228" t="s">
        <v>28</v>
      </c>
      <c r="E1085" s="229">
        <v>1</v>
      </c>
      <c r="F1085" s="232">
        <v>92.93</v>
      </c>
      <c r="G1085" s="231">
        <f t="shared" si="110"/>
        <v>92.93</v>
      </c>
    </row>
    <row r="1086" spans="1:7" x14ac:dyDescent="0.2">
      <c r="A1086" s="225"/>
      <c r="B1086" s="226"/>
      <c r="C1086" s="227"/>
      <c r="D1086" s="228"/>
      <c r="E1086" s="229"/>
      <c r="F1086" s="232"/>
      <c r="G1086" s="231"/>
    </row>
    <row r="1087" spans="1:7" x14ac:dyDescent="0.2">
      <c r="A1087" s="225"/>
      <c r="B1087" s="226"/>
      <c r="C1087" s="227"/>
      <c r="D1087" s="228"/>
      <c r="E1087" s="229"/>
      <c r="F1087" s="232"/>
      <c r="G1087" s="231"/>
    </row>
    <row r="1088" spans="1:7" ht="73.5" x14ac:dyDescent="0.2">
      <c r="A1088" s="218" t="s">
        <v>647</v>
      </c>
      <c r="B1088" s="233" t="s">
        <v>2244</v>
      </c>
      <c r="C1088" s="220" t="s">
        <v>485</v>
      </c>
      <c r="D1088" s="221" t="s">
        <v>12</v>
      </c>
      <c r="E1088" s="222">
        <v>1</v>
      </c>
      <c r="F1088" s="223"/>
      <c r="G1088" s="224">
        <f>SUM(G1089:G1098)</f>
        <v>439.95999999999992</v>
      </c>
    </row>
    <row r="1089" spans="1:7" ht="22.5" x14ac:dyDescent="0.2">
      <c r="A1089" s="241" t="s">
        <v>2170</v>
      </c>
      <c r="B1089" s="235" t="s">
        <v>2652</v>
      </c>
      <c r="C1089" s="227" t="s">
        <v>2740</v>
      </c>
      <c r="D1089" s="236" t="s">
        <v>29</v>
      </c>
      <c r="E1089" s="229">
        <v>11.44</v>
      </c>
      <c r="F1089" s="231">
        <v>18.649999999999999</v>
      </c>
      <c r="G1089" s="231">
        <f t="shared" ref="G1089:G1098" si="111">ROUND(E1089*F1089,2)</f>
        <v>213.36</v>
      </c>
    </row>
    <row r="1090" spans="1:7" ht="22.5" x14ac:dyDescent="0.2">
      <c r="A1090" s="241" t="s">
        <v>2173</v>
      </c>
      <c r="B1090" s="235" t="s">
        <v>2652</v>
      </c>
      <c r="C1090" s="227" t="s">
        <v>2741</v>
      </c>
      <c r="D1090" s="236" t="s">
        <v>29</v>
      </c>
      <c r="E1090" s="229">
        <v>4.9000000000000004</v>
      </c>
      <c r="F1090" s="231">
        <v>18.649999999999999</v>
      </c>
      <c r="G1090" s="231">
        <f t="shared" si="111"/>
        <v>91.39</v>
      </c>
    </row>
    <row r="1091" spans="1:7" ht="22.5" x14ac:dyDescent="0.2">
      <c r="A1091" s="241" t="s">
        <v>2173</v>
      </c>
      <c r="B1091" s="235" t="s">
        <v>2645</v>
      </c>
      <c r="C1091" s="227" t="s">
        <v>2646</v>
      </c>
      <c r="D1091" s="236" t="s">
        <v>28</v>
      </c>
      <c r="E1091" s="229">
        <v>1</v>
      </c>
      <c r="F1091" s="231">
        <v>14.11</v>
      </c>
      <c r="G1091" s="231">
        <f t="shared" si="111"/>
        <v>14.11</v>
      </c>
    </row>
    <row r="1092" spans="1:7" ht="22.5" x14ac:dyDescent="0.2">
      <c r="A1092" s="242" t="s">
        <v>2176</v>
      </c>
      <c r="B1092" s="235" t="s">
        <v>2439</v>
      </c>
      <c r="C1092" s="237" t="s">
        <v>2574</v>
      </c>
      <c r="D1092" s="238" t="s">
        <v>28</v>
      </c>
      <c r="E1092" s="240">
        <v>0.1</v>
      </c>
      <c r="F1092" s="231">
        <f>SUM(G1089:G1091)</f>
        <v>318.86</v>
      </c>
      <c r="G1092" s="231">
        <f t="shared" si="111"/>
        <v>31.89</v>
      </c>
    </row>
    <row r="1093" spans="1:7" x14ac:dyDescent="0.2">
      <c r="A1093" s="241" t="s">
        <v>2176</v>
      </c>
      <c r="B1093" s="235" t="s">
        <v>2405</v>
      </c>
      <c r="C1093" s="237" t="s">
        <v>2629</v>
      </c>
      <c r="D1093" s="238" t="s">
        <v>2407</v>
      </c>
      <c r="E1093" s="240">
        <f>SUM(E1089:E1090)*0.01</f>
        <v>0.16339999999999999</v>
      </c>
      <c r="F1093" s="231">
        <v>37.5</v>
      </c>
      <c r="G1093" s="231">
        <f t="shared" si="111"/>
        <v>6.13</v>
      </c>
    </row>
    <row r="1094" spans="1:7" ht="22.5" x14ac:dyDescent="0.2">
      <c r="A1094" s="241" t="s">
        <v>2179</v>
      </c>
      <c r="B1094" s="235" t="s">
        <v>2412</v>
      </c>
      <c r="C1094" s="237" t="s">
        <v>2630</v>
      </c>
      <c r="D1094" s="238" t="s">
        <v>2407</v>
      </c>
      <c r="E1094" s="240">
        <f>SUM(E1089:E1090)*0.025</f>
        <v>0.40850000000000003</v>
      </c>
      <c r="F1094" s="231">
        <v>19.190000000000001</v>
      </c>
      <c r="G1094" s="231">
        <f t="shared" si="111"/>
        <v>7.84</v>
      </c>
    </row>
    <row r="1095" spans="1:7" x14ac:dyDescent="0.2">
      <c r="A1095" s="241" t="s">
        <v>2182</v>
      </c>
      <c r="B1095" s="235" t="s">
        <v>2414</v>
      </c>
      <c r="C1095" s="237" t="s">
        <v>2631</v>
      </c>
      <c r="D1095" s="238" t="s">
        <v>734</v>
      </c>
      <c r="E1095" s="240">
        <f>E1094*2</f>
        <v>0.81700000000000006</v>
      </c>
      <c r="F1095" s="231">
        <v>8.2100000000000009</v>
      </c>
      <c r="G1095" s="231">
        <f t="shared" si="111"/>
        <v>6.71</v>
      </c>
    </row>
    <row r="1096" spans="1:7" ht="22.5" x14ac:dyDescent="0.2">
      <c r="A1096" s="241" t="s">
        <v>2185</v>
      </c>
      <c r="B1096" s="235" t="s">
        <v>2418</v>
      </c>
      <c r="C1096" s="237" t="s">
        <v>2419</v>
      </c>
      <c r="D1096" s="238" t="s">
        <v>1532</v>
      </c>
      <c r="E1096" s="240">
        <f>SUM(E1089:E1090)*0.1</f>
        <v>1.6340000000000001</v>
      </c>
      <c r="F1096" s="231">
        <v>12.89</v>
      </c>
      <c r="G1096" s="231">
        <f t="shared" si="111"/>
        <v>21.06</v>
      </c>
    </row>
    <row r="1097" spans="1:7" x14ac:dyDescent="0.2">
      <c r="A1097" s="241" t="s">
        <v>2188</v>
      </c>
      <c r="B1097" s="235" t="s">
        <v>2174</v>
      </c>
      <c r="C1097" s="237" t="s">
        <v>2175</v>
      </c>
      <c r="D1097" s="238" t="s">
        <v>1532</v>
      </c>
      <c r="E1097" s="240">
        <f>E1096*2</f>
        <v>3.2680000000000002</v>
      </c>
      <c r="F1097" s="232">
        <v>12.45</v>
      </c>
      <c r="G1097" s="231">
        <f t="shared" si="111"/>
        <v>40.69</v>
      </c>
    </row>
    <row r="1098" spans="1:7" ht="22.5" x14ac:dyDescent="0.2">
      <c r="A1098" s="241" t="s">
        <v>2191</v>
      </c>
      <c r="B1098" s="235" t="s">
        <v>2422</v>
      </c>
      <c r="C1098" s="237" t="s">
        <v>2632</v>
      </c>
      <c r="D1098" s="238" t="s">
        <v>1532</v>
      </c>
      <c r="E1098" s="240">
        <f>E1094</f>
        <v>0.40850000000000003</v>
      </c>
      <c r="F1098" s="231">
        <v>16.600000000000001</v>
      </c>
      <c r="G1098" s="231">
        <f t="shared" si="111"/>
        <v>6.78</v>
      </c>
    </row>
    <row r="1099" spans="1:7" x14ac:dyDescent="0.2">
      <c r="A1099" s="225"/>
      <c r="B1099" s="226"/>
      <c r="C1099" s="227"/>
      <c r="D1099" s="228"/>
      <c r="E1099" s="229"/>
      <c r="F1099" s="232"/>
      <c r="G1099" s="231"/>
    </row>
    <row r="1100" spans="1:7" x14ac:dyDescent="0.2">
      <c r="A1100" s="225"/>
      <c r="B1100" s="226"/>
      <c r="C1100" s="227"/>
      <c r="D1100" s="228"/>
      <c r="E1100" s="229"/>
      <c r="F1100" s="232"/>
      <c r="G1100" s="231"/>
    </row>
    <row r="1101" spans="1:7" ht="31.5" x14ac:dyDescent="0.2">
      <c r="A1101" s="218" t="s">
        <v>648</v>
      </c>
      <c r="B1101" s="219" t="s">
        <v>2244</v>
      </c>
      <c r="C1101" s="220" t="s">
        <v>491</v>
      </c>
      <c r="D1101" s="221" t="s">
        <v>28</v>
      </c>
      <c r="E1101" s="222">
        <v>1</v>
      </c>
      <c r="F1101" s="223"/>
      <c r="G1101" s="224">
        <f>SUM(G1102:G1111)</f>
        <v>748.9</v>
      </c>
    </row>
    <row r="1102" spans="1:7" ht="33.75" x14ac:dyDescent="0.2">
      <c r="A1102" s="225" t="s">
        <v>2170</v>
      </c>
      <c r="B1102" s="226" t="s">
        <v>2742</v>
      </c>
      <c r="C1102" s="227" t="s">
        <v>2743</v>
      </c>
      <c r="D1102" s="228" t="s">
        <v>12</v>
      </c>
      <c r="E1102" s="229">
        <v>6.8</v>
      </c>
      <c r="F1102" s="232">
        <v>43.36</v>
      </c>
      <c r="G1102" s="231">
        <f t="shared" ref="G1102:G1111" si="112">ROUND(E1102*F1102,2)</f>
        <v>294.85000000000002</v>
      </c>
    </row>
    <row r="1103" spans="1:7" ht="45" x14ac:dyDescent="0.2">
      <c r="A1103" s="225" t="s">
        <v>2173</v>
      </c>
      <c r="B1103" s="226" t="s">
        <v>2744</v>
      </c>
      <c r="C1103" s="227" t="s">
        <v>2745</v>
      </c>
      <c r="D1103" s="228" t="s">
        <v>2147</v>
      </c>
      <c r="E1103" s="229">
        <v>1.76</v>
      </c>
      <c r="F1103" s="232">
        <v>34.450000000000003</v>
      </c>
      <c r="G1103" s="231">
        <f t="shared" si="112"/>
        <v>60.63</v>
      </c>
    </row>
    <row r="1104" spans="1:7" x14ac:dyDescent="0.2">
      <c r="A1104" s="225" t="s">
        <v>2176</v>
      </c>
      <c r="B1104" s="235" t="s">
        <v>2405</v>
      </c>
      <c r="C1104" s="237" t="s">
        <v>2629</v>
      </c>
      <c r="D1104" s="238" t="s">
        <v>29</v>
      </c>
      <c r="E1104" s="240">
        <v>0.35</v>
      </c>
      <c r="F1104" s="231">
        <v>37.5</v>
      </c>
      <c r="G1104" s="231">
        <f t="shared" si="112"/>
        <v>13.13</v>
      </c>
    </row>
    <row r="1105" spans="1:7" ht="22.5" x14ac:dyDescent="0.2">
      <c r="A1105" s="225" t="s">
        <v>2179</v>
      </c>
      <c r="B1105" s="235" t="s">
        <v>2412</v>
      </c>
      <c r="C1105" s="237" t="s">
        <v>2630</v>
      </c>
      <c r="D1105" s="238" t="s">
        <v>29</v>
      </c>
      <c r="E1105" s="240">
        <v>0.875</v>
      </c>
      <c r="F1105" s="231">
        <v>19.190000000000001</v>
      </c>
      <c r="G1105" s="231">
        <f t="shared" si="112"/>
        <v>16.79</v>
      </c>
    </row>
    <row r="1106" spans="1:7" x14ac:dyDescent="0.2">
      <c r="A1106" s="225" t="s">
        <v>2182</v>
      </c>
      <c r="B1106" s="235" t="s">
        <v>2414</v>
      </c>
      <c r="C1106" s="237" t="s">
        <v>2631</v>
      </c>
      <c r="D1106" s="238" t="s">
        <v>734</v>
      </c>
      <c r="E1106" s="240">
        <f>E1105*2</f>
        <v>1.75</v>
      </c>
      <c r="F1106" s="231">
        <v>8.2100000000000009</v>
      </c>
      <c r="G1106" s="231">
        <f t="shared" si="112"/>
        <v>14.37</v>
      </c>
    </row>
    <row r="1107" spans="1:7" ht="22.5" x14ac:dyDescent="0.2">
      <c r="A1107" s="225" t="s">
        <v>2185</v>
      </c>
      <c r="B1107" s="235" t="s">
        <v>2418</v>
      </c>
      <c r="C1107" s="237" t="s">
        <v>2419</v>
      </c>
      <c r="D1107" s="238" t="s">
        <v>1532</v>
      </c>
      <c r="E1107" s="240">
        <v>3.5</v>
      </c>
      <c r="F1107" s="231">
        <v>12.89</v>
      </c>
      <c r="G1107" s="231">
        <f t="shared" si="112"/>
        <v>45.12</v>
      </c>
    </row>
    <row r="1108" spans="1:7" x14ac:dyDescent="0.2">
      <c r="A1108" s="225" t="s">
        <v>2188</v>
      </c>
      <c r="B1108" s="235" t="s">
        <v>2174</v>
      </c>
      <c r="C1108" s="237" t="s">
        <v>2175</v>
      </c>
      <c r="D1108" s="238" t="s">
        <v>1532</v>
      </c>
      <c r="E1108" s="240">
        <f>E1107*2</f>
        <v>7</v>
      </c>
      <c r="F1108" s="232">
        <v>12.45</v>
      </c>
      <c r="G1108" s="231">
        <f t="shared" si="112"/>
        <v>87.15</v>
      </c>
    </row>
    <row r="1109" spans="1:7" ht="22.5" x14ac:dyDescent="0.2">
      <c r="A1109" s="225" t="s">
        <v>2191</v>
      </c>
      <c r="B1109" s="235" t="s">
        <v>2422</v>
      </c>
      <c r="C1109" s="237" t="s">
        <v>2632</v>
      </c>
      <c r="D1109" s="238" t="s">
        <v>1532</v>
      </c>
      <c r="E1109" s="240">
        <f>E1105</f>
        <v>0.875</v>
      </c>
      <c r="F1109" s="231">
        <v>16.600000000000001</v>
      </c>
      <c r="G1109" s="231">
        <f t="shared" si="112"/>
        <v>14.53</v>
      </c>
    </row>
    <row r="1110" spans="1:7" ht="22.5" x14ac:dyDescent="0.2">
      <c r="A1110" s="225" t="s">
        <v>2194</v>
      </c>
      <c r="B1110" s="235" t="s">
        <v>124</v>
      </c>
      <c r="C1110" s="237" t="s">
        <v>2420</v>
      </c>
      <c r="D1110" s="238" t="s">
        <v>2147</v>
      </c>
      <c r="E1110" s="240">
        <v>5.28</v>
      </c>
      <c r="F1110" s="231">
        <v>21.88</v>
      </c>
      <c r="G1110" s="231">
        <f t="shared" si="112"/>
        <v>115.53</v>
      </c>
    </row>
    <row r="1111" spans="1:7" ht="33.75" x14ac:dyDescent="0.2">
      <c r="A1111" s="225" t="s">
        <v>2197</v>
      </c>
      <c r="B1111" s="235" t="s">
        <v>125</v>
      </c>
      <c r="C1111" s="237" t="s">
        <v>2421</v>
      </c>
      <c r="D1111" s="238" t="s">
        <v>2147</v>
      </c>
      <c r="E1111" s="240">
        <v>5.28</v>
      </c>
      <c r="F1111" s="231">
        <v>16.440000000000001</v>
      </c>
      <c r="G1111" s="231">
        <f t="shared" si="112"/>
        <v>86.8</v>
      </c>
    </row>
    <row r="1112" spans="1:7" x14ac:dyDescent="0.2">
      <c r="A1112" s="225"/>
      <c r="B1112" s="226"/>
      <c r="C1112" s="227"/>
      <c r="D1112" s="228"/>
      <c r="E1112" s="229"/>
      <c r="F1112" s="232"/>
      <c r="G1112" s="231"/>
    </row>
    <row r="1113" spans="1:7" x14ac:dyDescent="0.2">
      <c r="A1113" s="225"/>
      <c r="B1113" s="226"/>
      <c r="C1113" s="227"/>
      <c r="D1113" s="228"/>
      <c r="E1113" s="229"/>
      <c r="F1113" s="232"/>
      <c r="G1113" s="231"/>
    </row>
    <row r="1114" spans="1:7" ht="31.5" x14ac:dyDescent="0.2">
      <c r="A1114" s="218" t="s">
        <v>649</v>
      </c>
      <c r="B1114" s="219" t="s">
        <v>2244</v>
      </c>
      <c r="C1114" s="220" t="s">
        <v>2746</v>
      </c>
      <c r="D1114" s="221" t="s">
        <v>2147</v>
      </c>
      <c r="E1114" s="222">
        <v>1</v>
      </c>
      <c r="F1114" s="223"/>
      <c r="G1114" s="224">
        <f>SUM(G1115:G1119)</f>
        <v>196.7</v>
      </c>
    </row>
    <row r="1115" spans="1:7" ht="22.5" x14ac:dyDescent="0.2">
      <c r="A1115" s="242" t="s">
        <v>2261</v>
      </c>
      <c r="B1115" s="235" t="s">
        <v>328</v>
      </c>
      <c r="C1115" s="237" t="s">
        <v>2747</v>
      </c>
      <c r="D1115" s="238" t="s">
        <v>2147</v>
      </c>
      <c r="E1115" s="229">
        <v>1.2</v>
      </c>
      <c r="F1115" s="232">
        <v>67.89</v>
      </c>
      <c r="G1115" s="231">
        <f t="shared" ref="G1115:G1119" si="113">ROUND(E1115*F1115,2)</f>
        <v>81.47</v>
      </c>
    </row>
    <row r="1116" spans="1:7" ht="33.75" x14ac:dyDescent="0.2">
      <c r="A1116" s="242" t="s">
        <v>2338</v>
      </c>
      <c r="B1116" s="235" t="s">
        <v>328</v>
      </c>
      <c r="C1116" s="237" t="s">
        <v>2748</v>
      </c>
      <c r="D1116" s="238" t="s">
        <v>305</v>
      </c>
      <c r="E1116" s="229">
        <v>0.41110999999999998</v>
      </c>
      <c r="F1116" s="232">
        <v>105.96</v>
      </c>
      <c r="G1116" s="231">
        <f t="shared" si="113"/>
        <v>43.56</v>
      </c>
    </row>
    <row r="1117" spans="1:7" x14ac:dyDescent="0.2">
      <c r="A1117" s="242" t="s">
        <v>2341</v>
      </c>
      <c r="B1117" s="235" t="s">
        <v>328</v>
      </c>
      <c r="C1117" s="237" t="s">
        <v>2749</v>
      </c>
      <c r="D1117" s="238" t="s">
        <v>305</v>
      </c>
      <c r="E1117" s="229">
        <v>2.4700000000000002</v>
      </c>
      <c r="F1117" s="232">
        <v>4.0599999999999996</v>
      </c>
      <c r="G1117" s="231">
        <f t="shared" si="113"/>
        <v>10.029999999999999</v>
      </c>
    </row>
    <row r="1118" spans="1:7" ht="22.5" x14ac:dyDescent="0.2">
      <c r="A1118" s="241" t="s">
        <v>2173</v>
      </c>
      <c r="B1118" s="235" t="s">
        <v>2441</v>
      </c>
      <c r="C1118" s="256" t="s">
        <v>2442</v>
      </c>
      <c r="D1118" s="257" t="s">
        <v>1532</v>
      </c>
      <c r="E1118" s="267">
        <v>2</v>
      </c>
      <c r="F1118" s="259">
        <v>13.74</v>
      </c>
      <c r="G1118" s="231">
        <f t="shared" si="113"/>
        <v>27.48</v>
      </c>
    </row>
    <row r="1119" spans="1:7" x14ac:dyDescent="0.2">
      <c r="A1119" s="241" t="s">
        <v>2176</v>
      </c>
      <c r="B1119" s="235" t="s">
        <v>2443</v>
      </c>
      <c r="C1119" s="237" t="s">
        <v>2750</v>
      </c>
      <c r="D1119" s="238" t="s">
        <v>1532</v>
      </c>
      <c r="E1119" s="240">
        <v>2</v>
      </c>
      <c r="F1119" s="231">
        <v>17.079999999999998</v>
      </c>
      <c r="G1119" s="231">
        <f t="shared" si="113"/>
        <v>34.159999999999997</v>
      </c>
    </row>
    <row r="1120" spans="1:7" x14ac:dyDescent="0.2">
      <c r="A1120" s="225"/>
      <c r="B1120" s="226"/>
      <c r="C1120" s="227"/>
      <c r="D1120" s="228"/>
      <c r="E1120" s="229"/>
      <c r="F1120" s="232"/>
      <c r="G1120" s="231"/>
    </row>
    <row r="1121" spans="1:7" x14ac:dyDescent="0.2">
      <c r="A1121" s="225"/>
      <c r="B1121" s="226"/>
      <c r="C1121" s="227"/>
      <c r="D1121" s="228"/>
      <c r="E1121" s="229"/>
      <c r="F1121" s="232"/>
      <c r="G1121" s="231"/>
    </row>
    <row r="1122" spans="1:7" ht="52.5" x14ac:dyDescent="0.2">
      <c r="A1122" s="218" t="s">
        <v>650</v>
      </c>
      <c r="B1122" s="219" t="s">
        <v>2244</v>
      </c>
      <c r="C1122" s="220" t="s">
        <v>2751</v>
      </c>
      <c r="D1122" s="221" t="s">
        <v>28</v>
      </c>
      <c r="E1122" s="222">
        <v>1</v>
      </c>
      <c r="F1122" s="223"/>
      <c r="G1122" s="224">
        <f>SUM(G1123:G1138)</f>
        <v>3610.33</v>
      </c>
    </row>
    <row r="1123" spans="1:7" ht="22.5" x14ac:dyDescent="0.2">
      <c r="A1123" s="225" t="s">
        <v>2170</v>
      </c>
      <c r="B1123" s="226" t="s">
        <v>2649</v>
      </c>
      <c r="C1123" s="227" t="s">
        <v>2752</v>
      </c>
      <c r="D1123" s="228" t="s">
        <v>29</v>
      </c>
      <c r="E1123" s="229">
        <v>102.5</v>
      </c>
      <c r="F1123" s="232">
        <v>6.46</v>
      </c>
      <c r="G1123" s="231">
        <f t="shared" ref="G1123:G1138" si="114">ROUND(E1123*F1123,2)</f>
        <v>662.15</v>
      </c>
    </row>
    <row r="1124" spans="1:7" ht="22.5" x14ac:dyDescent="0.2">
      <c r="A1124" s="225" t="s">
        <v>2173</v>
      </c>
      <c r="B1124" s="235" t="s">
        <v>328</v>
      </c>
      <c r="C1124" s="237" t="s">
        <v>2747</v>
      </c>
      <c r="D1124" s="238" t="s">
        <v>2147</v>
      </c>
      <c r="E1124" s="229">
        <v>12.5</v>
      </c>
      <c r="F1124" s="232">
        <v>67.89</v>
      </c>
      <c r="G1124" s="231">
        <f t="shared" si="114"/>
        <v>848.63</v>
      </c>
    </row>
    <row r="1125" spans="1:7" x14ac:dyDescent="0.2">
      <c r="A1125" s="225" t="s">
        <v>2176</v>
      </c>
      <c r="B1125" s="235" t="s">
        <v>328</v>
      </c>
      <c r="C1125" s="237" t="s">
        <v>2749</v>
      </c>
      <c r="D1125" s="238" t="s">
        <v>305</v>
      </c>
      <c r="E1125" s="229">
        <v>48</v>
      </c>
      <c r="F1125" s="232">
        <v>4.0599999999999996</v>
      </c>
      <c r="G1125" s="231">
        <f t="shared" si="114"/>
        <v>194.88</v>
      </c>
    </row>
    <row r="1126" spans="1:7" x14ac:dyDescent="0.2">
      <c r="A1126" s="225" t="s">
        <v>2182</v>
      </c>
      <c r="B1126" s="235" t="s">
        <v>2405</v>
      </c>
      <c r="C1126" s="237" t="s">
        <v>2629</v>
      </c>
      <c r="D1126" s="238" t="s">
        <v>29</v>
      </c>
      <c r="E1126" s="240">
        <v>1.6</v>
      </c>
      <c r="F1126" s="231">
        <v>37.5</v>
      </c>
      <c r="G1126" s="231">
        <f t="shared" si="114"/>
        <v>60</v>
      </c>
    </row>
    <row r="1127" spans="1:7" ht="22.5" x14ac:dyDescent="0.2">
      <c r="A1127" s="225" t="s">
        <v>2185</v>
      </c>
      <c r="B1127" s="235" t="s">
        <v>2412</v>
      </c>
      <c r="C1127" s="237" t="s">
        <v>2630</v>
      </c>
      <c r="D1127" s="238" t="s">
        <v>29</v>
      </c>
      <c r="E1127" s="240">
        <v>4</v>
      </c>
      <c r="F1127" s="231">
        <v>19.190000000000001</v>
      </c>
      <c r="G1127" s="231">
        <f t="shared" si="114"/>
        <v>76.760000000000005</v>
      </c>
    </row>
    <row r="1128" spans="1:7" x14ac:dyDescent="0.2">
      <c r="A1128" s="225" t="s">
        <v>2188</v>
      </c>
      <c r="B1128" s="235" t="s">
        <v>2414</v>
      </c>
      <c r="C1128" s="237" t="s">
        <v>2631</v>
      </c>
      <c r="D1128" s="238" t="s">
        <v>734</v>
      </c>
      <c r="E1128" s="240">
        <f>E1127*2</f>
        <v>8</v>
      </c>
      <c r="F1128" s="231">
        <v>8.2100000000000009</v>
      </c>
      <c r="G1128" s="231">
        <f t="shared" si="114"/>
        <v>65.680000000000007</v>
      </c>
    </row>
    <row r="1129" spans="1:7" ht="22.5" x14ac:dyDescent="0.2">
      <c r="A1129" s="225" t="s">
        <v>2191</v>
      </c>
      <c r="B1129" s="235" t="s">
        <v>2418</v>
      </c>
      <c r="C1129" s="237" t="s">
        <v>2419</v>
      </c>
      <c r="D1129" s="238" t="s">
        <v>1532</v>
      </c>
      <c r="E1129" s="240">
        <v>16</v>
      </c>
      <c r="F1129" s="231">
        <v>12.89</v>
      </c>
      <c r="G1129" s="231">
        <f t="shared" si="114"/>
        <v>206.24</v>
      </c>
    </row>
    <row r="1130" spans="1:7" x14ac:dyDescent="0.2">
      <c r="A1130" s="225" t="s">
        <v>2194</v>
      </c>
      <c r="B1130" s="235" t="s">
        <v>2174</v>
      </c>
      <c r="C1130" s="237" t="s">
        <v>2175</v>
      </c>
      <c r="D1130" s="238" t="s">
        <v>1532</v>
      </c>
      <c r="E1130" s="240">
        <f>E1129*2</f>
        <v>32</v>
      </c>
      <c r="F1130" s="232">
        <v>12.45</v>
      </c>
      <c r="G1130" s="231">
        <f t="shared" si="114"/>
        <v>398.4</v>
      </c>
    </row>
    <row r="1131" spans="1:7" ht="22.5" x14ac:dyDescent="0.2">
      <c r="A1131" s="225" t="s">
        <v>2197</v>
      </c>
      <c r="B1131" s="235" t="s">
        <v>2422</v>
      </c>
      <c r="C1131" s="237" t="s">
        <v>2632</v>
      </c>
      <c r="D1131" s="238" t="s">
        <v>1532</v>
      </c>
      <c r="E1131" s="240">
        <f>E1127</f>
        <v>4</v>
      </c>
      <c r="F1131" s="231">
        <v>16.600000000000001</v>
      </c>
      <c r="G1131" s="231">
        <f t="shared" si="114"/>
        <v>66.400000000000006</v>
      </c>
    </row>
    <row r="1132" spans="1:7" ht="33.75" x14ac:dyDescent="0.2">
      <c r="A1132" s="225" t="s">
        <v>2200</v>
      </c>
      <c r="B1132" s="235" t="s">
        <v>2554</v>
      </c>
      <c r="C1132" s="237" t="s">
        <v>2555</v>
      </c>
      <c r="D1132" s="238" t="s">
        <v>2169</v>
      </c>
      <c r="E1132" s="240">
        <v>2</v>
      </c>
      <c r="F1132" s="231">
        <v>28.3</v>
      </c>
      <c r="G1132" s="231">
        <f t="shared" si="114"/>
        <v>56.6</v>
      </c>
    </row>
    <row r="1133" spans="1:7" ht="33.75" x14ac:dyDescent="0.2">
      <c r="A1133" s="225" t="s">
        <v>2203</v>
      </c>
      <c r="B1133" s="235" t="s">
        <v>2556</v>
      </c>
      <c r="C1133" s="237" t="s">
        <v>2557</v>
      </c>
      <c r="D1133" s="238" t="s">
        <v>2169</v>
      </c>
      <c r="E1133" s="240">
        <v>1</v>
      </c>
      <c r="F1133" s="231">
        <v>62.13</v>
      </c>
      <c r="G1133" s="231">
        <f t="shared" si="114"/>
        <v>62.13</v>
      </c>
    </row>
    <row r="1134" spans="1:7" ht="22.5" x14ac:dyDescent="0.2">
      <c r="A1134" s="225" t="s">
        <v>2206</v>
      </c>
      <c r="B1134" s="235" t="s">
        <v>2558</v>
      </c>
      <c r="C1134" s="237" t="s">
        <v>2559</v>
      </c>
      <c r="D1134" s="238" t="s">
        <v>29</v>
      </c>
      <c r="E1134" s="240">
        <v>12</v>
      </c>
      <c r="F1134" s="231">
        <v>21.93</v>
      </c>
      <c r="G1134" s="231">
        <f t="shared" si="114"/>
        <v>263.16000000000003</v>
      </c>
    </row>
    <row r="1135" spans="1:7" ht="33.75" x14ac:dyDescent="0.2">
      <c r="A1135" s="225" t="s">
        <v>2209</v>
      </c>
      <c r="B1135" s="235" t="s">
        <v>2560</v>
      </c>
      <c r="C1135" s="237" t="s">
        <v>2561</v>
      </c>
      <c r="D1135" s="238" t="s">
        <v>28</v>
      </c>
      <c r="E1135" s="240">
        <v>8</v>
      </c>
      <c r="F1135" s="231">
        <v>28.71</v>
      </c>
      <c r="G1135" s="231">
        <f t="shared" si="114"/>
        <v>229.68</v>
      </c>
    </row>
    <row r="1136" spans="1:7" ht="22.5" x14ac:dyDescent="0.2">
      <c r="A1136" s="225" t="s">
        <v>2239</v>
      </c>
      <c r="B1136" s="235" t="s">
        <v>2563</v>
      </c>
      <c r="C1136" s="237" t="s">
        <v>2564</v>
      </c>
      <c r="D1136" s="238" t="s">
        <v>12</v>
      </c>
      <c r="E1136" s="240">
        <v>10</v>
      </c>
      <c r="F1136" s="231">
        <v>23.47</v>
      </c>
      <c r="G1136" s="231">
        <f t="shared" si="114"/>
        <v>234.7</v>
      </c>
    </row>
    <row r="1137" spans="1:7" ht="22.5" x14ac:dyDescent="0.2">
      <c r="A1137" s="225" t="s">
        <v>2242</v>
      </c>
      <c r="B1137" s="235" t="s">
        <v>2441</v>
      </c>
      <c r="C1137" s="256" t="s">
        <v>2442</v>
      </c>
      <c r="D1137" s="257" t="s">
        <v>1532</v>
      </c>
      <c r="E1137" s="267">
        <v>6</v>
      </c>
      <c r="F1137" s="259">
        <v>13.74</v>
      </c>
      <c r="G1137" s="231">
        <f t="shared" si="114"/>
        <v>82.44</v>
      </c>
    </row>
    <row r="1138" spans="1:7" x14ac:dyDescent="0.2">
      <c r="A1138" s="225" t="s">
        <v>2753</v>
      </c>
      <c r="B1138" s="235" t="s">
        <v>2443</v>
      </c>
      <c r="C1138" s="237" t="s">
        <v>2750</v>
      </c>
      <c r="D1138" s="238" t="s">
        <v>1532</v>
      </c>
      <c r="E1138" s="240">
        <v>6</v>
      </c>
      <c r="F1138" s="231">
        <v>17.079999999999998</v>
      </c>
      <c r="G1138" s="231">
        <f t="shared" si="114"/>
        <v>102.48</v>
      </c>
    </row>
    <row r="1139" spans="1:7" x14ac:dyDescent="0.2">
      <c r="A1139" s="241"/>
      <c r="B1139" s="235"/>
      <c r="C1139" s="237"/>
      <c r="D1139" s="238"/>
      <c r="E1139" s="240"/>
      <c r="F1139" s="230"/>
      <c r="G1139" s="231"/>
    </row>
    <row r="1140" spans="1:7" x14ac:dyDescent="0.2">
      <c r="A1140" s="241"/>
      <c r="B1140" s="235"/>
      <c r="C1140" s="237"/>
      <c r="D1140" s="238"/>
      <c r="E1140" s="240"/>
      <c r="F1140" s="230"/>
      <c r="G1140" s="231"/>
    </row>
    <row r="1141" spans="1:7" ht="63" x14ac:dyDescent="0.2">
      <c r="A1141" s="218" t="s">
        <v>651</v>
      </c>
      <c r="B1141" s="219" t="s">
        <v>2244</v>
      </c>
      <c r="C1141" s="220" t="s">
        <v>2754</v>
      </c>
      <c r="D1141" s="221" t="s">
        <v>28</v>
      </c>
      <c r="E1141" s="222">
        <v>1</v>
      </c>
      <c r="F1141" s="223"/>
      <c r="G1141" s="224">
        <f>SUM(G1142:G1155)</f>
        <v>1764.1</v>
      </c>
    </row>
    <row r="1142" spans="1:7" ht="22.5" x14ac:dyDescent="0.2">
      <c r="A1142" s="225" t="s">
        <v>2170</v>
      </c>
      <c r="B1142" s="226" t="s">
        <v>2649</v>
      </c>
      <c r="C1142" s="227" t="s">
        <v>2752</v>
      </c>
      <c r="D1142" s="228" t="s">
        <v>29</v>
      </c>
      <c r="E1142" s="229">
        <v>70.52</v>
      </c>
      <c r="F1142" s="232">
        <v>6.46</v>
      </c>
      <c r="G1142" s="231">
        <f t="shared" ref="G1142:G1155" si="115">ROUND(E1142*F1142,2)</f>
        <v>455.56</v>
      </c>
    </row>
    <row r="1143" spans="1:7" ht="22.5" x14ac:dyDescent="0.2">
      <c r="A1143" s="225" t="s">
        <v>2173</v>
      </c>
      <c r="B1143" s="235" t="s">
        <v>328</v>
      </c>
      <c r="C1143" s="237" t="s">
        <v>2747</v>
      </c>
      <c r="D1143" s="238" t="s">
        <v>2147</v>
      </c>
      <c r="E1143" s="229">
        <v>6</v>
      </c>
      <c r="F1143" s="232">
        <v>67.89</v>
      </c>
      <c r="G1143" s="231">
        <f t="shared" si="115"/>
        <v>407.34</v>
      </c>
    </row>
    <row r="1144" spans="1:7" x14ac:dyDescent="0.2">
      <c r="A1144" s="225" t="s">
        <v>2176</v>
      </c>
      <c r="B1144" s="235" t="s">
        <v>328</v>
      </c>
      <c r="C1144" s="237" t="s">
        <v>2749</v>
      </c>
      <c r="D1144" s="238" t="s">
        <v>305</v>
      </c>
      <c r="E1144" s="229">
        <v>24</v>
      </c>
      <c r="F1144" s="232">
        <v>4.0599999999999996</v>
      </c>
      <c r="G1144" s="231">
        <f t="shared" si="115"/>
        <v>97.44</v>
      </c>
    </row>
    <row r="1145" spans="1:7" x14ac:dyDescent="0.2">
      <c r="A1145" s="225" t="s">
        <v>2182</v>
      </c>
      <c r="B1145" s="235" t="s">
        <v>2405</v>
      </c>
      <c r="C1145" s="237" t="s">
        <v>2629</v>
      </c>
      <c r="D1145" s="238" t="s">
        <v>29</v>
      </c>
      <c r="E1145" s="240">
        <v>0.8</v>
      </c>
      <c r="F1145" s="231">
        <v>37.5</v>
      </c>
      <c r="G1145" s="231">
        <f t="shared" si="115"/>
        <v>30</v>
      </c>
    </row>
    <row r="1146" spans="1:7" ht="22.5" x14ac:dyDescent="0.2">
      <c r="A1146" s="225" t="s">
        <v>2185</v>
      </c>
      <c r="B1146" s="235" t="s">
        <v>2412</v>
      </c>
      <c r="C1146" s="237" t="s">
        <v>2630</v>
      </c>
      <c r="D1146" s="238" t="s">
        <v>29</v>
      </c>
      <c r="E1146" s="240">
        <v>2</v>
      </c>
      <c r="F1146" s="231">
        <v>19.190000000000001</v>
      </c>
      <c r="G1146" s="231">
        <f t="shared" si="115"/>
        <v>38.380000000000003</v>
      </c>
    </row>
    <row r="1147" spans="1:7" x14ac:dyDescent="0.2">
      <c r="A1147" s="225" t="s">
        <v>2188</v>
      </c>
      <c r="B1147" s="235" t="s">
        <v>2414</v>
      </c>
      <c r="C1147" s="237" t="s">
        <v>2631</v>
      </c>
      <c r="D1147" s="238" t="s">
        <v>734</v>
      </c>
      <c r="E1147" s="240">
        <f>E1146*2</f>
        <v>4</v>
      </c>
      <c r="F1147" s="231">
        <v>8.2100000000000009</v>
      </c>
      <c r="G1147" s="231">
        <f t="shared" si="115"/>
        <v>32.840000000000003</v>
      </c>
    </row>
    <row r="1148" spans="1:7" ht="22.5" x14ac:dyDescent="0.2">
      <c r="A1148" s="225" t="s">
        <v>2191</v>
      </c>
      <c r="B1148" s="235" t="s">
        <v>2418</v>
      </c>
      <c r="C1148" s="237" t="s">
        <v>2419</v>
      </c>
      <c r="D1148" s="238" t="s">
        <v>1532</v>
      </c>
      <c r="E1148" s="240">
        <v>8</v>
      </c>
      <c r="F1148" s="231">
        <v>12.89</v>
      </c>
      <c r="G1148" s="231">
        <f t="shared" si="115"/>
        <v>103.12</v>
      </c>
    </row>
    <row r="1149" spans="1:7" x14ac:dyDescent="0.2">
      <c r="A1149" s="225" t="s">
        <v>2194</v>
      </c>
      <c r="B1149" s="235" t="s">
        <v>2174</v>
      </c>
      <c r="C1149" s="237" t="s">
        <v>2175</v>
      </c>
      <c r="D1149" s="238" t="s">
        <v>1532</v>
      </c>
      <c r="E1149" s="240">
        <f>E1148*2</f>
        <v>16</v>
      </c>
      <c r="F1149" s="232">
        <v>12.45</v>
      </c>
      <c r="G1149" s="231">
        <f t="shared" si="115"/>
        <v>199.2</v>
      </c>
    </row>
    <row r="1150" spans="1:7" ht="22.5" x14ac:dyDescent="0.2">
      <c r="A1150" s="225" t="s">
        <v>2197</v>
      </c>
      <c r="B1150" s="235" t="s">
        <v>2422</v>
      </c>
      <c r="C1150" s="237" t="s">
        <v>2632</v>
      </c>
      <c r="D1150" s="238" t="s">
        <v>1532</v>
      </c>
      <c r="E1150" s="240">
        <f>E1146</f>
        <v>2</v>
      </c>
      <c r="F1150" s="231">
        <v>16.600000000000001</v>
      </c>
      <c r="G1150" s="231">
        <f t="shared" si="115"/>
        <v>33.200000000000003</v>
      </c>
    </row>
    <row r="1151" spans="1:7" ht="33.75" x14ac:dyDescent="0.2">
      <c r="A1151" s="225" t="s">
        <v>2200</v>
      </c>
      <c r="B1151" s="226" t="s">
        <v>2587</v>
      </c>
      <c r="C1151" s="227" t="s">
        <v>2588</v>
      </c>
      <c r="D1151" s="228" t="s">
        <v>28</v>
      </c>
      <c r="E1151" s="229">
        <v>6</v>
      </c>
      <c r="F1151" s="232">
        <v>22.71</v>
      </c>
      <c r="G1151" s="231">
        <f t="shared" si="115"/>
        <v>136.26</v>
      </c>
    </row>
    <row r="1152" spans="1:7" x14ac:dyDescent="0.2">
      <c r="A1152" s="225" t="s">
        <v>2203</v>
      </c>
      <c r="B1152" s="226" t="s">
        <v>2589</v>
      </c>
      <c r="C1152" s="227" t="s">
        <v>2590</v>
      </c>
      <c r="D1152" s="228" t="s">
        <v>28</v>
      </c>
      <c r="E1152" s="229">
        <v>1</v>
      </c>
      <c r="F1152" s="232">
        <v>45.37</v>
      </c>
      <c r="G1152" s="231">
        <f t="shared" si="115"/>
        <v>45.37</v>
      </c>
    </row>
    <row r="1153" spans="1:7" ht="33.75" x14ac:dyDescent="0.2">
      <c r="A1153" s="225" t="s">
        <v>2206</v>
      </c>
      <c r="B1153" s="226" t="s">
        <v>2591</v>
      </c>
      <c r="C1153" s="227" t="s">
        <v>2592</v>
      </c>
      <c r="D1153" s="228" t="s">
        <v>28</v>
      </c>
      <c r="E1153" s="229">
        <v>1</v>
      </c>
      <c r="F1153" s="232">
        <v>92.93</v>
      </c>
      <c r="G1153" s="231">
        <f t="shared" si="115"/>
        <v>92.93</v>
      </c>
    </row>
    <row r="1154" spans="1:7" ht="22.5" x14ac:dyDescent="0.2">
      <c r="A1154" s="225" t="s">
        <v>2209</v>
      </c>
      <c r="B1154" s="235" t="s">
        <v>2441</v>
      </c>
      <c r="C1154" s="256" t="s">
        <v>2442</v>
      </c>
      <c r="D1154" s="257" t="s">
        <v>1532</v>
      </c>
      <c r="E1154" s="267">
        <v>3</v>
      </c>
      <c r="F1154" s="259">
        <v>13.74</v>
      </c>
      <c r="G1154" s="231">
        <f t="shared" si="115"/>
        <v>41.22</v>
      </c>
    </row>
    <row r="1155" spans="1:7" x14ac:dyDescent="0.2">
      <c r="A1155" s="225" t="s">
        <v>2239</v>
      </c>
      <c r="B1155" s="235" t="s">
        <v>2443</v>
      </c>
      <c r="C1155" s="237" t="s">
        <v>2750</v>
      </c>
      <c r="D1155" s="238" t="s">
        <v>1532</v>
      </c>
      <c r="E1155" s="240">
        <v>3</v>
      </c>
      <c r="F1155" s="231">
        <v>17.079999999999998</v>
      </c>
      <c r="G1155" s="231">
        <f t="shared" si="115"/>
        <v>51.24</v>
      </c>
    </row>
    <row r="1156" spans="1:7" x14ac:dyDescent="0.2">
      <c r="A1156" s="225"/>
      <c r="B1156" s="226"/>
      <c r="C1156" s="227"/>
      <c r="D1156" s="228"/>
      <c r="E1156" s="229"/>
      <c r="F1156" s="232"/>
      <c r="G1156" s="231"/>
    </row>
    <row r="1157" spans="1:7" x14ac:dyDescent="0.2">
      <c r="A1157" s="225"/>
      <c r="B1157" s="226"/>
      <c r="C1157" s="227"/>
      <c r="D1157" s="228"/>
      <c r="E1157" s="229"/>
      <c r="F1157" s="232"/>
      <c r="G1157" s="231"/>
    </row>
    <row r="1158" spans="1:7" ht="52.5" x14ac:dyDescent="0.2">
      <c r="A1158" s="218" t="s">
        <v>652</v>
      </c>
      <c r="B1158" s="219" t="s">
        <v>2755</v>
      </c>
      <c r="C1158" s="220" t="s">
        <v>494</v>
      </c>
      <c r="D1158" s="221" t="s">
        <v>2147</v>
      </c>
      <c r="E1158" s="222">
        <v>1</v>
      </c>
      <c r="F1158" s="223"/>
      <c r="G1158" s="224">
        <f>SUM(G1159:G1163)</f>
        <v>87.47</v>
      </c>
    </row>
    <row r="1159" spans="1:7" x14ac:dyDescent="0.2">
      <c r="A1159" s="225" t="s">
        <v>2170</v>
      </c>
      <c r="B1159" s="226" t="s">
        <v>2357</v>
      </c>
      <c r="C1159" s="227" t="s">
        <v>2489</v>
      </c>
      <c r="D1159" s="228" t="s">
        <v>29</v>
      </c>
      <c r="E1159" s="229">
        <v>0.75</v>
      </c>
      <c r="F1159" s="232">
        <v>0.56000000000000005</v>
      </c>
      <c r="G1159" s="231">
        <f t="shared" ref="G1159:G1163" si="116">ROUND(E1159*F1159,2)</f>
        <v>0.42</v>
      </c>
    </row>
    <row r="1160" spans="1:7" x14ac:dyDescent="0.2">
      <c r="A1160" s="225" t="s">
        <v>2173</v>
      </c>
      <c r="B1160" s="226" t="s">
        <v>2515</v>
      </c>
      <c r="C1160" s="227" t="s">
        <v>2756</v>
      </c>
      <c r="D1160" s="228" t="s">
        <v>29</v>
      </c>
      <c r="E1160" s="229">
        <v>5.36</v>
      </c>
      <c r="F1160" s="232">
        <v>0.5</v>
      </c>
      <c r="G1160" s="231">
        <f t="shared" si="116"/>
        <v>2.68</v>
      </c>
    </row>
    <row r="1161" spans="1:7" ht="22.5" x14ac:dyDescent="0.2">
      <c r="A1161" s="225" t="s">
        <v>2176</v>
      </c>
      <c r="B1161" s="226" t="s">
        <v>328</v>
      </c>
      <c r="C1161" s="227" t="s">
        <v>2757</v>
      </c>
      <c r="D1161" s="228" t="s">
        <v>2147</v>
      </c>
      <c r="E1161" s="229">
        <v>1.1000000000000001</v>
      </c>
      <c r="F1161" s="232">
        <v>69.75</v>
      </c>
      <c r="G1161" s="231">
        <f t="shared" si="116"/>
        <v>76.73</v>
      </c>
    </row>
    <row r="1162" spans="1:7" x14ac:dyDescent="0.2">
      <c r="A1162" s="225" t="s">
        <v>2179</v>
      </c>
      <c r="B1162" s="226" t="s">
        <v>2237</v>
      </c>
      <c r="C1162" s="227" t="s">
        <v>2238</v>
      </c>
      <c r="D1162" s="228" t="s">
        <v>1532</v>
      </c>
      <c r="E1162" s="229">
        <v>0.3</v>
      </c>
      <c r="F1162" s="232">
        <v>17.170000000000002</v>
      </c>
      <c r="G1162" s="231">
        <f t="shared" si="116"/>
        <v>5.15</v>
      </c>
    </row>
    <row r="1163" spans="1:7" x14ac:dyDescent="0.2">
      <c r="A1163" s="225" t="s">
        <v>2182</v>
      </c>
      <c r="B1163" s="226" t="s">
        <v>2174</v>
      </c>
      <c r="C1163" s="227" t="s">
        <v>2175</v>
      </c>
      <c r="D1163" s="228" t="s">
        <v>1532</v>
      </c>
      <c r="E1163" s="229">
        <v>0.2</v>
      </c>
      <c r="F1163" s="232">
        <v>12.45</v>
      </c>
      <c r="G1163" s="231">
        <f t="shared" si="116"/>
        <v>2.4900000000000002</v>
      </c>
    </row>
    <row r="1164" spans="1:7" x14ac:dyDescent="0.2">
      <c r="A1164" s="225"/>
      <c r="B1164" s="226"/>
      <c r="C1164" s="227"/>
      <c r="D1164" s="228"/>
      <c r="E1164" s="229"/>
      <c r="F1164" s="232"/>
      <c r="G1164" s="231"/>
    </row>
    <row r="1165" spans="1:7" x14ac:dyDescent="0.2">
      <c r="A1165" s="225"/>
      <c r="B1165" s="226"/>
      <c r="C1165" s="227"/>
      <c r="D1165" s="228"/>
      <c r="E1165" s="229"/>
      <c r="F1165" s="232"/>
      <c r="G1165" s="231"/>
    </row>
    <row r="1166" spans="1:7" ht="31.5" x14ac:dyDescent="0.2">
      <c r="A1166" s="218" t="s">
        <v>653</v>
      </c>
      <c r="B1166" s="219" t="s">
        <v>2758</v>
      </c>
      <c r="C1166" s="220" t="s">
        <v>2759</v>
      </c>
      <c r="D1166" s="221" t="s">
        <v>2169</v>
      </c>
      <c r="E1166" s="222">
        <v>1</v>
      </c>
      <c r="F1166" s="223"/>
      <c r="G1166" s="224">
        <f>SUM(G1167:G1168)</f>
        <v>228.82999999999998</v>
      </c>
    </row>
    <row r="1167" spans="1:7" ht="22.5" x14ac:dyDescent="0.2">
      <c r="A1167" s="225" t="s">
        <v>2170</v>
      </c>
      <c r="B1167" s="226" t="s">
        <v>1420</v>
      </c>
      <c r="C1167" s="227" t="s">
        <v>2760</v>
      </c>
      <c r="D1167" s="228" t="s">
        <v>2147</v>
      </c>
      <c r="E1167" s="229">
        <v>2.25</v>
      </c>
      <c r="F1167" s="232">
        <v>70.2</v>
      </c>
      <c r="G1167" s="231">
        <f t="shared" ref="G1167:G1168" si="117">ROUND(E1167*F1167,2)</f>
        <v>157.94999999999999</v>
      </c>
    </row>
    <row r="1168" spans="1:7" ht="33.75" x14ac:dyDescent="0.2">
      <c r="A1168" s="225" t="s">
        <v>2173</v>
      </c>
      <c r="B1168" s="226" t="s">
        <v>583</v>
      </c>
      <c r="C1168" s="227" t="s">
        <v>2761</v>
      </c>
      <c r="D1168" s="228" t="s">
        <v>2147</v>
      </c>
      <c r="E1168" s="229">
        <v>2.25</v>
      </c>
      <c r="F1168" s="232">
        <v>31.5</v>
      </c>
      <c r="G1168" s="231">
        <f t="shared" si="117"/>
        <v>70.88</v>
      </c>
    </row>
    <row r="1169" spans="1:7" x14ac:dyDescent="0.2">
      <c r="A1169" s="225"/>
      <c r="B1169" s="226"/>
      <c r="C1169" s="227"/>
      <c r="D1169" s="228"/>
      <c r="E1169" s="229"/>
      <c r="F1169" s="232"/>
      <c r="G1169" s="231"/>
    </row>
    <row r="1170" spans="1:7" x14ac:dyDescent="0.2">
      <c r="A1170" s="225"/>
      <c r="B1170" s="226"/>
      <c r="C1170" s="227"/>
      <c r="D1170" s="228"/>
      <c r="E1170" s="229"/>
      <c r="F1170" s="232"/>
      <c r="G1170" s="231"/>
    </row>
    <row r="1171" spans="1:7" ht="52.5" x14ac:dyDescent="0.2">
      <c r="A1171" s="218" t="s">
        <v>654</v>
      </c>
      <c r="B1171" s="219" t="s">
        <v>2244</v>
      </c>
      <c r="C1171" s="220" t="s">
        <v>493</v>
      </c>
      <c r="D1171" s="221" t="s">
        <v>2147</v>
      </c>
      <c r="E1171" s="222">
        <v>1</v>
      </c>
      <c r="F1171" s="223"/>
      <c r="G1171" s="224">
        <f>SUM(G1172:G1177)</f>
        <v>68.84</v>
      </c>
    </row>
    <row r="1172" spans="1:7" x14ac:dyDescent="0.2">
      <c r="A1172" s="225" t="s">
        <v>2170</v>
      </c>
      <c r="B1172" s="226" t="s">
        <v>328</v>
      </c>
      <c r="C1172" s="227" t="s">
        <v>2762</v>
      </c>
      <c r="D1172" s="228" t="s">
        <v>2147</v>
      </c>
      <c r="E1172" s="229">
        <v>1</v>
      </c>
      <c r="F1172" s="232">
        <v>32.53</v>
      </c>
      <c r="G1172" s="231">
        <f t="shared" ref="G1172:G1173" si="118">ROUND(E1172*F1172,2)</f>
        <v>32.53</v>
      </c>
    </row>
    <row r="1173" spans="1:7" x14ac:dyDescent="0.2">
      <c r="A1173" s="225" t="s">
        <v>2173</v>
      </c>
      <c r="B1173" s="226" t="s">
        <v>328</v>
      </c>
      <c r="C1173" s="227" t="s">
        <v>2763</v>
      </c>
      <c r="D1173" s="228" t="s">
        <v>28</v>
      </c>
      <c r="E1173" s="229">
        <v>0.1051</v>
      </c>
      <c r="F1173" s="232">
        <f>SUM(G1172)</f>
        <v>32.53</v>
      </c>
      <c r="G1173" s="231">
        <f t="shared" si="118"/>
        <v>3.42</v>
      </c>
    </row>
    <row r="1174" spans="1:7" x14ac:dyDescent="0.2">
      <c r="A1174" s="225" t="s">
        <v>2176</v>
      </c>
      <c r="B1174" s="269" t="s">
        <v>2764</v>
      </c>
      <c r="C1174" s="256" t="s">
        <v>2765</v>
      </c>
      <c r="D1174" s="238" t="s">
        <v>734</v>
      </c>
      <c r="E1174" s="240">
        <v>0.01</v>
      </c>
      <c r="F1174" s="230">
        <v>73</v>
      </c>
      <c r="G1174" s="231">
        <f>ROUND(E1174*F1174,2)</f>
        <v>0.73</v>
      </c>
    </row>
    <row r="1175" spans="1:7" x14ac:dyDescent="0.2">
      <c r="A1175" s="225" t="s">
        <v>2179</v>
      </c>
      <c r="B1175" s="269" t="s">
        <v>328</v>
      </c>
      <c r="C1175" s="256" t="s">
        <v>2766</v>
      </c>
      <c r="D1175" s="238" t="s">
        <v>29</v>
      </c>
      <c r="E1175" s="240">
        <v>2</v>
      </c>
      <c r="F1175" s="230">
        <v>1.23</v>
      </c>
      <c r="G1175" s="231">
        <f>ROUND(E1175*F1175,2)</f>
        <v>2.46</v>
      </c>
    </row>
    <row r="1176" spans="1:7" x14ac:dyDescent="0.2">
      <c r="A1176" s="225" t="s">
        <v>2182</v>
      </c>
      <c r="B1176" s="269" t="s">
        <v>2767</v>
      </c>
      <c r="C1176" s="256" t="s">
        <v>2768</v>
      </c>
      <c r="D1176" s="238" t="s">
        <v>1532</v>
      </c>
      <c r="E1176" s="240">
        <v>1</v>
      </c>
      <c r="F1176" s="230">
        <v>17.25</v>
      </c>
      <c r="G1176" s="231">
        <f>ROUND(E1176*F1176,2)</f>
        <v>17.25</v>
      </c>
    </row>
    <row r="1177" spans="1:7" x14ac:dyDescent="0.2">
      <c r="A1177" s="225" t="s">
        <v>2185</v>
      </c>
      <c r="B1177" s="269" t="s">
        <v>2174</v>
      </c>
      <c r="C1177" s="256" t="s">
        <v>2175</v>
      </c>
      <c r="D1177" s="238" t="s">
        <v>1532</v>
      </c>
      <c r="E1177" s="240">
        <v>1</v>
      </c>
      <c r="F1177" s="232">
        <v>12.45</v>
      </c>
      <c r="G1177" s="231">
        <f>ROUND(E1177*F1177,2)</f>
        <v>12.45</v>
      </c>
    </row>
    <row r="1178" spans="1:7" x14ac:dyDescent="0.2">
      <c r="A1178" s="225"/>
      <c r="B1178" s="226"/>
      <c r="C1178" s="227"/>
      <c r="D1178" s="228"/>
      <c r="E1178" s="229"/>
      <c r="F1178" s="232"/>
      <c r="G1178" s="231"/>
    </row>
    <row r="1179" spans="1:7" x14ac:dyDescent="0.2">
      <c r="A1179" s="225"/>
      <c r="B1179" s="226"/>
      <c r="C1179" s="227"/>
      <c r="D1179" s="228"/>
      <c r="E1179" s="229"/>
      <c r="F1179" s="232"/>
      <c r="G1179" s="231"/>
    </row>
    <row r="1180" spans="1:7" ht="73.5" x14ac:dyDescent="0.2">
      <c r="A1180" s="218" t="s">
        <v>655</v>
      </c>
      <c r="B1180" s="219" t="s">
        <v>2244</v>
      </c>
      <c r="C1180" s="220" t="s">
        <v>2769</v>
      </c>
      <c r="D1180" s="221" t="s">
        <v>28</v>
      </c>
      <c r="E1180" s="222">
        <v>1</v>
      </c>
      <c r="F1180" s="223"/>
      <c r="G1180" s="224">
        <f>SUM(G1181:G1194)</f>
        <v>834.47</v>
      </c>
    </row>
    <row r="1181" spans="1:7" ht="22.5" x14ac:dyDescent="0.2">
      <c r="A1181" s="225" t="s">
        <v>2170</v>
      </c>
      <c r="B1181" s="226" t="s">
        <v>2649</v>
      </c>
      <c r="C1181" s="227" t="s">
        <v>2752</v>
      </c>
      <c r="D1181" s="228" t="s">
        <v>29</v>
      </c>
      <c r="E1181" s="229">
        <v>29.4</v>
      </c>
      <c r="F1181" s="232">
        <v>6.46</v>
      </c>
      <c r="G1181" s="231">
        <f t="shared" ref="G1181:G1194" si="119">ROUND(E1181*F1181,2)</f>
        <v>189.92</v>
      </c>
    </row>
    <row r="1182" spans="1:7" ht="22.5" x14ac:dyDescent="0.2">
      <c r="A1182" s="225" t="s">
        <v>2173</v>
      </c>
      <c r="B1182" s="235" t="s">
        <v>328</v>
      </c>
      <c r="C1182" s="237" t="s">
        <v>2747</v>
      </c>
      <c r="D1182" s="238" t="s">
        <v>2147</v>
      </c>
      <c r="E1182" s="229">
        <v>2.5</v>
      </c>
      <c r="F1182" s="232">
        <v>67.89</v>
      </c>
      <c r="G1182" s="231">
        <f t="shared" si="119"/>
        <v>169.73</v>
      </c>
    </row>
    <row r="1183" spans="1:7" x14ac:dyDescent="0.2">
      <c r="A1183" s="225" t="s">
        <v>2176</v>
      </c>
      <c r="B1183" s="235" t="s">
        <v>328</v>
      </c>
      <c r="C1183" s="237" t="s">
        <v>2749</v>
      </c>
      <c r="D1183" s="238" t="s">
        <v>305</v>
      </c>
      <c r="E1183" s="229">
        <v>10</v>
      </c>
      <c r="F1183" s="232">
        <v>4.0599999999999996</v>
      </c>
      <c r="G1183" s="231">
        <f t="shared" si="119"/>
        <v>40.6</v>
      </c>
    </row>
    <row r="1184" spans="1:7" x14ac:dyDescent="0.2">
      <c r="A1184" s="225" t="s">
        <v>2182</v>
      </c>
      <c r="B1184" s="235" t="s">
        <v>2405</v>
      </c>
      <c r="C1184" s="237" t="s">
        <v>2629</v>
      </c>
      <c r="D1184" s="238" t="s">
        <v>29</v>
      </c>
      <c r="E1184" s="240">
        <v>0.33</v>
      </c>
      <c r="F1184" s="231">
        <v>37.5</v>
      </c>
      <c r="G1184" s="231">
        <f t="shared" si="119"/>
        <v>12.38</v>
      </c>
    </row>
    <row r="1185" spans="1:9" ht="22.5" x14ac:dyDescent="0.2">
      <c r="A1185" s="225" t="s">
        <v>2185</v>
      </c>
      <c r="B1185" s="235" t="s">
        <v>2412</v>
      </c>
      <c r="C1185" s="237" t="s">
        <v>2630</v>
      </c>
      <c r="D1185" s="238" t="s">
        <v>29</v>
      </c>
      <c r="E1185" s="240">
        <v>0.83</v>
      </c>
      <c r="F1185" s="231">
        <v>19.190000000000001</v>
      </c>
      <c r="G1185" s="231">
        <f t="shared" si="119"/>
        <v>15.93</v>
      </c>
    </row>
    <row r="1186" spans="1:9" x14ac:dyDescent="0.2">
      <c r="A1186" s="225" t="s">
        <v>2188</v>
      </c>
      <c r="B1186" s="235" t="s">
        <v>2414</v>
      </c>
      <c r="C1186" s="237" t="s">
        <v>2631</v>
      </c>
      <c r="D1186" s="238" t="s">
        <v>734</v>
      </c>
      <c r="E1186" s="240">
        <f>E1185*2</f>
        <v>1.66</v>
      </c>
      <c r="F1186" s="231">
        <v>8.2100000000000009</v>
      </c>
      <c r="G1186" s="231">
        <f t="shared" si="119"/>
        <v>13.63</v>
      </c>
    </row>
    <row r="1187" spans="1:9" ht="22.5" x14ac:dyDescent="0.2">
      <c r="A1187" s="225" t="s">
        <v>2191</v>
      </c>
      <c r="B1187" s="235" t="s">
        <v>2418</v>
      </c>
      <c r="C1187" s="237" t="s">
        <v>2419</v>
      </c>
      <c r="D1187" s="238" t="s">
        <v>1532</v>
      </c>
      <c r="E1187" s="240">
        <v>3.33</v>
      </c>
      <c r="F1187" s="231">
        <v>12.89</v>
      </c>
      <c r="G1187" s="231">
        <f t="shared" si="119"/>
        <v>42.92</v>
      </c>
    </row>
    <row r="1188" spans="1:9" x14ac:dyDescent="0.2">
      <c r="A1188" s="225" t="s">
        <v>2194</v>
      </c>
      <c r="B1188" s="235" t="s">
        <v>2174</v>
      </c>
      <c r="C1188" s="237" t="s">
        <v>2175</v>
      </c>
      <c r="D1188" s="238" t="s">
        <v>1532</v>
      </c>
      <c r="E1188" s="240">
        <f>E1187*2</f>
        <v>6.66</v>
      </c>
      <c r="F1188" s="232">
        <v>12.45</v>
      </c>
      <c r="G1188" s="231">
        <f t="shared" si="119"/>
        <v>82.92</v>
      </c>
    </row>
    <row r="1189" spans="1:9" ht="22.5" x14ac:dyDescent="0.2">
      <c r="A1189" s="225" t="s">
        <v>2197</v>
      </c>
      <c r="B1189" s="235" t="s">
        <v>2422</v>
      </c>
      <c r="C1189" s="237" t="s">
        <v>2632</v>
      </c>
      <c r="D1189" s="238" t="s">
        <v>1532</v>
      </c>
      <c r="E1189" s="240">
        <f>E1185</f>
        <v>0.83</v>
      </c>
      <c r="F1189" s="231">
        <v>16.600000000000001</v>
      </c>
      <c r="G1189" s="231">
        <f t="shared" si="119"/>
        <v>13.78</v>
      </c>
    </row>
    <row r="1190" spans="1:9" ht="33.75" x14ac:dyDescent="0.2">
      <c r="A1190" s="225" t="s">
        <v>2200</v>
      </c>
      <c r="B1190" s="226" t="s">
        <v>2587</v>
      </c>
      <c r="C1190" s="227" t="s">
        <v>2588</v>
      </c>
      <c r="D1190" s="228" t="s">
        <v>28</v>
      </c>
      <c r="E1190" s="229">
        <v>3</v>
      </c>
      <c r="F1190" s="232">
        <v>22.71</v>
      </c>
      <c r="G1190" s="231">
        <f t="shared" si="119"/>
        <v>68.13</v>
      </c>
    </row>
    <row r="1191" spans="1:9" x14ac:dyDescent="0.2">
      <c r="A1191" s="225" t="s">
        <v>2203</v>
      </c>
      <c r="B1191" s="226" t="s">
        <v>2589</v>
      </c>
      <c r="C1191" s="227" t="s">
        <v>2590</v>
      </c>
      <c r="D1191" s="228" t="s">
        <v>28</v>
      </c>
      <c r="E1191" s="229">
        <v>1</v>
      </c>
      <c r="F1191" s="232">
        <v>45.37</v>
      </c>
      <c r="G1191" s="231">
        <f t="shared" si="119"/>
        <v>45.37</v>
      </c>
    </row>
    <row r="1192" spans="1:9" ht="33.75" x14ac:dyDescent="0.2">
      <c r="A1192" s="225" t="s">
        <v>2206</v>
      </c>
      <c r="B1192" s="226" t="s">
        <v>2591</v>
      </c>
      <c r="C1192" s="227" t="s">
        <v>2592</v>
      </c>
      <c r="D1192" s="228" t="s">
        <v>28</v>
      </c>
      <c r="E1192" s="229">
        <v>1</v>
      </c>
      <c r="F1192" s="232">
        <v>92.93</v>
      </c>
      <c r="G1192" s="231">
        <f t="shared" si="119"/>
        <v>92.93</v>
      </c>
    </row>
    <row r="1193" spans="1:9" ht="22.5" x14ac:dyDescent="0.2">
      <c r="A1193" s="225" t="s">
        <v>2209</v>
      </c>
      <c r="B1193" s="235" t="s">
        <v>2441</v>
      </c>
      <c r="C1193" s="256" t="s">
        <v>2442</v>
      </c>
      <c r="D1193" s="257" t="s">
        <v>1532</v>
      </c>
      <c r="E1193" s="267">
        <v>1.5</v>
      </c>
      <c r="F1193" s="259">
        <v>13.74</v>
      </c>
      <c r="G1193" s="231">
        <f t="shared" si="119"/>
        <v>20.61</v>
      </c>
    </row>
    <row r="1194" spans="1:9" x14ac:dyDescent="0.2">
      <c r="A1194" s="225" t="s">
        <v>2239</v>
      </c>
      <c r="B1194" s="235" t="s">
        <v>2443</v>
      </c>
      <c r="C1194" s="237" t="s">
        <v>2750</v>
      </c>
      <c r="D1194" s="238" t="s">
        <v>1532</v>
      </c>
      <c r="E1194" s="240">
        <v>1.5</v>
      </c>
      <c r="F1194" s="231">
        <v>17.079999999999998</v>
      </c>
      <c r="G1194" s="231">
        <f t="shared" si="119"/>
        <v>25.62</v>
      </c>
    </row>
    <row r="1195" spans="1:9" x14ac:dyDescent="0.2">
      <c r="A1195" s="225"/>
      <c r="B1195" s="226"/>
      <c r="C1195" s="227"/>
      <c r="D1195" s="228"/>
      <c r="E1195" s="229"/>
      <c r="F1195" s="232"/>
      <c r="G1195" s="231"/>
    </row>
    <row r="1196" spans="1:9" x14ac:dyDescent="0.2">
      <c r="A1196" s="225"/>
      <c r="B1196" s="226"/>
      <c r="C1196" s="227"/>
      <c r="D1196" s="228"/>
      <c r="E1196" s="229"/>
      <c r="F1196" s="232"/>
      <c r="G1196" s="231"/>
    </row>
    <row r="1197" spans="1:9" ht="63" x14ac:dyDescent="0.2">
      <c r="A1197" s="218" t="s">
        <v>1564</v>
      </c>
      <c r="B1197" s="219" t="s">
        <v>2244</v>
      </c>
      <c r="C1197" s="220" t="s">
        <v>1555</v>
      </c>
      <c r="D1197" s="221" t="s">
        <v>2147</v>
      </c>
      <c r="E1197" s="222">
        <v>1</v>
      </c>
      <c r="F1197" s="223"/>
      <c r="G1197" s="224">
        <f>SUM(G1198:G1201)</f>
        <v>39.300000000000004</v>
      </c>
      <c r="H1197" s="314"/>
      <c r="I1197" s="316"/>
    </row>
    <row r="1198" spans="1:9" ht="22.5" x14ac:dyDescent="0.2">
      <c r="A1198" s="225" t="s">
        <v>2170</v>
      </c>
      <c r="B1198" s="226" t="s">
        <v>2770</v>
      </c>
      <c r="C1198" s="227" t="s">
        <v>2771</v>
      </c>
      <c r="D1198" s="228" t="s">
        <v>734</v>
      </c>
      <c r="E1198" s="229">
        <v>3.5000000000000003E-2</v>
      </c>
      <c r="F1198" s="232">
        <v>399.96</v>
      </c>
      <c r="G1198" s="231">
        <f t="shared" ref="G1198:G1201" si="120">ROUND(E1198*F1198,2)</f>
        <v>14</v>
      </c>
    </row>
    <row r="1199" spans="1:9" ht="22.5" x14ac:dyDescent="0.2">
      <c r="A1199" s="225" t="s">
        <v>2173</v>
      </c>
      <c r="B1199" s="226" t="s">
        <v>2772</v>
      </c>
      <c r="C1199" s="227" t="s">
        <v>2773</v>
      </c>
      <c r="D1199" s="228" t="s">
        <v>2147</v>
      </c>
      <c r="E1199" s="229">
        <v>1</v>
      </c>
      <c r="F1199" s="232">
        <v>13.36</v>
      </c>
      <c r="G1199" s="231">
        <f t="shared" si="120"/>
        <v>13.36</v>
      </c>
    </row>
    <row r="1200" spans="1:9" x14ac:dyDescent="0.2">
      <c r="A1200" s="225" t="s">
        <v>2176</v>
      </c>
      <c r="B1200" s="226" t="s">
        <v>2237</v>
      </c>
      <c r="C1200" s="237" t="s">
        <v>2238</v>
      </c>
      <c r="D1200" s="228" t="s">
        <v>1532</v>
      </c>
      <c r="E1200" s="229">
        <v>0.48</v>
      </c>
      <c r="F1200" s="232">
        <v>17.170000000000002</v>
      </c>
      <c r="G1200" s="231">
        <f t="shared" si="120"/>
        <v>8.24</v>
      </c>
    </row>
    <row r="1201" spans="1:10" x14ac:dyDescent="0.2">
      <c r="A1201" s="225" t="s">
        <v>2179</v>
      </c>
      <c r="B1201" s="235" t="s">
        <v>2174</v>
      </c>
      <c r="C1201" s="237" t="s">
        <v>2175</v>
      </c>
      <c r="D1201" s="238" t="s">
        <v>1532</v>
      </c>
      <c r="E1201" s="229">
        <v>0.29718</v>
      </c>
      <c r="F1201" s="232">
        <v>12.45</v>
      </c>
      <c r="G1201" s="231">
        <f t="shared" si="120"/>
        <v>3.7</v>
      </c>
      <c r="I1201" s="314"/>
      <c r="J1201" s="315"/>
    </row>
    <row r="1202" spans="1:10" x14ac:dyDescent="0.2">
      <c r="A1202" s="225"/>
      <c r="B1202" s="226"/>
      <c r="C1202" s="227"/>
      <c r="D1202" s="228"/>
      <c r="E1202" s="229"/>
      <c r="F1202" s="232"/>
      <c r="G1202" s="231"/>
    </row>
    <row r="1203" spans="1:10" x14ac:dyDescent="0.2">
      <c r="A1203" s="225"/>
      <c r="B1203" s="226"/>
      <c r="C1203" s="227"/>
      <c r="D1203" s="228"/>
      <c r="E1203" s="229"/>
      <c r="F1203" s="232"/>
      <c r="G1203" s="231"/>
    </row>
    <row r="1204" spans="1:10" ht="63" x14ac:dyDescent="0.2">
      <c r="A1204" s="218" t="s">
        <v>1565</v>
      </c>
      <c r="B1204" s="219" t="s">
        <v>2244</v>
      </c>
      <c r="C1204" s="220" t="s">
        <v>1556</v>
      </c>
      <c r="D1204" s="221" t="s">
        <v>2147</v>
      </c>
      <c r="E1204" s="222">
        <v>1</v>
      </c>
      <c r="F1204" s="223"/>
      <c r="G1204" s="224">
        <f>SUM(G1205:G1208)</f>
        <v>51.649999999999991</v>
      </c>
    </row>
    <row r="1205" spans="1:10" ht="22.5" x14ac:dyDescent="0.2">
      <c r="A1205" s="225" t="s">
        <v>2170</v>
      </c>
      <c r="B1205" s="226" t="s">
        <v>2770</v>
      </c>
      <c r="C1205" s="227" t="s">
        <v>2771</v>
      </c>
      <c r="D1205" s="228" t="s">
        <v>734</v>
      </c>
      <c r="E1205" s="229">
        <v>6.6100000000000006E-2</v>
      </c>
      <c r="F1205" s="232">
        <v>399.96</v>
      </c>
      <c r="G1205" s="231">
        <f t="shared" ref="G1205:G1208" si="121">ROUND(E1205*F1205,2)</f>
        <v>26.44</v>
      </c>
    </row>
    <row r="1206" spans="1:10" ht="22.5" x14ac:dyDescent="0.2">
      <c r="A1206" s="225" t="s">
        <v>2173</v>
      </c>
      <c r="B1206" s="226" t="s">
        <v>2772</v>
      </c>
      <c r="C1206" s="227" t="s">
        <v>2773</v>
      </c>
      <c r="D1206" s="228" t="s">
        <v>2147</v>
      </c>
      <c r="E1206" s="229">
        <v>1</v>
      </c>
      <c r="F1206" s="232">
        <v>13.36</v>
      </c>
      <c r="G1206" s="231">
        <f t="shared" si="121"/>
        <v>13.36</v>
      </c>
    </row>
    <row r="1207" spans="1:10" x14ac:dyDescent="0.2">
      <c r="A1207" s="225" t="s">
        <v>2176</v>
      </c>
      <c r="B1207" s="226" t="s">
        <v>2237</v>
      </c>
      <c r="C1207" s="237" t="s">
        <v>2238</v>
      </c>
      <c r="D1207" s="228" t="s">
        <v>1532</v>
      </c>
      <c r="E1207" s="229">
        <v>0.4</v>
      </c>
      <c r="F1207" s="232">
        <v>17.170000000000002</v>
      </c>
      <c r="G1207" s="231">
        <f t="shared" si="121"/>
        <v>6.87</v>
      </c>
    </row>
    <row r="1208" spans="1:10" x14ac:dyDescent="0.2">
      <c r="A1208" s="225" t="s">
        <v>2179</v>
      </c>
      <c r="B1208" s="235" t="s">
        <v>2174</v>
      </c>
      <c r="C1208" s="237" t="s">
        <v>2175</v>
      </c>
      <c r="D1208" s="238" t="s">
        <v>1532</v>
      </c>
      <c r="E1208" s="229">
        <v>0.4</v>
      </c>
      <c r="F1208" s="232">
        <v>12.45</v>
      </c>
      <c r="G1208" s="231">
        <f t="shared" si="121"/>
        <v>4.9800000000000004</v>
      </c>
    </row>
    <row r="1209" spans="1:10" x14ac:dyDescent="0.2">
      <c r="A1209" s="225"/>
      <c r="B1209" s="226"/>
      <c r="C1209" s="227"/>
      <c r="D1209" s="228"/>
      <c r="E1209" s="229"/>
      <c r="F1209" s="232"/>
      <c r="G1209" s="231"/>
    </row>
    <row r="1210" spans="1:10" x14ac:dyDescent="0.2">
      <c r="A1210" s="225"/>
      <c r="B1210" s="226"/>
      <c r="C1210" s="227"/>
      <c r="D1210" s="228"/>
      <c r="E1210" s="229"/>
      <c r="F1210" s="232"/>
      <c r="G1210" s="231"/>
    </row>
    <row r="1211" spans="1:10" ht="42" x14ac:dyDescent="0.2">
      <c r="A1211" s="218" t="s">
        <v>1566</v>
      </c>
      <c r="B1211" s="219" t="s">
        <v>2244</v>
      </c>
      <c r="C1211" s="220" t="s">
        <v>2774</v>
      </c>
      <c r="D1211" s="221" t="s">
        <v>2147</v>
      </c>
      <c r="E1211" s="222">
        <v>1</v>
      </c>
      <c r="F1211" s="223"/>
      <c r="G1211" s="224">
        <f>SUM(G1212:G1216)</f>
        <v>160.69999999999999</v>
      </c>
    </row>
    <row r="1212" spans="1:10" ht="22.5" x14ac:dyDescent="0.2">
      <c r="A1212" s="225" t="s">
        <v>2170</v>
      </c>
      <c r="B1212" s="226" t="s">
        <v>2775</v>
      </c>
      <c r="C1212" s="227" t="s">
        <v>2776</v>
      </c>
      <c r="D1212" s="228" t="s">
        <v>2251</v>
      </c>
      <c r="E1212" s="229">
        <v>0.61499999999999999</v>
      </c>
      <c r="F1212" s="232">
        <v>15.81</v>
      </c>
      <c r="G1212" s="231">
        <f t="shared" ref="G1212:G1216" si="122">ROUND(E1212*F1212,2)</f>
        <v>9.7200000000000006</v>
      </c>
    </row>
    <row r="1213" spans="1:10" x14ac:dyDescent="0.2">
      <c r="A1213" s="225" t="s">
        <v>2173</v>
      </c>
      <c r="B1213" s="226" t="s">
        <v>2777</v>
      </c>
      <c r="C1213" s="227" t="s">
        <v>2778</v>
      </c>
      <c r="D1213" s="228" t="s">
        <v>29</v>
      </c>
      <c r="E1213" s="229">
        <v>0.52</v>
      </c>
      <c r="F1213" s="232">
        <v>6.07</v>
      </c>
      <c r="G1213" s="231">
        <f t="shared" si="122"/>
        <v>3.16</v>
      </c>
    </row>
    <row r="1214" spans="1:10" ht="22.5" x14ac:dyDescent="0.2">
      <c r="A1214" s="225" t="s">
        <v>2176</v>
      </c>
      <c r="B1214" s="226" t="s">
        <v>2385</v>
      </c>
      <c r="C1214" s="227" t="s">
        <v>2386</v>
      </c>
      <c r="D1214" s="228" t="s">
        <v>1532</v>
      </c>
      <c r="E1214" s="229">
        <v>0.38400000000000001</v>
      </c>
      <c r="F1214" s="232">
        <v>14.95</v>
      </c>
      <c r="G1214" s="231">
        <f t="shared" si="122"/>
        <v>5.74</v>
      </c>
    </row>
    <row r="1215" spans="1:10" ht="22.5" x14ac:dyDescent="0.2">
      <c r="A1215" s="225" t="s">
        <v>2179</v>
      </c>
      <c r="B1215" s="226" t="s">
        <v>2779</v>
      </c>
      <c r="C1215" s="227" t="s">
        <v>2780</v>
      </c>
      <c r="D1215" s="228" t="s">
        <v>1532</v>
      </c>
      <c r="E1215" s="229">
        <v>1.8959999999999999</v>
      </c>
      <c r="F1215" s="232">
        <v>17.12</v>
      </c>
      <c r="G1215" s="231">
        <f t="shared" si="122"/>
        <v>32.46</v>
      </c>
    </row>
    <row r="1216" spans="1:10" ht="22.5" x14ac:dyDescent="0.2">
      <c r="A1216" s="225" t="s">
        <v>2182</v>
      </c>
      <c r="B1216" s="226" t="s">
        <v>2781</v>
      </c>
      <c r="C1216" s="227" t="s">
        <v>2782</v>
      </c>
      <c r="D1216" s="228" t="s">
        <v>2147</v>
      </c>
      <c r="E1216" s="229">
        <v>2.25</v>
      </c>
      <c r="F1216" s="232">
        <v>48.72</v>
      </c>
      <c r="G1216" s="231">
        <f t="shared" si="122"/>
        <v>109.62</v>
      </c>
    </row>
    <row r="1217" spans="1:7" x14ac:dyDescent="0.2">
      <c r="A1217" s="225"/>
      <c r="B1217" s="226"/>
      <c r="C1217" s="227"/>
      <c r="D1217" s="228"/>
      <c r="E1217" s="229"/>
      <c r="F1217" s="232"/>
      <c r="G1217" s="231"/>
    </row>
    <row r="1218" spans="1:7" x14ac:dyDescent="0.2">
      <c r="A1218" s="225"/>
      <c r="B1218" s="226"/>
      <c r="C1218" s="227"/>
      <c r="D1218" s="228"/>
      <c r="E1218" s="229"/>
      <c r="F1218" s="232"/>
      <c r="G1218" s="231"/>
    </row>
    <row r="1219" spans="1:7" ht="42" x14ac:dyDescent="0.2">
      <c r="A1219" s="218" t="s">
        <v>2142</v>
      </c>
      <c r="B1219" s="219" t="s">
        <v>2783</v>
      </c>
      <c r="C1219" s="220" t="s">
        <v>2143</v>
      </c>
      <c r="D1219" s="221" t="s">
        <v>29</v>
      </c>
      <c r="E1219" s="222">
        <v>1</v>
      </c>
      <c r="F1219" s="223"/>
      <c r="G1219" s="224">
        <f>SUM(G1220:G1221)</f>
        <v>9.84</v>
      </c>
    </row>
    <row r="1220" spans="1:7" x14ac:dyDescent="0.2">
      <c r="A1220" s="225" t="s">
        <v>2170</v>
      </c>
      <c r="B1220" s="226" t="s">
        <v>2784</v>
      </c>
      <c r="C1220" s="227" t="s">
        <v>2785</v>
      </c>
      <c r="D1220" s="228" t="s">
        <v>1532</v>
      </c>
      <c r="E1220" s="229">
        <v>0.2273</v>
      </c>
      <c r="F1220" s="232">
        <v>17.079999999999998</v>
      </c>
      <c r="G1220" s="231">
        <f t="shared" ref="G1220:G1221" si="123">ROUND(E1220*F1220,2)</f>
        <v>3.88</v>
      </c>
    </row>
    <row r="1221" spans="1:7" ht="45" x14ac:dyDescent="0.2">
      <c r="A1221" s="225" t="s">
        <v>2173</v>
      </c>
      <c r="B1221" s="226" t="s">
        <v>2786</v>
      </c>
      <c r="C1221" s="227" t="s">
        <v>2787</v>
      </c>
      <c r="D1221" s="228" t="s">
        <v>2147</v>
      </c>
      <c r="E1221" s="229">
        <v>0.46</v>
      </c>
      <c r="F1221" s="232">
        <v>12.96</v>
      </c>
      <c r="G1221" s="231">
        <f t="shared" si="123"/>
        <v>5.96</v>
      </c>
    </row>
    <row r="1222" spans="1:7" x14ac:dyDescent="0.2">
      <c r="A1222" s="225"/>
      <c r="B1222" s="226"/>
      <c r="C1222" s="227"/>
      <c r="D1222" s="228"/>
      <c r="E1222" s="229"/>
      <c r="F1222" s="232"/>
      <c r="G1222" s="231"/>
    </row>
    <row r="1223" spans="1:7" x14ac:dyDescent="0.2">
      <c r="A1223" s="225"/>
      <c r="B1223" s="226"/>
      <c r="C1223" s="227"/>
      <c r="D1223" s="228"/>
      <c r="E1223" s="229"/>
      <c r="F1223" s="232"/>
      <c r="G1223" s="231"/>
    </row>
    <row r="1224" spans="1:7" ht="63" x14ac:dyDescent="0.2">
      <c r="A1224" s="218" t="s">
        <v>2144</v>
      </c>
      <c r="B1224" s="219" t="s">
        <v>2788</v>
      </c>
      <c r="C1224" s="220" t="s">
        <v>2145</v>
      </c>
      <c r="D1224" s="221" t="s">
        <v>2147</v>
      </c>
      <c r="E1224" s="222">
        <v>1</v>
      </c>
      <c r="F1224" s="223"/>
      <c r="G1224" s="224">
        <f>SUM(G1225:G1234)</f>
        <v>73.5</v>
      </c>
    </row>
    <row r="1225" spans="1:7" ht="22.5" x14ac:dyDescent="0.2">
      <c r="A1225" s="225" t="s">
        <v>2170</v>
      </c>
      <c r="B1225" s="226" t="s">
        <v>2789</v>
      </c>
      <c r="C1225" s="227" t="s">
        <v>2790</v>
      </c>
      <c r="D1225" s="228" t="s">
        <v>2251</v>
      </c>
      <c r="E1225" s="229">
        <v>8.0000000000000002E-3</v>
      </c>
      <c r="F1225" s="232">
        <v>9.2200000000000006</v>
      </c>
      <c r="G1225" s="231">
        <f t="shared" ref="G1225:G1234" si="124">ROUND(E1225*F1225,2)</f>
        <v>7.0000000000000007E-2</v>
      </c>
    </row>
    <row r="1226" spans="1:7" ht="45" x14ac:dyDescent="0.2">
      <c r="A1226" s="225" t="s">
        <v>2173</v>
      </c>
      <c r="B1226" s="226" t="s">
        <v>2791</v>
      </c>
      <c r="C1226" s="227" t="s">
        <v>2792</v>
      </c>
      <c r="D1226" s="228" t="s">
        <v>25</v>
      </c>
      <c r="E1226" s="229">
        <v>0.39700000000000002</v>
      </c>
      <c r="F1226" s="232">
        <v>5.49</v>
      </c>
      <c r="G1226" s="231">
        <f t="shared" si="124"/>
        <v>2.1800000000000002</v>
      </c>
    </row>
    <row r="1227" spans="1:7" ht="33.75" x14ac:dyDescent="0.2">
      <c r="A1227" s="225" t="s">
        <v>2176</v>
      </c>
      <c r="B1227" s="226" t="s">
        <v>2793</v>
      </c>
      <c r="C1227" s="227" t="s">
        <v>2794</v>
      </c>
      <c r="D1227" s="228" t="s">
        <v>12</v>
      </c>
      <c r="E1227" s="229">
        <v>0.03</v>
      </c>
      <c r="F1227" s="232">
        <v>44.75</v>
      </c>
      <c r="G1227" s="231">
        <f t="shared" si="124"/>
        <v>1.34</v>
      </c>
    </row>
    <row r="1228" spans="1:7" ht="45" x14ac:dyDescent="0.2">
      <c r="A1228" s="225" t="s">
        <v>2179</v>
      </c>
      <c r="B1228" s="226" t="s">
        <v>2795</v>
      </c>
      <c r="C1228" s="227" t="s">
        <v>2796</v>
      </c>
      <c r="D1228" s="228" t="s">
        <v>25</v>
      </c>
      <c r="E1228" s="229">
        <v>30</v>
      </c>
      <c r="F1228" s="232">
        <v>0.64</v>
      </c>
      <c r="G1228" s="231">
        <f t="shared" si="124"/>
        <v>19.2</v>
      </c>
    </row>
    <row r="1229" spans="1:7" ht="45" x14ac:dyDescent="0.2">
      <c r="A1229" s="225" t="s">
        <v>2182</v>
      </c>
      <c r="B1229" s="226" t="s">
        <v>2797</v>
      </c>
      <c r="C1229" s="227" t="s">
        <v>2798</v>
      </c>
      <c r="D1229" s="228" t="s">
        <v>25</v>
      </c>
      <c r="E1229" s="229">
        <v>120</v>
      </c>
      <c r="F1229" s="232">
        <v>0.15</v>
      </c>
      <c r="G1229" s="231">
        <f t="shared" si="124"/>
        <v>18</v>
      </c>
    </row>
    <row r="1230" spans="1:7" ht="45" x14ac:dyDescent="0.2">
      <c r="A1230" s="225" t="s">
        <v>2185</v>
      </c>
      <c r="B1230" s="226" t="s">
        <v>2799</v>
      </c>
      <c r="C1230" s="227" t="s">
        <v>2800</v>
      </c>
      <c r="D1230" s="228" t="s">
        <v>25</v>
      </c>
      <c r="E1230" s="229">
        <v>12</v>
      </c>
      <c r="F1230" s="232">
        <v>0.1</v>
      </c>
      <c r="G1230" s="231">
        <f t="shared" si="124"/>
        <v>1.2</v>
      </c>
    </row>
    <row r="1231" spans="1:7" ht="22.5" x14ac:dyDescent="0.2">
      <c r="A1231" s="225" t="s">
        <v>2188</v>
      </c>
      <c r="B1231" s="226" t="s">
        <v>328</v>
      </c>
      <c r="C1231" s="227" t="s">
        <v>2801</v>
      </c>
      <c r="D1231" s="228" t="s">
        <v>2147</v>
      </c>
      <c r="E1231" s="229">
        <v>1</v>
      </c>
      <c r="F1231" s="232">
        <v>8.08</v>
      </c>
      <c r="G1231" s="231">
        <f t="shared" si="124"/>
        <v>8.08</v>
      </c>
    </row>
    <row r="1232" spans="1:7" ht="22.5" x14ac:dyDescent="0.2">
      <c r="A1232" s="225" t="s">
        <v>2191</v>
      </c>
      <c r="B1232" s="226" t="s">
        <v>2802</v>
      </c>
      <c r="C1232" s="227" t="s">
        <v>2803</v>
      </c>
      <c r="D1232" s="228" t="s">
        <v>1532</v>
      </c>
      <c r="E1232" s="229">
        <v>0.158</v>
      </c>
      <c r="F1232" s="232">
        <v>14.24</v>
      </c>
      <c r="G1232" s="231">
        <f t="shared" si="124"/>
        <v>2.25</v>
      </c>
    </row>
    <row r="1233" spans="1:7" ht="22.5" x14ac:dyDescent="0.2">
      <c r="A1233" s="225" t="s">
        <v>2194</v>
      </c>
      <c r="B1233" s="226" t="s">
        <v>2400</v>
      </c>
      <c r="C1233" s="227" t="s">
        <v>2401</v>
      </c>
      <c r="D1233" s="228" t="s">
        <v>1532</v>
      </c>
      <c r="E1233" s="229">
        <v>0.86099999999999999</v>
      </c>
      <c r="F1233" s="232">
        <v>17.04</v>
      </c>
      <c r="G1233" s="231">
        <f t="shared" si="124"/>
        <v>14.67</v>
      </c>
    </row>
    <row r="1234" spans="1:7" ht="22.5" x14ac:dyDescent="0.2">
      <c r="A1234" s="225" t="s">
        <v>2197</v>
      </c>
      <c r="B1234" s="226" t="s">
        <v>2804</v>
      </c>
      <c r="C1234" s="227" t="s">
        <v>2805</v>
      </c>
      <c r="D1234" s="228" t="s">
        <v>2147</v>
      </c>
      <c r="E1234" s="229">
        <v>0.183</v>
      </c>
      <c r="F1234" s="232">
        <v>35.57</v>
      </c>
      <c r="G1234" s="231">
        <f t="shared" si="124"/>
        <v>6.51</v>
      </c>
    </row>
    <row r="1235" spans="1:7" x14ac:dyDescent="0.2">
      <c r="A1235" s="225"/>
      <c r="B1235" s="226"/>
      <c r="C1235" s="227"/>
      <c r="D1235" s="228"/>
      <c r="E1235" s="229"/>
      <c r="F1235" s="232"/>
      <c r="G1235" s="231"/>
    </row>
    <row r="1236" spans="1:7" x14ac:dyDescent="0.2">
      <c r="A1236" s="225"/>
      <c r="B1236" s="226"/>
      <c r="C1236" s="227"/>
      <c r="D1236" s="228"/>
      <c r="E1236" s="229"/>
      <c r="F1236" s="232"/>
      <c r="G1236" s="231"/>
    </row>
    <row r="1237" spans="1:7" ht="63" x14ac:dyDescent="0.2">
      <c r="A1237" s="218" t="s">
        <v>2153</v>
      </c>
      <c r="B1237" s="219" t="s">
        <v>2806</v>
      </c>
      <c r="C1237" s="220" t="s">
        <v>2154</v>
      </c>
      <c r="D1237" s="221" t="s">
        <v>2147</v>
      </c>
      <c r="E1237" s="222">
        <v>1</v>
      </c>
      <c r="F1237" s="223"/>
      <c r="G1237" s="224">
        <f>SUM(G1238:G1241)</f>
        <v>81.339999999999989</v>
      </c>
    </row>
    <row r="1238" spans="1:7" ht="33.75" x14ac:dyDescent="0.2">
      <c r="A1238" s="225" t="s">
        <v>2170</v>
      </c>
      <c r="B1238" s="226" t="s">
        <v>328</v>
      </c>
      <c r="C1238" s="227" t="s">
        <v>2807</v>
      </c>
      <c r="D1238" s="228" t="s">
        <v>28</v>
      </c>
      <c r="E1238" s="229">
        <v>13.35</v>
      </c>
      <c r="F1238" s="232">
        <v>3.93</v>
      </c>
      <c r="G1238" s="231">
        <f t="shared" ref="G1238:G1241" si="125">ROUND(E1238*F1238,2)</f>
        <v>52.47</v>
      </c>
    </row>
    <row r="1239" spans="1:7" ht="45" x14ac:dyDescent="0.2">
      <c r="A1239" s="225" t="s">
        <v>2173</v>
      </c>
      <c r="B1239" s="226" t="s">
        <v>2808</v>
      </c>
      <c r="C1239" s="227" t="s">
        <v>2809</v>
      </c>
      <c r="D1239" s="228" t="s">
        <v>734</v>
      </c>
      <c r="E1239" s="229">
        <v>1.29E-2</v>
      </c>
      <c r="F1239" s="232">
        <v>388.04</v>
      </c>
      <c r="G1239" s="231">
        <f t="shared" si="125"/>
        <v>5.01</v>
      </c>
    </row>
    <row r="1240" spans="1:7" x14ac:dyDescent="0.2">
      <c r="A1240" s="225" t="s">
        <v>2176</v>
      </c>
      <c r="B1240" s="226" t="s">
        <v>2237</v>
      </c>
      <c r="C1240" s="227" t="s">
        <v>2238</v>
      </c>
      <c r="D1240" s="228" t="s">
        <v>1532</v>
      </c>
      <c r="E1240" s="229">
        <v>1.02</v>
      </c>
      <c r="F1240" s="232">
        <v>17.170000000000002</v>
      </c>
      <c r="G1240" s="231">
        <f t="shared" si="125"/>
        <v>17.510000000000002</v>
      </c>
    </row>
    <row r="1241" spans="1:7" x14ac:dyDescent="0.2">
      <c r="A1241" s="225" t="s">
        <v>2179</v>
      </c>
      <c r="B1241" s="226" t="s">
        <v>2174</v>
      </c>
      <c r="C1241" s="227" t="s">
        <v>2175</v>
      </c>
      <c r="D1241" s="228" t="s">
        <v>1532</v>
      </c>
      <c r="E1241" s="229">
        <v>0.51</v>
      </c>
      <c r="F1241" s="232">
        <v>12.45</v>
      </c>
      <c r="G1241" s="231">
        <f t="shared" si="125"/>
        <v>6.35</v>
      </c>
    </row>
    <row r="1242" spans="1:7" x14ac:dyDescent="0.2">
      <c r="A1242" s="225"/>
      <c r="B1242" s="226"/>
      <c r="C1242" s="227"/>
      <c r="D1242" s="228"/>
      <c r="E1242" s="229"/>
      <c r="F1242" s="232"/>
      <c r="G1242" s="231"/>
    </row>
    <row r="1243" spans="1:7" x14ac:dyDescent="0.2">
      <c r="A1243" s="225"/>
      <c r="B1243" s="226"/>
      <c r="C1243" s="227"/>
      <c r="D1243" s="228"/>
      <c r="E1243" s="229"/>
      <c r="F1243" s="232"/>
      <c r="G1243" s="231"/>
    </row>
    <row r="1244" spans="1:7" ht="63" x14ac:dyDescent="0.2">
      <c r="A1244" s="218" t="s">
        <v>2160</v>
      </c>
      <c r="B1244" s="219" t="s">
        <v>2810</v>
      </c>
      <c r="C1244" s="220" t="s">
        <v>2159</v>
      </c>
      <c r="D1244" s="221" t="s">
        <v>734</v>
      </c>
      <c r="E1244" s="222">
        <v>1</v>
      </c>
      <c r="F1244" s="223"/>
      <c r="G1244" s="224">
        <f>SUM(G1245:G1251)</f>
        <v>111.16</v>
      </c>
    </row>
    <row r="1245" spans="1:7" ht="33.75" x14ac:dyDescent="0.2">
      <c r="A1245" s="225" t="s">
        <v>2170</v>
      </c>
      <c r="B1245" s="226" t="s">
        <v>2811</v>
      </c>
      <c r="C1245" s="227" t="s">
        <v>2812</v>
      </c>
      <c r="D1245" s="228" t="s">
        <v>2279</v>
      </c>
      <c r="E1245" s="229">
        <v>2.1999999999999999E-2</v>
      </c>
      <c r="F1245" s="232">
        <v>115.51</v>
      </c>
      <c r="G1245" s="231">
        <f t="shared" ref="G1245:G1251" si="126">ROUND(E1245*F1245,2)</f>
        <v>2.54</v>
      </c>
    </row>
    <row r="1246" spans="1:7" ht="33.75" x14ac:dyDescent="0.2">
      <c r="A1246" s="225" t="s">
        <v>2173</v>
      </c>
      <c r="B1246" s="226" t="s">
        <v>2813</v>
      </c>
      <c r="C1246" s="227" t="s">
        <v>2814</v>
      </c>
      <c r="D1246" s="228" t="s">
        <v>2283</v>
      </c>
      <c r="E1246" s="229">
        <v>2.9000000000000001E-2</v>
      </c>
      <c r="F1246" s="232">
        <v>46.66</v>
      </c>
      <c r="G1246" s="231">
        <f t="shared" si="126"/>
        <v>1.35</v>
      </c>
    </row>
    <row r="1247" spans="1:7" x14ac:dyDescent="0.2">
      <c r="A1247" s="225" t="s">
        <v>2176</v>
      </c>
      <c r="B1247" s="226" t="s">
        <v>2174</v>
      </c>
      <c r="C1247" s="227" t="s">
        <v>2175</v>
      </c>
      <c r="D1247" s="228" t="s">
        <v>1532</v>
      </c>
      <c r="E1247" s="229">
        <v>1.9E-2</v>
      </c>
      <c r="F1247" s="232">
        <v>12.45</v>
      </c>
      <c r="G1247" s="231">
        <f t="shared" si="126"/>
        <v>0.24</v>
      </c>
    </row>
    <row r="1248" spans="1:7" ht="33.75" x14ac:dyDescent="0.2">
      <c r="A1248" s="225" t="s">
        <v>2179</v>
      </c>
      <c r="B1248" s="226" t="s">
        <v>2815</v>
      </c>
      <c r="C1248" s="227" t="s">
        <v>2816</v>
      </c>
      <c r="D1248" s="228" t="s">
        <v>2279</v>
      </c>
      <c r="E1248" s="229">
        <v>0.01</v>
      </c>
      <c r="F1248" s="232">
        <v>19.37</v>
      </c>
      <c r="G1248" s="231">
        <f t="shared" si="126"/>
        <v>0.19</v>
      </c>
    </row>
    <row r="1249" spans="1:7" ht="33.75" x14ac:dyDescent="0.2">
      <c r="A1249" s="225" t="s">
        <v>2182</v>
      </c>
      <c r="B1249" s="226" t="s">
        <v>2817</v>
      </c>
      <c r="C1249" s="227" t="s">
        <v>2818</v>
      </c>
      <c r="D1249" s="228" t="s">
        <v>2283</v>
      </c>
      <c r="E1249" s="229">
        <v>8.9999999999999993E-3</v>
      </c>
      <c r="F1249" s="232">
        <v>13.78</v>
      </c>
      <c r="G1249" s="231">
        <f t="shared" si="126"/>
        <v>0.12</v>
      </c>
    </row>
    <row r="1250" spans="1:7" ht="22.5" x14ac:dyDescent="0.2">
      <c r="A1250" s="225" t="s">
        <v>2185</v>
      </c>
      <c r="B1250" s="226" t="s">
        <v>2819</v>
      </c>
      <c r="C1250" s="227" t="s">
        <v>2820</v>
      </c>
      <c r="D1250" s="228" t="s">
        <v>734</v>
      </c>
      <c r="E1250" s="229">
        <v>1</v>
      </c>
      <c r="F1250" s="232">
        <v>1.28</v>
      </c>
      <c r="G1250" s="231">
        <f t="shared" si="126"/>
        <v>1.28</v>
      </c>
    </row>
    <row r="1251" spans="1:7" x14ac:dyDescent="0.2">
      <c r="A1251" s="225" t="s">
        <v>2188</v>
      </c>
      <c r="B1251" s="226" t="s">
        <v>2357</v>
      </c>
      <c r="C1251" s="227" t="s">
        <v>2821</v>
      </c>
      <c r="D1251" s="228" t="s">
        <v>29</v>
      </c>
      <c r="E1251" s="229">
        <v>188.2884</v>
      </c>
      <c r="F1251" s="232">
        <v>0.56000000000000005</v>
      </c>
      <c r="G1251" s="231">
        <f t="shared" si="126"/>
        <v>105.44</v>
      </c>
    </row>
    <row r="1252" spans="1:7" x14ac:dyDescent="0.2">
      <c r="A1252" s="225"/>
      <c r="B1252" s="226"/>
      <c r="C1252" s="227"/>
      <c r="D1252" s="228"/>
      <c r="E1252" s="229"/>
      <c r="F1252" s="232"/>
      <c r="G1252" s="231"/>
    </row>
    <row r="1253" spans="1:7" x14ac:dyDescent="0.2">
      <c r="A1253" s="225"/>
      <c r="B1253" s="226"/>
      <c r="C1253" s="227"/>
      <c r="D1253" s="228"/>
      <c r="E1253" s="229"/>
      <c r="F1253" s="232"/>
      <c r="G1253" s="231"/>
    </row>
    <row r="1254" spans="1:7" x14ac:dyDescent="0.2">
      <c r="A1254" s="270"/>
      <c r="B1254" s="271"/>
      <c r="C1254" s="272" t="s">
        <v>2822</v>
      </c>
      <c r="D1254" s="273"/>
      <c r="E1254" s="274"/>
      <c r="F1254" s="217"/>
      <c r="G1254" s="217"/>
    </row>
    <row r="1255" spans="1:7" ht="31.5" x14ac:dyDescent="0.2">
      <c r="A1255" s="218" t="s">
        <v>933</v>
      </c>
      <c r="B1255" s="233" t="s">
        <v>2758</v>
      </c>
      <c r="C1255" s="220" t="s">
        <v>347</v>
      </c>
      <c r="D1255" s="221" t="s">
        <v>12</v>
      </c>
      <c r="E1255" s="222">
        <v>1</v>
      </c>
      <c r="F1255" s="223"/>
      <c r="G1255" s="224">
        <f>SUM(G1256:G1258)</f>
        <v>9.5299999999999994</v>
      </c>
    </row>
    <row r="1256" spans="1:7" ht="33.75" x14ac:dyDescent="0.2">
      <c r="A1256" s="266" t="s">
        <v>2170</v>
      </c>
      <c r="B1256" s="235" t="s">
        <v>2823</v>
      </c>
      <c r="C1256" s="237" t="s">
        <v>2824</v>
      </c>
      <c r="D1256" s="238" t="s">
        <v>12</v>
      </c>
      <c r="E1256" s="240">
        <v>1</v>
      </c>
      <c r="F1256" s="232">
        <v>6.32</v>
      </c>
      <c r="G1256" s="231">
        <f t="shared" ref="G1256:G1258" si="127">ROUND(E1256*F1256,2)</f>
        <v>6.32</v>
      </c>
    </row>
    <row r="1257" spans="1:7" ht="45" x14ac:dyDescent="0.2">
      <c r="A1257" s="266" t="s">
        <v>2173</v>
      </c>
      <c r="B1257" s="235" t="s">
        <v>2825</v>
      </c>
      <c r="C1257" s="237" t="s">
        <v>2826</v>
      </c>
      <c r="D1257" s="238" t="s">
        <v>28</v>
      </c>
      <c r="E1257" s="240">
        <v>0.33333000000000002</v>
      </c>
      <c r="F1257" s="232">
        <v>7.02</v>
      </c>
      <c r="G1257" s="231">
        <f t="shared" si="127"/>
        <v>2.34</v>
      </c>
    </row>
    <row r="1258" spans="1:7" x14ac:dyDescent="0.2">
      <c r="A1258" s="266" t="s">
        <v>2176</v>
      </c>
      <c r="B1258" s="235" t="s">
        <v>2439</v>
      </c>
      <c r="C1258" s="237" t="s">
        <v>2827</v>
      </c>
      <c r="D1258" s="238" t="s">
        <v>28</v>
      </c>
      <c r="E1258" s="240">
        <v>0.1</v>
      </c>
      <c r="F1258" s="232">
        <f>SUM(G1256:G1257)</f>
        <v>8.66</v>
      </c>
      <c r="G1258" s="231">
        <f t="shared" si="127"/>
        <v>0.87</v>
      </c>
    </row>
    <row r="1259" spans="1:7" x14ac:dyDescent="0.2">
      <c r="A1259" s="225"/>
      <c r="B1259" s="226"/>
      <c r="C1259" s="227"/>
      <c r="D1259" s="228"/>
      <c r="E1259" s="229"/>
      <c r="F1259" s="232"/>
      <c r="G1259" s="231"/>
    </row>
    <row r="1260" spans="1:7" x14ac:dyDescent="0.2">
      <c r="A1260" s="225"/>
      <c r="B1260" s="226"/>
      <c r="C1260" s="227"/>
      <c r="D1260" s="228"/>
      <c r="E1260" s="229"/>
      <c r="F1260" s="232"/>
      <c r="G1260" s="231"/>
    </row>
    <row r="1261" spans="1:7" ht="31.5" x14ac:dyDescent="0.2">
      <c r="A1261" s="218" t="s">
        <v>934</v>
      </c>
      <c r="B1261" s="233" t="s">
        <v>2758</v>
      </c>
      <c r="C1261" s="220" t="s">
        <v>348</v>
      </c>
      <c r="D1261" s="221" t="s">
        <v>12</v>
      </c>
      <c r="E1261" s="222">
        <v>1</v>
      </c>
      <c r="F1261" s="223"/>
      <c r="G1261" s="224">
        <f>SUM(G1262:G1264)</f>
        <v>14.780000000000001</v>
      </c>
    </row>
    <row r="1262" spans="1:7" ht="33.75" x14ac:dyDescent="0.2">
      <c r="A1262" s="266" t="s">
        <v>2170</v>
      </c>
      <c r="B1262" s="235" t="s">
        <v>2828</v>
      </c>
      <c r="C1262" s="237" t="s">
        <v>2829</v>
      </c>
      <c r="D1262" s="238" t="s">
        <v>12</v>
      </c>
      <c r="E1262" s="240">
        <v>1</v>
      </c>
      <c r="F1262" s="232">
        <v>10.24</v>
      </c>
      <c r="G1262" s="231">
        <f t="shared" ref="G1262:G1264" si="128">ROUND(E1262*F1262,2)</f>
        <v>10.24</v>
      </c>
    </row>
    <row r="1263" spans="1:7" ht="45" x14ac:dyDescent="0.2">
      <c r="A1263" s="266" t="s">
        <v>2173</v>
      </c>
      <c r="B1263" s="235" t="s">
        <v>2830</v>
      </c>
      <c r="C1263" s="237" t="s">
        <v>2831</v>
      </c>
      <c r="D1263" s="238" t="s">
        <v>28</v>
      </c>
      <c r="E1263" s="240">
        <v>0.33333000000000002</v>
      </c>
      <c r="F1263" s="232">
        <v>9.59</v>
      </c>
      <c r="G1263" s="231">
        <f t="shared" si="128"/>
        <v>3.2</v>
      </c>
    </row>
    <row r="1264" spans="1:7" x14ac:dyDescent="0.2">
      <c r="A1264" s="266" t="s">
        <v>2176</v>
      </c>
      <c r="B1264" s="235" t="s">
        <v>2439</v>
      </c>
      <c r="C1264" s="237" t="s">
        <v>2827</v>
      </c>
      <c r="D1264" s="238" t="s">
        <v>28</v>
      </c>
      <c r="E1264" s="240">
        <v>0.1</v>
      </c>
      <c r="F1264" s="232">
        <f>SUM(G1262:G1263)</f>
        <v>13.440000000000001</v>
      </c>
      <c r="G1264" s="231">
        <f t="shared" si="128"/>
        <v>1.34</v>
      </c>
    </row>
    <row r="1265" spans="1:7" x14ac:dyDescent="0.2">
      <c r="A1265" s="225"/>
      <c r="B1265" s="226"/>
      <c r="C1265" s="227"/>
      <c r="D1265" s="228"/>
      <c r="E1265" s="229"/>
      <c r="F1265" s="232"/>
      <c r="G1265" s="231"/>
    </row>
    <row r="1266" spans="1:7" x14ac:dyDescent="0.2">
      <c r="A1266" s="225"/>
      <c r="B1266" s="226"/>
      <c r="C1266" s="227"/>
      <c r="D1266" s="228"/>
      <c r="E1266" s="229"/>
      <c r="F1266" s="232"/>
      <c r="G1266" s="231"/>
    </row>
    <row r="1267" spans="1:7" ht="31.5" x14ac:dyDescent="0.2">
      <c r="A1267" s="218" t="s">
        <v>935</v>
      </c>
      <c r="B1267" s="233" t="s">
        <v>2758</v>
      </c>
      <c r="C1267" s="220" t="s">
        <v>349</v>
      </c>
      <c r="D1267" s="221" t="s">
        <v>12</v>
      </c>
      <c r="E1267" s="222">
        <v>1</v>
      </c>
      <c r="F1267" s="223"/>
      <c r="G1267" s="224">
        <f>SUM(G1268:G1270)</f>
        <v>15.88</v>
      </c>
    </row>
    <row r="1268" spans="1:7" ht="22.5" x14ac:dyDescent="0.2">
      <c r="A1268" s="239" t="s">
        <v>2170</v>
      </c>
      <c r="B1268" s="235" t="s">
        <v>2832</v>
      </c>
      <c r="C1268" s="237" t="s">
        <v>2833</v>
      </c>
      <c r="D1268" s="238" t="s">
        <v>12</v>
      </c>
      <c r="E1268" s="240">
        <v>1</v>
      </c>
      <c r="F1268" s="232">
        <v>9.23</v>
      </c>
      <c r="G1268" s="231">
        <f t="shared" ref="G1268:G1270" si="129">ROUND(E1268*F1268,2)</f>
        <v>9.23</v>
      </c>
    </row>
    <row r="1269" spans="1:7" ht="45" x14ac:dyDescent="0.2">
      <c r="A1269" s="239" t="s">
        <v>2173</v>
      </c>
      <c r="B1269" s="235" t="s">
        <v>2834</v>
      </c>
      <c r="C1269" s="237" t="s">
        <v>2835</v>
      </c>
      <c r="D1269" s="238" t="s">
        <v>28</v>
      </c>
      <c r="E1269" s="240">
        <v>0.33300000000000002</v>
      </c>
      <c r="F1269" s="232">
        <v>15.66</v>
      </c>
      <c r="G1269" s="231">
        <f t="shared" si="129"/>
        <v>5.21</v>
      </c>
    </row>
    <row r="1270" spans="1:7" x14ac:dyDescent="0.2">
      <c r="A1270" s="239" t="s">
        <v>2176</v>
      </c>
      <c r="B1270" s="235" t="s">
        <v>2439</v>
      </c>
      <c r="C1270" s="237" t="s">
        <v>2827</v>
      </c>
      <c r="D1270" s="238" t="s">
        <v>28</v>
      </c>
      <c r="E1270" s="240">
        <v>0.1</v>
      </c>
      <c r="F1270" s="232">
        <f>SUM(G1268:G1269)</f>
        <v>14.440000000000001</v>
      </c>
      <c r="G1270" s="231">
        <f t="shared" si="129"/>
        <v>1.44</v>
      </c>
    </row>
    <row r="1271" spans="1:7" x14ac:dyDescent="0.2">
      <c r="A1271" s="225"/>
      <c r="B1271" s="226"/>
      <c r="C1271" s="227"/>
      <c r="D1271" s="228"/>
      <c r="E1271" s="229"/>
      <c r="F1271" s="232"/>
      <c r="G1271" s="231"/>
    </row>
    <row r="1272" spans="1:7" x14ac:dyDescent="0.2">
      <c r="A1272" s="225"/>
      <c r="B1272" s="226"/>
      <c r="C1272" s="227"/>
      <c r="D1272" s="228"/>
      <c r="E1272" s="229"/>
      <c r="F1272" s="232"/>
      <c r="G1272" s="231"/>
    </row>
    <row r="1273" spans="1:7" ht="31.5" x14ac:dyDescent="0.2">
      <c r="A1273" s="218" t="s">
        <v>936</v>
      </c>
      <c r="B1273" s="233" t="s">
        <v>2758</v>
      </c>
      <c r="C1273" s="220" t="s">
        <v>350</v>
      </c>
      <c r="D1273" s="221" t="s">
        <v>12</v>
      </c>
      <c r="E1273" s="222">
        <v>1</v>
      </c>
      <c r="F1273" s="223"/>
      <c r="G1273" s="224">
        <f>SUM(G1274:G1276)</f>
        <v>18.079999999999998</v>
      </c>
    </row>
    <row r="1274" spans="1:7" ht="22.5" x14ac:dyDescent="0.2">
      <c r="A1274" s="266" t="s">
        <v>2170</v>
      </c>
      <c r="B1274" s="235" t="s">
        <v>2836</v>
      </c>
      <c r="C1274" s="237" t="s">
        <v>2837</v>
      </c>
      <c r="D1274" s="238" t="s">
        <v>12</v>
      </c>
      <c r="E1274" s="240">
        <v>1</v>
      </c>
      <c r="F1274" s="232">
        <v>10.62</v>
      </c>
      <c r="G1274" s="231">
        <f t="shared" ref="G1274:G1276" si="130">ROUND(E1274*F1274,2)</f>
        <v>10.62</v>
      </c>
    </row>
    <row r="1275" spans="1:7" ht="45" x14ac:dyDescent="0.2">
      <c r="A1275" s="266" t="s">
        <v>2173</v>
      </c>
      <c r="B1275" s="235" t="s">
        <v>2838</v>
      </c>
      <c r="C1275" s="237" t="s">
        <v>2839</v>
      </c>
      <c r="D1275" s="238" t="s">
        <v>28</v>
      </c>
      <c r="E1275" s="240">
        <v>0.33333000000000002</v>
      </c>
      <c r="F1275" s="232">
        <v>17.45</v>
      </c>
      <c r="G1275" s="231">
        <f t="shared" si="130"/>
        <v>5.82</v>
      </c>
    </row>
    <row r="1276" spans="1:7" x14ac:dyDescent="0.2">
      <c r="A1276" s="266" t="s">
        <v>2176</v>
      </c>
      <c r="B1276" s="235" t="s">
        <v>2439</v>
      </c>
      <c r="C1276" s="237" t="s">
        <v>2827</v>
      </c>
      <c r="D1276" s="238" t="s">
        <v>28</v>
      </c>
      <c r="E1276" s="240">
        <v>0.1</v>
      </c>
      <c r="F1276" s="232">
        <f>SUM(G1274:G1275)</f>
        <v>16.439999999999998</v>
      </c>
      <c r="G1276" s="231">
        <f t="shared" si="130"/>
        <v>1.64</v>
      </c>
    </row>
    <row r="1277" spans="1:7" x14ac:dyDescent="0.2">
      <c r="A1277" s="225"/>
      <c r="B1277" s="226"/>
      <c r="C1277" s="227"/>
      <c r="D1277" s="228"/>
      <c r="E1277" s="229"/>
      <c r="F1277" s="232"/>
      <c r="G1277" s="231"/>
    </row>
    <row r="1278" spans="1:7" x14ac:dyDescent="0.2">
      <c r="A1278" s="225"/>
      <c r="B1278" s="226"/>
      <c r="C1278" s="227"/>
      <c r="D1278" s="228"/>
      <c r="E1278" s="229"/>
      <c r="F1278" s="232"/>
      <c r="G1278" s="231"/>
    </row>
    <row r="1279" spans="1:7" ht="31.5" x14ac:dyDescent="0.2">
      <c r="A1279" s="218" t="s">
        <v>937</v>
      </c>
      <c r="B1279" s="233" t="s">
        <v>2758</v>
      </c>
      <c r="C1279" s="220" t="s">
        <v>351</v>
      </c>
      <c r="D1279" s="221" t="s">
        <v>12</v>
      </c>
      <c r="E1279" s="222">
        <v>1</v>
      </c>
      <c r="F1279" s="223"/>
      <c r="G1279" s="224">
        <f>SUM(G1280:G1282)</f>
        <v>33.089999999999996</v>
      </c>
    </row>
    <row r="1280" spans="1:7" ht="22.5" x14ac:dyDescent="0.2">
      <c r="A1280" s="266" t="s">
        <v>2170</v>
      </c>
      <c r="B1280" s="235" t="s">
        <v>2840</v>
      </c>
      <c r="C1280" s="237" t="s">
        <v>2841</v>
      </c>
      <c r="D1280" s="238" t="s">
        <v>12</v>
      </c>
      <c r="E1280" s="240">
        <v>1</v>
      </c>
      <c r="F1280" s="232">
        <v>17.46</v>
      </c>
      <c r="G1280" s="231">
        <f t="shared" ref="G1280:G1282" si="131">ROUND(E1280*F1280,2)</f>
        <v>17.46</v>
      </c>
    </row>
    <row r="1281" spans="1:7" ht="45" x14ac:dyDescent="0.2">
      <c r="A1281" s="266" t="s">
        <v>2173</v>
      </c>
      <c r="B1281" s="235" t="s">
        <v>2842</v>
      </c>
      <c r="C1281" s="237" t="s">
        <v>2843</v>
      </c>
      <c r="D1281" s="238" t="s">
        <v>28</v>
      </c>
      <c r="E1281" s="240">
        <v>0.33333000000000002</v>
      </c>
      <c r="F1281" s="232">
        <v>37.86</v>
      </c>
      <c r="G1281" s="231">
        <f t="shared" si="131"/>
        <v>12.62</v>
      </c>
    </row>
    <row r="1282" spans="1:7" x14ac:dyDescent="0.2">
      <c r="A1282" s="266" t="s">
        <v>2176</v>
      </c>
      <c r="B1282" s="235" t="s">
        <v>2439</v>
      </c>
      <c r="C1282" s="237" t="s">
        <v>2827</v>
      </c>
      <c r="D1282" s="238" t="s">
        <v>28</v>
      </c>
      <c r="E1282" s="240">
        <v>0.1</v>
      </c>
      <c r="F1282" s="232">
        <f>SUM(G1280:G1281)</f>
        <v>30.08</v>
      </c>
      <c r="G1282" s="231">
        <f t="shared" si="131"/>
        <v>3.01</v>
      </c>
    </row>
    <row r="1283" spans="1:7" x14ac:dyDescent="0.2">
      <c r="A1283" s="225"/>
      <c r="B1283" s="226"/>
      <c r="C1283" s="227"/>
      <c r="D1283" s="228"/>
      <c r="E1283" s="229"/>
      <c r="F1283" s="232"/>
      <c r="G1283" s="231"/>
    </row>
    <row r="1284" spans="1:7" x14ac:dyDescent="0.2">
      <c r="A1284" s="225"/>
      <c r="B1284" s="226"/>
      <c r="C1284" s="227"/>
      <c r="D1284" s="228"/>
      <c r="E1284" s="229"/>
      <c r="F1284" s="232"/>
      <c r="G1284" s="231"/>
    </row>
    <row r="1285" spans="1:7" ht="42" x14ac:dyDescent="0.2">
      <c r="A1285" s="218" t="s">
        <v>938</v>
      </c>
      <c r="B1285" s="233" t="s">
        <v>2844</v>
      </c>
      <c r="C1285" s="220" t="s">
        <v>762</v>
      </c>
      <c r="D1285" s="221" t="s">
        <v>12</v>
      </c>
      <c r="E1285" s="222">
        <v>1</v>
      </c>
      <c r="F1285" s="223"/>
      <c r="G1285" s="224">
        <f>SUM(G1286:G1291)</f>
        <v>123.96</v>
      </c>
    </row>
    <row r="1286" spans="1:7" x14ac:dyDescent="0.2">
      <c r="A1286" s="239" t="s">
        <v>2170</v>
      </c>
      <c r="B1286" s="235" t="s">
        <v>2845</v>
      </c>
      <c r="C1286" s="237" t="s">
        <v>2846</v>
      </c>
      <c r="D1286" s="238" t="s">
        <v>28</v>
      </c>
      <c r="E1286" s="240">
        <v>0.3</v>
      </c>
      <c r="F1286" s="232">
        <v>5.6</v>
      </c>
      <c r="G1286" s="231">
        <f t="shared" ref="G1286:G1291" si="132">ROUND(E1286*F1286,2)</f>
        <v>1.68</v>
      </c>
    </row>
    <row r="1287" spans="1:7" ht="22.5" x14ac:dyDescent="0.2">
      <c r="A1287" s="239" t="s">
        <v>2173</v>
      </c>
      <c r="B1287" s="235" t="s">
        <v>2847</v>
      </c>
      <c r="C1287" s="237" t="s">
        <v>2848</v>
      </c>
      <c r="D1287" s="238" t="s">
        <v>28</v>
      </c>
      <c r="E1287" s="240">
        <v>0.33300000000000002</v>
      </c>
      <c r="F1287" s="232">
        <v>150.03</v>
      </c>
      <c r="G1287" s="231">
        <f t="shared" si="132"/>
        <v>49.96</v>
      </c>
    </row>
    <row r="1288" spans="1:7" ht="22.5" x14ac:dyDescent="0.2">
      <c r="A1288" s="239" t="s">
        <v>2176</v>
      </c>
      <c r="B1288" s="235" t="s">
        <v>2849</v>
      </c>
      <c r="C1288" s="237" t="s">
        <v>2850</v>
      </c>
      <c r="D1288" s="238" t="s">
        <v>12</v>
      </c>
      <c r="E1288" s="240">
        <v>1</v>
      </c>
      <c r="F1288" s="232">
        <v>51.76</v>
      </c>
      <c r="G1288" s="231">
        <f t="shared" si="132"/>
        <v>51.76</v>
      </c>
    </row>
    <row r="1289" spans="1:7" ht="22.5" x14ac:dyDescent="0.2">
      <c r="A1289" s="239" t="s">
        <v>2179</v>
      </c>
      <c r="B1289" s="235" t="s">
        <v>2235</v>
      </c>
      <c r="C1289" s="237" t="s">
        <v>2851</v>
      </c>
      <c r="D1289" s="238" t="s">
        <v>1532</v>
      </c>
      <c r="E1289" s="240">
        <v>0.3</v>
      </c>
      <c r="F1289" s="232">
        <v>18.5</v>
      </c>
      <c r="G1289" s="231">
        <f t="shared" si="132"/>
        <v>5.55</v>
      </c>
    </row>
    <row r="1290" spans="1:7" x14ac:dyDescent="0.2">
      <c r="A1290" s="239" t="s">
        <v>2182</v>
      </c>
      <c r="B1290" s="235" t="s">
        <v>2174</v>
      </c>
      <c r="C1290" s="237" t="s">
        <v>2852</v>
      </c>
      <c r="D1290" s="238" t="s">
        <v>1532</v>
      </c>
      <c r="E1290" s="240">
        <v>0.3</v>
      </c>
      <c r="F1290" s="232">
        <v>12.45</v>
      </c>
      <c r="G1290" s="231">
        <f t="shared" si="132"/>
        <v>3.74</v>
      </c>
    </row>
    <row r="1291" spans="1:7" x14ac:dyDescent="0.2">
      <c r="A1291" s="239" t="s">
        <v>2185</v>
      </c>
      <c r="B1291" s="235" t="s">
        <v>2439</v>
      </c>
      <c r="C1291" s="237" t="s">
        <v>2827</v>
      </c>
      <c r="D1291" s="238" t="s">
        <v>28</v>
      </c>
      <c r="E1291" s="240">
        <v>0.1</v>
      </c>
      <c r="F1291" s="232">
        <f>SUM(G1286:G1290)</f>
        <v>112.69</v>
      </c>
      <c r="G1291" s="231">
        <f t="shared" si="132"/>
        <v>11.27</v>
      </c>
    </row>
    <row r="1292" spans="1:7" x14ac:dyDescent="0.2">
      <c r="A1292" s="225"/>
      <c r="B1292" s="226"/>
      <c r="C1292" s="227"/>
      <c r="D1292" s="228"/>
      <c r="E1292" s="229"/>
      <c r="F1292" s="232"/>
      <c r="G1292" s="231"/>
    </row>
    <row r="1293" spans="1:7" x14ac:dyDescent="0.2">
      <c r="A1293" s="225"/>
      <c r="B1293" s="226"/>
      <c r="C1293" s="227"/>
      <c r="D1293" s="228"/>
      <c r="E1293" s="229"/>
      <c r="F1293" s="232"/>
      <c r="G1293" s="231"/>
    </row>
    <row r="1294" spans="1:7" ht="42" x14ac:dyDescent="0.2">
      <c r="A1294" s="218" t="s">
        <v>939</v>
      </c>
      <c r="B1294" s="275" t="s">
        <v>2758</v>
      </c>
      <c r="C1294" s="220" t="s">
        <v>763</v>
      </c>
      <c r="D1294" s="221" t="s">
        <v>12</v>
      </c>
      <c r="E1294" s="222">
        <v>1</v>
      </c>
      <c r="F1294" s="223"/>
      <c r="G1294" s="224">
        <f>SUM(G1295:G1306)</f>
        <v>81.460000000000008</v>
      </c>
    </row>
    <row r="1295" spans="1:7" x14ac:dyDescent="0.2">
      <c r="A1295" s="235" t="s">
        <v>2170</v>
      </c>
      <c r="B1295" s="276"/>
      <c r="C1295" s="261" t="s">
        <v>2853</v>
      </c>
      <c r="D1295" s="262"/>
      <c r="E1295" s="263"/>
      <c r="F1295" s="277"/>
      <c r="G1295" s="278"/>
    </row>
    <row r="1296" spans="1:7" ht="22.5" x14ac:dyDescent="0.2">
      <c r="A1296" s="241" t="s">
        <v>2170</v>
      </c>
      <c r="B1296" s="269" t="s">
        <v>2854</v>
      </c>
      <c r="C1296" s="256" t="s">
        <v>2855</v>
      </c>
      <c r="D1296" s="238" t="s">
        <v>12</v>
      </c>
      <c r="E1296" s="240">
        <v>1.04</v>
      </c>
      <c r="F1296" s="231">
        <v>42.97</v>
      </c>
      <c r="G1296" s="259">
        <f t="shared" ref="G1296:G1299" si="133">ROUND(E1296*F1296,2)</f>
        <v>44.69</v>
      </c>
    </row>
    <row r="1297" spans="1:7" ht="22.5" x14ac:dyDescent="0.2">
      <c r="A1297" s="241" t="s">
        <v>2173</v>
      </c>
      <c r="B1297" s="276" t="s">
        <v>2686</v>
      </c>
      <c r="C1297" s="237" t="s">
        <v>2687</v>
      </c>
      <c r="D1297" s="238" t="s">
        <v>1532</v>
      </c>
      <c r="E1297" s="240">
        <v>0.22600000000000001</v>
      </c>
      <c r="F1297" s="231">
        <v>14.13</v>
      </c>
      <c r="G1297" s="259">
        <f t="shared" si="133"/>
        <v>3.19</v>
      </c>
    </row>
    <row r="1298" spans="1:7" ht="22.5" x14ac:dyDescent="0.2">
      <c r="A1298" s="241" t="s">
        <v>2176</v>
      </c>
      <c r="B1298" s="276" t="s">
        <v>2235</v>
      </c>
      <c r="C1298" s="237" t="s">
        <v>2236</v>
      </c>
      <c r="D1298" s="238" t="s">
        <v>1532</v>
      </c>
      <c r="E1298" s="240">
        <v>0.22600000000000001</v>
      </c>
      <c r="F1298" s="232">
        <v>18.5</v>
      </c>
      <c r="G1298" s="259">
        <f t="shared" si="133"/>
        <v>4.18</v>
      </c>
    </row>
    <row r="1299" spans="1:7" x14ac:dyDescent="0.2">
      <c r="A1299" s="241" t="s">
        <v>2179</v>
      </c>
      <c r="B1299" s="276" t="s">
        <v>2856</v>
      </c>
      <c r="C1299" s="237" t="s">
        <v>2857</v>
      </c>
      <c r="D1299" s="238" t="s">
        <v>1532</v>
      </c>
      <c r="E1299" s="240">
        <v>0.22600000000000001</v>
      </c>
      <c r="F1299" s="232">
        <v>19.559999999999999</v>
      </c>
      <c r="G1299" s="259">
        <f t="shared" si="133"/>
        <v>4.42</v>
      </c>
    </row>
    <row r="1300" spans="1:7" x14ac:dyDescent="0.2">
      <c r="A1300" s="235" t="s">
        <v>2173</v>
      </c>
      <c r="B1300" s="276"/>
      <c r="C1300" s="261" t="s">
        <v>2858</v>
      </c>
      <c r="D1300" s="262"/>
      <c r="E1300" s="263"/>
      <c r="F1300" s="277"/>
      <c r="G1300" s="278"/>
    </row>
    <row r="1301" spans="1:7" ht="22.5" x14ac:dyDescent="0.2">
      <c r="A1301" s="241" t="s">
        <v>2266</v>
      </c>
      <c r="B1301" s="276" t="s">
        <v>2684</v>
      </c>
      <c r="C1301" s="237" t="s">
        <v>2722</v>
      </c>
      <c r="D1301" s="238" t="s">
        <v>28</v>
      </c>
      <c r="E1301" s="240">
        <v>0.01</v>
      </c>
      <c r="F1301" s="232">
        <v>12.9</v>
      </c>
      <c r="G1301" s="259">
        <f t="shared" ref="G1301:G1306" si="134">ROUND(E1301*F1301,2)</f>
        <v>0.13</v>
      </c>
    </row>
    <row r="1302" spans="1:7" ht="22.5" x14ac:dyDescent="0.2">
      <c r="A1302" s="241" t="s">
        <v>2269</v>
      </c>
      <c r="B1302" s="276" t="s">
        <v>2859</v>
      </c>
      <c r="C1302" s="237" t="s">
        <v>2860</v>
      </c>
      <c r="D1302" s="238" t="s">
        <v>28</v>
      </c>
      <c r="E1302" s="240">
        <v>0.33333000000000002</v>
      </c>
      <c r="F1302" s="232">
        <v>41.43</v>
      </c>
      <c r="G1302" s="259">
        <f t="shared" si="134"/>
        <v>13.81</v>
      </c>
    </row>
    <row r="1303" spans="1:7" ht="22.5" x14ac:dyDescent="0.2">
      <c r="A1303" s="241" t="s">
        <v>2271</v>
      </c>
      <c r="B1303" s="276" t="s">
        <v>2861</v>
      </c>
      <c r="C1303" s="237" t="s">
        <v>2862</v>
      </c>
      <c r="D1303" s="238" t="s">
        <v>2251</v>
      </c>
      <c r="E1303" s="240">
        <v>2E-3</v>
      </c>
      <c r="F1303" s="232">
        <v>19.62</v>
      </c>
      <c r="G1303" s="259">
        <f t="shared" si="134"/>
        <v>0.04</v>
      </c>
    </row>
    <row r="1304" spans="1:7" ht="22.5" x14ac:dyDescent="0.2">
      <c r="A1304" s="241" t="s">
        <v>2483</v>
      </c>
      <c r="B1304" s="276" t="s">
        <v>2686</v>
      </c>
      <c r="C1304" s="237" t="s">
        <v>2687</v>
      </c>
      <c r="D1304" s="238" t="s">
        <v>1532</v>
      </c>
      <c r="E1304" s="240">
        <v>0.11</v>
      </c>
      <c r="F1304" s="232">
        <v>14.13</v>
      </c>
      <c r="G1304" s="259">
        <f t="shared" si="134"/>
        <v>1.55</v>
      </c>
    </row>
    <row r="1305" spans="1:7" ht="22.5" x14ac:dyDescent="0.2">
      <c r="A1305" s="241" t="s">
        <v>2562</v>
      </c>
      <c r="B1305" s="276" t="s">
        <v>2235</v>
      </c>
      <c r="C1305" s="237" t="s">
        <v>2236</v>
      </c>
      <c r="D1305" s="238" t="s">
        <v>1532</v>
      </c>
      <c r="E1305" s="240">
        <v>0.11</v>
      </c>
      <c r="F1305" s="232">
        <v>18.5</v>
      </c>
      <c r="G1305" s="259">
        <f t="shared" si="134"/>
        <v>2.04</v>
      </c>
    </row>
    <row r="1306" spans="1:7" ht="22.5" x14ac:dyDescent="0.2">
      <c r="A1306" s="241" t="s">
        <v>2176</v>
      </c>
      <c r="B1306" s="235" t="s">
        <v>2439</v>
      </c>
      <c r="C1306" s="237" t="s">
        <v>2863</v>
      </c>
      <c r="D1306" s="238" t="s">
        <v>28</v>
      </c>
      <c r="E1306" s="240">
        <v>0.1</v>
      </c>
      <c r="F1306" s="231">
        <f>SUM(G1296:G1305)</f>
        <v>74.050000000000011</v>
      </c>
      <c r="G1306" s="231">
        <f t="shared" si="134"/>
        <v>7.41</v>
      </c>
    </row>
    <row r="1307" spans="1:7" x14ac:dyDescent="0.2">
      <c r="A1307" s="225"/>
      <c r="B1307" s="226"/>
      <c r="C1307" s="227"/>
      <c r="D1307" s="228"/>
      <c r="E1307" s="229"/>
      <c r="F1307" s="232"/>
      <c r="G1307" s="231"/>
    </row>
    <row r="1308" spans="1:7" x14ac:dyDescent="0.2">
      <c r="A1308" s="225"/>
      <c r="B1308" s="226"/>
      <c r="C1308" s="227"/>
      <c r="D1308" s="228"/>
      <c r="E1308" s="229"/>
      <c r="F1308" s="232"/>
      <c r="G1308" s="231"/>
    </row>
    <row r="1309" spans="1:7" ht="42" x14ac:dyDescent="0.2">
      <c r="A1309" s="218" t="s">
        <v>940</v>
      </c>
      <c r="B1309" s="275" t="s">
        <v>2758</v>
      </c>
      <c r="C1309" s="220" t="s">
        <v>764</v>
      </c>
      <c r="D1309" s="221" t="s">
        <v>12</v>
      </c>
      <c r="E1309" s="222">
        <v>1</v>
      </c>
      <c r="F1309" s="223"/>
      <c r="G1309" s="224">
        <f>SUM(G1310:G1321)</f>
        <v>110.28</v>
      </c>
    </row>
    <row r="1310" spans="1:7" ht="33.75" x14ac:dyDescent="0.2">
      <c r="A1310" s="235" t="s">
        <v>2170</v>
      </c>
      <c r="B1310" s="276" t="s">
        <v>2864</v>
      </c>
      <c r="C1310" s="261" t="s">
        <v>2865</v>
      </c>
      <c r="D1310" s="262"/>
      <c r="E1310" s="263"/>
      <c r="F1310" s="277"/>
      <c r="G1310" s="278"/>
    </row>
    <row r="1311" spans="1:7" ht="22.5" x14ac:dyDescent="0.2">
      <c r="A1311" s="241" t="s">
        <v>2170</v>
      </c>
      <c r="B1311" s="269" t="s">
        <v>2866</v>
      </c>
      <c r="C1311" s="256" t="s">
        <v>2867</v>
      </c>
      <c r="D1311" s="238" t="s">
        <v>12</v>
      </c>
      <c r="E1311" s="240">
        <v>1.04</v>
      </c>
      <c r="F1311" s="231">
        <v>52.73</v>
      </c>
      <c r="G1311" s="259">
        <f t="shared" ref="G1311:G1314" si="135">ROUND(E1311*F1311,2)</f>
        <v>54.84</v>
      </c>
    </row>
    <row r="1312" spans="1:7" ht="22.5" x14ac:dyDescent="0.2">
      <c r="A1312" s="241" t="s">
        <v>2173</v>
      </c>
      <c r="B1312" s="276" t="s">
        <v>2686</v>
      </c>
      <c r="C1312" s="237" t="s">
        <v>2687</v>
      </c>
      <c r="D1312" s="238" t="s">
        <v>1532</v>
      </c>
      <c r="E1312" s="240">
        <v>0.378</v>
      </c>
      <c r="F1312" s="231">
        <v>14.13</v>
      </c>
      <c r="G1312" s="259">
        <f t="shared" si="135"/>
        <v>5.34</v>
      </c>
    </row>
    <row r="1313" spans="1:7" ht="22.5" x14ac:dyDescent="0.2">
      <c r="A1313" s="241" t="s">
        <v>2176</v>
      </c>
      <c r="B1313" s="276" t="s">
        <v>2235</v>
      </c>
      <c r="C1313" s="237" t="s">
        <v>2236</v>
      </c>
      <c r="D1313" s="238" t="s">
        <v>1532</v>
      </c>
      <c r="E1313" s="240">
        <v>0.378</v>
      </c>
      <c r="F1313" s="232">
        <v>18.5</v>
      </c>
      <c r="G1313" s="259">
        <f t="shared" si="135"/>
        <v>6.99</v>
      </c>
    </row>
    <row r="1314" spans="1:7" x14ac:dyDescent="0.2">
      <c r="A1314" s="241" t="s">
        <v>2179</v>
      </c>
      <c r="B1314" s="276" t="s">
        <v>2856</v>
      </c>
      <c r="C1314" s="237" t="s">
        <v>2857</v>
      </c>
      <c r="D1314" s="238" t="s">
        <v>1532</v>
      </c>
      <c r="E1314" s="240">
        <v>0.378</v>
      </c>
      <c r="F1314" s="232">
        <v>19.559999999999999</v>
      </c>
      <c r="G1314" s="259">
        <f t="shared" si="135"/>
        <v>7.39</v>
      </c>
    </row>
    <row r="1315" spans="1:7" ht="33.75" x14ac:dyDescent="0.2">
      <c r="A1315" s="235" t="s">
        <v>2173</v>
      </c>
      <c r="B1315" s="276" t="s">
        <v>2868</v>
      </c>
      <c r="C1315" s="261" t="s">
        <v>2869</v>
      </c>
      <c r="D1315" s="262"/>
      <c r="E1315" s="263"/>
      <c r="F1315" s="277"/>
      <c r="G1315" s="278"/>
    </row>
    <row r="1316" spans="1:7" ht="22.5" x14ac:dyDescent="0.2">
      <c r="A1316" s="241" t="s">
        <v>2266</v>
      </c>
      <c r="B1316" s="276" t="s">
        <v>2684</v>
      </c>
      <c r="C1316" s="237" t="s">
        <v>2722</v>
      </c>
      <c r="D1316" s="238" t="s">
        <v>28</v>
      </c>
      <c r="E1316" s="240">
        <v>8.0000000000000002E-3</v>
      </c>
      <c r="F1316" s="232">
        <v>12.9</v>
      </c>
      <c r="G1316" s="259">
        <f t="shared" ref="G1316:G1321" si="136">ROUND(E1316*F1316,2)</f>
        <v>0.1</v>
      </c>
    </row>
    <row r="1317" spans="1:7" ht="22.5" x14ac:dyDescent="0.2">
      <c r="A1317" s="241" t="s">
        <v>2269</v>
      </c>
      <c r="B1317" s="276" t="s">
        <v>2870</v>
      </c>
      <c r="C1317" s="237" t="s">
        <v>2871</v>
      </c>
      <c r="D1317" s="238" t="s">
        <v>28</v>
      </c>
      <c r="E1317" s="240">
        <v>0.33333000000000002</v>
      </c>
      <c r="F1317" s="232">
        <v>58.91</v>
      </c>
      <c r="G1317" s="259">
        <f t="shared" si="136"/>
        <v>19.64</v>
      </c>
    </row>
    <row r="1318" spans="1:7" ht="22.5" x14ac:dyDescent="0.2">
      <c r="A1318" s="241" t="s">
        <v>2271</v>
      </c>
      <c r="B1318" s="276" t="s">
        <v>2861</v>
      </c>
      <c r="C1318" s="237" t="s">
        <v>2862</v>
      </c>
      <c r="D1318" s="238" t="s">
        <v>2251</v>
      </c>
      <c r="E1318" s="240">
        <v>2E-3</v>
      </c>
      <c r="F1318" s="232">
        <v>19.62</v>
      </c>
      <c r="G1318" s="259">
        <f t="shared" si="136"/>
        <v>0.04</v>
      </c>
    </row>
    <row r="1319" spans="1:7" ht="22.5" x14ac:dyDescent="0.2">
      <c r="A1319" s="241" t="s">
        <v>2483</v>
      </c>
      <c r="B1319" s="276" t="s">
        <v>2686</v>
      </c>
      <c r="C1319" s="237" t="s">
        <v>2687</v>
      </c>
      <c r="D1319" s="238" t="s">
        <v>1532</v>
      </c>
      <c r="E1319" s="240">
        <v>0.18100000000000002</v>
      </c>
      <c r="F1319" s="232">
        <v>14.13</v>
      </c>
      <c r="G1319" s="259">
        <f t="shared" si="136"/>
        <v>2.56</v>
      </c>
    </row>
    <row r="1320" spans="1:7" ht="22.5" x14ac:dyDescent="0.2">
      <c r="A1320" s="241" t="s">
        <v>2562</v>
      </c>
      <c r="B1320" s="276" t="s">
        <v>2235</v>
      </c>
      <c r="C1320" s="237" t="s">
        <v>2236</v>
      </c>
      <c r="D1320" s="238" t="s">
        <v>1532</v>
      </c>
      <c r="E1320" s="240">
        <v>0.18100000000000002</v>
      </c>
      <c r="F1320" s="232">
        <v>18.5</v>
      </c>
      <c r="G1320" s="259">
        <f t="shared" si="136"/>
        <v>3.35</v>
      </c>
    </row>
    <row r="1321" spans="1:7" ht="22.5" x14ac:dyDescent="0.2">
      <c r="A1321" s="241" t="s">
        <v>2176</v>
      </c>
      <c r="B1321" s="235" t="s">
        <v>2439</v>
      </c>
      <c r="C1321" s="237" t="s">
        <v>2863</v>
      </c>
      <c r="D1321" s="238" t="s">
        <v>28</v>
      </c>
      <c r="E1321" s="240">
        <v>0.1</v>
      </c>
      <c r="F1321" s="231">
        <f>SUM(G1311:G1320)</f>
        <v>100.25</v>
      </c>
      <c r="G1321" s="231">
        <f t="shared" si="136"/>
        <v>10.029999999999999</v>
      </c>
    </row>
    <row r="1322" spans="1:7" x14ac:dyDescent="0.2">
      <c r="A1322" s="225"/>
      <c r="B1322" s="226"/>
      <c r="C1322" s="227"/>
      <c r="D1322" s="228"/>
      <c r="E1322" s="229"/>
      <c r="F1322" s="232"/>
      <c r="G1322" s="231"/>
    </row>
    <row r="1323" spans="1:7" x14ac:dyDescent="0.2">
      <c r="A1323" s="225"/>
      <c r="B1323" s="226"/>
      <c r="C1323" s="227"/>
      <c r="D1323" s="228"/>
      <c r="E1323" s="229"/>
      <c r="F1323" s="232"/>
      <c r="G1323" s="231"/>
    </row>
    <row r="1324" spans="1:7" ht="31.5" x14ac:dyDescent="0.2">
      <c r="A1324" s="218" t="s">
        <v>941</v>
      </c>
      <c r="B1324" s="275" t="s">
        <v>2758</v>
      </c>
      <c r="C1324" s="220" t="s">
        <v>765</v>
      </c>
      <c r="D1324" s="221" t="s">
        <v>12</v>
      </c>
      <c r="E1324" s="222">
        <v>1</v>
      </c>
      <c r="F1324" s="223"/>
      <c r="G1324" s="224">
        <f>SUM(G1325:G1327)</f>
        <v>30.130000000000003</v>
      </c>
    </row>
    <row r="1325" spans="1:7" ht="33.75" x14ac:dyDescent="0.2">
      <c r="A1325" s="225" t="s">
        <v>2170</v>
      </c>
      <c r="B1325" s="226" t="s">
        <v>2872</v>
      </c>
      <c r="C1325" s="227" t="s">
        <v>2873</v>
      </c>
      <c r="D1325" s="228" t="s">
        <v>12</v>
      </c>
      <c r="E1325" s="229">
        <v>1</v>
      </c>
      <c r="F1325" s="232">
        <v>24.54</v>
      </c>
      <c r="G1325" s="231">
        <f t="shared" ref="G1325:G1327" si="137">ROUND(E1325*F1325,2)</f>
        <v>24.54</v>
      </c>
    </row>
    <row r="1326" spans="1:7" ht="33.75" x14ac:dyDescent="0.2">
      <c r="A1326" s="225" t="s">
        <v>2173</v>
      </c>
      <c r="B1326" s="226" t="s">
        <v>2874</v>
      </c>
      <c r="C1326" s="227" t="s">
        <v>2875</v>
      </c>
      <c r="D1326" s="228" t="s">
        <v>28</v>
      </c>
      <c r="E1326" s="229">
        <v>0.33333000000000002</v>
      </c>
      <c r="F1326" s="232">
        <v>8.5500000000000007</v>
      </c>
      <c r="G1326" s="231">
        <f t="shared" si="137"/>
        <v>2.85</v>
      </c>
    </row>
    <row r="1327" spans="1:7" x14ac:dyDescent="0.2">
      <c r="A1327" s="239" t="s">
        <v>2176</v>
      </c>
      <c r="B1327" s="235" t="s">
        <v>2439</v>
      </c>
      <c r="C1327" s="237" t="s">
        <v>2827</v>
      </c>
      <c r="D1327" s="238" t="s">
        <v>28</v>
      </c>
      <c r="E1327" s="240">
        <v>0.1</v>
      </c>
      <c r="F1327" s="232">
        <f>SUM(G1325:G1326)</f>
        <v>27.39</v>
      </c>
      <c r="G1327" s="231">
        <f t="shared" si="137"/>
        <v>2.74</v>
      </c>
    </row>
    <row r="1328" spans="1:7" x14ac:dyDescent="0.2">
      <c r="A1328" s="225"/>
      <c r="B1328" s="226"/>
      <c r="C1328" s="227"/>
      <c r="D1328" s="228"/>
      <c r="E1328" s="229"/>
      <c r="F1328" s="232"/>
      <c r="G1328" s="231"/>
    </row>
    <row r="1329" spans="1:7" x14ac:dyDescent="0.2">
      <c r="A1329" s="225"/>
      <c r="B1329" s="226"/>
      <c r="C1329" s="227"/>
      <c r="D1329" s="228"/>
      <c r="E1329" s="229"/>
      <c r="F1329" s="232"/>
      <c r="G1329" s="231"/>
    </row>
    <row r="1330" spans="1:7" ht="31.5" x14ac:dyDescent="0.2">
      <c r="A1330" s="218" t="s">
        <v>942</v>
      </c>
      <c r="B1330" s="275" t="s">
        <v>2758</v>
      </c>
      <c r="C1330" s="220" t="s">
        <v>766</v>
      </c>
      <c r="D1330" s="221" t="s">
        <v>12</v>
      </c>
      <c r="E1330" s="222">
        <v>1</v>
      </c>
      <c r="F1330" s="223"/>
      <c r="G1330" s="224">
        <f>SUM(G1331:G1333)</f>
        <v>42.91</v>
      </c>
    </row>
    <row r="1331" spans="1:7" ht="33.75" x14ac:dyDescent="0.2">
      <c r="A1331" s="225" t="s">
        <v>2170</v>
      </c>
      <c r="B1331" s="226" t="s">
        <v>2876</v>
      </c>
      <c r="C1331" s="227" t="s">
        <v>2877</v>
      </c>
      <c r="D1331" s="228" t="s">
        <v>12</v>
      </c>
      <c r="E1331" s="229">
        <v>1</v>
      </c>
      <c r="F1331" s="232">
        <v>34.69</v>
      </c>
      <c r="G1331" s="231">
        <f t="shared" ref="G1331:G1333" si="138">ROUND(E1331*F1331,2)</f>
        <v>34.69</v>
      </c>
    </row>
    <row r="1332" spans="1:7" ht="33.75" x14ac:dyDescent="0.2">
      <c r="A1332" s="225" t="s">
        <v>2173</v>
      </c>
      <c r="B1332" s="226" t="s">
        <v>2878</v>
      </c>
      <c r="C1332" s="227" t="s">
        <v>2879</v>
      </c>
      <c r="D1332" s="228" t="s">
        <v>28</v>
      </c>
      <c r="E1332" s="229">
        <v>0.33333000000000002</v>
      </c>
      <c r="F1332" s="232">
        <v>12.96</v>
      </c>
      <c r="G1332" s="231">
        <f t="shared" si="138"/>
        <v>4.32</v>
      </c>
    </row>
    <row r="1333" spans="1:7" x14ac:dyDescent="0.2">
      <c r="A1333" s="239" t="s">
        <v>2176</v>
      </c>
      <c r="B1333" s="235" t="s">
        <v>2439</v>
      </c>
      <c r="C1333" s="237" t="s">
        <v>2827</v>
      </c>
      <c r="D1333" s="238" t="s">
        <v>28</v>
      </c>
      <c r="E1333" s="240">
        <v>0.1</v>
      </c>
      <c r="F1333" s="232">
        <f>SUM(G1331:G1332)</f>
        <v>39.01</v>
      </c>
      <c r="G1333" s="231">
        <f t="shared" si="138"/>
        <v>3.9</v>
      </c>
    </row>
    <row r="1334" spans="1:7" x14ac:dyDescent="0.2">
      <c r="A1334" s="225"/>
      <c r="B1334" s="226"/>
      <c r="C1334" s="227"/>
      <c r="D1334" s="228"/>
      <c r="E1334" s="229"/>
      <c r="F1334" s="232"/>
      <c r="G1334" s="231"/>
    </row>
    <row r="1335" spans="1:7" x14ac:dyDescent="0.2">
      <c r="A1335" s="225"/>
      <c r="B1335" s="226"/>
      <c r="C1335" s="227"/>
      <c r="D1335" s="228"/>
      <c r="E1335" s="229"/>
      <c r="F1335" s="232"/>
      <c r="G1335" s="231"/>
    </row>
    <row r="1336" spans="1:7" ht="52.5" x14ac:dyDescent="0.2">
      <c r="A1336" s="218" t="s">
        <v>943</v>
      </c>
      <c r="B1336" s="275" t="s">
        <v>2758</v>
      </c>
      <c r="C1336" s="220" t="s">
        <v>767</v>
      </c>
      <c r="D1336" s="221" t="s">
        <v>12</v>
      </c>
      <c r="E1336" s="222">
        <v>1</v>
      </c>
      <c r="F1336" s="223"/>
      <c r="G1336" s="224">
        <f>SUM(G1337:G1339)</f>
        <v>116.55</v>
      </c>
    </row>
    <row r="1337" spans="1:7" ht="33.75" x14ac:dyDescent="0.2">
      <c r="A1337" s="225" t="s">
        <v>2170</v>
      </c>
      <c r="B1337" s="226" t="s">
        <v>2880</v>
      </c>
      <c r="C1337" s="227" t="s">
        <v>2881</v>
      </c>
      <c r="D1337" s="228" t="s">
        <v>12</v>
      </c>
      <c r="E1337" s="229">
        <v>1</v>
      </c>
      <c r="F1337" s="232">
        <v>101.67</v>
      </c>
      <c r="G1337" s="231">
        <f t="shared" ref="G1337:G1339" si="139">ROUND(E1337*F1337,2)</f>
        <v>101.67</v>
      </c>
    </row>
    <row r="1338" spans="1:7" ht="33.75" x14ac:dyDescent="0.2">
      <c r="A1338" s="225" t="s">
        <v>2173</v>
      </c>
      <c r="B1338" s="226" t="s">
        <v>2882</v>
      </c>
      <c r="C1338" s="227" t="s">
        <v>2883</v>
      </c>
      <c r="D1338" s="228" t="s">
        <v>28</v>
      </c>
      <c r="E1338" s="229">
        <v>0.33333000000000002</v>
      </c>
      <c r="F1338" s="232">
        <v>12.85</v>
      </c>
      <c r="G1338" s="231">
        <f t="shared" si="139"/>
        <v>4.28</v>
      </c>
    </row>
    <row r="1339" spans="1:7" x14ac:dyDescent="0.2">
      <c r="A1339" s="239" t="s">
        <v>2176</v>
      </c>
      <c r="B1339" s="235" t="s">
        <v>2439</v>
      </c>
      <c r="C1339" s="237" t="s">
        <v>2827</v>
      </c>
      <c r="D1339" s="238" t="s">
        <v>28</v>
      </c>
      <c r="E1339" s="240">
        <v>0.1</v>
      </c>
      <c r="F1339" s="232">
        <f>SUM(G1337:G1338)</f>
        <v>105.95</v>
      </c>
      <c r="G1339" s="231">
        <f t="shared" si="139"/>
        <v>10.6</v>
      </c>
    </row>
    <row r="1340" spans="1:7" x14ac:dyDescent="0.2">
      <c r="A1340" s="225"/>
      <c r="B1340" s="226"/>
      <c r="C1340" s="227"/>
      <c r="D1340" s="228"/>
      <c r="E1340" s="229"/>
      <c r="F1340" s="232"/>
      <c r="G1340" s="231"/>
    </row>
    <row r="1341" spans="1:7" x14ac:dyDescent="0.2">
      <c r="A1341" s="225"/>
      <c r="B1341" s="226"/>
      <c r="C1341" s="227"/>
      <c r="D1341" s="228"/>
      <c r="E1341" s="229"/>
      <c r="F1341" s="232"/>
      <c r="G1341" s="231"/>
    </row>
    <row r="1342" spans="1:7" ht="52.5" x14ac:dyDescent="0.2">
      <c r="A1342" s="218" t="s">
        <v>944</v>
      </c>
      <c r="B1342" s="275" t="s">
        <v>2758</v>
      </c>
      <c r="C1342" s="220" t="s">
        <v>768</v>
      </c>
      <c r="D1342" s="221" t="s">
        <v>12</v>
      </c>
      <c r="E1342" s="222">
        <v>1</v>
      </c>
      <c r="F1342" s="223"/>
      <c r="G1342" s="224">
        <f>SUM(G1343:G1345)</f>
        <v>135.49</v>
      </c>
    </row>
    <row r="1343" spans="1:7" ht="33.75" x14ac:dyDescent="0.2">
      <c r="A1343" s="225" t="s">
        <v>2170</v>
      </c>
      <c r="B1343" s="226" t="s">
        <v>2884</v>
      </c>
      <c r="C1343" s="227" t="s">
        <v>2885</v>
      </c>
      <c r="D1343" s="228" t="s">
        <v>12</v>
      </c>
      <c r="E1343" s="229">
        <v>1</v>
      </c>
      <c r="F1343" s="232">
        <v>117</v>
      </c>
      <c r="G1343" s="231">
        <f t="shared" ref="G1343:G1345" si="140">ROUND(E1343*F1343,2)</f>
        <v>117</v>
      </c>
    </row>
    <row r="1344" spans="1:7" ht="33.75" x14ac:dyDescent="0.2">
      <c r="A1344" s="225" t="s">
        <v>2173</v>
      </c>
      <c r="B1344" s="226" t="s">
        <v>2886</v>
      </c>
      <c r="C1344" s="227" t="s">
        <v>2887</v>
      </c>
      <c r="D1344" s="228" t="s">
        <v>28</v>
      </c>
      <c r="E1344" s="229">
        <v>0.33333000000000002</v>
      </c>
      <c r="F1344" s="232">
        <v>18.52</v>
      </c>
      <c r="G1344" s="231">
        <f t="shared" si="140"/>
        <v>6.17</v>
      </c>
    </row>
    <row r="1345" spans="1:7" x14ac:dyDescent="0.2">
      <c r="A1345" s="239" t="s">
        <v>2176</v>
      </c>
      <c r="B1345" s="235" t="s">
        <v>2439</v>
      </c>
      <c r="C1345" s="237" t="s">
        <v>2827</v>
      </c>
      <c r="D1345" s="238" t="s">
        <v>28</v>
      </c>
      <c r="E1345" s="240">
        <v>0.1</v>
      </c>
      <c r="F1345" s="232">
        <f>SUM(G1343:G1344)</f>
        <v>123.17</v>
      </c>
      <c r="G1345" s="231">
        <f t="shared" si="140"/>
        <v>12.32</v>
      </c>
    </row>
    <row r="1346" spans="1:7" x14ac:dyDescent="0.2">
      <c r="A1346" s="225"/>
      <c r="B1346" s="226"/>
      <c r="C1346" s="227"/>
      <c r="D1346" s="228"/>
      <c r="E1346" s="229"/>
      <c r="F1346" s="232"/>
      <c r="G1346" s="231"/>
    </row>
    <row r="1347" spans="1:7" x14ac:dyDescent="0.2">
      <c r="A1347" s="225"/>
      <c r="B1347" s="226"/>
      <c r="C1347" s="227"/>
      <c r="D1347" s="228"/>
      <c r="E1347" s="229"/>
      <c r="F1347" s="232"/>
      <c r="G1347" s="231"/>
    </row>
    <row r="1348" spans="1:7" ht="52.5" x14ac:dyDescent="0.2">
      <c r="A1348" s="218" t="s">
        <v>945</v>
      </c>
      <c r="B1348" s="275" t="s">
        <v>2758</v>
      </c>
      <c r="C1348" s="220" t="s">
        <v>769</v>
      </c>
      <c r="D1348" s="221" t="s">
        <v>12</v>
      </c>
      <c r="E1348" s="222">
        <v>1</v>
      </c>
      <c r="F1348" s="223"/>
      <c r="G1348" s="224">
        <f>SUM(G1349:G1351)</f>
        <v>153.78</v>
      </c>
    </row>
    <row r="1349" spans="1:7" ht="33.75" x14ac:dyDescent="0.2">
      <c r="A1349" s="225" t="s">
        <v>2170</v>
      </c>
      <c r="B1349" s="226" t="s">
        <v>2888</v>
      </c>
      <c r="C1349" s="227" t="s">
        <v>2889</v>
      </c>
      <c r="D1349" s="228" t="s">
        <v>12</v>
      </c>
      <c r="E1349" s="229">
        <v>1</v>
      </c>
      <c r="F1349" s="232">
        <v>130.28</v>
      </c>
      <c r="G1349" s="231">
        <f t="shared" ref="G1349:G1351" si="141">ROUND(E1349*F1349,2)</f>
        <v>130.28</v>
      </c>
    </row>
    <row r="1350" spans="1:7" ht="33.75" x14ac:dyDescent="0.2">
      <c r="A1350" s="225" t="s">
        <v>2173</v>
      </c>
      <c r="B1350" s="226" t="s">
        <v>2890</v>
      </c>
      <c r="C1350" s="227" t="s">
        <v>2891</v>
      </c>
      <c r="D1350" s="228" t="s">
        <v>28</v>
      </c>
      <c r="E1350" s="229">
        <v>0.33333000000000002</v>
      </c>
      <c r="F1350" s="232">
        <v>28.56</v>
      </c>
      <c r="G1350" s="231">
        <f t="shared" si="141"/>
        <v>9.52</v>
      </c>
    </row>
    <row r="1351" spans="1:7" x14ac:dyDescent="0.2">
      <c r="A1351" s="239" t="s">
        <v>2176</v>
      </c>
      <c r="B1351" s="235" t="s">
        <v>2439</v>
      </c>
      <c r="C1351" s="237" t="s">
        <v>2827</v>
      </c>
      <c r="D1351" s="238" t="s">
        <v>28</v>
      </c>
      <c r="E1351" s="240">
        <v>0.1</v>
      </c>
      <c r="F1351" s="232">
        <f>SUM(G1349:G1350)</f>
        <v>139.80000000000001</v>
      </c>
      <c r="G1351" s="231">
        <f t="shared" si="141"/>
        <v>13.98</v>
      </c>
    </row>
    <row r="1352" spans="1:7" x14ac:dyDescent="0.2">
      <c r="A1352" s="225"/>
      <c r="B1352" s="226"/>
      <c r="C1352" s="227"/>
      <c r="D1352" s="228"/>
      <c r="E1352" s="229"/>
      <c r="F1352" s="232"/>
      <c r="G1352" s="231"/>
    </row>
    <row r="1353" spans="1:7" x14ac:dyDescent="0.2">
      <c r="A1353" s="225"/>
      <c r="B1353" s="226"/>
      <c r="C1353" s="227"/>
      <c r="D1353" s="228"/>
      <c r="E1353" s="229"/>
      <c r="F1353" s="232"/>
      <c r="G1353" s="231"/>
    </row>
    <row r="1354" spans="1:7" ht="52.5" x14ac:dyDescent="0.2">
      <c r="A1354" s="218" t="s">
        <v>946</v>
      </c>
      <c r="B1354" s="219" t="s">
        <v>2758</v>
      </c>
      <c r="C1354" s="220" t="s">
        <v>770</v>
      </c>
      <c r="D1354" s="221" t="s">
        <v>12</v>
      </c>
      <c r="E1354" s="222">
        <v>1</v>
      </c>
      <c r="F1354" s="223"/>
      <c r="G1354" s="224">
        <f>SUM(G1355:G1357)</f>
        <v>192.38</v>
      </c>
    </row>
    <row r="1355" spans="1:7" ht="33.75" x14ac:dyDescent="0.2">
      <c r="A1355" s="225" t="s">
        <v>2170</v>
      </c>
      <c r="B1355" s="226" t="s">
        <v>2892</v>
      </c>
      <c r="C1355" s="227" t="s">
        <v>2893</v>
      </c>
      <c r="D1355" s="228" t="s">
        <v>12</v>
      </c>
      <c r="E1355" s="229">
        <v>1</v>
      </c>
      <c r="F1355" s="232">
        <v>160.51</v>
      </c>
      <c r="G1355" s="231">
        <f t="shared" ref="G1355:G1357" si="142">ROUND(E1355*F1355,2)</f>
        <v>160.51</v>
      </c>
    </row>
    <row r="1356" spans="1:7" ht="33.75" x14ac:dyDescent="0.2">
      <c r="A1356" s="225" t="s">
        <v>2173</v>
      </c>
      <c r="B1356" s="226" t="s">
        <v>2894</v>
      </c>
      <c r="C1356" s="227" t="s">
        <v>2895</v>
      </c>
      <c r="D1356" s="228" t="s">
        <v>28</v>
      </c>
      <c r="E1356" s="229">
        <v>0.33333000000000002</v>
      </c>
      <c r="F1356" s="232">
        <v>43.13</v>
      </c>
      <c r="G1356" s="231">
        <f t="shared" si="142"/>
        <v>14.38</v>
      </c>
    </row>
    <row r="1357" spans="1:7" x14ac:dyDescent="0.2">
      <c r="A1357" s="239" t="s">
        <v>2176</v>
      </c>
      <c r="B1357" s="235" t="s">
        <v>2439</v>
      </c>
      <c r="C1357" s="237" t="s">
        <v>2827</v>
      </c>
      <c r="D1357" s="238" t="s">
        <v>28</v>
      </c>
      <c r="E1357" s="240">
        <v>0.1</v>
      </c>
      <c r="F1357" s="232">
        <f>SUM(G1355:G1356)</f>
        <v>174.89</v>
      </c>
      <c r="G1357" s="231">
        <f t="shared" si="142"/>
        <v>17.489999999999998</v>
      </c>
    </row>
    <row r="1358" spans="1:7" x14ac:dyDescent="0.2">
      <c r="A1358" s="225"/>
      <c r="B1358" s="226"/>
      <c r="C1358" s="227"/>
      <c r="D1358" s="228"/>
      <c r="E1358" s="229"/>
      <c r="F1358" s="232"/>
      <c r="G1358" s="231"/>
    </row>
    <row r="1359" spans="1:7" x14ac:dyDescent="0.2">
      <c r="A1359" s="225"/>
      <c r="B1359" s="226"/>
      <c r="C1359" s="227"/>
      <c r="D1359" s="228"/>
      <c r="E1359" s="229"/>
      <c r="F1359" s="232"/>
      <c r="G1359" s="231"/>
    </row>
    <row r="1360" spans="1:7" ht="52.5" x14ac:dyDescent="0.2">
      <c r="A1360" s="218" t="s">
        <v>947</v>
      </c>
      <c r="B1360" s="233" t="s">
        <v>2896</v>
      </c>
      <c r="C1360" s="220" t="s">
        <v>780</v>
      </c>
      <c r="D1360" s="221" t="s">
        <v>28</v>
      </c>
      <c r="E1360" s="222">
        <v>1</v>
      </c>
      <c r="F1360" s="223"/>
      <c r="G1360" s="224">
        <f>SUM(G1361:G1363)</f>
        <v>45.06</v>
      </c>
    </row>
    <row r="1361" spans="1:7" ht="33.75" x14ac:dyDescent="0.2">
      <c r="A1361" s="266" t="s">
        <v>2170</v>
      </c>
      <c r="B1361" s="235" t="s">
        <v>328</v>
      </c>
      <c r="C1361" s="237" t="s">
        <v>2897</v>
      </c>
      <c r="D1361" s="238" t="s">
        <v>28</v>
      </c>
      <c r="E1361" s="240">
        <v>1</v>
      </c>
      <c r="F1361" s="232">
        <v>42.79</v>
      </c>
      <c r="G1361" s="231">
        <f t="shared" ref="G1361:G1363" si="143">ROUND(E1361*F1361,2)</f>
        <v>42.79</v>
      </c>
    </row>
    <row r="1362" spans="1:7" ht="22.5" x14ac:dyDescent="0.2">
      <c r="A1362" s="266" t="s">
        <v>2173</v>
      </c>
      <c r="B1362" s="276" t="s">
        <v>2686</v>
      </c>
      <c r="C1362" s="237" t="s">
        <v>2687</v>
      </c>
      <c r="D1362" s="238" t="s">
        <v>1532</v>
      </c>
      <c r="E1362" s="240">
        <v>0.03</v>
      </c>
      <c r="F1362" s="232">
        <v>14.13</v>
      </c>
      <c r="G1362" s="231">
        <f t="shared" si="143"/>
        <v>0.42</v>
      </c>
    </row>
    <row r="1363" spans="1:7" ht="22.5" x14ac:dyDescent="0.2">
      <c r="A1363" s="266" t="s">
        <v>2176</v>
      </c>
      <c r="B1363" s="276" t="s">
        <v>2235</v>
      </c>
      <c r="C1363" s="237" t="s">
        <v>2236</v>
      </c>
      <c r="D1363" s="238" t="s">
        <v>1532</v>
      </c>
      <c r="E1363" s="240">
        <v>0.1</v>
      </c>
      <c r="F1363" s="232">
        <v>18.5</v>
      </c>
      <c r="G1363" s="231">
        <f t="shared" si="143"/>
        <v>1.85</v>
      </c>
    </row>
    <row r="1364" spans="1:7" x14ac:dyDescent="0.2">
      <c r="A1364" s="225"/>
      <c r="B1364" s="226"/>
      <c r="C1364" s="227"/>
      <c r="D1364" s="228"/>
      <c r="E1364" s="229"/>
      <c r="F1364" s="232"/>
      <c r="G1364" s="231"/>
    </row>
    <row r="1365" spans="1:7" x14ac:dyDescent="0.2">
      <c r="A1365" s="225"/>
      <c r="B1365" s="226"/>
      <c r="C1365" s="227"/>
      <c r="D1365" s="228"/>
      <c r="E1365" s="229"/>
      <c r="F1365" s="232"/>
      <c r="G1365" s="231"/>
    </row>
    <row r="1366" spans="1:7" ht="52.5" x14ac:dyDescent="0.2">
      <c r="A1366" s="218" t="s">
        <v>948</v>
      </c>
      <c r="B1366" s="233" t="s">
        <v>2683</v>
      </c>
      <c r="C1366" s="220" t="s">
        <v>657</v>
      </c>
      <c r="D1366" s="221" t="s">
        <v>28</v>
      </c>
      <c r="E1366" s="222">
        <v>1</v>
      </c>
      <c r="F1366" s="223"/>
      <c r="G1366" s="224">
        <f>SUM(G1367:G1370)</f>
        <v>189.82</v>
      </c>
    </row>
    <row r="1367" spans="1:7" ht="22.5" x14ac:dyDescent="0.2">
      <c r="A1367" s="241" t="s">
        <v>2170</v>
      </c>
      <c r="B1367" s="235" t="s">
        <v>2684</v>
      </c>
      <c r="C1367" s="237" t="s">
        <v>2685</v>
      </c>
      <c r="D1367" s="238" t="s">
        <v>12</v>
      </c>
      <c r="E1367" s="240">
        <v>0.54</v>
      </c>
      <c r="F1367" s="231">
        <v>12.9</v>
      </c>
      <c r="G1367" s="231">
        <f>ROUND(E1367*F1367,2)</f>
        <v>6.97</v>
      </c>
    </row>
    <row r="1368" spans="1:7" ht="22.5" x14ac:dyDescent="0.2">
      <c r="A1368" s="241" t="s">
        <v>2173</v>
      </c>
      <c r="B1368" s="235" t="s">
        <v>328</v>
      </c>
      <c r="C1368" s="237" t="s">
        <v>657</v>
      </c>
      <c r="D1368" s="238" t="s">
        <v>28</v>
      </c>
      <c r="E1368" s="240">
        <v>1</v>
      </c>
      <c r="F1368" s="231">
        <v>166.53</v>
      </c>
      <c r="G1368" s="231">
        <f>ROUND(E1368*F1368,2)</f>
        <v>166.53</v>
      </c>
    </row>
    <row r="1369" spans="1:7" ht="22.5" x14ac:dyDescent="0.2">
      <c r="A1369" s="241" t="s">
        <v>2176</v>
      </c>
      <c r="B1369" s="235" t="s">
        <v>2686</v>
      </c>
      <c r="C1369" s="237" t="s">
        <v>2687</v>
      </c>
      <c r="D1369" s="238" t="s">
        <v>1532</v>
      </c>
      <c r="E1369" s="240">
        <v>0.5</v>
      </c>
      <c r="F1369" s="231">
        <v>14.13</v>
      </c>
      <c r="G1369" s="231">
        <f>ROUND(E1369*F1369,2)</f>
        <v>7.07</v>
      </c>
    </row>
    <row r="1370" spans="1:7" ht="22.5" x14ac:dyDescent="0.2">
      <c r="A1370" s="241" t="s">
        <v>2179</v>
      </c>
      <c r="B1370" s="235" t="s">
        <v>2235</v>
      </c>
      <c r="C1370" s="237" t="s">
        <v>2236</v>
      </c>
      <c r="D1370" s="238" t="s">
        <v>1532</v>
      </c>
      <c r="E1370" s="240">
        <v>0.5</v>
      </c>
      <c r="F1370" s="232">
        <v>18.5</v>
      </c>
      <c r="G1370" s="231">
        <f>ROUND(E1370*F1370,2)</f>
        <v>9.25</v>
      </c>
    </row>
    <row r="1371" spans="1:7" x14ac:dyDescent="0.2">
      <c r="A1371" s="225"/>
      <c r="B1371" s="226"/>
      <c r="C1371" s="227"/>
      <c r="D1371" s="228"/>
      <c r="E1371" s="229"/>
      <c r="F1371" s="232"/>
      <c r="G1371" s="231"/>
    </row>
    <row r="1372" spans="1:7" x14ac:dyDescent="0.2">
      <c r="A1372" s="225"/>
      <c r="B1372" s="226"/>
      <c r="C1372" s="227"/>
      <c r="D1372" s="228"/>
      <c r="E1372" s="229"/>
      <c r="F1372" s="232"/>
      <c r="G1372" s="231"/>
    </row>
    <row r="1373" spans="1:7" ht="73.5" x14ac:dyDescent="0.2">
      <c r="A1373" s="218" t="s">
        <v>949</v>
      </c>
      <c r="B1373" s="233" t="s">
        <v>2244</v>
      </c>
      <c r="C1373" s="220" t="s">
        <v>2898</v>
      </c>
      <c r="D1373" s="221" t="s">
        <v>28</v>
      </c>
      <c r="E1373" s="222">
        <v>1</v>
      </c>
      <c r="F1373" s="223"/>
      <c r="G1373" s="224">
        <f>SUM(G1374:G1375)</f>
        <v>150.12</v>
      </c>
    </row>
    <row r="1374" spans="1:7" ht="33.75" x14ac:dyDescent="0.2">
      <c r="A1374" s="225" t="s">
        <v>2170</v>
      </c>
      <c r="B1374" s="226" t="s">
        <v>328</v>
      </c>
      <c r="C1374" s="227" t="s">
        <v>2899</v>
      </c>
      <c r="D1374" s="228" t="s">
        <v>28</v>
      </c>
      <c r="E1374" s="229">
        <v>1</v>
      </c>
      <c r="F1374" s="232">
        <v>133.16</v>
      </c>
      <c r="G1374" s="231">
        <f>ROUND(E1374*F1374,2)</f>
        <v>133.16</v>
      </c>
    </row>
    <row r="1375" spans="1:7" ht="22.5" x14ac:dyDescent="0.2">
      <c r="A1375" s="225" t="s">
        <v>2173</v>
      </c>
      <c r="B1375" s="235" t="s">
        <v>2686</v>
      </c>
      <c r="C1375" s="237" t="s">
        <v>2687</v>
      </c>
      <c r="D1375" s="238" t="s">
        <v>1532</v>
      </c>
      <c r="E1375" s="240">
        <v>1.2</v>
      </c>
      <c r="F1375" s="231">
        <v>14.13</v>
      </c>
      <c r="G1375" s="231">
        <f>ROUND(E1375*F1375,2)</f>
        <v>16.96</v>
      </c>
    </row>
    <row r="1376" spans="1:7" x14ac:dyDescent="0.2">
      <c r="A1376" s="225"/>
      <c r="B1376" s="226"/>
      <c r="C1376" s="227"/>
      <c r="D1376" s="228"/>
      <c r="E1376" s="229"/>
      <c r="F1376" s="232"/>
      <c r="G1376" s="231"/>
    </row>
    <row r="1377" spans="1:7" x14ac:dyDescent="0.2">
      <c r="A1377" s="225"/>
      <c r="B1377" s="226"/>
      <c r="C1377" s="227"/>
      <c r="D1377" s="228"/>
      <c r="E1377" s="229"/>
      <c r="F1377" s="232"/>
      <c r="G1377" s="231"/>
    </row>
    <row r="1378" spans="1:7" ht="73.5" x14ac:dyDescent="0.2">
      <c r="A1378" s="218" t="s">
        <v>950</v>
      </c>
      <c r="B1378" s="233" t="s">
        <v>2244</v>
      </c>
      <c r="C1378" s="220" t="s">
        <v>288</v>
      </c>
      <c r="D1378" s="221" t="s">
        <v>28</v>
      </c>
      <c r="E1378" s="222">
        <v>1</v>
      </c>
      <c r="F1378" s="223"/>
      <c r="G1378" s="224">
        <f>SUM(G1379:G1390)</f>
        <v>329.05999999999995</v>
      </c>
    </row>
    <row r="1379" spans="1:7" ht="22.5" x14ac:dyDescent="0.2">
      <c r="A1379" s="239" t="s">
        <v>2170</v>
      </c>
      <c r="B1379" s="235" t="s">
        <v>2900</v>
      </c>
      <c r="C1379" s="237" t="s">
        <v>2901</v>
      </c>
      <c r="D1379" s="238" t="s">
        <v>734</v>
      </c>
      <c r="E1379" s="240">
        <v>1.1759999999999999</v>
      </c>
      <c r="F1379" s="232">
        <v>92.16</v>
      </c>
      <c r="G1379" s="231">
        <f t="shared" ref="G1379:G1390" si="144">ROUND(E1379*F1379,2)</f>
        <v>108.38</v>
      </c>
    </row>
    <row r="1380" spans="1:7" ht="33.75" x14ac:dyDescent="0.2">
      <c r="A1380" s="239" t="s">
        <v>2173</v>
      </c>
      <c r="B1380" s="235" t="s">
        <v>254</v>
      </c>
      <c r="C1380" s="237" t="s">
        <v>2902</v>
      </c>
      <c r="D1380" s="238" t="s">
        <v>734</v>
      </c>
      <c r="E1380" s="240">
        <v>1.1120000000000001</v>
      </c>
      <c r="F1380" s="232">
        <v>29.86</v>
      </c>
      <c r="G1380" s="231">
        <f t="shared" si="144"/>
        <v>33.200000000000003</v>
      </c>
    </row>
    <row r="1381" spans="1:7" ht="56.25" x14ac:dyDescent="0.2">
      <c r="A1381" s="239" t="s">
        <v>2176</v>
      </c>
      <c r="B1381" s="235" t="s">
        <v>2903</v>
      </c>
      <c r="C1381" s="237" t="s">
        <v>2904</v>
      </c>
      <c r="D1381" s="238" t="s">
        <v>2147</v>
      </c>
      <c r="E1381" s="240">
        <v>0.48</v>
      </c>
      <c r="F1381" s="231">
        <v>44.78</v>
      </c>
      <c r="G1381" s="231">
        <f t="shared" si="144"/>
        <v>21.49</v>
      </c>
    </row>
    <row r="1382" spans="1:7" ht="45" x14ac:dyDescent="0.2">
      <c r="A1382" s="239" t="s">
        <v>2179</v>
      </c>
      <c r="B1382" s="235" t="s">
        <v>119</v>
      </c>
      <c r="C1382" s="237" t="s">
        <v>2905</v>
      </c>
      <c r="D1382" s="238" t="s">
        <v>2147</v>
      </c>
      <c r="E1382" s="240">
        <v>0.48</v>
      </c>
      <c r="F1382" s="232">
        <v>3.14</v>
      </c>
      <c r="G1382" s="231">
        <f t="shared" si="144"/>
        <v>1.51</v>
      </c>
    </row>
    <row r="1383" spans="1:7" ht="33.75" x14ac:dyDescent="0.2">
      <c r="A1383" s="239" t="s">
        <v>2182</v>
      </c>
      <c r="B1383" s="235" t="s">
        <v>2906</v>
      </c>
      <c r="C1383" s="237" t="s">
        <v>2907</v>
      </c>
      <c r="D1383" s="238" t="s">
        <v>2147</v>
      </c>
      <c r="E1383" s="240">
        <v>0.48</v>
      </c>
      <c r="F1383" s="231">
        <v>33.33</v>
      </c>
      <c r="G1383" s="231">
        <f t="shared" si="144"/>
        <v>16</v>
      </c>
    </row>
    <row r="1384" spans="1:7" ht="22.5" x14ac:dyDescent="0.2">
      <c r="A1384" s="239" t="s">
        <v>2185</v>
      </c>
      <c r="B1384" s="235" t="s">
        <v>2908</v>
      </c>
      <c r="C1384" s="237" t="s">
        <v>2909</v>
      </c>
      <c r="D1384" s="238" t="s">
        <v>12</v>
      </c>
      <c r="E1384" s="240">
        <v>0.4</v>
      </c>
      <c r="F1384" s="231">
        <v>15.07</v>
      </c>
      <c r="G1384" s="231">
        <f t="shared" si="144"/>
        <v>6.03</v>
      </c>
    </row>
    <row r="1385" spans="1:7" ht="22.5" x14ac:dyDescent="0.2">
      <c r="A1385" s="239" t="s">
        <v>2188</v>
      </c>
      <c r="B1385" s="235" t="s">
        <v>2910</v>
      </c>
      <c r="C1385" s="237" t="s">
        <v>2911</v>
      </c>
      <c r="D1385" s="238" t="s">
        <v>734</v>
      </c>
      <c r="E1385" s="240">
        <v>1.4E-2</v>
      </c>
      <c r="F1385" s="231">
        <v>535.41999999999996</v>
      </c>
      <c r="G1385" s="231">
        <f t="shared" si="144"/>
        <v>7.5</v>
      </c>
    </row>
    <row r="1386" spans="1:7" ht="45" x14ac:dyDescent="0.2">
      <c r="A1386" s="239" t="s">
        <v>2191</v>
      </c>
      <c r="B1386" s="235" t="s">
        <v>2912</v>
      </c>
      <c r="C1386" s="237" t="s">
        <v>2913</v>
      </c>
      <c r="D1386" s="238" t="s">
        <v>734</v>
      </c>
      <c r="E1386" s="240">
        <v>6.8000000000000005E-2</v>
      </c>
      <c r="F1386" s="231">
        <v>176.52</v>
      </c>
      <c r="G1386" s="231">
        <f t="shared" si="144"/>
        <v>12</v>
      </c>
    </row>
    <row r="1387" spans="1:7" ht="22.5" x14ac:dyDescent="0.2">
      <c r="A1387" s="239" t="s">
        <v>2194</v>
      </c>
      <c r="B1387" s="235" t="s">
        <v>2408</v>
      </c>
      <c r="C1387" s="237" t="s">
        <v>2914</v>
      </c>
      <c r="D1387" s="238" t="s">
        <v>29</v>
      </c>
      <c r="E1387" s="240">
        <v>3.12</v>
      </c>
      <c r="F1387" s="231">
        <v>4.2699999999999996</v>
      </c>
      <c r="G1387" s="231">
        <f t="shared" si="144"/>
        <v>13.32</v>
      </c>
    </row>
    <row r="1388" spans="1:7" ht="22.5" x14ac:dyDescent="0.2">
      <c r="A1388" s="239" t="s">
        <v>2197</v>
      </c>
      <c r="B1388" s="276" t="s">
        <v>2915</v>
      </c>
      <c r="C1388" s="237" t="s">
        <v>2916</v>
      </c>
      <c r="D1388" s="238" t="s">
        <v>28</v>
      </c>
      <c r="E1388" s="240">
        <v>1</v>
      </c>
      <c r="F1388" s="230">
        <v>50.35</v>
      </c>
      <c r="G1388" s="279">
        <f t="shared" si="144"/>
        <v>50.35</v>
      </c>
    </row>
    <row r="1389" spans="1:7" ht="45" x14ac:dyDescent="0.2">
      <c r="A1389" s="239" t="s">
        <v>2200</v>
      </c>
      <c r="B1389" s="235" t="s">
        <v>901</v>
      </c>
      <c r="C1389" s="237" t="s">
        <v>2917</v>
      </c>
      <c r="D1389" s="238" t="s">
        <v>28</v>
      </c>
      <c r="E1389" s="240">
        <v>1</v>
      </c>
      <c r="F1389" s="232">
        <v>43.82</v>
      </c>
      <c r="G1389" s="231">
        <f t="shared" si="144"/>
        <v>43.82</v>
      </c>
    </row>
    <row r="1390" spans="1:7" x14ac:dyDescent="0.2">
      <c r="A1390" s="239" t="s">
        <v>2203</v>
      </c>
      <c r="B1390" s="235" t="s">
        <v>328</v>
      </c>
      <c r="C1390" s="237" t="s">
        <v>2918</v>
      </c>
      <c r="D1390" s="238" t="s">
        <v>28</v>
      </c>
      <c r="E1390" s="240">
        <v>1</v>
      </c>
      <c r="F1390" s="232">
        <v>15.46</v>
      </c>
      <c r="G1390" s="231">
        <f t="shared" si="144"/>
        <v>15.46</v>
      </c>
    </row>
    <row r="1391" spans="1:7" x14ac:dyDescent="0.2">
      <c r="A1391" s="225"/>
      <c r="B1391" s="226"/>
      <c r="C1391" s="227"/>
      <c r="D1391" s="228"/>
      <c r="E1391" s="229"/>
      <c r="F1391" s="232"/>
      <c r="G1391" s="231"/>
    </row>
    <row r="1392" spans="1:7" x14ac:dyDescent="0.2">
      <c r="A1392" s="225"/>
      <c r="B1392" s="226"/>
      <c r="C1392" s="227"/>
      <c r="D1392" s="228"/>
      <c r="E1392" s="229"/>
      <c r="F1392" s="232"/>
      <c r="G1392" s="231"/>
    </row>
    <row r="1393" spans="1:7" ht="31.5" x14ac:dyDescent="0.2">
      <c r="A1393" s="218" t="s">
        <v>951</v>
      </c>
      <c r="B1393" s="275" t="s">
        <v>2919</v>
      </c>
      <c r="C1393" s="220" t="s">
        <v>658</v>
      </c>
      <c r="D1393" s="221" t="s">
        <v>28</v>
      </c>
      <c r="E1393" s="222">
        <v>1</v>
      </c>
      <c r="F1393" s="223"/>
      <c r="G1393" s="224">
        <f>SUM(G1394:G1397)</f>
        <v>109.12</v>
      </c>
    </row>
    <row r="1394" spans="1:7" x14ac:dyDescent="0.2">
      <c r="A1394" s="266" t="s">
        <v>2170</v>
      </c>
      <c r="B1394" s="235" t="s">
        <v>2247</v>
      </c>
      <c r="C1394" s="237" t="s">
        <v>2920</v>
      </c>
      <c r="D1394" s="238" t="s">
        <v>29</v>
      </c>
      <c r="E1394" s="240">
        <v>0.64</v>
      </c>
      <c r="F1394" s="232">
        <v>7.69</v>
      </c>
      <c r="G1394" s="231">
        <f t="shared" ref="G1394:G1397" si="145">ROUND(E1394*F1394,2)</f>
        <v>4.92</v>
      </c>
    </row>
    <row r="1395" spans="1:7" ht="33.75" x14ac:dyDescent="0.2">
      <c r="A1395" s="266" t="s">
        <v>2173</v>
      </c>
      <c r="B1395" s="235" t="s">
        <v>2921</v>
      </c>
      <c r="C1395" s="237" t="s">
        <v>2922</v>
      </c>
      <c r="D1395" s="238" t="s">
        <v>28</v>
      </c>
      <c r="E1395" s="240">
        <v>1</v>
      </c>
      <c r="F1395" s="232">
        <v>79.44</v>
      </c>
      <c r="G1395" s="231">
        <f t="shared" si="145"/>
        <v>79.44</v>
      </c>
    </row>
    <row r="1396" spans="1:7" ht="22.5" x14ac:dyDescent="0.2">
      <c r="A1396" s="266" t="s">
        <v>2176</v>
      </c>
      <c r="B1396" s="235" t="s">
        <v>2235</v>
      </c>
      <c r="C1396" s="237" t="s">
        <v>2236</v>
      </c>
      <c r="D1396" s="238" t="s">
        <v>1532</v>
      </c>
      <c r="E1396" s="240">
        <v>0.8</v>
      </c>
      <c r="F1396" s="232">
        <v>18.5</v>
      </c>
      <c r="G1396" s="231">
        <f t="shared" si="145"/>
        <v>14.8</v>
      </c>
    </row>
    <row r="1397" spans="1:7" x14ac:dyDescent="0.2">
      <c r="A1397" s="266" t="s">
        <v>2179</v>
      </c>
      <c r="B1397" s="235" t="s">
        <v>2174</v>
      </c>
      <c r="C1397" s="237" t="s">
        <v>2175</v>
      </c>
      <c r="D1397" s="238" t="s">
        <v>1532</v>
      </c>
      <c r="E1397" s="240">
        <v>0.8</v>
      </c>
      <c r="F1397" s="232">
        <v>12.45</v>
      </c>
      <c r="G1397" s="231">
        <f t="shared" si="145"/>
        <v>9.9600000000000009</v>
      </c>
    </row>
    <row r="1398" spans="1:7" x14ac:dyDescent="0.2">
      <c r="A1398" s="225"/>
      <c r="B1398" s="226"/>
      <c r="C1398" s="227"/>
      <c r="D1398" s="228"/>
      <c r="E1398" s="229"/>
      <c r="F1398" s="232"/>
      <c r="G1398" s="231"/>
    </row>
    <row r="1399" spans="1:7" x14ac:dyDescent="0.2">
      <c r="A1399" s="225"/>
      <c r="B1399" s="226"/>
      <c r="C1399" s="227"/>
      <c r="D1399" s="228"/>
      <c r="E1399" s="229"/>
      <c r="F1399" s="232"/>
      <c r="G1399" s="231"/>
    </row>
    <row r="1400" spans="1:7" ht="31.5" x14ac:dyDescent="0.2">
      <c r="A1400" s="218" t="s">
        <v>952</v>
      </c>
      <c r="B1400" s="233" t="s">
        <v>2244</v>
      </c>
      <c r="C1400" s="220" t="s">
        <v>659</v>
      </c>
      <c r="D1400" s="221" t="s">
        <v>28</v>
      </c>
      <c r="E1400" s="222">
        <v>1</v>
      </c>
      <c r="F1400" s="223"/>
      <c r="G1400" s="224">
        <f>SUM(G1401:G1403)</f>
        <v>320.33999999999997</v>
      </c>
    </row>
    <row r="1401" spans="1:7" ht="22.5" x14ac:dyDescent="0.2">
      <c r="A1401" s="266" t="s">
        <v>2170</v>
      </c>
      <c r="B1401" s="235" t="s">
        <v>2418</v>
      </c>
      <c r="C1401" s="237" t="s">
        <v>2419</v>
      </c>
      <c r="D1401" s="238" t="s">
        <v>1532</v>
      </c>
      <c r="E1401" s="240">
        <v>1</v>
      </c>
      <c r="F1401" s="232">
        <v>12.89</v>
      </c>
      <c r="G1401" s="231">
        <f t="shared" ref="G1401:G1403" si="146">ROUND(E1401*F1401,2)</f>
        <v>12.89</v>
      </c>
    </row>
    <row r="1402" spans="1:7" x14ac:dyDescent="0.2">
      <c r="A1402" s="266" t="s">
        <v>2173</v>
      </c>
      <c r="B1402" s="235" t="s">
        <v>2174</v>
      </c>
      <c r="C1402" s="237" t="s">
        <v>2175</v>
      </c>
      <c r="D1402" s="238" t="s">
        <v>1532</v>
      </c>
      <c r="E1402" s="240">
        <v>1</v>
      </c>
      <c r="F1402" s="232">
        <v>12.45</v>
      </c>
      <c r="G1402" s="231">
        <f t="shared" si="146"/>
        <v>12.45</v>
      </c>
    </row>
    <row r="1403" spans="1:7" ht="22.5" x14ac:dyDescent="0.2">
      <c r="A1403" s="266" t="s">
        <v>2176</v>
      </c>
      <c r="B1403" s="235" t="s">
        <v>328</v>
      </c>
      <c r="C1403" s="237" t="s">
        <v>2923</v>
      </c>
      <c r="D1403" s="238" t="s">
        <v>28</v>
      </c>
      <c r="E1403" s="240">
        <v>1</v>
      </c>
      <c r="F1403" s="232">
        <v>295</v>
      </c>
      <c r="G1403" s="231">
        <f t="shared" si="146"/>
        <v>295</v>
      </c>
    </row>
    <row r="1404" spans="1:7" x14ac:dyDescent="0.2">
      <c r="A1404" s="225"/>
      <c r="B1404" s="226"/>
      <c r="C1404" s="227"/>
      <c r="D1404" s="228"/>
      <c r="E1404" s="229"/>
      <c r="F1404" s="232"/>
      <c r="G1404" s="231"/>
    </row>
    <row r="1405" spans="1:7" x14ac:dyDescent="0.2">
      <c r="A1405" s="225"/>
      <c r="B1405" s="226"/>
      <c r="C1405" s="227"/>
      <c r="D1405" s="228"/>
      <c r="E1405" s="229"/>
      <c r="F1405" s="232"/>
      <c r="G1405" s="231"/>
    </row>
    <row r="1406" spans="1:7" ht="63" x14ac:dyDescent="0.2">
      <c r="A1406" s="218" t="s">
        <v>953</v>
      </c>
      <c r="B1406" s="219" t="s">
        <v>2244</v>
      </c>
      <c r="C1406" s="220" t="s">
        <v>660</v>
      </c>
      <c r="D1406" s="221" t="s">
        <v>2169</v>
      </c>
      <c r="E1406" s="222">
        <v>1</v>
      </c>
      <c r="F1406" s="223"/>
      <c r="G1406" s="224">
        <f>SUM(G1407:G1430)</f>
        <v>1890.4999999999998</v>
      </c>
    </row>
    <row r="1407" spans="1:7" ht="22.5" x14ac:dyDescent="0.2">
      <c r="A1407" s="249" t="s">
        <v>2170</v>
      </c>
      <c r="B1407" s="226"/>
      <c r="C1407" s="250" t="s">
        <v>2924</v>
      </c>
      <c r="D1407" s="251"/>
      <c r="E1407" s="252"/>
      <c r="F1407" s="253"/>
      <c r="G1407" s="254"/>
    </row>
    <row r="1408" spans="1:7" ht="22.5" x14ac:dyDescent="0.2">
      <c r="A1408" s="225" t="s">
        <v>2261</v>
      </c>
      <c r="B1408" s="226" t="s">
        <v>329</v>
      </c>
      <c r="C1408" s="227" t="s">
        <v>89</v>
      </c>
      <c r="D1408" s="228" t="s">
        <v>734</v>
      </c>
      <c r="E1408" s="229">
        <v>0.54</v>
      </c>
      <c r="F1408" s="232">
        <v>58.41</v>
      </c>
      <c r="G1408" s="231">
        <f t="shared" ref="G1408:G1420" si="147">ROUND(E1408*F1408,2)</f>
        <v>31.54</v>
      </c>
    </row>
    <row r="1409" spans="1:7" x14ac:dyDescent="0.2">
      <c r="A1409" s="225" t="s">
        <v>2338</v>
      </c>
      <c r="B1409" s="226" t="s">
        <v>254</v>
      </c>
      <c r="C1409" s="227" t="s">
        <v>88</v>
      </c>
      <c r="D1409" s="228" t="s">
        <v>734</v>
      </c>
      <c r="E1409" s="229">
        <v>0.19</v>
      </c>
      <c r="F1409" s="232">
        <v>29.86</v>
      </c>
      <c r="G1409" s="231">
        <f t="shared" si="147"/>
        <v>5.67</v>
      </c>
    </row>
    <row r="1410" spans="1:7" ht="22.5" x14ac:dyDescent="0.2">
      <c r="A1410" s="225" t="s">
        <v>2341</v>
      </c>
      <c r="B1410" s="226" t="s">
        <v>207</v>
      </c>
      <c r="C1410" s="227" t="s">
        <v>2925</v>
      </c>
      <c r="D1410" s="228" t="s">
        <v>734</v>
      </c>
      <c r="E1410" s="229">
        <v>3.7999999999999999E-2</v>
      </c>
      <c r="F1410" s="232">
        <v>433.52</v>
      </c>
      <c r="G1410" s="231">
        <f t="shared" si="147"/>
        <v>16.47</v>
      </c>
    </row>
    <row r="1411" spans="1:7" ht="22.5" x14ac:dyDescent="0.2">
      <c r="A1411" s="225" t="s">
        <v>2344</v>
      </c>
      <c r="B1411" s="226" t="s">
        <v>1407</v>
      </c>
      <c r="C1411" s="227" t="s">
        <v>2926</v>
      </c>
      <c r="D1411" s="228" t="s">
        <v>734</v>
      </c>
      <c r="E1411" s="229">
        <v>7.0000000000000007E-2</v>
      </c>
      <c r="F1411" s="232">
        <v>1992.96</v>
      </c>
      <c r="G1411" s="231">
        <f t="shared" si="147"/>
        <v>139.51</v>
      </c>
    </row>
    <row r="1412" spans="1:7" ht="33.75" x14ac:dyDescent="0.2">
      <c r="A1412" s="225" t="s">
        <v>2347</v>
      </c>
      <c r="B1412" s="235" t="s">
        <v>2927</v>
      </c>
      <c r="C1412" s="237" t="s">
        <v>2928</v>
      </c>
      <c r="D1412" s="238" t="s">
        <v>2147</v>
      </c>
      <c r="E1412" s="229">
        <v>1.36</v>
      </c>
      <c r="F1412" s="232">
        <v>106.53</v>
      </c>
      <c r="G1412" s="231">
        <f t="shared" si="147"/>
        <v>144.88</v>
      </c>
    </row>
    <row r="1413" spans="1:7" ht="56.25" x14ac:dyDescent="0.2">
      <c r="A1413" s="225" t="s">
        <v>2528</v>
      </c>
      <c r="B1413" s="226" t="s">
        <v>535</v>
      </c>
      <c r="C1413" s="227" t="s">
        <v>537</v>
      </c>
      <c r="D1413" s="228" t="s">
        <v>2147</v>
      </c>
      <c r="E1413" s="229">
        <v>2.72</v>
      </c>
      <c r="F1413" s="232">
        <v>5.63</v>
      </c>
      <c r="G1413" s="231">
        <f t="shared" si="147"/>
        <v>15.31</v>
      </c>
    </row>
    <row r="1414" spans="1:7" ht="45" x14ac:dyDescent="0.2">
      <c r="A1414" s="225" t="s">
        <v>2531</v>
      </c>
      <c r="B1414" s="226" t="s">
        <v>417</v>
      </c>
      <c r="C1414" s="227" t="s">
        <v>418</v>
      </c>
      <c r="D1414" s="228" t="s">
        <v>2147</v>
      </c>
      <c r="E1414" s="229">
        <v>2.72</v>
      </c>
      <c r="F1414" s="232">
        <v>38.99</v>
      </c>
      <c r="G1414" s="231">
        <f t="shared" si="147"/>
        <v>106.05</v>
      </c>
    </row>
    <row r="1415" spans="1:7" ht="33.75" x14ac:dyDescent="0.2">
      <c r="A1415" s="225" t="s">
        <v>2477</v>
      </c>
      <c r="B1415" s="226" t="s">
        <v>462</v>
      </c>
      <c r="C1415" s="227" t="s">
        <v>468</v>
      </c>
      <c r="D1415" s="228" t="s">
        <v>2147</v>
      </c>
      <c r="E1415" s="229">
        <v>2.72</v>
      </c>
      <c r="F1415" s="232">
        <v>1.8</v>
      </c>
      <c r="G1415" s="231">
        <f t="shared" si="147"/>
        <v>4.9000000000000004</v>
      </c>
    </row>
    <row r="1416" spans="1:7" ht="22.5" x14ac:dyDescent="0.2">
      <c r="A1416" s="225" t="s">
        <v>2478</v>
      </c>
      <c r="B1416" s="226" t="s">
        <v>463</v>
      </c>
      <c r="C1416" s="227" t="s">
        <v>469</v>
      </c>
      <c r="D1416" s="228" t="s">
        <v>2147</v>
      </c>
      <c r="E1416" s="229">
        <v>2.72</v>
      </c>
      <c r="F1416" s="232">
        <v>18.55</v>
      </c>
      <c r="G1416" s="231">
        <f t="shared" si="147"/>
        <v>50.46</v>
      </c>
    </row>
    <row r="1417" spans="1:7" ht="33.75" x14ac:dyDescent="0.2">
      <c r="A1417" s="225" t="s">
        <v>2929</v>
      </c>
      <c r="B1417" s="226" t="s">
        <v>471</v>
      </c>
      <c r="C1417" s="227" t="s">
        <v>470</v>
      </c>
      <c r="D1417" s="228" t="s">
        <v>2147</v>
      </c>
      <c r="E1417" s="229">
        <v>2.72</v>
      </c>
      <c r="F1417" s="232">
        <v>17.52</v>
      </c>
      <c r="G1417" s="231">
        <f t="shared" si="147"/>
        <v>47.65</v>
      </c>
    </row>
    <row r="1418" spans="1:7" ht="33.75" x14ac:dyDescent="0.2">
      <c r="A1418" s="225" t="s">
        <v>2930</v>
      </c>
      <c r="B1418" s="226" t="s">
        <v>2931</v>
      </c>
      <c r="C1418" s="227" t="s">
        <v>2932</v>
      </c>
      <c r="D1418" s="228" t="s">
        <v>2147</v>
      </c>
      <c r="E1418" s="229">
        <v>0.5</v>
      </c>
      <c r="F1418" s="232">
        <v>617.49</v>
      </c>
      <c r="G1418" s="231">
        <f t="shared" si="147"/>
        <v>308.75</v>
      </c>
    </row>
    <row r="1419" spans="1:7" ht="22.5" x14ac:dyDescent="0.2">
      <c r="A1419" s="225" t="s">
        <v>2933</v>
      </c>
      <c r="B1419" s="226" t="s">
        <v>124</v>
      </c>
      <c r="C1419" s="227" t="s">
        <v>2934</v>
      </c>
      <c r="D1419" s="228" t="s">
        <v>2147</v>
      </c>
      <c r="E1419" s="229">
        <v>1.5</v>
      </c>
      <c r="F1419" s="232">
        <v>21.88</v>
      </c>
      <c r="G1419" s="231">
        <f t="shared" si="147"/>
        <v>32.82</v>
      </c>
    </row>
    <row r="1420" spans="1:7" ht="33.75" x14ac:dyDescent="0.2">
      <c r="A1420" s="225" t="s">
        <v>2935</v>
      </c>
      <c r="B1420" s="226" t="s">
        <v>125</v>
      </c>
      <c r="C1420" s="227" t="s">
        <v>2936</v>
      </c>
      <c r="D1420" s="228" t="s">
        <v>2147</v>
      </c>
      <c r="E1420" s="229">
        <v>1.5</v>
      </c>
      <c r="F1420" s="232">
        <v>16.440000000000001</v>
      </c>
      <c r="G1420" s="231">
        <f t="shared" si="147"/>
        <v>24.66</v>
      </c>
    </row>
    <row r="1421" spans="1:7" x14ac:dyDescent="0.2">
      <c r="A1421" s="225"/>
      <c r="B1421" s="226"/>
      <c r="C1421" s="227"/>
      <c r="D1421" s="228"/>
      <c r="E1421" s="229"/>
      <c r="F1421" s="232"/>
      <c r="G1421" s="231"/>
    </row>
    <row r="1422" spans="1:7" ht="22.5" x14ac:dyDescent="0.2">
      <c r="A1422" s="225" t="s">
        <v>2173</v>
      </c>
      <c r="B1422" s="226" t="s">
        <v>2937</v>
      </c>
      <c r="C1422" s="227" t="s">
        <v>2938</v>
      </c>
      <c r="D1422" s="228" t="s">
        <v>28</v>
      </c>
      <c r="E1422" s="229">
        <v>1</v>
      </c>
      <c r="F1422" s="232">
        <v>450.69</v>
      </c>
      <c r="G1422" s="231">
        <f t="shared" ref="G1422:G1430" si="148">ROUND(E1422*F1422,2)</f>
        <v>450.69</v>
      </c>
    </row>
    <row r="1423" spans="1:7" ht="22.5" x14ac:dyDescent="0.2">
      <c r="A1423" s="225" t="s">
        <v>2176</v>
      </c>
      <c r="B1423" s="235" t="s">
        <v>2235</v>
      </c>
      <c r="C1423" s="237" t="s">
        <v>2851</v>
      </c>
      <c r="D1423" s="238" t="s">
        <v>1532</v>
      </c>
      <c r="E1423" s="240">
        <v>6</v>
      </c>
      <c r="F1423" s="232">
        <v>18.5</v>
      </c>
      <c r="G1423" s="231">
        <f t="shared" si="148"/>
        <v>111</v>
      </c>
    </row>
    <row r="1424" spans="1:7" x14ac:dyDescent="0.2">
      <c r="A1424" s="225" t="s">
        <v>2179</v>
      </c>
      <c r="B1424" s="235" t="s">
        <v>2174</v>
      </c>
      <c r="C1424" s="237" t="s">
        <v>2852</v>
      </c>
      <c r="D1424" s="238" t="s">
        <v>1532</v>
      </c>
      <c r="E1424" s="240">
        <v>6</v>
      </c>
      <c r="F1424" s="232">
        <v>12.45</v>
      </c>
      <c r="G1424" s="231">
        <f t="shared" si="148"/>
        <v>74.7</v>
      </c>
    </row>
    <row r="1425" spans="1:7" ht="45" x14ac:dyDescent="0.2">
      <c r="A1425" s="225" t="s">
        <v>2182</v>
      </c>
      <c r="B1425" s="226" t="s">
        <v>902</v>
      </c>
      <c r="C1425" s="227" t="s">
        <v>2939</v>
      </c>
      <c r="D1425" s="228" t="s">
        <v>28</v>
      </c>
      <c r="E1425" s="229">
        <v>2</v>
      </c>
      <c r="F1425" s="232">
        <v>54.49</v>
      </c>
      <c r="G1425" s="231">
        <f t="shared" si="148"/>
        <v>108.98</v>
      </c>
    </row>
    <row r="1426" spans="1:7" ht="45" x14ac:dyDescent="0.2">
      <c r="A1426" s="225" t="s">
        <v>2185</v>
      </c>
      <c r="B1426" s="226" t="s">
        <v>2940</v>
      </c>
      <c r="C1426" s="227" t="s">
        <v>2941</v>
      </c>
      <c r="D1426" s="228" t="s">
        <v>12</v>
      </c>
      <c r="E1426" s="229">
        <v>2</v>
      </c>
      <c r="F1426" s="232">
        <v>29.8</v>
      </c>
      <c r="G1426" s="231">
        <f t="shared" si="148"/>
        <v>59.6</v>
      </c>
    </row>
    <row r="1427" spans="1:7" ht="45" x14ac:dyDescent="0.2">
      <c r="A1427" s="225" t="s">
        <v>2188</v>
      </c>
      <c r="B1427" s="226" t="s">
        <v>2942</v>
      </c>
      <c r="C1427" s="227" t="s">
        <v>2943</v>
      </c>
      <c r="D1427" s="228" t="s">
        <v>28</v>
      </c>
      <c r="E1427" s="229">
        <v>2</v>
      </c>
      <c r="F1427" s="232">
        <v>16.27</v>
      </c>
      <c r="G1427" s="231">
        <f t="shared" si="148"/>
        <v>32.54</v>
      </c>
    </row>
    <row r="1428" spans="1:7" ht="45" x14ac:dyDescent="0.2">
      <c r="A1428" s="225" t="s">
        <v>2191</v>
      </c>
      <c r="B1428" s="226" t="s">
        <v>2944</v>
      </c>
      <c r="C1428" s="227" t="s">
        <v>2945</v>
      </c>
      <c r="D1428" s="228" t="s">
        <v>28</v>
      </c>
      <c r="E1428" s="229">
        <v>2</v>
      </c>
      <c r="F1428" s="232">
        <v>17.27</v>
      </c>
      <c r="G1428" s="231">
        <f t="shared" si="148"/>
        <v>34.54</v>
      </c>
    </row>
    <row r="1429" spans="1:7" ht="45" x14ac:dyDescent="0.2">
      <c r="A1429" s="225" t="s">
        <v>2194</v>
      </c>
      <c r="B1429" s="226" t="s">
        <v>2946</v>
      </c>
      <c r="C1429" s="227" t="s">
        <v>2947</v>
      </c>
      <c r="D1429" s="228" t="s">
        <v>28</v>
      </c>
      <c r="E1429" s="229">
        <v>2</v>
      </c>
      <c r="F1429" s="232">
        <v>23.34</v>
      </c>
      <c r="G1429" s="231">
        <f t="shared" si="148"/>
        <v>46.68</v>
      </c>
    </row>
    <row r="1430" spans="1:7" ht="33.75" x14ac:dyDescent="0.2">
      <c r="A1430" s="225" t="s">
        <v>2197</v>
      </c>
      <c r="B1430" s="226" t="s">
        <v>2948</v>
      </c>
      <c r="C1430" s="227" t="s">
        <v>2949</v>
      </c>
      <c r="D1430" s="228" t="s">
        <v>28</v>
      </c>
      <c r="E1430" s="229">
        <v>1</v>
      </c>
      <c r="F1430" s="232">
        <v>43.1</v>
      </c>
      <c r="G1430" s="231">
        <f t="shared" si="148"/>
        <v>43.1</v>
      </c>
    </row>
    <row r="1431" spans="1:7" x14ac:dyDescent="0.2">
      <c r="A1431" s="225"/>
      <c r="B1431" s="226"/>
      <c r="C1431" s="227"/>
      <c r="D1431" s="228"/>
      <c r="E1431" s="229"/>
      <c r="F1431" s="232"/>
      <c r="G1431" s="231"/>
    </row>
    <row r="1432" spans="1:7" x14ac:dyDescent="0.2">
      <c r="A1432" s="225"/>
      <c r="B1432" s="226"/>
      <c r="C1432" s="227"/>
      <c r="D1432" s="228"/>
      <c r="E1432" s="229"/>
      <c r="F1432" s="232"/>
      <c r="G1432" s="231"/>
    </row>
    <row r="1433" spans="1:7" ht="52.5" x14ac:dyDescent="0.2">
      <c r="A1433" s="218" t="s">
        <v>954</v>
      </c>
      <c r="B1433" s="219" t="s">
        <v>2244</v>
      </c>
      <c r="C1433" s="220" t="s">
        <v>661</v>
      </c>
      <c r="D1433" s="221" t="s">
        <v>2169</v>
      </c>
      <c r="E1433" s="222">
        <v>1</v>
      </c>
      <c r="F1433" s="223"/>
      <c r="G1433" s="224">
        <f>SUM(G1434:G1447)</f>
        <v>8456.25</v>
      </c>
    </row>
    <row r="1434" spans="1:7" ht="56.25" x14ac:dyDescent="0.2">
      <c r="A1434" s="225" t="s">
        <v>2170</v>
      </c>
      <c r="B1434" s="226" t="s">
        <v>328</v>
      </c>
      <c r="C1434" s="227" t="s">
        <v>2950</v>
      </c>
      <c r="D1434" s="228" t="s">
        <v>28</v>
      </c>
      <c r="E1434" s="229">
        <v>2</v>
      </c>
      <c r="F1434" s="232">
        <v>1831.66</v>
      </c>
      <c r="G1434" s="231">
        <f t="shared" ref="G1434:G1447" si="149">ROUND(E1434*F1434,2)</f>
        <v>3663.32</v>
      </c>
    </row>
    <row r="1435" spans="1:7" ht="22.5" x14ac:dyDescent="0.2">
      <c r="A1435" s="225" t="s">
        <v>2173</v>
      </c>
      <c r="B1435" s="226" t="s">
        <v>2951</v>
      </c>
      <c r="C1435" s="227" t="s">
        <v>2952</v>
      </c>
      <c r="D1435" s="228" t="s">
        <v>29</v>
      </c>
      <c r="E1435" s="229">
        <v>12</v>
      </c>
      <c r="F1435" s="232">
        <v>67.819999999999993</v>
      </c>
      <c r="G1435" s="231">
        <f t="shared" si="149"/>
        <v>813.84</v>
      </c>
    </row>
    <row r="1436" spans="1:7" ht="22.5" x14ac:dyDescent="0.2">
      <c r="A1436" s="225" t="s">
        <v>2176</v>
      </c>
      <c r="B1436" s="226" t="s">
        <v>2953</v>
      </c>
      <c r="C1436" s="227" t="s">
        <v>2954</v>
      </c>
      <c r="D1436" s="228" t="s">
        <v>28</v>
      </c>
      <c r="E1436" s="229">
        <v>2</v>
      </c>
      <c r="F1436" s="232">
        <v>505</v>
      </c>
      <c r="G1436" s="231">
        <f t="shared" si="149"/>
        <v>1010</v>
      </c>
    </row>
    <row r="1437" spans="1:7" ht="45" x14ac:dyDescent="0.2">
      <c r="A1437" s="225" t="s">
        <v>2179</v>
      </c>
      <c r="B1437" s="226" t="s">
        <v>904</v>
      </c>
      <c r="C1437" s="227" t="s">
        <v>2955</v>
      </c>
      <c r="D1437" s="228" t="s">
        <v>28</v>
      </c>
      <c r="E1437" s="229">
        <v>2</v>
      </c>
      <c r="F1437" s="232">
        <v>76.06</v>
      </c>
      <c r="G1437" s="231">
        <f t="shared" si="149"/>
        <v>152.12</v>
      </c>
    </row>
    <row r="1438" spans="1:7" ht="22.5" x14ac:dyDescent="0.2">
      <c r="A1438" s="225" t="s">
        <v>2182</v>
      </c>
      <c r="B1438" s="226" t="s">
        <v>2956</v>
      </c>
      <c r="C1438" s="227" t="s">
        <v>2957</v>
      </c>
      <c r="D1438" s="228" t="s">
        <v>28</v>
      </c>
      <c r="E1438" s="229">
        <v>2</v>
      </c>
      <c r="F1438" s="232">
        <v>80.14</v>
      </c>
      <c r="G1438" s="231">
        <f t="shared" si="149"/>
        <v>160.28</v>
      </c>
    </row>
    <row r="1439" spans="1:7" ht="45" x14ac:dyDescent="0.2">
      <c r="A1439" s="225" t="s">
        <v>2185</v>
      </c>
      <c r="B1439" s="226" t="s">
        <v>2958</v>
      </c>
      <c r="C1439" s="227" t="s">
        <v>2959</v>
      </c>
      <c r="D1439" s="228" t="s">
        <v>12</v>
      </c>
      <c r="E1439" s="229">
        <v>6</v>
      </c>
      <c r="F1439" s="232">
        <v>40.75</v>
      </c>
      <c r="G1439" s="231">
        <f t="shared" si="149"/>
        <v>244.5</v>
      </c>
    </row>
    <row r="1440" spans="1:7" ht="45" x14ac:dyDescent="0.2">
      <c r="A1440" s="225" t="s">
        <v>2188</v>
      </c>
      <c r="B1440" s="226" t="s">
        <v>2960</v>
      </c>
      <c r="C1440" s="227" t="s">
        <v>2961</v>
      </c>
      <c r="D1440" s="228" t="s">
        <v>28</v>
      </c>
      <c r="E1440" s="229">
        <v>2</v>
      </c>
      <c r="F1440" s="232">
        <v>23.54</v>
      </c>
      <c r="G1440" s="231">
        <f t="shared" si="149"/>
        <v>47.08</v>
      </c>
    </row>
    <row r="1441" spans="1:7" ht="45" x14ac:dyDescent="0.2">
      <c r="A1441" s="225" t="s">
        <v>2191</v>
      </c>
      <c r="B1441" s="226" t="s">
        <v>2962</v>
      </c>
      <c r="C1441" s="227" t="s">
        <v>2963</v>
      </c>
      <c r="D1441" s="228" t="s">
        <v>28</v>
      </c>
      <c r="E1441" s="229">
        <v>6</v>
      </c>
      <c r="F1441" s="232">
        <v>23.72</v>
      </c>
      <c r="G1441" s="231">
        <f t="shared" si="149"/>
        <v>142.32</v>
      </c>
    </row>
    <row r="1442" spans="1:7" ht="45" x14ac:dyDescent="0.2">
      <c r="A1442" s="225" t="s">
        <v>2194</v>
      </c>
      <c r="B1442" s="226" t="s">
        <v>2964</v>
      </c>
      <c r="C1442" s="227" t="s">
        <v>2965</v>
      </c>
      <c r="D1442" s="228" t="s">
        <v>28</v>
      </c>
      <c r="E1442" s="229">
        <v>2</v>
      </c>
      <c r="F1442" s="232">
        <v>34.36</v>
      </c>
      <c r="G1442" s="231">
        <f t="shared" si="149"/>
        <v>68.72</v>
      </c>
    </row>
    <row r="1443" spans="1:7" ht="33.75" x14ac:dyDescent="0.2">
      <c r="A1443" s="225" t="s">
        <v>2197</v>
      </c>
      <c r="B1443" s="226" t="s">
        <v>2966</v>
      </c>
      <c r="C1443" s="227" t="s">
        <v>2967</v>
      </c>
      <c r="D1443" s="228" t="s">
        <v>28</v>
      </c>
      <c r="E1443" s="229">
        <v>1</v>
      </c>
      <c r="F1443" s="232">
        <v>45.15</v>
      </c>
      <c r="G1443" s="231">
        <f t="shared" si="149"/>
        <v>45.15</v>
      </c>
    </row>
    <row r="1444" spans="1:7" ht="45" x14ac:dyDescent="0.2">
      <c r="A1444" s="225" t="s">
        <v>2200</v>
      </c>
      <c r="B1444" s="226" t="s">
        <v>2968</v>
      </c>
      <c r="C1444" s="227" t="s">
        <v>2969</v>
      </c>
      <c r="D1444" s="228" t="s">
        <v>28</v>
      </c>
      <c r="E1444" s="229">
        <v>2</v>
      </c>
      <c r="F1444" s="232">
        <v>48.77</v>
      </c>
      <c r="G1444" s="231">
        <f t="shared" si="149"/>
        <v>97.54</v>
      </c>
    </row>
    <row r="1445" spans="1:7" ht="22.5" x14ac:dyDescent="0.2">
      <c r="A1445" s="225" t="s">
        <v>2203</v>
      </c>
      <c r="B1445" s="226" t="s">
        <v>328</v>
      </c>
      <c r="C1445" s="227" t="s">
        <v>2970</v>
      </c>
      <c r="D1445" s="228" t="s">
        <v>28</v>
      </c>
      <c r="E1445" s="229">
        <v>1</v>
      </c>
      <c r="F1445" s="232">
        <v>1876.66</v>
      </c>
      <c r="G1445" s="231">
        <f t="shared" si="149"/>
        <v>1876.66</v>
      </c>
    </row>
    <row r="1446" spans="1:7" ht="22.5" x14ac:dyDescent="0.2">
      <c r="A1446" s="225" t="s">
        <v>2206</v>
      </c>
      <c r="B1446" s="226" t="s">
        <v>2971</v>
      </c>
      <c r="C1446" s="227" t="s">
        <v>2972</v>
      </c>
      <c r="D1446" s="228" t="s">
        <v>1532</v>
      </c>
      <c r="E1446" s="229">
        <v>4</v>
      </c>
      <c r="F1446" s="232">
        <v>14.57</v>
      </c>
      <c r="G1446" s="231">
        <f t="shared" si="149"/>
        <v>58.28</v>
      </c>
    </row>
    <row r="1447" spans="1:7" x14ac:dyDescent="0.2">
      <c r="A1447" s="225" t="s">
        <v>2209</v>
      </c>
      <c r="B1447" s="226" t="s">
        <v>2171</v>
      </c>
      <c r="C1447" s="227" t="s">
        <v>2172</v>
      </c>
      <c r="D1447" s="228" t="s">
        <v>1532</v>
      </c>
      <c r="E1447" s="229">
        <v>4</v>
      </c>
      <c r="F1447" s="232">
        <v>19.11</v>
      </c>
      <c r="G1447" s="231">
        <f t="shared" si="149"/>
        <v>76.44</v>
      </c>
    </row>
    <row r="1448" spans="1:7" x14ac:dyDescent="0.2">
      <c r="A1448" s="225"/>
      <c r="B1448" s="226"/>
      <c r="C1448" s="227"/>
      <c r="D1448" s="228"/>
      <c r="E1448" s="229"/>
      <c r="F1448" s="232"/>
      <c r="G1448" s="231"/>
    </row>
    <row r="1449" spans="1:7" x14ac:dyDescent="0.2">
      <c r="A1449" s="225"/>
      <c r="B1449" s="226"/>
      <c r="C1449" s="227"/>
      <c r="D1449" s="228"/>
      <c r="E1449" s="229"/>
      <c r="F1449" s="232"/>
      <c r="G1449" s="231"/>
    </row>
    <row r="1450" spans="1:7" ht="52.5" x14ac:dyDescent="0.2">
      <c r="A1450" s="218" t="s">
        <v>955</v>
      </c>
      <c r="B1450" s="219" t="s">
        <v>2244</v>
      </c>
      <c r="C1450" s="220" t="s">
        <v>662</v>
      </c>
      <c r="D1450" s="221" t="s">
        <v>2169</v>
      </c>
      <c r="E1450" s="222">
        <v>1</v>
      </c>
      <c r="F1450" s="223"/>
      <c r="G1450" s="224">
        <f>SUM(G1451:G1464)</f>
        <v>6742.2699999999986</v>
      </c>
    </row>
    <row r="1451" spans="1:7" ht="56.25" x14ac:dyDescent="0.2">
      <c r="A1451" s="225" t="s">
        <v>2170</v>
      </c>
      <c r="B1451" s="226" t="s">
        <v>328</v>
      </c>
      <c r="C1451" s="227" t="s">
        <v>2973</v>
      </c>
      <c r="D1451" s="228" t="s">
        <v>28</v>
      </c>
      <c r="E1451" s="229">
        <v>2</v>
      </c>
      <c r="F1451" s="232">
        <v>974.67</v>
      </c>
      <c r="G1451" s="231">
        <f t="shared" ref="G1451:G1464" si="150">ROUND(E1451*F1451,2)</f>
        <v>1949.34</v>
      </c>
    </row>
    <row r="1452" spans="1:7" ht="22.5" x14ac:dyDescent="0.2">
      <c r="A1452" s="225" t="s">
        <v>2173</v>
      </c>
      <c r="B1452" s="226" t="s">
        <v>2951</v>
      </c>
      <c r="C1452" s="227" t="s">
        <v>2952</v>
      </c>
      <c r="D1452" s="228" t="s">
        <v>29</v>
      </c>
      <c r="E1452" s="229">
        <v>12</v>
      </c>
      <c r="F1452" s="232">
        <v>67.819999999999993</v>
      </c>
      <c r="G1452" s="231">
        <f t="shared" si="150"/>
        <v>813.84</v>
      </c>
    </row>
    <row r="1453" spans="1:7" ht="22.5" x14ac:dyDescent="0.2">
      <c r="A1453" s="225" t="s">
        <v>2176</v>
      </c>
      <c r="B1453" s="226" t="s">
        <v>2953</v>
      </c>
      <c r="C1453" s="227" t="s">
        <v>2954</v>
      </c>
      <c r="D1453" s="228" t="s">
        <v>28</v>
      </c>
      <c r="E1453" s="229">
        <v>2</v>
      </c>
      <c r="F1453" s="232">
        <v>505</v>
      </c>
      <c r="G1453" s="231">
        <f t="shared" si="150"/>
        <v>1010</v>
      </c>
    </row>
    <row r="1454" spans="1:7" ht="45" x14ac:dyDescent="0.2">
      <c r="A1454" s="225" t="s">
        <v>2179</v>
      </c>
      <c r="B1454" s="226" t="s">
        <v>904</v>
      </c>
      <c r="C1454" s="227" t="s">
        <v>2955</v>
      </c>
      <c r="D1454" s="228" t="s">
        <v>28</v>
      </c>
      <c r="E1454" s="229">
        <v>2</v>
      </c>
      <c r="F1454" s="232">
        <v>76.06</v>
      </c>
      <c r="G1454" s="231">
        <f t="shared" si="150"/>
        <v>152.12</v>
      </c>
    </row>
    <row r="1455" spans="1:7" ht="22.5" x14ac:dyDescent="0.2">
      <c r="A1455" s="225" t="s">
        <v>2182</v>
      </c>
      <c r="B1455" s="226" t="s">
        <v>2956</v>
      </c>
      <c r="C1455" s="227" t="s">
        <v>2957</v>
      </c>
      <c r="D1455" s="228" t="s">
        <v>28</v>
      </c>
      <c r="E1455" s="229">
        <v>2</v>
      </c>
      <c r="F1455" s="232">
        <v>80.14</v>
      </c>
      <c r="G1455" s="231">
        <f t="shared" si="150"/>
        <v>160.28</v>
      </c>
    </row>
    <row r="1456" spans="1:7" ht="45" x14ac:dyDescent="0.2">
      <c r="A1456" s="225" t="s">
        <v>2185</v>
      </c>
      <c r="B1456" s="226" t="s">
        <v>2958</v>
      </c>
      <c r="C1456" s="227" t="s">
        <v>2959</v>
      </c>
      <c r="D1456" s="228" t="s">
        <v>12</v>
      </c>
      <c r="E1456" s="229">
        <v>6</v>
      </c>
      <c r="F1456" s="232">
        <v>40.75</v>
      </c>
      <c r="G1456" s="231">
        <f t="shared" si="150"/>
        <v>244.5</v>
      </c>
    </row>
    <row r="1457" spans="1:7" ht="45" x14ac:dyDescent="0.2">
      <c r="A1457" s="225" t="s">
        <v>2188</v>
      </c>
      <c r="B1457" s="226" t="s">
        <v>2960</v>
      </c>
      <c r="C1457" s="227" t="s">
        <v>2961</v>
      </c>
      <c r="D1457" s="228" t="s">
        <v>28</v>
      </c>
      <c r="E1457" s="229">
        <v>2</v>
      </c>
      <c r="F1457" s="232">
        <v>23.54</v>
      </c>
      <c r="G1457" s="231">
        <f t="shared" si="150"/>
        <v>47.08</v>
      </c>
    </row>
    <row r="1458" spans="1:7" ht="45" x14ac:dyDescent="0.2">
      <c r="A1458" s="225" t="s">
        <v>2191</v>
      </c>
      <c r="B1458" s="226" t="s">
        <v>2962</v>
      </c>
      <c r="C1458" s="227" t="s">
        <v>2963</v>
      </c>
      <c r="D1458" s="228" t="s">
        <v>28</v>
      </c>
      <c r="E1458" s="229">
        <v>6</v>
      </c>
      <c r="F1458" s="232">
        <v>23.72</v>
      </c>
      <c r="G1458" s="231">
        <f t="shared" si="150"/>
        <v>142.32</v>
      </c>
    </row>
    <row r="1459" spans="1:7" ht="45" x14ac:dyDescent="0.2">
      <c r="A1459" s="225" t="s">
        <v>2194</v>
      </c>
      <c r="B1459" s="226" t="s">
        <v>2964</v>
      </c>
      <c r="C1459" s="227" t="s">
        <v>2965</v>
      </c>
      <c r="D1459" s="228" t="s">
        <v>28</v>
      </c>
      <c r="E1459" s="229">
        <v>2</v>
      </c>
      <c r="F1459" s="232">
        <v>34.36</v>
      </c>
      <c r="G1459" s="231">
        <f t="shared" si="150"/>
        <v>68.72</v>
      </c>
    </row>
    <row r="1460" spans="1:7" ht="33.75" x14ac:dyDescent="0.2">
      <c r="A1460" s="225" t="s">
        <v>2197</v>
      </c>
      <c r="B1460" s="226" t="s">
        <v>2966</v>
      </c>
      <c r="C1460" s="227" t="s">
        <v>2967</v>
      </c>
      <c r="D1460" s="228" t="s">
        <v>28</v>
      </c>
      <c r="E1460" s="229">
        <v>1</v>
      </c>
      <c r="F1460" s="232">
        <v>45.15</v>
      </c>
      <c r="G1460" s="231">
        <f t="shared" si="150"/>
        <v>45.15</v>
      </c>
    </row>
    <row r="1461" spans="1:7" ht="45" x14ac:dyDescent="0.2">
      <c r="A1461" s="225" t="s">
        <v>2200</v>
      </c>
      <c r="B1461" s="226" t="s">
        <v>2968</v>
      </c>
      <c r="C1461" s="227" t="s">
        <v>2969</v>
      </c>
      <c r="D1461" s="228" t="s">
        <v>28</v>
      </c>
      <c r="E1461" s="229">
        <v>2</v>
      </c>
      <c r="F1461" s="232">
        <v>48.77</v>
      </c>
      <c r="G1461" s="231">
        <f t="shared" si="150"/>
        <v>97.54</v>
      </c>
    </row>
    <row r="1462" spans="1:7" ht="22.5" x14ac:dyDescent="0.2">
      <c r="A1462" s="225" t="s">
        <v>2203</v>
      </c>
      <c r="B1462" s="226" t="s">
        <v>328</v>
      </c>
      <c r="C1462" s="227" t="s">
        <v>2970</v>
      </c>
      <c r="D1462" s="228" t="s">
        <v>28</v>
      </c>
      <c r="E1462" s="229">
        <v>1</v>
      </c>
      <c r="F1462" s="232">
        <v>1876.66</v>
      </c>
      <c r="G1462" s="231">
        <f t="shared" si="150"/>
        <v>1876.66</v>
      </c>
    </row>
    <row r="1463" spans="1:7" ht="22.5" x14ac:dyDescent="0.2">
      <c r="A1463" s="225" t="s">
        <v>2206</v>
      </c>
      <c r="B1463" s="226" t="s">
        <v>2971</v>
      </c>
      <c r="C1463" s="227" t="s">
        <v>2972</v>
      </c>
      <c r="D1463" s="228" t="s">
        <v>1532</v>
      </c>
      <c r="E1463" s="229">
        <v>4</v>
      </c>
      <c r="F1463" s="232">
        <v>14.57</v>
      </c>
      <c r="G1463" s="231">
        <f t="shared" si="150"/>
        <v>58.28</v>
      </c>
    </row>
    <row r="1464" spans="1:7" x14ac:dyDescent="0.2">
      <c r="A1464" s="225" t="s">
        <v>2209</v>
      </c>
      <c r="B1464" s="226" t="s">
        <v>2171</v>
      </c>
      <c r="C1464" s="227" t="s">
        <v>2172</v>
      </c>
      <c r="D1464" s="228" t="s">
        <v>1532</v>
      </c>
      <c r="E1464" s="229">
        <v>4</v>
      </c>
      <c r="F1464" s="232">
        <v>19.11</v>
      </c>
      <c r="G1464" s="231">
        <f t="shared" si="150"/>
        <v>76.44</v>
      </c>
    </row>
    <row r="1465" spans="1:7" x14ac:dyDescent="0.2">
      <c r="A1465" s="225"/>
      <c r="B1465" s="226"/>
      <c r="C1465" s="227"/>
      <c r="D1465" s="228"/>
      <c r="E1465" s="229"/>
      <c r="F1465" s="232"/>
      <c r="G1465" s="231"/>
    </row>
    <row r="1466" spans="1:7" x14ac:dyDescent="0.2">
      <c r="A1466" s="225"/>
      <c r="B1466" s="226"/>
      <c r="C1466" s="227"/>
      <c r="D1466" s="228"/>
      <c r="E1466" s="229"/>
      <c r="F1466" s="232"/>
      <c r="G1466" s="231"/>
    </row>
    <row r="1467" spans="1:7" ht="42" x14ac:dyDescent="0.2">
      <c r="A1467" s="218" t="s">
        <v>956</v>
      </c>
      <c r="B1467" s="219" t="s">
        <v>2244</v>
      </c>
      <c r="C1467" s="220" t="s">
        <v>2974</v>
      </c>
      <c r="D1467" s="221" t="s">
        <v>2169</v>
      </c>
      <c r="E1467" s="222">
        <v>1</v>
      </c>
      <c r="F1467" s="223"/>
      <c r="G1467" s="224">
        <f>SUM(G1468:G1471)</f>
        <v>6893.36</v>
      </c>
    </row>
    <row r="1468" spans="1:7" ht="22.5" x14ac:dyDescent="0.2">
      <c r="A1468" s="225" t="s">
        <v>2170</v>
      </c>
      <c r="B1468" s="226" t="s">
        <v>2971</v>
      </c>
      <c r="C1468" s="227" t="s">
        <v>2972</v>
      </c>
      <c r="D1468" s="228" t="s">
        <v>1532</v>
      </c>
      <c r="E1468" s="229">
        <v>44</v>
      </c>
      <c r="F1468" s="232">
        <v>14.57</v>
      </c>
      <c r="G1468" s="231">
        <f t="shared" ref="G1468:G1471" si="151">ROUND(E1468*F1468,2)</f>
        <v>641.08000000000004</v>
      </c>
    </row>
    <row r="1469" spans="1:7" x14ac:dyDescent="0.2">
      <c r="A1469" s="225" t="s">
        <v>2173</v>
      </c>
      <c r="B1469" s="226" t="s">
        <v>2171</v>
      </c>
      <c r="C1469" s="227" t="s">
        <v>2172</v>
      </c>
      <c r="D1469" s="228" t="s">
        <v>1532</v>
      </c>
      <c r="E1469" s="229">
        <v>33.75</v>
      </c>
      <c r="F1469" s="232">
        <v>19.11</v>
      </c>
      <c r="G1469" s="231">
        <f t="shared" si="151"/>
        <v>644.96</v>
      </c>
    </row>
    <row r="1470" spans="1:7" ht="22.5" x14ac:dyDescent="0.2">
      <c r="A1470" s="225" t="s">
        <v>2176</v>
      </c>
      <c r="B1470" s="226" t="s">
        <v>2975</v>
      </c>
      <c r="C1470" s="227" t="s">
        <v>2976</v>
      </c>
      <c r="D1470" s="228" t="s">
        <v>1532</v>
      </c>
      <c r="E1470" s="229">
        <v>33.75</v>
      </c>
      <c r="F1470" s="232">
        <v>38.67</v>
      </c>
      <c r="G1470" s="231">
        <f t="shared" si="151"/>
        <v>1305.1099999999999</v>
      </c>
    </row>
    <row r="1471" spans="1:7" ht="22.5" x14ac:dyDescent="0.2">
      <c r="A1471" s="225" t="s">
        <v>2179</v>
      </c>
      <c r="B1471" s="226" t="s">
        <v>2439</v>
      </c>
      <c r="C1471" s="227" t="s">
        <v>2977</v>
      </c>
      <c r="D1471" s="228" t="s">
        <v>28</v>
      </c>
      <c r="E1471" s="229">
        <v>0.2336</v>
      </c>
      <c r="F1471" s="232">
        <v>18417</v>
      </c>
      <c r="G1471" s="231">
        <f t="shared" si="151"/>
        <v>4302.21</v>
      </c>
    </row>
    <row r="1472" spans="1:7" x14ac:dyDescent="0.2">
      <c r="A1472" s="225"/>
      <c r="B1472" s="226"/>
      <c r="C1472" s="227"/>
      <c r="D1472" s="228"/>
      <c r="E1472" s="229"/>
      <c r="F1472" s="232"/>
      <c r="G1472" s="231"/>
    </row>
    <row r="1473" spans="1:7" x14ac:dyDescent="0.2">
      <c r="A1473" s="225"/>
      <c r="B1473" s="226"/>
      <c r="C1473" s="227"/>
      <c r="D1473" s="228"/>
      <c r="E1473" s="229"/>
      <c r="F1473" s="232"/>
      <c r="G1473" s="231"/>
    </row>
    <row r="1474" spans="1:7" ht="42" x14ac:dyDescent="0.2">
      <c r="A1474" s="218" t="s">
        <v>957</v>
      </c>
      <c r="B1474" s="219" t="s">
        <v>2244</v>
      </c>
      <c r="C1474" s="220" t="s">
        <v>1200</v>
      </c>
      <c r="D1474" s="221" t="s">
        <v>28</v>
      </c>
      <c r="E1474" s="222">
        <v>1</v>
      </c>
      <c r="F1474" s="223"/>
      <c r="G1474" s="224">
        <f>SUM(G1475:G1478)</f>
        <v>324.19</v>
      </c>
    </row>
    <row r="1475" spans="1:7" ht="22.5" x14ac:dyDescent="0.2">
      <c r="A1475" s="225" t="s">
        <v>2170</v>
      </c>
      <c r="B1475" s="226" t="s">
        <v>2975</v>
      </c>
      <c r="C1475" s="227" t="s">
        <v>2976</v>
      </c>
      <c r="D1475" s="228" t="s">
        <v>1532</v>
      </c>
      <c r="E1475" s="229">
        <v>2.1</v>
      </c>
      <c r="F1475" s="232">
        <v>38.67</v>
      </c>
      <c r="G1475" s="231">
        <f t="shared" ref="G1475:G1476" si="152">ROUND(E1475*F1475,2)</f>
        <v>81.209999999999994</v>
      </c>
    </row>
    <row r="1476" spans="1:7" ht="22.5" x14ac:dyDescent="0.2">
      <c r="A1476" s="241" t="s">
        <v>2173</v>
      </c>
      <c r="B1476" s="235" t="s">
        <v>2235</v>
      </c>
      <c r="C1476" s="237" t="s">
        <v>2236</v>
      </c>
      <c r="D1476" s="238" t="s">
        <v>1532</v>
      </c>
      <c r="E1476" s="240">
        <v>2.1</v>
      </c>
      <c r="F1476" s="232">
        <v>18.5</v>
      </c>
      <c r="G1476" s="231">
        <f t="shared" si="152"/>
        <v>38.85</v>
      </c>
    </row>
    <row r="1477" spans="1:7" x14ac:dyDescent="0.2">
      <c r="A1477" s="241" t="s">
        <v>2176</v>
      </c>
      <c r="B1477" s="235" t="s">
        <v>2174</v>
      </c>
      <c r="C1477" s="237" t="s">
        <v>2175</v>
      </c>
      <c r="D1477" s="238" t="s">
        <v>1532</v>
      </c>
      <c r="E1477" s="240">
        <v>4.2</v>
      </c>
      <c r="F1477" s="232">
        <v>12.45</v>
      </c>
      <c r="G1477" s="231">
        <f>ROUND(E1477*F1477,2)</f>
        <v>52.29</v>
      </c>
    </row>
    <row r="1478" spans="1:7" ht="22.5" x14ac:dyDescent="0.2">
      <c r="A1478" s="225" t="s">
        <v>2179</v>
      </c>
      <c r="B1478" s="226" t="s">
        <v>2439</v>
      </c>
      <c r="C1478" s="227" t="s">
        <v>2977</v>
      </c>
      <c r="D1478" s="228" t="s">
        <v>28</v>
      </c>
      <c r="E1478" s="229">
        <v>0.2336</v>
      </c>
      <c r="F1478" s="232">
        <v>650</v>
      </c>
      <c r="G1478" s="231">
        <f t="shared" ref="G1478" si="153">ROUND(E1478*F1478,2)</f>
        <v>151.84</v>
      </c>
    </row>
    <row r="1479" spans="1:7" x14ac:dyDescent="0.2">
      <c r="A1479" s="225"/>
      <c r="B1479" s="226"/>
      <c r="C1479" s="227"/>
      <c r="D1479" s="228"/>
      <c r="E1479" s="229"/>
      <c r="F1479" s="232"/>
      <c r="G1479" s="231"/>
    </row>
    <row r="1480" spans="1:7" x14ac:dyDescent="0.2">
      <c r="A1480" s="225"/>
      <c r="B1480" s="226"/>
      <c r="C1480" s="227"/>
      <c r="D1480" s="228"/>
      <c r="E1480" s="229"/>
      <c r="F1480" s="232"/>
      <c r="G1480" s="231"/>
    </row>
    <row r="1481" spans="1:7" ht="94.5" x14ac:dyDescent="0.2">
      <c r="A1481" s="218" t="s">
        <v>958</v>
      </c>
      <c r="B1481" s="219" t="s">
        <v>2978</v>
      </c>
      <c r="C1481" s="220" t="s">
        <v>2979</v>
      </c>
      <c r="D1481" s="221" t="s">
        <v>28</v>
      </c>
      <c r="E1481" s="222">
        <v>1</v>
      </c>
      <c r="F1481" s="223"/>
      <c r="G1481" s="224">
        <f>SUM(G1482:G1484)</f>
        <v>1124.77</v>
      </c>
    </row>
    <row r="1482" spans="1:7" ht="90" x14ac:dyDescent="0.2">
      <c r="A1482" s="225" t="s">
        <v>2170</v>
      </c>
      <c r="B1482" s="226" t="s">
        <v>328</v>
      </c>
      <c r="C1482" s="227" t="s">
        <v>2979</v>
      </c>
      <c r="D1482" s="228" t="s">
        <v>28</v>
      </c>
      <c r="E1482" s="229">
        <v>1</v>
      </c>
      <c r="F1482" s="232">
        <v>863.73</v>
      </c>
      <c r="G1482" s="231">
        <f t="shared" ref="G1482:G1484" si="154">ROUND(E1482*F1482,2)</f>
        <v>863.73</v>
      </c>
    </row>
    <row r="1483" spans="1:7" ht="22.5" x14ac:dyDescent="0.2">
      <c r="A1483" s="225" t="s">
        <v>2173</v>
      </c>
      <c r="B1483" s="226" t="s">
        <v>2686</v>
      </c>
      <c r="C1483" s="227" t="s">
        <v>2687</v>
      </c>
      <c r="D1483" s="228" t="s">
        <v>1532</v>
      </c>
      <c r="E1483" s="229">
        <v>8</v>
      </c>
      <c r="F1483" s="232">
        <v>14.13</v>
      </c>
      <c r="G1483" s="231">
        <f t="shared" si="154"/>
        <v>113.04</v>
      </c>
    </row>
    <row r="1484" spans="1:7" ht="22.5" x14ac:dyDescent="0.2">
      <c r="A1484" s="225" t="s">
        <v>2176</v>
      </c>
      <c r="B1484" s="226" t="s">
        <v>2235</v>
      </c>
      <c r="C1484" s="227" t="s">
        <v>2236</v>
      </c>
      <c r="D1484" s="228" t="s">
        <v>1532</v>
      </c>
      <c r="E1484" s="229">
        <v>8</v>
      </c>
      <c r="F1484" s="232">
        <v>18.5</v>
      </c>
      <c r="G1484" s="231">
        <f t="shared" si="154"/>
        <v>148</v>
      </c>
    </row>
    <row r="1485" spans="1:7" x14ac:dyDescent="0.2">
      <c r="A1485" s="225"/>
      <c r="B1485" s="226"/>
      <c r="C1485" s="227"/>
      <c r="D1485" s="228"/>
      <c r="E1485" s="229"/>
      <c r="F1485" s="232"/>
      <c r="G1485" s="231"/>
    </row>
    <row r="1486" spans="1:7" x14ac:dyDescent="0.2">
      <c r="A1486" s="225"/>
      <c r="B1486" s="226"/>
      <c r="C1486" s="227"/>
      <c r="D1486" s="228"/>
      <c r="E1486" s="229"/>
      <c r="F1486" s="232"/>
      <c r="G1486" s="231"/>
    </row>
    <row r="1487" spans="1:7" ht="73.5" x14ac:dyDescent="0.2">
      <c r="A1487" s="218" t="s">
        <v>959</v>
      </c>
      <c r="B1487" s="219" t="s">
        <v>2244</v>
      </c>
      <c r="C1487" s="220" t="s">
        <v>665</v>
      </c>
      <c r="D1487" s="221" t="s">
        <v>28</v>
      </c>
      <c r="E1487" s="222">
        <v>1</v>
      </c>
      <c r="F1487" s="223"/>
      <c r="G1487" s="224">
        <f>SUM(G1488:G1498)</f>
        <v>67237.91</v>
      </c>
    </row>
    <row r="1488" spans="1:7" ht="22.5" x14ac:dyDescent="0.2">
      <c r="A1488" s="242" t="s">
        <v>2170</v>
      </c>
      <c r="B1488" s="235" t="s">
        <v>2980</v>
      </c>
      <c r="C1488" s="237" t="s">
        <v>2981</v>
      </c>
      <c r="D1488" s="238" t="s">
        <v>1532</v>
      </c>
      <c r="E1488" s="240">
        <v>1425</v>
      </c>
      <c r="F1488" s="232">
        <v>2.92</v>
      </c>
      <c r="G1488" s="231">
        <f t="shared" ref="G1488:G1498" si="155">ROUND(E1488*F1488,2)</f>
        <v>4161</v>
      </c>
    </row>
    <row r="1489" spans="1:7" ht="22.5" x14ac:dyDescent="0.2">
      <c r="A1489" s="242" t="s">
        <v>2173</v>
      </c>
      <c r="B1489" s="235" t="s">
        <v>2982</v>
      </c>
      <c r="C1489" s="237" t="s">
        <v>2983</v>
      </c>
      <c r="D1489" s="238" t="s">
        <v>1532</v>
      </c>
      <c r="E1489" s="240">
        <v>2820</v>
      </c>
      <c r="F1489" s="232">
        <v>13.38</v>
      </c>
      <c r="G1489" s="231">
        <f t="shared" si="155"/>
        <v>37731.599999999999</v>
      </c>
    </row>
    <row r="1490" spans="1:7" ht="22.5" x14ac:dyDescent="0.2">
      <c r="A1490" s="242" t="s">
        <v>2176</v>
      </c>
      <c r="B1490" s="235" t="s">
        <v>2984</v>
      </c>
      <c r="C1490" s="237" t="s">
        <v>2985</v>
      </c>
      <c r="D1490" s="238" t="s">
        <v>1532</v>
      </c>
      <c r="E1490" s="240">
        <v>1425</v>
      </c>
      <c r="F1490" s="232">
        <v>12.93</v>
      </c>
      <c r="G1490" s="231">
        <f t="shared" si="155"/>
        <v>18425.25</v>
      </c>
    </row>
    <row r="1491" spans="1:7" ht="45" x14ac:dyDescent="0.2">
      <c r="A1491" s="242" t="s">
        <v>2179</v>
      </c>
      <c r="B1491" s="235" t="s">
        <v>2986</v>
      </c>
      <c r="C1491" s="237" t="s">
        <v>2987</v>
      </c>
      <c r="D1491" s="238" t="s">
        <v>12</v>
      </c>
      <c r="E1491" s="240">
        <v>190</v>
      </c>
      <c r="F1491" s="232">
        <v>20.27</v>
      </c>
      <c r="G1491" s="231">
        <f t="shared" si="155"/>
        <v>3851.3</v>
      </c>
    </row>
    <row r="1492" spans="1:7" ht="56.25" x14ac:dyDescent="0.2">
      <c r="A1492" s="242" t="s">
        <v>2182</v>
      </c>
      <c r="B1492" s="235" t="s">
        <v>2988</v>
      </c>
      <c r="C1492" s="237" t="s">
        <v>2989</v>
      </c>
      <c r="D1492" s="238" t="s">
        <v>12</v>
      </c>
      <c r="E1492" s="240">
        <v>6</v>
      </c>
      <c r="F1492" s="232">
        <v>19.010000000000002</v>
      </c>
      <c r="G1492" s="231">
        <f t="shared" si="155"/>
        <v>114.06</v>
      </c>
    </row>
    <row r="1493" spans="1:7" ht="33.75" x14ac:dyDescent="0.2">
      <c r="A1493" s="242" t="s">
        <v>2185</v>
      </c>
      <c r="B1493" s="235" t="s">
        <v>2990</v>
      </c>
      <c r="C1493" s="237" t="s">
        <v>2991</v>
      </c>
      <c r="D1493" s="238" t="s">
        <v>28</v>
      </c>
      <c r="E1493" s="240">
        <v>1</v>
      </c>
      <c r="F1493" s="232">
        <v>52.45</v>
      </c>
      <c r="G1493" s="231">
        <f t="shared" si="155"/>
        <v>52.45</v>
      </c>
    </row>
    <row r="1494" spans="1:7" ht="22.5" x14ac:dyDescent="0.2">
      <c r="A1494" s="242" t="s">
        <v>2188</v>
      </c>
      <c r="B1494" s="235" t="s">
        <v>328</v>
      </c>
      <c r="C1494" s="237" t="s">
        <v>2992</v>
      </c>
      <c r="D1494" s="238" t="s">
        <v>28</v>
      </c>
      <c r="E1494" s="240">
        <v>1</v>
      </c>
      <c r="F1494" s="232">
        <v>1483.26</v>
      </c>
      <c r="G1494" s="231">
        <f t="shared" si="155"/>
        <v>1483.26</v>
      </c>
    </row>
    <row r="1495" spans="1:7" ht="22.5" x14ac:dyDescent="0.2">
      <c r="A1495" s="242" t="s">
        <v>2194</v>
      </c>
      <c r="B1495" s="235" t="s">
        <v>2993</v>
      </c>
      <c r="C1495" s="237" t="s">
        <v>2994</v>
      </c>
      <c r="D1495" s="238" t="s">
        <v>28</v>
      </c>
      <c r="E1495" s="240">
        <v>1</v>
      </c>
      <c r="F1495" s="232">
        <v>1262.5</v>
      </c>
      <c r="G1495" s="231">
        <f t="shared" si="155"/>
        <v>1262.5</v>
      </c>
    </row>
    <row r="1496" spans="1:7" ht="45" x14ac:dyDescent="0.2">
      <c r="A1496" s="242" t="s">
        <v>2197</v>
      </c>
      <c r="B1496" s="235" t="s">
        <v>902</v>
      </c>
      <c r="C1496" s="237" t="s">
        <v>2995</v>
      </c>
      <c r="D1496" s="238" t="s">
        <v>28</v>
      </c>
      <c r="E1496" s="240">
        <v>1</v>
      </c>
      <c r="F1496" s="232">
        <v>54.49</v>
      </c>
      <c r="G1496" s="231">
        <f t="shared" si="155"/>
        <v>54.49</v>
      </c>
    </row>
    <row r="1497" spans="1:7" ht="22.5" x14ac:dyDescent="0.2">
      <c r="A1497" s="242" t="s">
        <v>2200</v>
      </c>
      <c r="B1497" s="235" t="s">
        <v>2956</v>
      </c>
      <c r="C1497" s="237" t="s">
        <v>2996</v>
      </c>
      <c r="D1497" s="238" t="s">
        <v>28</v>
      </c>
      <c r="E1497" s="240">
        <v>1</v>
      </c>
      <c r="F1497" s="232">
        <v>80.14</v>
      </c>
      <c r="G1497" s="231">
        <f t="shared" si="155"/>
        <v>80.14</v>
      </c>
    </row>
    <row r="1498" spans="1:7" ht="22.5" x14ac:dyDescent="0.2">
      <c r="A1498" s="242" t="s">
        <v>2203</v>
      </c>
      <c r="B1498" s="235" t="s">
        <v>2997</v>
      </c>
      <c r="C1498" s="237" t="s">
        <v>2998</v>
      </c>
      <c r="D1498" s="238" t="s">
        <v>28</v>
      </c>
      <c r="E1498" s="240">
        <v>1</v>
      </c>
      <c r="F1498" s="232">
        <v>21.86</v>
      </c>
      <c r="G1498" s="231">
        <f t="shared" si="155"/>
        <v>21.86</v>
      </c>
    </row>
    <row r="1499" spans="1:7" x14ac:dyDescent="0.2">
      <c r="A1499" s="225"/>
      <c r="B1499" s="226"/>
      <c r="C1499" s="227"/>
      <c r="D1499" s="228"/>
      <c r="E1499" s="229"/>
      <c r="F1499" s="232"/>
      <c r="G1499" s="231"/>
    </row>
    <row r="1500" spans="1:7" x14ac:dyDescent="0.2">
      <c r="A1500" s="225"/>
      <c r="B1500" s="226"/>
      <c r="C1500" s="227"/>
      <c r="D1500" s="228"/>
      <c r="E1500" s="229"/>
      <c r="F1500" s="232"/>
      <c r="G1500" s="231"/>
    </row>
    <row r="1501" spans="1:7" ht="42" x14ac:dyDescent="0.2">
      <c r="A1501" s="218" t="s">
        <v>960</v>
      </c>
      <c r="B1501" s="233" t="s">
        <v>2999</v>
      </c>
      <c r="C1501" s="220" t="s">
        <v>791</v>
      </c>
      <c r="D1501" s="221" t="s">
        <v>12</v>
      </c>
      <c r="E1501" s="222">
        <v>1</v>
      </c>
      <c r="F1501" s="223"/>
      <c r="G1501" s="224">
        <f>SUM(G1502:G1504)</f>
        <v>66.460000000000008</v>
      </c>
    </row>
    <row r="1502" spans="1:7" ht="22.5" x14ac:dyDescent="0.2">
      <c r="A1502" s="239" t="s">
        <v>2170</v>
      </c>
      <c r="B1502" s="235" t="s">
        <v>3000</v>
      </c>
      <c r="C1502" s="237" t="s">
        <v>3001</v>
      </c>
      <c r="D1502" s="238" t="s">
        <v>12</v>
      </c>
      <c r="E1502" s="240">
        <v>1</v>
      </c>
      <c r="F1502" s="232">
        <v>35.76</v>
      </c>
      <c r="G1502" s="231">
        <f t="shared" ref="G1502:G1504" si="156">ROUND(E1502*F1502,2)</f>
        <v>35.76</v>
      </c>
    </row>
    <row r="1503" spans="1:7" ht="45" x14ac:dyDescent="0.2">
      <c r="A1503" s="239" t="s">
        <v>2173</v>
      </c>
      <c r="B1503" s="235" t="s">
        <v>3002</v>
      </c>
      <c r="C1503" s="237" t="s">
        <v>3003</v>
      </c>
      <c r="D1503" s="238" t="s">
        <v>28</v>
      </c>
      <c r="E1503" s="240">
        <v>0.33300000000000002</v>
      </c>
      <c r="F1503" s="232">
        <v>74.05</v>
      </c>
      <c r="G1503" s="231">
        <f t="shared" si="156"/>
        <v>24.66</v>
      </c>
    </row>
    <row r="1504" spans="1:7" x14ac:dyDescent="0.2">
      <c r="A1504" s="239" t="s">
        <v>2185</v>
      </c>
      <c r="B1504" s="235" t="s">
        <v>2439</v>
      </c>
      <c r="C1504" s="237" t="s">
        <v>2827</v>
      </c>
      <c r="D1504" s="238" t="s">
        <v>28</v>
      </c>
      <c r="E1504" s="240">
        <v>0.1</v>
      </c>
      <c r="F1504" s="232">
        <f>SUM(G1502:G1503)</f>
        <v>60.42</v>
      </c>
      <c r="G1504" s="231">
        <f t="shared" si="156"/>
        <v>6.04</v>
      </c>
    </row>
    <row r="1505" spans="1:7" x14ac:dyDescent="0.2">
      <c r="A1505" s="225"/>
      <c r="B1505" s="226"/>
      <c r="C1505" s="227"/>
      <c r="D1505" s="228"/>
      <c r="E1505" s="229"/>
      <c r="F1505" s="232"/>
      <c r="G1505" s="231"/>
    </row>
    <row r="1506" spans="1:7" x14ac:dyDescent="0.2">
      <c r="A1506" s="225"/>
      <c r="B1506" s="226"/>
      <c r="C1506" s="227"/>
      <c r="D1506" s="228"/>
      <c r="E1506" s="229"/>
      <c r="F1506" s="232"/>
      <c r="G1506" s="231"/>
    </row>
    <row r="1507" spans="1:7" ht="42" x14ac:dyDescent="0.2">
      <c r="A1507" s="218" t="s">
        <v>961</v>
      </c>
      <c r="B1507" s="219" t="s">
        <v>3004</v>
      </c>
      <c r="C1507" s="220" t="s">
        <v>782</v>
      </c>
      <c r="D1507" s="221" t="s">
        <v>28</v>
      </c>
      <c r="E1507" s="222">
        <v>1</v>
      </c>
      <c r="F1507" s="223"/>
      <c r="G1507" s="224">
        <f>SUM(G1508:G1512)</f>
        <v>36.14</v>
      </c>
    </row>
    <row r="1508" spans="1:7" ht="22.5" x14ac:dyDescent="0.2">
      <c r="A1508" s="225" t="s">
        <v>2170</v>
      </c>
      <c r="B1508" s="226" t="s">
        <v>3005</v>
      </c>
      <c r="C1508" s="227" t="s">
        <v>3006</v>
      </c>
      <c r="D1508" s="228" t="s">
        <v>28</v>
      </c>
      <c r="E1508" s="229">
        <v>1</v>
      </c>
      <c r="F1508" s="232">
        <v>2.37</v>
      </c>
      <c r="G1508" s="231">
        <f t="shared" ref="G1508:G1512" si="157">ROUND(E1508*F1508,2)</f>
        <v>2.37</v>
      </c>
    </row>
    <row r="1509" spans="1:7" ht="22.5" x14ac:dyDescent="0.2">
      <c r="A1509" s="225" t="s">
        <v>2173</v>
      </c>
      <c r="B1509" s="226" t="s">
        <v>328</v>
      </c>
      <c r="C1509" s="227" t="s">
        <v>782</v>
      </c>
      <c r="D1509" s="228" t="s">
        <v>28</v>
      </c>
      <c r="E1509" s="229">
        <v>1</v>
      </c>
      <c r="F1509" s="232">
        <v>29.82</v>
      </c>
      <c r="G1509" s="231">
        <f t="shared" si="157"/>
        <v>29.82</v>
      </c>
    </row>
    <row r="1510" spans="1:7" ht="33.75" x14ac:dyDescent="0.2">
      <c r="A1510" s="225" t="s">
        <v>2176</v>
      </c>
      <c r="B1510" s="226" t="s">
        <v>3007</v>
      </c>
      <c r="C1510" s="227" t="s">
        <v>3008</v>
      </c>
      <c r="D1510" s="228" t="s">
        <v>28</v>
      </c>
      <c r="E1510" s="229">
        <v>4.5999999999999999E-2</v>
      </c>
      <c r="F1510" s="232">
        <v>18.52</v>
      </c>
      <c r="G1510" s="231">
        <f t="shared" si="157"/>
        <v>0.85</v>
      </c>
    </row>
    <row r="1511" spans="1:7" ht="22.5" x14ac:dyDescent="0.2">
      <c r="A1511" s="225" t="s">
        <v>2179</v>
      </c>
      <c r="B1511" s="235" t="s">
        <v>2686</v>
      </c>
      <c r="C1511" s="237" t="s">
        <v>2687</v>
      </c>
      <c r="D1511" s="238" t="s">
        <v>1532</v>
      </c>
      <c r="E1511" s="229">
        <v>9.5000000000000001E-2</v>
      </c>
      <c r="F1511" s="232">
        <v>14.13</v>
      </c>
      <c r="G1511" s="231">
        <f t="shared" si="157"/>
        <v>1.34</v>
      </c>
    </row>
    <row r="1512" spans="1:7" ht="22.5" x14ac:dyDescent="0.2">
      <c r="A1512" s="225" t="s">
        <v>2182</v>
      </c>
      <c r="B1512" s="235" t="s">
        <v>2235</v>
      </c>
      <c r="C1512" s="237" t="s">
        <v>2236</v>
      </c>
      <c r="D1512" s="238" t="s">
        <v>1532</v>
      </c>
      <c r="E1512" s="229">
        <v>9.5000000000000001E-2</v>
      </c>
      <c r="F1512" s="232">
        <v>18.5</v>
      </c>
      <c r="G1512" s="231">
        <f t="shared" si="157"/>
        <v>1.76</v>
      </c>
    </row>
    <row r="1513" spans="1:7" x14ac:dyDescent="0.2">
      <c r="A1513" s="225"/>
      <c r="B1513" s="226"/>
      <c r="C1513" s="227"/>
      <c r="D1513" s="228"/>
      <c r="E1513" s="229"/>
      <c r="F1513" s="232"/>
      <c r="G1513" s="231"/>
    </row>
    <row r="1514" spans="1:7" x14ac:dyDescent="0.2">
      <c r="A1514" s="225"/>
      <c r="B1514" s="226"/>
      <c r="C1514" s="227"/>
      <c r="D1514" s="228"/>
      <c r="E1514" s="229"/>
      <c r="F1514" s="232"/>
      <c r="G1514" s="231"/>
    </row>
    <row r="1515" spans="1:7" ht="42" x14ac:dyDescent="0.2">
      <c r="A1515" s="218" t="s">
        <v>962</v>
      </c>
      <c r="B1515" s="219" t="s">
        <v>3004</v>
      </c>
      <c r="C1515" s="220" t="s">
        <v>783</v>
      </c>
      <c r="D1515" s="221" t="s">
        <v>28</v>
      </c>
      <c r="E1515" s="222">
        <v>1</v>
      </c>
      <c r="F1515" s="223"/>
      <c r="G1515" s="224">
        <f>SUM(G1516:G1520)</f>
        <v>35.760000000000005</v>
      </c>
    </row>
    <row r="1516" spans="1:7" ht="22.5" x14ac:dyDescent="0.2">
      <c r="A1516" s="225" t="s">
        <v>2170</v>
      </c>
      <c r="B1516" s="226" t="s">
        <v>3005</v>
      </c>
      <c r="C1516" s="227" t="s">
        <v>3006</v>
      </c>
      <c r="D1516" s="228" t="s">
        <v>28</v>
      </c>
      <c r="E1516" s="229">
        <v>1</v>
      </c>
      <c r="F1516" s="232">
        <v>2.37</v>
      </c>
      <c r="G1516" s="231">
        <f t="shared" ref="G1516:G1520" si="158">ROUND(E1516*F1516,2)</f>
        <v>2.37</v>
      </c>
    </row>
    <row r="1517" spans="1:7" ht="22.5" x14ac:dyDescent="0.2">
      <c r="A1517" s="225" t="s">
        <v>2173</v>
      </c>
      <c r="B1517" s="226" t="s">
        <v>328</v>
      </c>
      <c r="C1517" s="227" t="s">
        <v>783</v>
      </c>
      <c r="D1517" s="228" t="s">
        <v>28</v>
      </c>
      <c r="E1517" s="229">
        <v>1</v>
      </c>
      <c r="F1517" s="232">
        <v>29.44</v>
      </c>
      <c r="G1517" s="231">
        <f t="shared" si="158"/>
        <v>29.44</v>
      </c>
    </row>
    <row r="1518" spans="1:7" ht="33.75" x14ac:dyDescent="0.2">
      <c r="A1518" s="225" t="s">
        <v>2176</v>
      </c>
      <c r="B1518" s="226" t="s">
        <v>3007</v>
      </c>
      <c r="C1518" s="227" t="s">
        <v>3008</v>
      </c>
      <c r="D1518" s="228" t="s">
        <v>28</v>
      </c>
      <c r="E1518" s="229">
        <v>4.5999999999999999E-2</v>
      </c>
      <c r="F1518" s="232">
        <v>18.52</v>
      </c>
      <c r="G1518" s="231">
        <f t="shared" si="158"/>
        <v>0.85</v>
      </c>
    </row>
    <row r="1519" spans="1:7" ht="22.5" x14ac:dyDescent="0.2">
      <c r="A1519" s="225" t="s">
        <v>2179</v>
      </c>
      <c r="B1519" s="235" t="s">
        <v>2686</v>
      </c>
      <c r="C1519" s="237" t="s">
        <v>2687</v>
      </c>
      <c r="D1519" s="238" t="s">
        <v>1532</v>
      </c>
      <c r="E1519" s="229">
        <v>9.5000000000000001E-2</v>
      </c>
      <c r="F1519" s="232">
        <v>14.13</v>
      </c>
      <c r="G1519" s="231">
        <f t="shared" si="158"/>
        <v>1.34</v>
      </c>
    </row>
    <row r="1520" spans="1:7" ht="22.5" x14ac:dyDescent="0.2">
      <c r="A1520" s="225" t="s">
        <v>2182</v>
      </c>
      <c r="B1520" s="235" t="s">
        <v>2235</v>
      </c>
      <c r="C1520" s="237" t="s">
        <v>2236</v>
      </c>
      <c r="D1520" s="238" t="s">
        <v>1532</v>
      </c>
      <c r="E1520" s="229">
        <v>9.5000000000000001E-2</v>
      </c>
      <c r="F1520" s="232">
        <v>18.5</v>
      </c>
      <c r="G1520" s="231">
        <f t="shared" si="158"/>
        <v>1.76</v>
      </c>
    </row>
    <row r="1521" spans="1:7" x14ac:dyDescent="0.2">
      <c r="A1521" s="225"/>
      <c r="B1521" s="226"/>
      <c r="C1521" s="227"/>
      <c r="D1521" s="228"/>
      <c r="E1521" s="229"/>
      <c r="F1521" s="232"/>
      <c r="G1521" s="231"/>
    </row>
    <row r="1522" spans="1:7" x14ac:dyDescent="0.2">
      <c r="A1522" s="225"/>
      <c r="B1522" s="226"/>
      <c r="C1522" s="227"/>
      <c r="D1522" s="228"/>
      <c r="E1522" s="229"/>
      <c r="F1522" s="232"/>
      <c r="G1522" s="231"/>
    </row>
    <row r="1523" spans="1:7" ht="42" x14ac:dyDescent="0.2">
      <c r="A1523" s="218" t="s">
        <v>963</v>
      </c>
      <c r="B1523" s="219" t="s">
        <v>3009</v>
      </c>
      <c r="C1523" s="220" t="s">
        <v>784</v>
      </c>
      <c r="D1523" s="221" t="s">
        <v>28</v>
      </c>
      <c r="E1523" s="222">
        <v>1</v>
      </c>
      <c r="F1523" s="223"/>
      <c r="G1523" s="224">
        <f>SUM(G1524:G1528)</f>
        <v>18.79</v>
      </c>
    </row>
    <row r="1524" spans="1:7" ht="22.5" x14ac:dyDescent="0.2">
      <c r="A1524" s="225" t="s">
        <v>2170</v>
      </c>
      <c r="B1524" s="226" t="s">
        <v>3010</v>
      </c>
      <c r="C1524" s="227" t="s">
        <v>3011</v>
      </c>
      <c r="D1524" s="228" t="s">
        <v>28</v>
      </c>
      <c r="E1524" s="229">
        <v>1</v>
      </c>
      <c r="F1524" s="232">
        <v>2.16</v>
      </c>
      <c r="G1524" s="231">
        <f t="shared" ref="G1524:G1528" si="159">ROUND(E1524*F1524,2)</f>
        <v>2.16</v>
      </c>
    </row>
    <row r="1525" spans="1:7" ht="22.5" x14ac:dyDescent="0.2">
      <c r="A1525" s="225" t="s">
        <v>2173</v>
      </c>
      <c r="B1525" s="226" t="s">
        <v>328</v>
      </c>
      <c r="C1525" s="227" t="s">
        <v>784</v>
      </c>
      <c r="D1525" s="228" t="s">
        <v>28</v>
      </c>
      <c r="E1525" s="229">
        <v>1</v>
      </c>
      <c r="F1525" s="232">
        <v>14.76</v>
      </c>
      <c r="G1525" s="231">
        <f t="shared" si="159"/>
        <v>14.76</v>
      </c>
    </row>
    <row r="1526" spans="1:7" ht="33.75" x14ac:dyDescent="0.2">
      <c r="A1526" s="225" t="s">
        <v>2176</v>
      </c>
      <c r="B1526" s="226" t="s">
        <v>3007</v>
      </c>
      <c r="C1526" s="227" t="s">
        <v>3008</v>
      </c>
      <c r="D1526" s="228" t="s">
        <v>28</v>
      </c>
      <c r="E1526" s="229">
        <v>0.03</v>
      </c>
      <c r="F1526" s="232">
        <v>18.52</v>
      </c>
      <c r="G1526" s="231">
        <f t="shared" si="159"/>
        <v>0.56000000000000005</v>
      </c>
    </row>
    <row r="1527" spans="1:7" ht="22.5" x14ac:dyDescent="0.2">
      <c r="A1527" s="225" t="s">
        <v>2179</v>
      </c>
      <c r="B1527" s="235" t="s">
        <v>2686</v>
      </c>
      <c r="C1527" s="237" t="s">
        <v>2687</v>
      </c>
      <c r="D1527" s="238" t="s">
        <v>1532</v>
      </c>
      <c r="E1527" s="229">
        <v>0.04</v>
      </c>
      <c r="F1527" s="232">
        <v>14.13</v>
      </c>
      <c r="G1527" s="231">
        <f t="shared" si="159"/>
        <v>0.56999999999999995</v>
      </c>
    </row>
    <row r="1528" spans="1:7" ht="22.5" x14ac:dyDescent="0.2">
      <c r="A1528" s="225" t="s">
        <v>2182</v>
      </c>
      <c r="B1528" s="235" t="s">
        <v>2235</v>
      </c>
      <c r="C1528" s="237" t="s">
        <v>2236</v>
      </c>
      <c r="D1528" s="238" t="s">
        <v>1532</v>
      </c>
      <c r="E1528" s="229">
        <v>0.04</v>
      </c>
      <c r="F1528" s="232">
        <v>18.5</v>
      </c>
      <c r="G1528" s="231">
        <f t="shared" si="159"/>
        <v>0.74</v>
      </c>
    </row>
    <row r="1529" spans="1:7" x14ac:dyDescent="0.2">
      <c r="A1529" s="225"/>
      <c r="B1529" s="226"/>
      <c r="C1529" s="227"/>
      <c r="D1529" s="228"/>
      <c r="E1529" s="229"/>
      <c r="F1529" s="232"/>
      <c r="G1529" s="231"/>
    </row>
    <row r="1530" spans="1:7" x14ac:dyDescent="0.2">
      <c r="A1530" s="225"/>
      <c r="B1530" s="226"/>
      <c r="C1530" s="227"/>
      <c r="D1530" s="228"/>
      <c r="E1530" s="229"/>
      <c r="F1530" s="232"/>
      <c r="G1530" s="231"/>
    </row>
    <row r="1531" spans="1:7" ht="42" x14ac:dyDescent="0.2">
      <c r="A1531" s="218" t="s">
        <v>964</v>
      </c>
      <c r="B1531" s="233" t="s">
        <v>2244</v>
      </c>
      <c r="C1531" s="220" t="s">
        <v>786</v>
      </c>
      <c r="D1531" s="221" t="s">
        <v>28</v>
      </c>
      <c r="E1531" s="222">
        <v>1</v>
      </c>
      <c r="F1531" s="223"/>
      <c r="G1531" s="224">
        <f>SUM(G1532:G1534)</f>
        <v>592.83999999999992</v>
      </c>
    </row>
    <row r="1532" spans="1:7" ht="22.5" x14ac:dyDescent="0.2">
      <c r="A1532" s="266" t="s">
        <v>2170</v>
      </c>
      <c r="B1532" s="235" t="s">
        <v>2418</v>
      </c>
      <c r="C1532" s="237" t="s">
        <v>2419</v>
      </c>
      <c r="D1532" s="238" t="s">
        <v>1532</v>
      </c>
      <c r="E1532" s="240">
        <v>1.6</v>
      </c>
      <c r="F1532" s="232">
        <v>12.89</v>
      </c>
      <c r="G1532" s="231">
        <f t="shared" ref="G1532:G1534" si="160">ROUND(E1532*F1532,2)</f>
        <v>20.62</v>
      </c>
    </row>
    <row r="1533" spans="1:7" x14ac:dyDescent="0.2">
      <c r="A1533" s="266" t="s">
        <v>2173</v>
      </c>
      <c r="B1533" s="235" t="s">
        <v>2174</v>
      </c>
      <c r="C1533" s="237" t="s">
        <v>2175</v>
      </c>
      <c r="D1533" s="238" t="s">
        <v>1532</v>
      </c>
      <c r="E1533" s="240">
        <v>1.6</v>
      </c>
      <c r="F1533" s="232">
        <v>12.45</v>
      </c>
      <c r="G1533" s="231">
        <f t="shared" si="160"/>
        <v>19.920000000000002</v>
      </c>
    </row>
    <row r="1534" spans="1:7" ht="22.5" x14ac:dyDescent="0.2">
      <c r="A1534" s="266" t="s">
        <v>2176</v>
      </c>
      <c r="B1534" s="235" t="s">
        <v>328</v>
      </c>
      <c r="C1534" s="237" t="s">
        <v>3012</v>
      </c>
      <c r="D1534" s="238" t="s">
        <v>28</v>
      </c>
      <c r="E1534" s="240">
        <v>1</v>
      </c>
      <c r="F1534" s="232">
        <v>552.29999999999995</v>
      </c>
      <c r="G1534" s="231">
        <f t="shared" si="160"/>
        <v>552.29999999999995</v>
      </c>
    </row>
    <row r="1535" spans="1:7" x14ac:dyDescent="0.2">
      <c r="A1535" s="225"/>
      <c r="B1535" s="226"/>
      <c r="C1535" s="227"/>
      <c r="D1535" s="228"/>
      <c r="E1535" s="229"/>
      <c r="F1535" s="232"/>
      <c r="G1535" s="231"/>
    </row>
    <row r="1536" spans="1:7" x14ac:dyDescent="0.2">
      <c r="A1536" s="225"/>
      <c r="B1536" s="226"/>
      <c r="C1536" s="227"/>
      <c r="D1536" s="228"/>
      <c r="E1536" s="229"/>
      <c r="F1536" s="232"/>
      <c r="G1536" s="231"/>
    </row>
    <row r="1537" spans="1:7" ht="31.5" x14ac:dyDescent="0.2">
      <c r="A1537" s="218" t="s">
        <v>965</v>
      </c>
      <c r="B1537" s="219" t="s">
        <v>3013</v>
      </c>
      <c r="C1537" s="220" t="s">
        <v>789</v>
      </c>
      <c r="D1537" s="221" t="s">
        <v>28</v>
      </c>
      <c r="E1537" s="222">
        <v>1</v>
      </c>
      <c r="F1537" s="223"/>
      <c r="G1537" s="224">
        <f>SUM(G1538:G1543)</f>
        <v>252.42999999999998</v>
      </c>
    </row>
    <row r="1538" spans="1:7" ht="22.5" x14ac:dyDescent="0.2">
      <c r="A1538" s="225" t="s">
        <v>2170</v>
      </c>
      <c r="B1538" s="226" t="s">
        <v>328</v>
      </c>
      <c r="C1538" s="227" t="s">
        <v>789</v>
      </c>
      <c r="D1538" s="228" t="s">
        <v>28</v>
      </c>
      <c r="E1538" s="229">
        <v>1</v>
      </c>
      <c r="F1538" s="232">
        <v>229.26</v>
      </c>
      <c r="G1538" s="231">
        <f t="shared" ref="G1538:G1543" si="161">ROUND(E1538*F1538,2)</f>
        <v>229.26</v>
      </c>
    </row>
    <row r="1539" spans="1:7" x14ac:dyDescent="0.2">
      <c r="A1539" s="225" t="s">
        <v>2173</v>
      </c>
      <c r="B1539" s="226" t="s">
        <v>3014</v>
      </c>
      <c r="C1539" s="227" t="s">
        <v>3015</v>
      </c>
      <c r="D1539" s="228" t="s">
        <v>28</v>
      </c>
      <c r="E1539" s="229">
        <v>0.28899999999999998</v>
      </c>
      <c r="F1539" s="232">
        <v>16.05</v>
      </c>
      <c r="G1539" s="231">
        <f t="shared" si="161"/>
        <v>4.6399999999999997</v>
      </c>
    </row>
    <row r="1540" spans="1:7" ht="22.5" x14ac:dyDescent="0.2">
      <c r="A1540" s="225" t="s">
        <v>2176</v>
      </c>
      <c r="B1540" s="226" t="s">
        <v>3016</v>
      </c>
      <c r="C1540" s="227" t="s">
        <v>3017</v>
      </c>
      <c r="D1540" s="228" t="s">
        <v>28</v>
      </c>
      <c r="E1540" s="229">
        <v>7.7499999999999999E-2</v>
      </c>
      <c r="F1540" s="232">
        <v>43.93</v>
      </c>
      <c r="G1540" s="231">
        <f t="shared" si="161"/>
        <v>3.4</v>
      </c>
    </row>
    <row r="1541" spans="1:7" x14ac:dyDescent="0.2">
      <c r="A1541" s="225" t="s">
        <v>2179</v>
      </c>
      <c r="B1541" s="226" t="s">
        <v>3018</v>
      </c>
      <c r="C1541" s="227" t="s">
        <v>3019</v>
      </c>
      <c r="D1541" s="228" t="s">
        <v>28</v>
      </c>
      <c r="E1541" s="229">
        <v>6.9000000000000006E-2</v>
      </c>
      <c r="F1541" s="232">
        <v>1.72</v>
      </c>
      <c r="G1541" s="231">
        <f t="shared" si="161"/>
        <v>0.12</v>
      </c>
    </row>
    <row r="1542" spans="1:7" ht="22.5" x14ac:dyDescent="0.2">
      <c r="A1542" s="225" t="s">
        <v>2182</v>
      </c>
      <c r="B1542" s="226" t="s">
        <v>2686</v>
      </c>
      <c r="C1542" s="227" t="s">
        <v>2687</v>
      </c>
      <c r="D1542" s="228" t="s">
        <v>1532</v>
      </c>
      <c r="E1542" s="229">
        <v>0.46</v>
      </c>
      <c r="F1542" s="232">
        <v>14.13</v>
      </c>
      <c r="G1542" s="231">
        <f t="shared" si="161"/>
        <v>6.5</v>
      </c>
    </row>
    <row r="1543" spans="1:7" ht="22.5" x14ac:dyDescent="0.2">
      <c r="A1543" s="225" t="s">
        <v>2185</v>
      </c>
      <c r="B1543" s="226" t="s">
        <v>2235</v>
      </c>
      <c r="C1543" s="227" t="s">
        <v>2236</v>
      </c>
      <c r="D1543" s="228" t="s">
        <v>1532</v>
      </c>
      <c r="E1543" s="229">
        <v>0.46</v>
      </c>
      <c r="F1543" s="232">
        <v>18.5</v>
      </c>
      <c r="G1543" s="231">
        <f t="shared" si="161"/>
        <v>8.51</v>
      </c>
    </row>
    <row r="1544" spans="1:7" x14ac:dyDescent="0.2">
      <c r="A1544" s="225"/>
      <c r="B1544" s="226"/>
      <c r="C1544" s="227"/>
      <c r="D1544" s="228"/>
      <c r="E1544" s="229"/>
      <c r="F1544" s="232"/>
      <c r="G1544" s="231"/>
    </row>
    <row r="1545" spans="1:7" x14ac:dyDescent="0.2">
      <c r="A1545" s="225"/>
      <c r="B1545" s="226"/>
      <c r="C1545" s="227"/>
      <c r="D1545" s="228"/>
      <c r="E1545" s="229"/>
      <c r="F1545" s="232"/>
      <c r="G1545" s="231"/>
    </row>
    <row r="1546" spans="1:7" ht="31.5" x14ac:dyDescent="0.2">
      <c r="A1546" s="218" t="s">
        <v>966</v>
      </c>
      <c r="B1546" s="219" t="s">
        <v>3013</v>
      </c>
      <c r="C1546" s="220" t="s">
        <v>790</v>
      </c>
      <c r="D1546" s="221" t="s">
        <v>28</v>
      </c>
      <c r="E1546" s="222">
        <v>1</v>
      </c>
      <c r="F1546" s="223"/>
      <c r="G1546" s="224">
        <f>SUM(G1547:G1552)</f>
        <v>543.9899999999999</v>
      </c>
    </row>
    <row r="1547" spans="1:7" ht="22.5" x14ac:dyDescent="0.2">
      <c r="A1547" s="225" t="s">
        <v>2170</v>
      </c>
      <c r="B1547" s="226" t="s">
        <v>328</v>
      </c>
      <c r="C1547" s="227" t="s">
        <v>790</v>
      </c>
      <c r="D1547" s="228" t="s">
        <v>28</v>
      </c>
      <c r="E1547" s="229">
        <v>1</v>
      </c>
      <c r="F1547" s="232">
        <v>509.2</v>
      </c>
      <c r="G1547" s="231">
        <f t="shared" ref="G1547:G1552" si="162">ROUND(E1547*F1547,2)</f>
        <v>509.2</v>
      </c>
    </row>
    <row r="1548" spans="1:7" x14ac:dyDescent="0.2">
      <c r="A1548" s="225" t="s">
        <v>2173</v>
      </c>
      <c r="B1548" s="226" t="s">
        <v>3014</v>
      </c>
      <c r="C1548" s="227" t="s">
        <v>3015</v>
      </c>
      <c r="D1548" s="228" t="s">
        <v>28</v>
      </c>
      <c r="E1548" s="229">
        <v>0.434</v>
      </c>
      <c r="F1548" s="232">
        <v>16.05</v>
      </c>
      <c r="G1548" s="231">
        <f t="shared" si="162"/>
        <v>6.97</v>
      </c>
    </row>
    <row r="1549" spans="1:7" ht="22.5" x14ac:dyDescent="0.2">
      <c r="A1549" s="225" t="s">
        <v>2176</v>
      </c>
      <c r="B1549" s="226" t="s">
        <v>3016</v>
      </c>
      <c r="C1549" s="227" t="s">
        <v>3017</v>
      </c>
      <c r="D1549" s="228" t="s">
        <v>28</v>
      </c>
      <c r="E1549" s="229">
        <v>0.11650000000000001</v>
      </c>
      <c r="F1549" s="232">
        <v>43.93</v>
      </c>
      <c r="G1549" s="231">
        <f t="shared" si="162"/>
        <v>5.12</v>
      </c>
    </row>
    <row r="1550" spans="1:7" x14ac:dyDescent="0.2">
      <c r="A1550" s="225" t="s">
        <v>2179</v>
      </c>
      <c r="B1550" s="226" t="s">
        <v>3018</v>
      </c>
      <c r="C1550" s="227" t="s">
        <v>3019</v>
      </c>
      <c r="D1550" s="228" t="s">
        <v>28</v>
      </c>
      <c r="E1550" s="229">
        <v>0.10349999999999999</v>
      </c>
      <c r="F1550" s="232">
        <v>1.72</v>
      </c>
      <c r="G1550" s="231">
        <f t="shared" si="162"/>
        <v>0.18</v>
      </c>
    </row>
    <row r="1551" spans="1:7" ht="22.5" x14ac:dyDescent="0.2">
      <c r="A1551" s="225" t="s">
        <v>2182</v>
      </c>
      <c r="B1551" s="226" t="s">
        <v>2686</v>
      </c>
      <c r="C1551" s="227" t="s">
        <v>2687</v>
      </c>
      <c r="D1551" s="228" t="s">
        <v>1532</v>
      </c>
      <c r="E1551" s="229">
        <v>0.69</v>
      </c>
      <c r="F1551" s="232">
        <v>14.13</v>
      </c>
      <c r="G1551" s="231">
        <f t="shared" si="162"/>
        <v>9.75</v>
      </c>
    </row>
    <row r="1552" spans="1:7" ht="22.5" x14ac:dyDescent="0.2">
      <c r="A1552" s="225" t="s">
        <v>2185</v>
      </c>
      <c r="B1552" s="226" t="s">
        <v>2235</v>
      </c>
      <c r="C1552" s="227" t="s">
        <v>2236</v>
      </c>
      <c r="D1552" s="228" t="s">
        <v>1532</v>
      </c>
      <c r="E1552" s="229">
        <v>0.69</v>
      </c>
      <c r="F1552" s="232">
        <v>18.5</v>
      </c>
      <c r="G1552" s="231">
        <f t="shared" si="162"/>
        <v>12.77</v>
      </c>
    </row>
    <row r="1553" spans="1:7" x14ac:dyDescent="0.2">
      <c r="A1553" s="225"/>
      <c r="B1553" s="226"/>
      <c r="C1553" s="227"/>
      <c r="D1553" s="228"/>
      <c r="E1553" s="229"/>
      <c r="F1553" s="232"/>
      <c r="G1553" s="231"/>
    </row>
    <row r="1554" spans="1:7" x14ac:dyDescent="0.2">
      <c r="A1554" s="225"/>
      <c r="B1554" s="226"/>
      <c r="C1554" s="227"/>
      <c r="D1554" s="228"/>
      <c r="E1554" s="229"/>
      <c r="F1554" s="232"/>
      <c r="G1554" s="231"/>
    </row>
    <row r="1555" spans="1:7" ht="52.5" x14ac:dyDescent="0.2">
      <c r="A1555" s="218" t="s">
        <v>967</v>
      </c>
      <c r="B1555" s="219" t="s">
        <v>3020</v>
      </c>
      <c r="C1555" s="220" t="s">
        <v>667</v>
      </c>
      <c r="D1555" s="221" t="s">
        <v>28</v>
      </c>
      <c r="E1555" s="222">
        <v>1</v>
      </c>
      <c r="F1555" s="223"/>
      <c r="G1555" s="224">
        <f>SUM(G1556:G1558)</f>
        <v>9764.6099999999988</v>
      </c>
    </row>
    <row r="1556" spans="1:7" ht="45" x14ac:dyDescent="0.2">
      <c r="A1556" s="225" t="s">
        <v>2170</v>
      </c>
      <c r="B1556" s="226" t="s">
        <v>328</v>
      </c>
      <c r="C1556" s="227" t="s">
        <v>667</v>
      </c>
      <c r="D1556" s="228" t="s">
        <v>28</v>
      </c>
      <c r="E1556" s="229">
        <v>1</v>
      </c>
      <c r="F1556" s="232">
        <v>8825.4</v>
      </c>
      <c r="G1556" s="231">
        <f t="shared" ref="G1556:G1558" si="163">ROUND(E1556*F1556,2)</f>
        <v>8825.4</v>
      </c>
    </row>
    <row r="1557" spans="1:7" ht="22.5" x14ac:dyDescent="0.2">
      <c r="A1557" s="225" t="s">
        <v>2173</v>
      </c>
      <c r="B1557" s="235" t="s">
        <v>328</v>
      </c>
      <c r="C1557" s="280" t="s">
        <v>3021</v>
      </c>
      <c r="D1557" s="238" t="s">
        <v>28</v>
      </c>
      <c r="E1557" s="240">
        <v>4.9200000000000001E-2</v>
      </c>
      <c r="F1557" s="230">
        <f>G1556</f>
        <v>8825.4</v>
      </c>
      <c r="G1557" s="279">
        <f>ROUND(E1557*F1557,2)</f>
        <v>434.21</v>
      </c>
    </row>
    <row r="1558" spans="1:7" ht="22.5" x14ac:dyDescent="0.2">
      <c r="A1558" s="225" t="s">
        <v>2176</v>
      </c>
      <c r="B1558" s="226" t="s">
        <v>2953</v>
      </c>
      <c r="C1558" s="227" t="s">
        <v>2954</v>
      </c>
      <c r="D1558" s="228" t="s">
        <v>28</v>
      </c>
      <c r="E1558" s="229">
        <v>1</v>
      </c>
      <c r="F1558" s="232">
        <v>505</v>
      </c>
      <c r="G1558" s="231">
        <f t="shared" si="163"/>
        <v>505</v>
      </c>
    </row>
    <row r="1559" spans="1:7" x14ac:dyDescent="0.2">
      <c r="A1559" s="225"/>
      <c r="B1559" s="226"/>
      <c r="C1559" s="227"/>
      <c r="D1559" s="228"/>
      <c r="E1559" s="229"/>
      <c r="F1559" s="232"/>
      <c r="G1559" s="231"/>
    </row>
    <row r="1560" spans="1:7" x14ac:dyDescent="0.2">
      <c r="A1560" s="225"/>
      <c r="B1560" s="226"/>
      <c r="C1560" s="227"/>
      <c r="D1560" s="228"/>
      <c r="E1560" s="229"/>
      <c r="F1560" s="232"/>
      <c r="G1560" s="231"/>
    </row>
    <row r="1561" spans="1:7" ht="42" x14ac:dyDescent="0.2">
      <c r="A1561" s="218" t="s">
        <v>968</v>
      </c>
      <c r="B1561" s="219" t="s">
        <v>3020</v>
      </c>
      <c r="C1561" s="220" t="s">
        <v>668</v>
      </c>
      <c r="D1561" s="221" t="s">
        <v>28</v>
      </c>
      <c r="E1561" s="222">
        <v>1</v>
      </c>
      <c r="F1561" s="223"/>
      <c r="G1561" s="224">
        <f>SUM(G1562:G1564)</f>
        <v>3135.76</v>
      </c>
    </row>
    <row r="1562" spans="1:7" ht="45" x14ac:dyDescent="0.2">
      <c r="A1562" s="225" t="s">
        <v>2170</v>
      </c>
      <c r="B1562" s="226" t="s">
        <v>328</v>
      </c>
      <c r="C1562" s="227" t="s">
        <v>668</v>
      </c>
      <c r="D1562" s="228" t="s">
        <v>28</v>
      </c>
      <c r="E1562" s="229">
        <v>1</v>
      </c>
      <c r="F1562" s="232">
        <v>2507.4</v>
      </c>
      <c r="G1562" s="231">
        <f t="shared" ref="G1562:G1564" si="164">ROUND(E1562*F1562,2)</f>
        <v>2507.4</v>
      </c>
    </row>
    <row r="1563" spans="1:7" ht="22.5" x14ac:dyDescent="0.2">
      <c r="A1563" s="225" t="s">
        <v>2173</v>
      </c>
      <c r="B1563" s="235" t="s">
        <v>328</v>
      </c>
      <c r="C1563" s="280" t="s">
        <v>3021</v>
      </c>
      <c r="D1563" s="238" t="s">
        <v>28</v>
      </c>
      <c r="E1563" s="240">
        <v>4.9200000000000001E-2</v>
      </c>
      <c r="F1563" s="230">
        <f>G1562</f>
        <v>2507.4</v>
      </c>
      <c r="G1563" s="279">
        <f>ROUND(E1563*F1563,2)</f>
        <v>123.36</v>
      </c>
    </row>
    <row r="1564" spans="1:7" ht="22.5" x14ac:dyDescent="0.2">
      <c r="A1564" s="225" t="s">
        <v>2176</v>
      </c>
      <c r="B1564" s="226" t="s">
        <v>2953</v>
      </c>
      <c r="C1564" s="227" t="s">
        <v>2954</v>
      </c>
      <c r="D1564" s="228" t="s">
        <v>28</v>
      </c>
      <c r="E1564" s="229">
        <v>1</v>
      </c>
      <c r="F1564" s="232">
        <v>505</v>
      </c>
      <c r="G1564" s="231">
        <f t="shared" si="164"/>
        <v>505</v>
      </c>
    </row>
    <row r="1565" spans="1:7" x14ac:dyDescent="0.2">
      <c r="A1565" s="225"/>
      <c r="B1565" s="226"/>
      <c r="C1565" s="227"/>
      <c r="D1565" s="228"/>
      <c r="E1565" s="229"/>
      <c r="F1565" s="232"/>
      <c r="G1565" s="231"/>
    </row>
    <row r="1566" spans="1:7" x14ac:dyDescent="0.2">
      <c r="A1566" s="225"/>
      <c r="B1566" s="226"/>
      <c r="C1566" s="227"/>
      <c r="D1566" s="228"/>
      <c r="E1566" s="229"/>
      <c r="F1566" s="232"/>
      <c r="G1566" s="231"/>
    </row>
    <row r="1567" spans="1:7" ht="42" x14ac:dyDescent="0.2">
      <c r="A1567" s="218" t="s">
        <v>969</v>
      </c>
      <c r="B1567" s="219" t="s">
        <v>3020</v>
      </c>
      <c r="C1567" s="220" t="s">
        <v>669</v>
      </c>
      <c r="D1567" s="221" t="s">
        <v>28</v>
      </c>
      <c r="E1567" s="222">
        <v>1</v>
      </c>
      <c r="F1567" s="223"/>
      <c r="G1567" s="224">
        <f>SUM(G1568:G1570)</f>
        <v>2499.3199999999997</v>
      </c>
    </row>
    <row r="1568" spans="1:7" ht="45" x14ac:dyDescent="0.2">
      <c r="A1568" s="225" t="s">
        <v>2170</v>
      </c>
      <c r="B1568" s="226" t="s">
        <v>328</v>
      </c>
      <c r="C1568" s="227" t="s">
        <v>669</v>
      </c>
      <c r="D1568" s="228" t="s">
        <v>28</v>
      </c>
      <c r="E1568" s="229">
        <v>1</v>
      </c>
      <c r="F1568" s="232">
        <v>1900.8</v>
      </c>
      <c r="G1568" s="231">
        <f t="shared" ref="G1568:G1570" si="165">ROUND(E1568*F1568,2)</f>
        <v>1900.8</v>
      </c>
    </row>
    <row r="1569" spans="1:7" ht="22.5" x14ac:dyDescent="0.2">
      <c r="A1569" s="225" t="s">
        <v>2173</v>
      </c>
      <c r="B1569" s="235" t="s">
        <v>328</v>
      </c>
      <c r="C1569" s="280" t="s">
        <v>3021</v>
      </c>
      <c r="D1569" s="238" t="s">
        <v>28</v>
      </c>
      <c r="E1569" s="240">
        <v>4.9200000000000001E-2</v>
      </c>
      <c r="F1569" s="230">
        <f>G1568</f>
        <v>1900.8</v>
      </c>
      <c r="G1569" s="279">
        <f>ROUND(E1569*F1569,2)</f>
        <v>93.52</v>
      </c>
    </row>
    <row r="1570" spans="1:7" ht="22.5" x14ac:dyDescent="0.2">
      <c r="A1570" s="225" t="s">
        <v>2176</v>
      </c>
      <c r="B1570" s="226" t="s">
        <v>2953</v>
      </c>
      <c r="C1570" s="227" t="s">
        <v>2954</v>
      </c>
      <c r="D1570" s="228" t="s">
        <v>28</v>
      </c>
      <c r="E1570" s="229">
        <v>1</v>
      </c>
      <c r="F1570" s="232">
        <v>505</v>
      </c>
      <c r="G1570" s="231">
        <f t="shared" si="165"/>
        <v>505</v>
      </c>
    </row>
    <row r="1571" spans="1:7" x14ac:dyDescent="0.2">
      <c r="A1571" s="225"/>
      <c r="B1571" s="226"/>
      <c r="C1571" s="227"/>
      <c r="D1571" s="228"/>
      <c r="E1571" s="229"/>
      <c r="F1571" s="232"/>
      <c r="G1571" s="231"/>
    </row>
    <row r="1572" spans="1:7" x14ac:dyDescent="0.2">
      <c r="A1572" s="225"/>
      <c r="B1572" s="226"/>
      <c r="C1572" s="227"/>
      <c r="D1572" s="228"/>
      <c r="E1572" s="229"/>
      <c r="F1572" s="232"/>
      <c r="G1572" s="231"/>
    </row>
    <row r="1573" spans="1:7" ht="52.5" x14ac:dyDescent="0.2">
      <c r="A1573" s="218" t="s">
        <v>970</v>
      </c>
      <c r="B1573" s="219" t="s">
        <v>2244</v>
      </c>
      <c r="C1573" s="220" t="s">
        <v>670</v>
      </c>
      <c r="D1573" s="221" t="s">
        <v>28</v>
      </c>
      <c r="E1573" s="222">
        <v>1</v>
      </c>
      <c r="F1573" s="223"/>
      <c r="G1573" s="224">
        <f>SUM(G1574:G1579)</f>
        <v>121109.28</v>
      </c>
    </row>
    <row r="1574" spans="1:7" ht="56.25" x14ac:dyDescent="0.2">
      <c r="A1574" s="225" t="s">
        <v>2170</v>
      </c>
      <c r="B1574" s="226" t="s">
        <v>328</v>
      </c>
      <c r="C1574" s="227" t="s">
        <v>670</v>
      </c>
      <c r="D1574" s="228" t="s">
        <v>28</v>
      </c>
      <c r="E1574" s="229">
        <v>1</v>
      </c>
      <c r="F1574" s="232">
        <v>99545.4</v>
      </c>
      <c r="G1574" s="231">
        <f t="shared" ref="G1574:G1579" si="166">ROUND(E1574*F1574,2)</f>
        <v>99545.4</v>
      </c>
    </row>
    <row r="1575" spans="1:7" ht="22.5" x14ac:dyDescent="0.2">
      <c r="A1575" s="225" t="s">
        <v>2173</v>
      </c>
      <c r="B1575" s="235" t="s">
        <v>328</v>
      </c>
      <c r="C1575" s="280" t="s">
        <v>3021</v>
      </c>
      <c r="D1575" s="238" t="s">
        <v>28</v>
      </c>
      <c r="E1575" s="240">
        <v>4.9200000000000001E-2</v>
      </c>
      <c r="F1575" s="230">
        <f>G1574</f>
        <v>99545.4</v>
      </c>
      <c r="G1575" s="279">
        <f t="shared" si="166"/>
        <v>4897.63</v>
      </c>
    </row>
    <row r="1576" spans="1:7" ht="22.5" x14ac:dyDescent="0.2">
      <c r="A1576" s="225" t="s">
        <v>2176</v>
      </c>
      <c r="B1576" s="226" t="s">
        <v>2975</v>
      </c>
      <c r="C1576" s="227" t="s">
        <v>2976</v>
      </c>
      <c r="D1576" s="228" t="s">
        <v>1532</v>
      </c>
      <c r="E1576" s="229">
        <v>199</v>
      </c>
      <c r="F1576" s="232">
        <v>38.67</v>
      </c>
      <c r="G1576" s="231">
        <f t="shared" si="166"/>
        <v>7695.33</v>
      </c>
    </row>
    <row r="1577" spans="1:7" ht="22.5" x14ac:dyDescent="0.2">
      <c r="A1577" s="225" t="s">
        <v>2179</v>
      </c>
      <c r="B1577" s="235" t="s">
        <v>2686</v>
      </c>
      <c r="C1577" s="237" t="s">
        <v>3022</v>
      </c>
      <c r="D1577" s="238" t="s">
        <v>1532</v>
      </c>
      <c r="E1577" s="240">
        <v>199</v>
      </c>
      <c r="F1577" s="231">
        <v>14.13</v>
      </c>
      <c r="G1577" s="259">
        <f t="shared" si="166"/>
        <v>2811.87</v>
      </c>
    </row>
    <row r="1578" spans="1:7" ht="22.5" x14ac:dyDescent="0.2">
      <c r="A1578" s="225" t="s">
        <v>2182</v>
      </c>
      <c r="B1578" s="235" t="s">
        <v>2235</v>
      </c>
      <c r="C1578" s="281" t="s">
        <v>2236</v>
      </c>
      <c r="D1578" s="257" t="s">
        <v>1532</v>
      </c>
      <c r="E1578" s="240">
        <v>199</v>
      </c>
      <c r="F1578" s="232">
        <v>18.5</v>
      </c>
      <c r="G1578" s="259">
        <f t="shared" si="166"/>
        <v>3681.5</v>
      </c>
    </row>
    <row r="1579" spans="1:7" x14ac:dyDescent="0.2">
      <c r="A1579" s="225" t="s">
        <v>2185</v>
      </c>
      <c r="B1579" s="226" t="s">
        <v>2174</v>
      </c>
      <c r="C1579" s="227" t="s">
        <v>2175</v>
      </c>
      <c r="D1579" s="228" t="s">
        <v>1532</v>
      </c>
      <c r="E1579" s="229">
        <v>199</v>
      </c>
      <c r="F1579" s="232">
        <v>12.45</v>
      </c>
      <c r="G1579" s="259">
        <f t="shared" si="166"/>
        <v>2477.5500000000002</v>
      </c>
    </row>
    <row r="1580" spans="1:7" x14ac:dyDescent="0.2">
      <c r="A1580" s="225"/>
      <c r="B1580" s="226"/>
      <c r="C1580" s="227"/>
      <c r="D1580" s="228"/>
      <c r="E1580" s="229"/>
      <c r="F1580" s="232"/>
      <c r="G1580" s="231"/>
    </row>
    <row r="1581" spans="1:7" x14ac:dyDescent="0.2">
      <c r="A1581" s="225"/>
      <c r="B1581" s="226"/>
      <c r="C1581" s="227"/>
      <c r="D1581" s="228"/>
      <c r="E1581" s="229"/>
      <c r="F1581" s="232"/>
      <c r="G1581" s="231"/>
    </row>
    <row r="1582" spans="1:7" ht="52.5" x14ac:dyDescent="0.2">
      <c r="A1582" s="218" t="s">
        <v>971</v>
      </c>
      <c r="B1582" s="219" t="s">
        <v>2244</v>
      </c>
      <c r="C1582" s="220" t="s">
        <v>671</v>
      </c>
      <c r="D1582" s="221" t="s">
        <v>28</v>
      </c>
      <c r="E1582" s="222">
        <v>1</v>
      </c>
      <c r="F1582" s="223"/>
      <c r="G1582" s="224">
        <f>SUM(G1583:G1588)</f>
        <v>22907.109999999997</v>
      </c>
    </row>
    <row r="1583" spans="1:7" ht="56.25" x14ac:dyDescent="0.2">
      <c r="A1583" s="225" t="s">
        <v>2170</v>
      </c>
      <c r="B1583" s="226" t="s">
        <v>328</v>
      </c>
      <c r="C1583" s="227" t="s">
        <v>671</v>
      </c>
      <c r="D1583" s="228" t="s">
        <v>28</v>
      </c>
      <c r="E1583" s="229">
        <v>1</v>
      </c>
      <c r="F1583" s="232">
        <v>18831.599999999999</v>
      </c>
      <c r="G1583" s="231">
        <f t="shared" ref="G1583:G1588" si="167">ROUND(E1583*F1583,2)</f>
        <v>18831.599999999999</v>
      </c>
    </row>
    <row r="1584" spans="1:7" ht="22.5" x14ac:dyDescent="0.2">
      <c r="A1584" s="225" t="s">
        <v>2173</v>
      </c>
      <c r="B1584" s="235" t="s">
        <v>328</v>
      </c>
      <c r="C1584" s="280" t="s">
        <v>3021</v>
      </c>
      <c r="D1584" s="238" t="s">
        <v>28</v>
      </c>
      <c r="E1584" s="240">
        <v>4.9200000000000001E-2</v>
      </c>
      <c r="F1584" s="230">
        <f>G1583</f>
        <v>18831.599999999999</v>
      </c>
      <c r="G1584" s="279">
        <f t="shared" si="167"/>
        <v>926.51</v>
      </c>
    </row>
    <row r="1585" spans="1:7" ht="22.5" x14ac:dyDescent="0.2">
      <c r="A1585" s="225" t="s">
        <v>2176</v>
      </c>
      <c r="B1585" s="226" t="s">
        <v>2975</v>
      </c>
      <c r="C1585" s="227" t="s">
        <v>2976</v>
      </c>
      <c r="D1585" s="228" t="s">
        <v>1532</v>
      </c>
      <c r="E1585" s="229">
        <v>37.6</v>
      </c>
      <c r="F1585" s="232">
        <v>38.67</v>
      </c>
      <c r="G1585" s="231">
        <f t="shared" si="167"/>
        <v>1453.99</v>
      </c>
    </row>
    <row r="1586" spans="1:7" ht="22.5" x14ac:dyDescent="0.2">
      <c r="A1586" s="225" t="s">
        <v>2179</v>
      </c>
      <c r="B1586" s="235" t="s">
        <v>2686</v>
      </c>
      <c r="C1586" s="237" t="s">
        <v>3022</v>
      </c>
      <c r="D1586" s="238" t="s">
        <v>1532</v>
      </c>
      <c r="E1586" s="240">
        <v>37.6</v>
      </c>
      <c r="F1586" s="231">
        <v>14.13</v>
      </c>
      <c r="G1586" s="259">
        <f t="shared" si="167"/>
        <v>531.29</v>
      </c>
    </row>
    <row r="1587" spans="1:7" ht="22.5" x14ac:dyDescent="0.2">
      <c r="A1587" s="225" t="s">
        <v>2182</v>
      </c>
      <c r="B1587" s="235" t="s">
        <v>2235</v>
      </c>
      <c r="C1587" s="281" t="s">
        <v>2236</v>
      </c>
      <c r="D1587" s="257" t="s">
        <v>1532</v>
      </c>
      <c r="E1587" s="240">
        <v>37.6</v>
      </c>
      <c r="F1587" s="232">
        <v>18.5</v>
      </c>
      <c r="G1587" s="259">
        <f t="shared" si="167"/>
        <v>695.6</v>
      </c>
    </row>
    <row r="1588" spans="1:7" x14ac:dyDescent="0.2">
      <c r="A1588" s="225" t="s">
        <v>2185</v>
      </c>
      <c r="B1588" s="226" t="s">
        <v>2174</v>
      </c>
      <c r="C1588" s="227" t="s">
        <v>2175</v>
      </c>
      <c r="D1588" s="228" t="s">
        <v>1532</v>
      </c>
      <c r="E1588" s="229">
        <v>37.6</v>
      </c>
      <c r="F1588" s="232">
        <v>12.45</v>
      </c>
      <c r="G1588" s="259">
        <f t="shared" si="167"/>
        <v>468.12</v>
      </c>
    </row>
    <row r="1589" spans="1:7" x14ac:dyDescent="0.2">
      <c r="A1589" s="225"/>
      <c r="B1589" s="226"/>
      <c r="C1589" s="227"/>
      <c r="D1589" s="228"/>
      <c r="E1589" s="229"/>
      <c r="F1589" s="232"/>
      <c r="G1589" s="231"/>
    </row>
    <row r="1590" spans="1:7" x14ac:dyDescent="0.2">
      <c r="A1590" s="225"/>
      <c r="B1590" s="226"/>
      <c r="C1590" s="227"/>
      <c r="D1590" s="228"/>
      <c r="E1590" s="229"/>
      <c r="F1590" s="232"/>
      <c r="G1590" s="231"/>
    </row>
    <row r="1591" spans="1:7" ht="42" x14ac:dyDescent="0.2">
      <c r="A1591" s="218" t="s">
        <v>972</v>
      </c>
      <c r="B1591" s="219" t="s">
        <v>2244</v>
      </c>
      <c r="C1591" s="220" t="s">
        <v>672</v>
      </c>
      <c r="D1591" s="221" t="s">
        <v>28</v>
      </c>
      <c r="E1591" s="222">
        <v>1</v>
      </c>
      <c r="F1591" s="223"/>
      <c r="G1591" s="224">
        <f>SUM(G1592:G1597)</f>
        <v>4520.46</v>
      </c>
    </row>
    <row r="1592" spans="1:7" ht="45" x14ac:dyDescent="0.2">
      <c r="A1592" s="225" t="s">
        <v>2170</v>
      </c>
      <c r="B1592" s="226" t="s">
        <v>328</v>
      </c>
      <c r="C1592" s="227" t="s">
        <v>672</v>
      </c>
      <c r="D1592" s="228" t="s">
        <v>28</v>
      </c>
      <c r="E1592" s="229">
        <v>1</v>
      </c>
      <c r="F1592" s="232">
        <v>3709.8</v>
      </c>
      <c r="G1592" s="231">
        <f t="shared" ref="G1592:G1597" si="168">ROUND(E1592*F1592,2)</f>
        <v>3709.8</v>
      </c>
    </row>
    <row r="1593" spans="1:7" ht="22.5" x14ac:dyDescent="0.2">
      <c r="A1593" s="225" t="s">
        <v>2173</v>
      </c>
      <c r="B1593" s="235" t="s">
        <v>328</v>
      </c>
      <c r="C1593" s="280" t="s">
        <v>3021</v>
      </c>
      <c r="D1593" s="238" t="s">
        <v>28</v>
      </c>
      <c r="E1593" s="240">
        <v>4.9200000000000001E-2</v>
      </c>
      <c r="F1593" s="230">
        <f>G1592</f>
        <v>3709.8</v>
      </c>
      <c r="G1593" s="279">
        <f t="shared" si="168"/>
        <v>182.52</v>
      </c>
    </row>
    <row r="1594" spans="1:7" ht="22.5" x14ac:dyDescent="0.2">
      <c r="A1594" s="225" t="s">
        <v>2176</v>
      </c>
      <c r="B1594" s="226" t="s">
        <v>2975</v>
      </c>
      <c r="C1594" s="227" t="s">
        <v>2976</v>
      </c>
      <c r="D1594" s="228" t="s">
        <v>1532</v>
      </c>
      <c r="E1594" s="229">
        <v>7.5</v>
      </c>
      <c r="F1594" s="232">
        <v>38.67</v>
      </c>
      <c r="G1594" s="231">
        <f t="shared" si="168"/>
        <v>290.02999999999997</v>
      </c>
    </row>
    <row r="1595" spans="1:7" ht="22.5" x14ac:dyDescent="0.2">
      <c r="A1595" s="225" t="s">
        <v>2179</v>
      </c>
      <c r="B1595" s="235" t="s">
        <v>2686</v>
      </c>
      <c r="C1595" s="237" t="s">
        <v>3022</v>
      </c>
      <c r="D1595" s="238" t="s">
        <v>1532</v>
      </c>
      <c r="E1595" s="240">
        <v>7.5</v>
      </c>
      <c r="F1595" s="231">
        <v>14.13</v>
      </c>
      <c r="G1595" s="259">
        <f t="shared" si="168"/>
        <v>105.98</v>
      </c>
    </row>
    <row r="1596" spans="1:7" ht="22.5" x14ac:dyDescent="0.2">
      <c r="A1596" s="225" t="s">
        <v>2182</v>
      </c>
      <c r="B1596" s="235" t="s">
        <v>2235</v>
      </c>
      <c r="C1596" s="281" t="s">
        <v>2236</v>
      </c>
      <c r="D1596" s="257" t="s">
        <v>1532</v>
      </c>
      <c r="E1596" s="240">
        <v>7.5</v>
      </c>
      <c r="F1596" s="232">
        <v>18.5</v>
      </c>
      <c r="G1596" s="259">
        <f t="shared" si="168"/>
        <v>138.75</v>
      </c>
    </row>
    <row r="1597" spans="1:7" x14ac:dyDescent="0.2">
      <c r="A1597" s="225" t="s">
        <v>2185</v>
      </c>
      <c r="B1597" s="226" t="s">
        <v>2174</v>
      </c>
      <c r="C1597" s="227" t="s">
        <v>2175</v>
      </c>
      <c r="D1597" s="228" t="s">
        <v>1532</v>
      </c>
      <c r="E1597" s="229">
        <v>7.5</v>
      </c>
      <c r="F1597" s="232">
        <v>12.45</v>
      </c>
      <c r="G1597" s="259">
        <f t="shared" si="168"/>
        <v>93.38</v>
      </c>
    </row>
    <row r="1598" spans="1:7" x14ac:dyDescent="0.2">
      <c r="A1598" s="225"/>
      <c r="B1598" s="226"/>
      <c r="C1598" s="227"/>
      <c r="D1598" s="228"/>
      <c r="E1598" s="229"/>
      <c r="F1598" s="232"/>
      <c r="G1598" s="231"/>
    </row>
    <row r="1599" spans="1:7" x14ac:dyDescent="0.2">
      <c r="A1599" s="225"/>
      <c r="B1599" s="226"/>
      <c r="C1599" s="227"/>
      <c r="D1599" s="228"/>
      <c r="E1599" s="229"/>
      <c r="F1599" s="232"/>
      <c r="G1599" s="231"/>
    </row>
    <row r="1600" spans="1:7" ht="31.5" x14ac:dyDescent="0.2">
      <c r="A1600" s="218" t="s">
        <v>973</v>
      </c>
      <c r="B1600" s="219" t="s">
        <v>2244</v>
      </c>
      <c r="C1600" s="220" t="s">
        <v>673</v>
      </c>
      <c r="D1600" s="221" t="s">
        <v>28</v>
      </c>
      <c r="E1600" s="222">
        <v>1</v>
      </c>
      <c r="F1600" s="223"/>
      <c r="G1600" s="224">
        <f>SUM(G1601:G1606)</f>
        <v>10371.749999999998</v>
      </c>
    </row>
    <row r="1601" spans="1:7" ht="22.5" x14ac:dyDescent="0.2">
      <c r="A1601" s="225" t="s">
        <v>2170</v>
      </c>
      <c r="B1601" s="226" t="s">
        <v>328</v>
      </c>
      <c r="C1601" s="227" t="s">
        <v>673</v>
      </c>
      <c r="D1601" s="228" t="s">
        <v>28</v>
      </c>
      <c r="E1601" s="229">
        <v>1</v>
      </c>
      <c r="F1601" s="232">
        <v>8528.4</v>
      </c>
      <c r="G1601" s="231">
        <f t="shared" ref="G1601:G1606" si="169">ROUND(E1601*F1601,2)</f>
        <v>8528.4</v>
      </c>
    </row>
    <row r="1602" spans="1:7" ht="22.5" x14ac:dyDescent="0.2">
      <c r="A1602" s="225" t="s">
        <v>2173</v>
      </c>
      <c r="B1602" s="235" t="s">
        <v>328</v>
      </c>
      <c r="C1602" s="280" t="s">
        <v>3021</v>
      </c>
      <c r="D1602" s="238" t="s">
        <v>28</v>
      </c>
      <c r="E1602" s="240">
        <v>4.9200000000000001E-2</v>
      </c>
      <c r="F1602" s="230">
        <f>G1601</f>
        <v>8528.4</v>
      </c>
      <c r="G1602" s="279">
        <f t="shared" si="169"/>
        <v>419.6</v>
      </c>
    </row>
    <row r="1603" spans="1:7" ht="22.5" x14ac:dyDescent="0.2">
      <c r="A1603" s="225" t="s">
        <v>2176</v>
      </c>
      <c r="B1603" s="226" t="s">
        <v>2975</v>
      </c>
      <c r="C1603" s="227" t="s">
        <v>2976</v>
      </c>
      <c r="D1603" s="228" t="s">
        <v>1532</v>
      </c>
      <c r="E1603" s="229">
        <v>17</v>
      </c>
      <c r="F1603" s="232">
        <v>38.67</v>
      </c>
      <c r="G1603" s="231">
        <f t="shared" si="169"/>
        <v>657.39</v>
      </c>
    </row>
    <row r="1604" spans="1:7" ht="22.5" x14ac:dyDescent="0.2">
      <c r="A1604" s="225" t="s">
        <v>2179</v>
      </c>
      <c r="B1604" s="235" t="s">
        <v>2686</v>
      </c>
      <c r="C1604" s="237" t="s">
        <v>3022</v>
      </c>
      <c r="D1604" s="238" t="s">
        <v>1532</v>
      </c>
      <c r="E1604" s="240">
        <v>17</v>
      </c>
      <c r="F1604" s="231">
        <v>14.13</v>
      </c>
      <c r="G1604" s="259">
        <f t="shared" si="169"/>
        <v>240.21</v>
      </c>
    </row>
    <row r="1605" spans="1:7" ht="22.5" x14ac:dyDescent="0.2">
      <c r="A1605" s="225" t="s">
        <v>2182</v>
      </c>
      <c r="B1605" s="235" t="s">
        <v>2235</v>
      </c>
      <c r="C1605" s="281" t="s">
        <v>2236</v>
      </c>
      <c r="D1605" s="257" t="s">
        <v>1532</v>
      </c>
      <c r="E1605" s="240">
        <v>17</v>
      </c>
      <c r="F1605" s="232">
        <v>18.5</v>
      </c>
      <c r="G1605" s="259">
        <f t="shared" si="169"/>
        <v>314.5</v>
      </c>
    </row>
    <row r="1606" spans="1:7" x14ac:dyDescent="0.2">
      <c r="A1606" s="225" t="s">
        <v>2185</v>
      </c>
      <c r="B1606" s="226" t="s">
        <v>2174</v>
      </c>
      <c r="C1606" s="227" t="s">
        <v>2175</v>
      </c>
      <c r="D1606" s="228" t="s">
        <v>1532</v>
      </c>
      <c r="E1606" s="229">
        <v>17</v>
      </c>
      <c r="F1606" s="232">
        <v>12.45</v>
      </c>
      <c r="G1606" s="259">
        <f t="shared" si="169"/>
        <v>211.65</v>
      </c>
    </row>
    <row r="1607" spans="1:7" x14ac:dyDescent="0.2">
      <c r="A1607" s="225"/>
      <c r="B1607" s="226"/>
      <c r="C1607" s="227"/>
      <c r="D1607" s="228"/>
      <c r="E1607" s="229"/>
      <c r="F1607" s="232"/>
      <c r="G1607" s="231"/>
    </row>
    <row r="1608" spans="1:7" x14ac:dyDescent="0.2">
      <c r="A1608" s="225"/>
      <c r="B1608" s="226"/>
      <c r="C1608" s="227"/>
      <c r="D1608" s="228"/>
      <c r="E1608" s="229"/>
      <c r="F1608" s="232"/>
      <c r="G1608" s="231"/>
    </row>
    <row r="1609" spans="1:7" ht="52.5" x14ac:dyDescent="0.2">
      <c r="A1609" s="218" t="s">
        <v>974</v>
      </c>
      <c r="B1609" s="219" t="s">
        <v>3023</v>
      </c>
      <c r="C1609" s="220" t="s">
        <v>674</v>
      </c>
      <c r="D1609" s="221" t="s">
        <v>28</v>
      </c>
      <c r="E1609" s="222">
        <v>1</v>
      </c>
      <c r="F1609" s="223"/>
      <c r="G1609" s="224">
        <f>SUM(G1610:G1613)</f>
        <v>2679.3799999999997</v>
      </c>
    </row>
    <row r="1610" spans="1:7" ht="56.25" x14ac:dyDescent="0.2">
      <c r="A1610" s="225" t="s">
        <v>2170</v>
      </c>
      <c r="B1610" s="226" t="s">
        <v>328</v>
      </c>
      <c r="C1610" s="227" t="s">
        <v>674</v>
      </c>
      <c r="D1610" s="228" t="s">
        <v>28</v>
      </c>
      <c r="E1610" s="229">
        <v>1</v>
      </c>
      <c r="F1610" s="232">
        <v>2383.1999999999998</v>
      </c>
      <c r="G1610" s="231">
        <f>ROUND(E1610*F1610,2)</f>
        <v>2383.1999999999998</v>
      </c>
    </row>
    <row r="1611" spans="1:7" ht="22.5" x14ac:dyDescent="0.2">
      <c r="A1611" s="225" t="s">
        <v>2173</v>
      </c>
      <c r="B1611" s="235" t="s">
        <v>328</v>
      </c>
      <c r="C1611" s="280" t="s">
        <v>3021</v>
      </c>
      <c r="D1611" s="238" t="s">
        <v>28</v>
      </c>
      <c r="E1611" s="240">
        <v>4.9200000000000001E-2</v>
      </c>
      <c r="F1611" s="230">
        <f>G1610</f>
        <v>2383.1999999999998</v>
      </c>
      <c r="G1611" s="279">
        <f>ROUND(E1611*F1611,2)</f>
        <v>117.25</v>
      </c>
    </row>
    <row r="1612" spans="1:7" ht="22.5" x14ac:dyDescent="0.2">
      <c r="A1612" s="225" t="s">
        <v>2176</v>
      </c>
      <c r="B1612" s="226" t="s">
        <v>2975</v>
      </c>
      <c r="C1612" s="227" t="s">
        <v>2976</v>
      </c>
      <c r="D1612" s="228" t="s">
        <v>1532</v>
      </c>
      <c r="E1612" s="229">
        <v>3.5</v>
      </c>
      <c r="F1612" s="232">
        <v>38.67</v>
      </c>
      <c r="G1612" s="231">
        <f>ROUND(E1612*F1612,2)</f>
        <v>135.35</v>
      </c>
    </row>
    <row r="1613" spans="1:7" x14ac:dyDescent="0.2">
      <c r="A1613" s="225" t="s">
        <v>2179</v>
      </c>
      <c r="B1613" s="226" t="s">
        <v>2174</v>
      </c>
      <c r="C1613" s="227" t="s">
        <v>2175</v>
      </c>
      <c r="D1613" s="228" t="s">
        <v>1532</v>
      </c>
      <c r="E1613" s="229">
        <v>3.5</v>
      </c>
      <c r="F1613" s="232">
        <v>12.45</v>
      </c>
      <c r="G1613" s="259">
        <f>ROUND(E1613*F1613,2)</f>
        <v>43.58</v>
      </c>
    </row>
    <row r="1614" spans="1:7" x14ac:dyDescent="0.2">
      <c r="A1614" s="225"/>
      <c r="B1614" s="226"/>
      <c r="C1614" s="227"/>
      <c r="D1614" s="228"/>
      <c r="E1614" s="229"/>
      <c r="F1614" s="232"/>
      <c r="G1614" s="231"/>
    </row>
    <row r="1615" spans="1:7" x14ac:dyDescent="0.2">
      <c r="A1615" s="225"/>
      <c r="B1615" s="226"/>
      <c r="C1615" s="227"/>
      <c r="D1615" s="228"/>
      <c r="E1615" s="229"/>
      <c r="F1615" s="232"/>
      <c r="G1615" s="231"/>
    </row>
    <row r="1616" spans="1:7" ht="52.5" x14ac:dyDescent="0.2">
      <c r="A1616" s="218" t="s">
        <v>975</v>
      </c>
      <c r="B1616" s="219" t="s">
        <v>2244</v>
      </c>
      <c r="C1616" s="220" t="s">
        <v>675</v>
      </c>
      <c r="D1616" s="221" t="s">
        <v>28</v>
      </c>
      <c r="E1616" s="222">
        <v>1</v>
      </c>
      <c r="F1616" s="223"/>
      <c r="G1616" s="224">
        <f>SUM(G1617:G1622)</f>
        <v>9118.33</v>
      </c>
    </row>
    <row r="1617" spans="1:7" ht="45" x14ac:dyDescent="0.2">
      <c r="A1617" s="225" t="s">
        <v>2170</v>
      </c>
      <c r="B1617" s="226" t="s">
        <v>328</v>
      </c>
      <c r="C1617" s="227" t="s">
        <v>675</v>
      </c>
      <c r="D1617" s="228" t="s">
        <v>28</v>
      </c>
      <c r="E1617" s="229">
        <v>1</v>
      </c>
      <c r="F1617" s="232">
        <v>7493.4</v>
      </c>
      <c r="G1617" s="231">
        <f t="shared" ref="G1617:G1622" si="170">ROUND(E1617*F1617,2)</f>
        <v>7493.4</v>
      </c>
    </row>
    <row r="1618" spans="1:7" ht="22.5" x14ac:dyDescent="0.2">
      <c r="A1618" s="225" t="s">
        <v>2173</v>
      </c>
      <c r="B1618" s="235" t="s">
        <v>328</v>
      </c>
      <c r="C1618" s="280" t="s">
        <v>3021</v>
      </c>
      <c r="D1618" s="238" t="s">
        <v>28</v>
      </c>
      <c r="E1618" s="240">
        <v>4.9200000000000001E-2</v>
      </c>
      <c r="F1618" s="230">
        <f>G1617</f>
        <v>7493.4</v>
      </c>
      <c r="G1618" s="279">
        <f t="shared" si="170"/>
        <v>368.68</v>
      </c>
    </row>
    <row r="1619" spans="1:7" ht="22.5" x14ac:dyDescent="0.2">
      <c r="A1619" s="225" t="s">
        <v>2176</v>
      </c>
      <c r="B1619" s="226" t="s">
        <v>2975</v>
      </c>
      <c r="C1619" s="227" t="s">
        <v>2976</v>
      </c>
      <c r="D1619" s="228" t="s">
        <v>1532</v>
      </c>
      <c r="E1619" s="229">
        <v>15</v>
      </c>
      <c r="F1619" s="232">
        <v>38.67</v>
      </c>
      <c r="G1619" s="231">
        <f t="shared" si="170"/>
        <v>580.04999999999995</v>
      </c>
    </row>
    <row r="1620" spans="1:7" ht="22.5" x14ac:dyDescent="0.2">
      <c r="A1620" s="225" t="s">
        <v>2179</v>
      </c>
      <c r="B1620" s="235" t="s">
        <v>2686</v>
      </c>
      <c r="C1620" s="237" t="s">
        <v>3022</v>
      </c>
      <c r="D1620" s="238" t="s">
        <v>1532</v>
      </c>
      <c r="E1620" s="240">
        <v>15</v>
      </c>
      <c r="F1620" s="231">
        <v>14.13</v>
      </c>
      <c r="G1620" s="259">
        <f t="shared" si="170"/>
        <v>211.95</v>
      </c>
    </row>
    <row r="1621" spans="1:7" ht="22.5" x14ac:dyDescent="0.2">
      <c r="A1621" s="225" t="s">
        <v>2182</v>
      </c>
      <c r="B1621" s="235" t="s">
        <v>2235</v>
      </c>
      <c r="C1621" s="281" t="s">
        <v>2236</v>
      </c>
      <c r="D1621" s="257" t="s">
        <v>1532</v>
      </c>
      <c r="E1621" s="240">
        <v>15</v>
      </c>
      <c r="F1621" s="232">
        <v>18.5</v>
      </c>
      <c r="G1621" s="259">
        <f t="shared" si="170"/>
        <v>277.5</v>
      </c>
    </row>
    <row r="1622" spans="1:7" x14ac:dyDescent="0.2">
      <c r="A1622" s="225" t="s">
        <v>2185</v>
      </c>
      <c r="B1622" s="226" t="s">
        <v>2174</v>
      </c>
      <c r="C1622" s="227" t="s">
        <v>2175</v>
      </c>
      <c r="D1622" s="228" t="s">
        <v>1532</v>
      </c>
      <c r="E1622" s="229">
        <v>15</v>
      </c>
      <c r="F1622" s="232">
        <v>12.45</v>
      </c>
      <c r="G1622" s="259">
        <f t="shared" si="170"/>
        <v>186.75</v>
      </c>
    </row>
    <row r="1623" spans="1:7" x14ac:dyDescent="0.2">
      <c r="A1623" s="225"/>
      <c r="B1623" s="226"/>
      <c r="C1623" s="227"/>
      <c r="D1623" s="228"/>
      <c r="E1623" s="229"/>
      <c r="F1623" s="232"/>
      <c r="G1623" s="231"/>
    </row>
    <row r="1624" spans="1:7" x14ac:dyDescent="0.2">
      <c r="A1624" s="225"/>
      <c r="B1624" s="226"/>
      <c r="C1624" s="227"/>
      <c r="D1624" s="228"/>
      <c r="E1624" s="229"/>
      <c r="F1624" s="232"/>
      <c r="G1624" s="231"/>
    </row>
    <row r="1625" spans="1:7" ht="42" x14ac:dyDescent="0.2">
      <c r="A1625" s="218" t="s">
        <v>976</v>
      </c>
      <c r="B1625" s="282" t="s">
        <v>3024</v>
      </c>
      <c r="C1625" s="220" t="s">
        <v>676</v>
      </c>
      <c r="D1625" s="221" t="s">
        <v>28</v>
      </c>
      <c r="E1625" s="222">
        <v>1</v>
      </c>
      <c r="F1625" s="223"/>
      <c r="G1625" s="224">
        <f>SUM(G1626:G1629)</f>
        <v>113.75000000000001</v>
      </c>
    </row>
    <row r="1626" spans="1:7" ht="22.5" x14ac:dyDescent="0.2">
      <c r="A1626" s="241" t="s">
        <v>2170</v>
      </c>
      <c r="B1626" s="235" t="s">
        <v>328</v>
      </c>
      <c r="C1626" s="280" t="s">
        <v>676</v>
      </c>
      <c r="D1626" s="238" t="s">
        <v>28</v>
      </c>
      <c r="E1626" s="240">
        <v>1</v>
      </c>
      <c r="F1626" s="230">
        <v>79.2</v>
      </c>
      <c r="G1626" s="231">
        <f>ROUND(E1626*F1626,2)</f>
        <v>79.2</v>
      </c>
    </row>
    <row r="1627" spans="1:7" ht="22.5" x14ac:dyDescent="0.2">
      <c r="A1627" s="241" t="s">
        <v>2173</v>
      </c>
      <c r="B1627" s="235" t="s">
        <v>328</v>
      </c>
      <c r="C1627" s="280" t="s">
        <v>3021</v>
      </c>
      <c r="D1627" s="238" t="s">
        <v>28</v>
      </c>
      <c r="E1627" s="240">
        <v>4.9200000000000001E-2</v>
      </c>
      <c r="F1627" s="230">
        <f>G1626</f>
        <v>79.2</v>
      </c>
      <c r="G1627" s="279">
        <f>ROUND(E1627*F1627,2)</f>
        <v>3.9</v>
      </c>
    </row>
    <row r="1628" spans="1:7" x14ac:dyDescent="0.2">
      <c r="A1628" s="241" t="s">
        <v>2176</v>
      </c>
      <c r="B1628" s="235" t="s">
        <v>2174</v>
      </c>
      <c r="C1628" s="237" t="s">
        <v>2175</v>
      </c>
      <c r="D1628" s="238" t="s">
        <v>1532</v>
      </c>
      <c r="E1628" s="240">
        <v>0.97099999999999997</v>
      </c>
      <c r="F1628" s="232">
        <v>12.45</v>
      </c>
      <c r="G1628" s="231">
        <f>ROUND(E1628*F1628,2)</f>
        <v>12.09</v>
      </c>
    </row>
    <row r="1629" spans="1:7" x14ac:dyDescent="0.2">
      <c r="A1629" s="241" t="s">
        <v>2179</v>
      </c>
      <c r="B1629" s="276" t="s">
        <v>2171</v>
      </c>
      <c r="C1629" s="237" t="s">
        <v>2172</v>
      </c>
      <c r="D1629" s="238" t="s">
        <v>1532</v>
      </c>
      <c r="E1629" s="240">
        <v>0.97099999999999997</v>
      </c>
      <c r="F1629" s="230">
        <v>19.11</v>
      </c>
      <c r="G1629" s="259">
        <f>ROUND(E1629*F1629,2)</f>
        <v>18.559999999999999</v>
      </c>
    </row>
    <row r="1630" spans="1:7" x14ac:dyDescent="0.2">
      <c r="A1630" s="225"/>
      <c r="B1630" s="226"/>
      <c r="C1630" s="227"/>
      <c r="D1630" s="228"/>
      <c r="E1630" s="229"/>
      <c r="F1630" s="232"/>
      <c r="G1630" s="231"/>
    </row>
    <row r="1631" spans="1:7" x14ac:dyDescent="0.2">
      <c r="A1631" s="225"/>
      <c r="B1631" s="226"/>
      <c r="C1631" s="227"/>
      <c r="D1631" s="228"/>
      <c r="E1631" s="229"/>
      <c r="F1631" s="232"/>
      <c r="G1631" s="231"/>
    </row>
    <row r="1632" spans="1:7" ht="42" x14ac:dyDescent="0.2">
      <c r="A1632" s="218" t="s">
        <v>977</v>
      </c>
      <c r="B1632" s="282" t="s">
        <v>3024</v>
      </c>
      <c r="C1632" s="220" t="s">
        <v>677</v>
      </c>
      <c r="D1632" s="221" t="s">
        <v>28</v>
      </c>
      <c r="E1632" s="222">
        <v>1</v>
      </c>
      <c r="F1632" s="223"/>
      <c r="G1632" s="224">
        <f>SUM(G1633:G1636)</f>
        <v>128.85999999999999</v>
      </c>
    </row>
    <row r="1633" spans="1:7" ht="22.5" x14ac:dyDescent="0.2">
      <c r="A1633" s="241" t="s">
        <v>2170</v>
      </c>
      <c r="B1633" s="235" t="s">
        <v>328</v>
      </c>
      <c r="C1633" s="280" t="s">
        <v>677</v>
      </c>
      <c r="D1633" s="238" t="s">
        <v>28</v>
      </c>
      <c r="E1633" s="240">
        <v>1</v>
      </c>
      <c r="F1633" s="230">
        <v>93.6</v>
      </c>
      <c r="G1633" s="231">
        <f>ROUND(E1633*F1633,2)</f>
        <v>93.6</v>
      </c>
    </row>
    <row r="1634" spans="1:7" ht="22.5" x14ac:dyDescent="0.2">
      <c r="A1634" s="241" t="s">
        <v>2173</v>
      </c>
      <c r="B1634" s="235" t="s">
        <v>328</v>
      </c>
      <c r="C1634" s="280" t="s">
        <v>3021</v>
      </c>
      <c r="D1634" s="238" t="s">
        <v>28</v>
      </c>
      <c r="E1634" s="240">
        <v>4.9200000000000001E-2</v>
      </c>
      <c r="F1634" s="230">
        <f>G1633</f>
        <v>93.6</v>
      </c>
      <c r="G1634" s="279">
        <f>ROUND(E1634*F1634,2)</f>
        <v>4.6100000000000003</v>
      </c>
    </row>
    <row r="1635" spans="1:7" x14ac:dyDescent="0.2">
      <c r="A1635" s="241" t="s">
        <v>2176</v>
      </c>
      <c r="B1635" s="235" t="s">
        <v>2174</v>
      </c>
      <c r="C1635" s="237" t="s">
        <v>2175</v>
      </c>
      <c r="D1635" s="238" t="s">
        <v>1532</v>
      </c>
      <c r="E1635" s="240">
        <v>0.97099999999999997</v>
      </c>
      <c r="F1635" s="232">
        <v>12.45</v>
      </c>
      <c r="G1635" s="231">
        <f>ROUND(E1635*F1635,2)</f>
        <v>12.09</v>
      </c>
    </row>
    <row r="1636" spans="1:7" x14ac:dyDescent="0.2">
      <c r="A1636" s="241" t="s">
        <v>2179</v>
      </c>
      <c r="B1636" s="276" t="s">
        <v>2171</v>
      </c>
      <c r="C1636" s="237" t="s">
        <v>2172</v>
      </c>
      <c r="D1636" s="238" t="s">
        <v>1532</v>
      </c>
      <c r="E1636" s="240">
        <v>0.97099999999999997</v>
      </c>
      <c r="F1636" s="230">
        <v>19.11</v>
      </c>
      <c r="G1636" s="259">
        <f>ROUND(E1636*F1636,2)</f>
        <v>18.559999999999999</v>
      </c>
    </row>
    <row r="1637" spans="1:7" x14ac:dyDescent="0.2">
      <c r="A1637" s="225"/>
      <c r="B1637" s="226"/>
      <c r="C1637" s="227"/>
      <c r="D1637" s="228"/>
      <c r="E1637" s="229"/>
      <c r="F1637" s="232"/>
      <c r="G1637" s="231"/>
    </row>
    <row r="1638" spans="1:7" x14ac:dyDescent="0.2">
      <c r="A1638" s="225"/>
      <c r="B1638" s="226"/>
      <c r="C1638" s="227"/>
      <c r="D1638" s="228"/>
      <c r="E1638" s="229"/>
      <c r="F1638" s="232"/>
      <c r="G1638" s="231"/>
    </row>
    <row r="1639" spans="1:7" ht="42" x14ac:dyDescent="0.2">
      <c r="A1639" s="218" t="s">
        <v>978</v>
      </c>
      <c r="B1639" s="282" t="s">
        <v>3025</v>
      </c>
      <c r="C1639" s="220" t="s">
        <v>678</v>
      </c>
      <c r="D1639" s="221" t="s">
        <v>28</v>
      </c>
      <c r="E1639" s="222">
        <v>1</v>
      </c>
      <c r="F1639" s="223"/>
      <c r="G1639" s="224">
        <f>SUM(G1640:G1643)</f>
        <v>1001.37</v>
      </c>
    </row>
    <row r="1640" spans="1:7" x14ac:dyDescent="0.2">
      <c r="A1640" s="241" t="s">
        <v>2170</v>
      </c>
      <c r="B1640" s="235" t="s">
        <v>2174</v>
      </c>
      <c r="C1640" s="237" t="s">
        <v>2175</v>
      </c>
      <c r="D1640" s="238" t="s">
        <v>1532</v>
      </c>
      <c r="E1640" s="240">
        <v>0.97099999999999997</v>
      </c>
      <c r="F1640" s="232">
        <v>12.45</v>
      </c>
      <c r="G1640" s="231">
        <f>ROUND(E1640*F1640,2)</f>
        <v>12.09</v>
      </c>
    </row>
    <row r="1641" spans="1:7" x14ac:dyDescent="0.2">
      <c r="A1641" s="241" t="s">
        <v>2173</v>
      </c>
      <c r="B1641" s="276" t="s">
        <v>2171</v>
      </c>
      <c r="C1641" s="237" t="s">
        <v>2172</v>
      </c>
      <c r="D1641" s="238" t="s">
        <v>1532</v>
      </c>
      <c r="E1641" s="240">
        <v>0.97099999999999997</v>
      </c>
      <c r="F1641" s="230">
        <v>19.11</v>
      </c>
      <c r="G1641" s="259">
        <f>ROUND(E1641*F1641,2)</f>
        <v>18.559999999999999</v>
      </c>
    </row>
    <row r="1642" spans="1:7" ht="22.5" x14ac:dyDescent="0.2">
      <c r="A1642" s="241" t="s">
        <v>2176</v>
      </c>
      <c r="B1642" s="235" t="s">
        <v>328</v>
      </c>
      <c r="C1642" s="280" t="s">
        <v>678</v>
      </c>
      <c r="D1642" s="238" t="s">
        <v>28</v>
      </c>
      <c r="E1642" s="240">
        <v>1</v>
      </c>
      <c r="F1642" s="230">
        <v>925.2</v>
      </c>
      <c r="G1642" s="259">
        <f>ROUND(E1642*F1642,2)</f>
        <v>925.2</v>
      </c>
    </row>
    <row r="1643" spans="1:7" ht="22.5" x14ac:dyDescent="0.2">
      <c r="A1643" s="241" t="s">
        <v>2179</v>
      </c>
      <c r="B1643" s="235" t="s">
        <v>328</v>
      </c>
      <c r="C1643" s="280" t="s">
        <v>3021</v>
      </c>
      <c r="D1643" s="238" t="s">
        <v>28</v>
      </c>
      <c r="E1643" s="240">
        <v>4.9200000000000001E-2</v>
      </c>
      <c r="F1643" s="230">
        <f>G1642</f>
        <v>925.2</v>
      </c>
      <c r="G1643" s="279">
        <f>ROUND(E1643*F1643,2)</f>
        <v>45.52</v>
      </c>
    </row>
    <row r="1644" spans="1:7" x14ac:dyDescent="0.2">
      <c r="A1644" s="225"/>
      <c r="B1644" s="226"/>
      <c r="C1644" s="227"/>
      <c r="D1644" s="228"/>
      <c r="E1644" s="229"/>
      <c r="F1644" s="232"/>
      <c r="G1644" s="231"/>
    </row>
    <row r="1645" spans="1:7" x14ac:dyDescent="0.2">
      <c r="A1645" s="225"/>
      <c r="B1645" s="226"/>
      <c r="C1645" s="227"/>
      <c r="D1645" s="228"/>
      <c r="E1645" s="229"/>
      <c r="F1645" s="232"/>
      <c r="G1645" s="231"/>
    </row>
    <row r="1646" spans="1:7" ht="31.5" x14ac:dyDescent="0.2">
      <c r="A1646" s="218" t="s">
        <v>979</v>
      </c>
      <c r="B1646" s="282" t="s">
        <v>3026</v>
      </c>
      <c r="C1646" s="220" t="s">
        <v>679</v>
      </c>
      <c r="D1646" s="221" t="s">
        <v>28</v>
      </c>
      <c r="E1646" s="222">
        <v>1</v>
      </c>
      <c r="F1646" s="223"/>
      <c r="G1646" s="224">
        <f>SUM(G1647:G1652)</f>
        <v>193.73</v>
      </c>
    </row>
    <row r="1647" spans="1:7" ht="22.5" x14ac:dyDescent="0.2">
      <c r="A1647" s="241" t="s">
        <v>2170</v>
      </c>
      <c r="B1647" s="235" t="s">
        <v>2686</v>
      </c>
      <c r="C1647" s="237" t="s">
        <v>3022</v>
      </c>
      <c r="D1647" s="238" t="s">
        <v>1532</v>
      </c>
      <c r="E1647" s="240">
        <v>0.38</v>
      </c>
      <c r="F1647" s="231">
        <v>14.13</v>
      </c>
      <c r="G1647" s="259">
        <f t="shared" ref="G1647:G1652" si="171">ROUND(E1647*F1647,2)</f>
        <v>5.37</v>
      </c>
    </row>
    <row r="1648" spans="1:7" ht="22.5" x14ac:dyDescent="0.2">
      <c r="A1648" s="241" t="s">
        <v>2173</v>
      </c>
      <c r="B1648" s="235" t="s">
        <v>2235</v>
      </c>
      <c r="C1648" s="281" t="s">
        <v>2236</v>
      </c>
      <c r="D1648" s="257" t="s">
        <v>1532</v>
      </c>
      <c r="E1648" s="240">
        <v>0.38</v>
      </c>
      <c r="F1648" s="232">
        <v>18.5</v>
      </c>
      <c r="G1648" s="259">
        <f t="shared" si="171"/>
        <v>7.03</v>
      </c>
    </row>
    <row r="1649" spans="1:7" ht="22.5" x14ac:dyDescent="0.2">
      <c r="A1649" s="241" t="s">
        <v>2176</v>
      </c>
      <c r="B1649" s="235" t="s">
        <v>3027</v>
      </c>
      <c r="C1649" s="280" t="s">
        <v>3028</v>
      </c>
      <c r="D1649" s="238" t="s">
        <v>28</v>
      </c>
      <c r="E1649" s="240">
        <v>1</v>
      </c>
      <c r="F1649" s="230">
        <v>1.89</v>
      </c>
      <c r="G1649" s="259">
        <f t="shared" si="171"/>
        <v>1.89</v>
      </c>
    </row>
    <row r="1650" spans="1:7" ht="22.5" x14ac:dyDescent="0.2">
      <c r="A1650" s="241" t="s">
        <v>2179</v>
      </c>
      <c r="B1650" s="235" t="s">
        <v>3029</v>
      </c>
      <c r="C1650" s="280" t="s">
        <v>3030</v>
      </c>
      <c r="D1650" s="238" t="s">
        <v>28</v>
      </c>
      <c r="E1650" s="240">
        <v>5.7000000000000002E-2</v>
      </c>
      <c r="F1650" s="230">
        <v>0.59</v>
      </c>
      <c r="G1650" s="259">
        <f t="shared" si="171"/>
        <v>0.03</v>
      </c>
    </row>
    <row r="1651" spans="1:7" ht="22.5" x14ac:dyDescent="0.2">
      <c r="A1651" s="241" t="s">
        <v>2182</v>
      </c>
      <c r="B1651" s="235" t="s">
        <v>328</v>
      </c>
      <c r="C1651" s="280" t="s">
        <v>679</v>
      </c>
      <c r="D1651" s="238" t="s">
        <v>28</v>
      </c>
      <c r="E1651" s="240">
        <v>1</v>
      </c>
      <c r="F1651" s="230">
        <v>171</v>
      </c>
      <c r="G1651" s="279">
        <f t="shared" si="171"/>
        <v>171</v>
      </c>
    </row>
    <row r="1652" spans="1:7" ht="22.5" x14ac:dyDescent="0.2">
      <c r="A1652" s="241" t="s">
        <v>2185</v>
      </c>
      <c r="B1652" s="235" t="s">
        <v>328</v>
      </c>
      <c r="C1652" s="280" t="s">
        <v>3021</v>
      </c>
      <c r="D1652" s="238" t="s">
        <v>28</v>
      </c>
      <c r="E1652" s="240">
        <v>4.9200000000000001E-2</v>
      </c>
      <c r="F1652" s="230">
        <f>G1651</f>
        <v>171</v>
      </c>
      <c r="G1652" s="279">
        <f t="shared" si="171"/>
        <v>8.41</v>
      </c>
    </row>
    <row r="1653" spans="1:7" x14ac:dyDescent="0.2">
      <c r="A1653" s="225"/>
      <c r="B1653" s="226"/>
      <c r="C1653" s="227"/>
      <c r="D1653" s="228"/>
      <c r="E1653" s="229"/>
      <c r="F1653" s="232"/>
      <c r="G1653" s="231"/>
    </row>
    <row r="1654" spans="1:7" x14ac:dyDescent="0.2">
      <c r="A1654" s="225"/>
      <c r="B1654" s="226"/>
      <c r="C1654" s="227"/>
      <c r="D1654" s="228"/>
      <c r="E1654" s="229"/>
      <c r="F1654" s="232"/>
      <c r="G1654" s="231"/>
    </row>
    <row r="1655" spans="1:7" ht="42" x14ac:dyDescent="0.2">
      <c r="A1655" s="218" t="s">
        <v>980</v>
      </c>
      <c r="B1655" s="219" t="s">
        <v>2244</v>
      </c>
      <c r="C1655" s="220" t="s">
        <v>680</v>
      </c>
      <c r="D1655" s="221" t="s">
        <v>28</v>
      </c>
      <c r="E1655" s="222">
        <v>1</v>
      </c>
      <c r="F1655" s="223"/>
      <c r="G1655" s="224">
        <f>SUM(G1656:G1657)</f>
        <v>1299.3600000000001</v>
      </c>
    </row>
    <row r="1656" spans="1:7" ht="45" x14ac:dyDescent="0.2">
      <c r="A1656" s="225" t="s">
        <v>2170</v>
      </c>
      <c r="B1656" s="226" t="s">
        <v>328</v>
      </c>
      <c r="C1656" s="227" t="s">
        <v>680</v>
      </c>
      <c r="D1656" s="228" t="s">
        <v>28</v>
      </c>
      <c r="E1656" s="229">
        <v>1</v>
      </c>
      <c r="F1656" s="232">
        <v>990</v>
      </c>
      <c r="G1656" s="259">
        <f>ROUND(E1656*F1656,2)</f>
        <v>990</v>
      </c>
    </row>
    <row r="1657" spans="1:7" ht="22.5" x14ac:dyDescent="0.2">
      <c r="A1657" s="225" t="s">
        <v>2173</v>
      </c>
      <c r="B1657" s="226" t="s">
        <v>2975</v>
      </c>
      <c r="C1657" s="227" t="s">
        <v>2976</v>
      </c>
      <c r="D1657" s="228" t="s">
        <v>1532</v>
      </c>
      <c r="E1657" s="229">
        <v>8</v>
      </c>
      <c r="F1657" s="232">
        <v>38.67</v>
      </c>
      <c r="G1657" s="231">
        <f t="shared" ref="G1657" si="172">ROUND(E1657*F1657,2)</f>
        <v>309.36</v>
      </c>
    </row>
    <row r="1658" spans="1:7" x14ac:dyDescent="0.2">
      <c r="A1658" s="225"/>
      <c r="B1658" s="226"/>
      <c r="C1658" s="227"/>
      <c r="D1658" s="228"/>
      <c r="E1658" s="229"/>
      <c r="F1658" s="232"/>
      <c r="G1658" s="231"/>
    </row>
    <row r="1659" spans="1:7" x14ac:dyDescent="0.2">
      <c r="A1659" s="225"/>
      <c r="B1659" s="226"/>
      <c r="C1659" s="227"/>
      <c r="D1659" s="228"/>
      <c r="E1659" s="229"/>
      <c r="F1659" s="232"/>
      <c r="G1659" s="231"/>
    </row>
    <row r="1660" spans="1:7" ht="21" x14ac:dyDescent="0.2">
      <c r="A1660" s="218" t="s">
        <v>981</v>
      </c>
      <c r="B1660" s="219" t="s">
        <v>3031</v>
      </c>
      <c r="C1660" s="220" t="s">
        <v>681</v>
      </c>
      <c r="D1660" s="221" t="s">
        <v>28</v>
      </c>
      <c r="E1660" s="222">
        <v>1</v>
      </c>
      <c r="F1660" s="223"/>
      <c r="G1660" s="224">
        <f>SUM(G1661)</f>
        <v>542.55999999999995</v>
      </c>
    </row>
    <row r="1661" spans="1:7" ht="22.5" x14ac:dyDescent="0.2">
      <c r="A1661" s="225" t="s">
        <v>2170</v>
      </c>
      <c r="B1661" s="226" t="s">
        <v>2951</v>
      </c>
      <c r="C1661" s="227" t="s">
        <v>3032</v>
      </c>
      <c r="D1661" s="228" t="s">
        <v>29</v>
      </c>
      <c r="E1661" s="229">
        <v>8</v>
      </c>
      <c r="F1661" s="232">
        <v>67.819999999999993</v>
      </c>
      <c r="G1661" s="279">
        <f>ROUND(E1661*F1661,2)</f>
        <v>542.55999999999995</v>
      </c>
    </row>
    <row r="1662" spans="1:7" x14ac:dyDescent="0.2">
      <c r="A1662" s="225"/>
      <c r="B1662" s="226"/>
      <c r="C1662" s="227"/>
      <c r="D1662" s="228"/>
      <c r="E1662" s="229"/>
      <c r="F1662" s="232"/>
      <c r="G1662" s="231"/>
    </row>
    <row r="1663" spans="1:7" x14ac:dyDescent="0.2">
      <c r="A1663" s="225"/>
      <c r="B1663" s="226"/>
      <c r="C1663" s="227"/>
      <c r="D1663" s="228"/>
      <c r="E1663" s="229"/>
      <c r="F1663" s="232"/>
      <c r="G1663" s="231"/>
    </row>
    <row r="1664" spans="1:7" ht="42" x14ac:dyDescent="0.2">
      <c r="A1664" s="218" t="s">
        <v>982</v>
      </c>
      <c r="B1664" s="219" t="s">
        <v>2758</v>
      </c>
      <c r="C1664" s="220" t="s">
        <v>352</v>
      </c>
      <c r="D1664" s="221" t="s">
        <v>12</v>
      </c>
      <c r="E1664" s="222">
        <v>1</v>
      </c>
      <c r="F1664" s="223"/>
      <c r="G1664" s="224">
        <f>SUM(G1665:G1667)</f>
        <v>16.27</v>
      </c>
    </row>
    <row r="1665" spans="1:7" ht="33.75" x14ac:dyDescent="0.2">
      <c r="A1665" s="243" t="s">
        <v>2170</v>
      </c>
      <c r="B1665" s="235" t="s">
        <v>3033</v>
      </c>
      <c r="C1665" s="227" t="s">
        <v>3034</v>
      </c>
      <c r="D1665" s="236" t="s">
        <v>12</v>
      </c>
      <c r="E1665" s="229">
        <v>1</v>
      </c>
      <c r="F1665" s="231">
        <v>12.76</v>
      </c>
      <c r="G1665" s="231">
        <f t="shared" ref="G1665:G1667" si="173">ROUND(E1665*F1665,2)</f>
        <v>12.76</v>
      </c>
    </row>
    <row r="1666" spans="1:7" ht="33.75" x14ac:dyDescent="0.2">
      <c r="A1666" s="243" t="s">
        <v>2173</v>
      </c>
      <c r="B1666" s="235" t="s">
        <v>3035</v>
      </c>
      <c r="C1666" s="227" t="s">
        <v>3036</v>
      </c>
      <c r="D1666" s="236" t="s">
        <v>28</v>
      </c>
      <c r="E1666" s="229">
        <v>0.33333000000000002</v>
      </c>
      <c r="F1666" s="231">
        <v>6.1</v>
      </c>
      <c r="G1666" s="231">
        <f t="shared" si="173"/>
        <v>2.0299999999999998</v>
      </c>
    </row>
    <row r="1667" spans="1:7" x14ac:dyDescent="0.2">
      <c r="A1667" s="239" t="s">
        <v>2176</v>
      </c>
      <c r="B1667" s="235" t="s">
        <v>2439</v>
      </c>
      <c r="C1667" s="237" t="s">
        <v>3037</v>
      </c>
      <c r="D1667" s="238" t="s">
        <v>28</v>
      </c>
      <c r="E1667" s="240">
        <v>0.1</v>
      </c>
      <c r="F1667" s="231">
        <f>SUM(G1665:G1666)</f>
        <v>14.79</v>
      </c>
      <c r="G1667" s="231">
        <f t="shared" si="173"/>
        <v>1.48</v>
      </c>
    </row>
    <row r="1668" spans="1:7" x14ac:dyDescent="0.2">
      <c r="A1668" s="225"/>
      <c r="B1668" s="226"/>
      <c r="C1668" s="227"/>
      <c r="D1668" s="228"/>
      <c r="E1668" s="229"/>
      <c r="F1668" s="232"/>
      <c r="G1668" s="231"/>
    </row>
    <row r="1669" spans="1:7" x14ac:dyDescent="0.2">
      <c r="A1669" s="225"/>
      <c r="B1669" s="226"/>
      <c r="C1669" s="227"/>
      <c r="D1669" s="228"/>
      <c r="E1669" s="229"/>
      <c r="F1669" s="232"/>
      <c r="G1669" s="231"/>
    </row>
    <row r="1670" spans="1:7" ht="42" x14ac:dyDescent="0.2">
      <c r="A1670" s="218" t="s">
        <v>983</v>
      </c>
      <c r="B1670" s="219" t="s">
        <v>2758</v>
      </c>
      <c r="C1670" s="220" t="s">
        <v>368</v>
      </c>
      <c r="D1670" s="221" t="s">
        <v>12</v>
      </c>
      <c r="E1670" s="222">
        <v>1</v>
      </c>
      <c r="F1670" s="223"/>
      <c r="G1670" s="224">
        <f>SUM(G1671:G1673)</f>
        <v>22.42</v>
      </c>
    </row>
    <row r="1671" spans="1:7" ht="33.75" x14ac:dyDescent="0.2">
      <c r="A1671" s="243" t="s">
        <v>2170</v>
      </c>
      <c r="B1671" s="235" t="s">
        <v>3038</v>
      </c>
      <c r="C1671" s="227" t="s">
        <v>3039</v>
      </c>
      <c r="D1671" s="236" t="s">
        <v>12</v>
      </c>
      <c r="E1671" s="229">
        <v>1</v>
      </c>
      <c r="F1671" s="231">
        <v>17.510000000000002</v>
      </c>
      <c r="G1671" s="231">
        <f t="shared" ref="G1671:G1673" si="174">ROUND(E1671*F1671,2)</f>
        <v>17.510000000000002</v>
      </c>
    </row>
    <row r="1672" spans="1:7" ht="33.75" x14ac:dyDescent="0.2">
      <c r="A1672" s="243" t="s">
        <v>2173</v>
      </c>
      <c r="B1672" s="235" t="s">
        <v>3040</v>
      </c>
      <c r="C1672" s="227" t="s">
        <v>3036</v>
      </c>
      <c r="D1672" s="236" t="s">
        <v>28</v>
      </c>
      <c r="E1672" s="229">
        <v>0.33333000000000002</v>
      </c>
      <c r="F1672" s="231">
        <v>8.6</v>
      </c>
      <c r="G1672" s="231">
        <f t="shared" si="174"/>
        <v>2.87</v>
      </c>
    </row>
    <row r="1673" spans="1:7" x14ac:dyDescent="0.2">
      <c r="A1673" s="239" t="s">
        <v>2176</v>
      </c>
      <c r="B1673" s="235" t="s">
        <v>2439</v>
      </c>
      <c r="C1673" s="237" t="s">
        <v>3037</v>
      </c>
      <c r="D1673" s="238" t="s">
        <v>28</v>
      </c>
      <c r="E1673" s="240">
        <v>0.1</v>
      </c>
      <c r="F1673" s="231">
        <f>SUM(G1671:G1672)</f>
        <v>20.380000000000003</v>
      </c>
      <c r="G1673" s="231">
        <f t="shared" si="174"/>
        <v>2.04</v>
      </c>
    </row>
    <row r="1674" spans="1:7" x14ac:dyDescent="0.2">
      <c r="A1674" s="225"/>
      <c r="B1674" s="226"/>
      <c r="C1674" s="227"/>
      <c r="D1674" s="228"/>
      <c r="E1674" s="229"/>
      <c r="F1674" s="232"/>
      <c r="G1674" s="231"/>
    </row>
    <row r="1675" spans="1:7" x14ac:dyDescent="0.2">
      <c r="A1675" s="225"/>
      <c r="B1675" s="226"/>
      <c r="C1675" s="227"/>
      <c r="D1675" s="228"/>
      <c r="E1675" s="229"/>
      <c r="F1675" s="232"/>
      <c r="G1675" s="231"/>
    </row>
    <row r="1676" spans="1:7" ht="42" x14ac:dyDescent="0.2">
      <c r="A1676" s="218" t="s">
        <v>984</v>
      </c>
      <c r="B1676" s="219" t="s">
        <v>2758</v>
      </c>
      <c r="C1676" s="220" t="s">
        <v>353</v>
      </c>
      <c r="D1676" s="221" t="s">
        <v>12</v>
      </c>
      <c r="E1676" s="222">
        <v>1</v>
      </c>
      <c r="F1676" s="223"/>
      <c r="G1676" s="224">
        <f>SUM(G1677:G1679)</f>
        <v>35.1</v>
      </c>
    </row>
    <row r="1677" spans="1:7" ht="33.75" x14ac:dyDescent="0.2">
      <c r="A1677" s="239" t="s">
        <v>2170</v>
      </c>
      <c r="B1677" s="235" t="s">
        <v>3041</v>
      </c>
      <c r="C1677" s="237" t="s">
        <v>3042</v>
      </c>
      <c r="D1677" s="238" t="s">
        <v>12</v>
      </c>
      <c r="E1677" s="240">
        <v>1</v>
      </c>
      <c r="F1677" s="231">
        <v>26.22</v>
      </c>
      <c r="G1677" s="231">
        <f t="shared" ref="G1677:G1679" si="175">ROUND(E1677*F1677,2)</f>
        <v>26.22</v>
      </c>
    </row>
    <row r="1678" spans="1:7" ht="33.75" x14ac:dyDescent="0.2">
      <c r="A1678" s="239" t="s">
        <v>2173</v>
      </c>
      <c r="B1678" s="235" t="s">
        <v>3043</v>
      </c>
      <c r="C1678" s="237" t="s">
        <v>3044</v>
      </c>
      <c r="D1678" s="238" t="s">
        <v>28</v>
      </c>
      <c r="E1678" s="240">
        <v>0.33333000000000002</v>
      </c>
      <c r="F1678" s="231">
        <v>17.07</v>
      </c>
      <c r="G1678" s="231">
        <f t="shared" si="175"/>
        <v>5.69</v>
      </c>
    </row>
    <row r="1679" spans="1:7" x14ac:dyDescent="0.2">
      <c r="A1679" s="239" t="s">
        <v>2176</v>
      </c>
      <c r="B1679" s="235" t="s">
        <v>2439</v>
      </c>
      <c r="C1679" s="237" t="s">
        <v>3037</v>
      </c>
      <c r="D1679" s="238" t="s">
        <v>28</v>
      </c>
      <c r="E1679" s="240">
        <v>0.1</v>
      </c>
      <c r="F1679" s="231">
        <f>SUM(G1677:G1678)</f>
        <v>31.91</v>
      </c>
      <c r="G1679" s="231">
        <f t="shared" si="175"/>
        <v>3.19</v>
      </c>
    </row>
    <row r="1680" spans="1:7" x14ac:dyDescent="0.2">
      <c r="A1680" s="225"/>
      <c r="B1680" s="226"/>
      <c r="C1680" s="227"/>
      <c r="D1680" s="228"/>
      <c r="E1680" s="229"/>
      <c r="F1680" s="232"/>
      <c r="G1680" s="231"/>
    </row>
    <row r="1681" spans="1:7" x14ac:dyDescent="0.2">
      <c r="A1681" s="225"/>
      <c r="B1681" s="226"/>
      <c r="C1681" s="227"/>
      <c r="D1681" s="228"/>
      <c r="E1681" s="229"/>
      <c r="F1681" s="232"/>
      <c r="G1681" s="231"/>
    </row>
    <row r="1682" spans="1:7" ht="42" x14ac:dyDescent="0.2">
      <c r="A1682" s="218" t="s">
        <v>985</v>
      </c>
      <c r="B1682" s="219" t="s">
        <v>2758</v>
      </c>
      <c r="C1682" s="220" t="s">
        <v>354</v>
      </c>
      <c r="D1682" s="221" t="s">
        <v>12</v>
      </c>
      <c r="E1682" s="222">
        <v>1</v>
      </c>
      <c r="F1682" s="223"/>
      <c r="G1682" s="224">
        <f>SUM(G1683:G1685)</f>
        <v>54.27</v>
      </c>
    </row>
    <row r="1683" spans="1:7" ht="33.75" x14ac:dyDescent="0.2">
      <c r="A1683" s="239" t="s">
        <v>2170</v>
      </c>
      <c r="B1683" s="235" t="s">
        <v>3045</v>
      </c>
      <c r="C1683" s="237" t="s">
        <v>3046</v>
      </c>
      <c r="D1683" s="238" t="s">
        <v>12</v>
      </c>
      <c r="E1683" s="240">
        <v>1</v>
      </c>
      <c r="F1683" s="231">
        <v>40.950000000000003</v>
      </c>
      <c r="G1683" s="231">
        <f t="shared" ref="G1683:G1685" si="176">ROUND(E1683*F1683,2)</f>
        <v>40.950000000000003</v>
      </c>
    </row>
    <row r="1684" spans="1:7" ht="33.75" x14ac:dyDescent="0.2">
      <c r="A1684" s="239" t="s">
        <v>2173</v>
      </c>
      <c r="B1684" s="235" t="s">
        <v>3047</v>
      </c>
      <c r="C1684" s="237" t="s">
        <v>3048</v>
      </c>
      <c r="D1684" s="238" t="s">
        <v>28</v>
      </c>
      <c r="E1684" s="240">
        <v>0.33333000000000002</v>
      </c>
      <c r="F1684" s="231">
        <v>25.16</v>
      </c>
      <c r="G1684" s="231">
        <f t="shared" si="176"/>
        <v>8.39</v>
      </c>
    </row>
    <row r="1685" spans="1:7" x14ac:dyDescent="0.2">
      <c r="A1685" s="239" t="s">
        <v>2176</v>
      </c>
      <c r="B1685" s="235" t="s">
        <v>2439</v>
      </c>
      <c r="C1685" s="237" t="s">
        <v>3037</v>
      </c>
      <c r="D1685" s="238" t="s">
        <v>28</v>
      </c>
      <c r="E1685" s="240">
        <v>0.1</v>
      </c>
      <c r="F1685" s="231">
        <f>SUM(G1683:G1684)</f>
        <v>49.34</v>
      </c>
      <c r="G1685" s="231">
        <f t="shared" si="176"/>
        <v>4.93</v>
      </c>
    </row>
    <row r="1686" spans="1:7" x14ac:dyDescent="0.2">
      <c r="A1686" s="225"/>
      <c r="B1686" s="226"/>
      <c r="C1686" s="227"/>
      <c r="D1686" s="228"/>
      <c r="E1686" s="229"/>
      <c r="F1686" s="232"/>
      <c r="G1686" s="231"/>
    </row>
    <row r="1687" spans="1:7" x14ac:dyDescent="0.2">
      <c r="A1687" s="225"/>
      <c r="B1687" s="226"/>
      <c r="C1687" s="227"/>
      <c r="D1687" s="228"/>
      <c r="E1687" s="229"/>
      <c r="F1687" s="232"/>
      <c r="G1687" s="231"/>
    </row>
    <row r="1688" spans="1:7" ht="42" x14ac:dyDescent="0.2">
      <c r="A1688" s="218" t="s">
        <v>986</v>
      </c>
      <c r="B1688" s="219" t="s">
        <v>2758</v>
      </c>
      <c r="C1688" s="220" t="s">
        <v>792</v>
      </c>
      <c r="D1688" s="221" t="s">
        <v>12</v>
      </c>
      <c r="E1688" s="222">
        <v>1</v>
      </c>
      <c r="F1688" s="223"/>
      <c r="G1688" s="224">
        <f>SUM(G1689:G1691)</f>
        <v>81.55</v>
      </c>
    </row>
    <row r="1689" spans="1:7" ht="33.75" x14ac:dyDescent="0.2">
      <c r="A1689" s="239" t="s">
        <v>2170</v>
      </c>
      <c r="B1689" s="235" t="s">
        <v>3049</v>
      </c>
      <c r="C1689" s="237" t="s">
        <v>3050</v>
      </c>
      <c r="D1689" s="238" t="s">
        <v>12</v>
      </c>
      <c r="E1689" s="240">
        <v>1</v>
      </c>
      <c r="F1689" s="231">
        <v>49.29</v>
      </c>
      <c r="G1689" s="231">
        <f t="shared" ref="G1689:G1691" si="177">ROUND(E1689*F1689,2)</f>
        <v>49.29</v>
      </c>
    </row>
    <row r="1690" spans="1:7" ht="33.75" x14ac:dyDescent="0.2">
      <c r="A1690" s="239" t="s">
        <v>2173</v>
      </c>
      <c r="B1690" s="235" t="s">
        <v>3051</v>
      </c>
      <c r="C1690" s="237" t="s">
        <v>3052</v>
      </c>
      <c r="D1690" s="238" t="s">
        <v>28</v>
      </c>
      <c r="E1690" s="240">
        <v>0.33333000000000002</v>
      </c>
      <c r="F1690" s="231">
        <v>74.540000000000006</v>
      </c>
      <c r="G1690" s="231">
        <f t="shared" si="177"/>
        <v>24.85</v>
      </c>
    </row>
    <row r="1691" spans="1:7" x14ac:dyDescent="0.2">
      <c r="A1691" s="239" t="s">
        <v>2176</v>
      </c>
      <c r="B1691" s="235" t="s">
        <v>2439</v>
      </c>
      <c r="C1691" s="237" t="s">
        <v>3037</v>
      </c>
      <c r="D1691" s="238" t="s">
        <v>28</v>
      </c>
      <c r="E1691" s="240">
        <v>0.1</v>
      </c>
      <c r="F1691" s="231">
        <f>SUM(G1689:G1690)</f>
        <v>74.14</v>
      </c>
      <c r="G1691" s="231">
        <f t="shared" si="177"/>
        <v>7.41</v>
      </c>
    </row>
    <row r="1692" spans="1:7" x14ac:dyDescent="0.2">
      <c r="A1692" s="225"/>
      <c r="B1692" s="226"/>
      <c r="C1692" s="227"/>
      <c r="D1692" s="228"/>
      <c r="E1692" s="229"/>
      <c r="F1692" s="232"/>
      <c r="G1692" s="231"/>
    </row>
    <row r="1693" spans="1:7" x14ac:dyDescent="0.2">
      <c r="A1693" s="225"/>
      <c r="B1693" s="226"/>
      <c r="C1693" s="227"/>
      <c r="D1693" s="228"/>
      <c r="E1693" s="229"/>
      <c r="F1693" s="232"/>
      <c r="G1693" s="231"/>
    </row>
    <row r="1694" spans="1:7" ht="42" x14ac:dyDescent="0.2">
      <c r="A1694" s="218" t="s">
        <v>987</v>
      </c>
      <c r="B1694" s="219" t="s">
        <v>3053</v>
      </c>
      <c r="C1694" s="220" t="s">
        <v>793</v>
      </c>
      <c r="D1694" s="221" t="s">
        <v>12</v>
      </c>
      <c r="E1694" s="222">
        <v>1</v>
      </c>
      <c r="F1694" s="223"/>
      <c r="G1694" s="224">
        <f>SUM(G1695:G1709)</f>
        <v>116.07000000000001</v>
      </c>
    </row>
    <row r="1695" spans="1:7" ht="56.25" x14ac:dyDescent="0.2">
      <c r="A1695" s="225" t="s">
        <v>2170</v>
      </c>
      <c r="B1695" s="226" t="s">
        <v>3054</v>
      </c>
      <c r="C1695" s="227" t="s">
        <v>3055</v>
      </c>
      <c r="D1695" s="228" t="s">
        <v>2279</v>
      </c>
      <c r="E1695" s="229">
        <v>7.0000000000000001E-3</v>
      </c>
      <c r="F1695" s="232">
        <v>146.63999999999999</v>
      </c>
      <c r="G1695" s="231">
        <f t="shared" ref="G1695:G1700" si="178">ROUND(E1695*F1695,2)</f>
        <v>1.03</v>
      </c>
    </row>
    <row r="1696" spans="1:7" ht="22.5" x14ac:dyDescent="0.2">
      <c r="A1696" s="225" t="s">
        <v>2173</v>
      </c>
      <c r="B1696" s="235" t="s">
        <v>2235</v>
      </c>
      <c r="C1696" s="237" t="s">
        <v>2236</v>
      </c>
      <c r="D1696" s="238" t="s">
        <v>1532</v>
      </c>
      <c r="E1696" s="229">
        <v>7.0000000000000007E-2</v>
      </c>
      <c r="F1696" s="232">
        <v>18.5</v>
      </c>
      <c r="G1696" s="231">
        <f t="shared" si="178"/>
        <v>1.3</v>
      </c>
    </row>
    <row r="1697" spans="1:7" x14ac:dyDescent="0.2">
      <c r="A1697" s="225" t="s">
        <v>2176</v>
      </c>
      <c r="B1697" s="235" t="s">
        <v>2174</v>
      </c>
      <c r="C1697" s="237" t="s">
        <v>2175</v>
      </c>
      <c r="D1697" s="238" t="s">
        <v>1532</v>
      </c>
      <c r="E1697" s="229">
        <v>0.115</v>
      </c>
      <c r="F1697" s="232">
        <v>12.45</v>
      </c>
      <c r="G1697" s="231">
        <f t="shared" si="178"/>
        <v>1.43</v>
      </c>
    </row>
    <row r="1698" spans="1:7" ht="33.75" x14ac:dyDescent="0.2">
      <c r="A1698" s="225" t="s">
        <v>2179</v>
      </c>
      <c r="B1698" s="226" t="s">
        <v>3056</v>
      </c>
      <c r="C1698" s="227" t="s">
        <v>3057</v>
      </c>
      <c r="D1698" s="228" t="s">
        <v>73</v>
      </c>
      <c r="E1698" s="229">
        <v>8.5000000000000006E-3</v>
      </c>
      <c r="F1698" s="232">
        <v>9.73</v>
      </c>
      <c r="G1698" s="231">
        <f t="shared" si="178"/>
        <v>0.08</v>
      </c>
    </row>
    <row r="1699" spans="1:7" ht="22.5" x14ac:dyDescent="0.2">
      <c r="A1699" s="225" t="s">
        <v>2182</v>
      </c>
      <c r="B1699" s="226" t="s">
        <v>3058</v>
      </c>
      <c r="C1699" s="227" t="s">
        <v>3059</v>
      </c>
      <c r="D1699" s="228" t="s">
        <v>74</v>
      </c>
      <c r="E1699" s="229">
        <v>0.34</v>
      </c>
      <c r="F1699" s="232">
        <v>0.51</v>
      </c>
      <c r="G1699" s="231">
        <f t="shared" si="178"/>
        <v>0.17</v>
      </c>
    </row>
    <row r="1700" spans="1:7" x14ac:dyDescent="0.2">
      <c r="A1700" s="225" t="s">
        <v>2185</v>
      </c>
      <c r="B1700" s="226" t="s">
        <v>3060</v>
      </c>
      <c r="C1700" s="227" t="s">
        <v>3061</v>
      </c>
      <c r="D1700" s="228" t="s">
        <v>28</v>
      </c>
      <c r="E1700" s="229">
        <v>0.2</v>
      </c>
      <c r="F1700" s="232">
        <v>288.18</v>
      </c>
      <c r="G1700" s="231">
        <f t="shared" si="178"/>
        <v>57.64</v>
      </c>
    </row>
    <row r="1701" spans="1:7" x14ac:dyDescent="0.2">
      <c r="A1701" s="225"/>
      <c r="B1701" s="226"/>
      <c r="C1701" s="227"/>
      <c r="D1701" s="228"/>
      <c r="E1701" s="229"/>
      <c r="F1701" s="232"/>
      <c r="G1701" s="231"/>
    </row>
    <row r="1702" spans="1:7" x14ac:dyDescent="0.2">
      <c r="A1702" s="283" t="s">
        <v>2173</v>
      </c>
      <c r="B1702" s="226"/>
      <c r="C1702" s="250" t="s">
        <v>3062</v>
      </c>
      <c r="D1702" s="251"/>
      <c r="E1702" s="252"/>
      <c r="F1702" s="253"/>
      <c r="G1702" s="254"/>
    </row>
    <row r="1703" spans="1:7" ht="22.5" x14ac:dyDescent="0.2">
      <c r="A1703" s="225" t="s">
        <v>2266</v>
      </c>
      <c r="B1703" s="226" t="s">
        <v>2686</v>
      </c>
      <c r="C1703" s="227" t="s">
        <v>2687</v>
      </c>
      <c r="D1703" s="228" t="s">
        <v>1532</v>
      </c>
      <c r="E1703" s="229">
        <v>0.27333000000000002</v>
      </c>
      <c r="F1703" s="232">
        <v>14.13</v>
      </c>
      <c r="G1703" s="231">
        <f t="shared" ref="G1703:G1707" si="179">ROUND(E1703*F1703,2)</f>
        <v>3.86</v>
      </c>
    </row>
    <row r="1704" spans="1:7" ht="22.5" x14ac:dyDescent="0.2">
      <c r="A1704" s="225" t="s">
        <v>2269</v>
      </c>
      <c r="B1704" s="226" t="s">
        <v>2235</v>
      </c>
      <c r="C1704" s="227" t="s">
        <v>2236</v>
      </c>
      <c r="D1704" s="228" t="s">
        <v>1532</v>
      </c>
      <c r="E1704" s="229">
        <v>0.27333000000000002</v>
      </c>
      <c r="F1704" s="232">
        <v>18.5</v>
      </c>
      <c r="G1704" s="231">
        <f t="shared" si="179"/>
        <v>5.0599999999999996</v>
      </c>
    </row>
    <row r="1705" spans="1:7" ht="22.5" x14ac:dyDescent="0.2">
      <c r="A1705" s="225" t="s">
        <v>2271</v>
      </c>
      <c r="B1705" s="226" t="s">
        <v>3063</v>
      </c>
      <c r="C1705" s="227" t="s">
        <v>3064</v>
      </c>
      <c r="D1705" s="228" t="s">
        <v>28</v>
      </c>
      <c r="E1705" s="229">
        <v>0.66666000000000003</v>
      </c>
      <c r="F1705" s="232">
        <v>1.34</v>
      </c>
      <c r="G1705" s="231">
        <f t="shared" si="179"/>
        <v>0.89</v>
      </c>
    </row>
    <row r="1706" spans="1:7" ht="22.5" x14ac:dyDescent="0.2">
      <c r="A1706" s="225" t="s">
        <v>2483</v>
      </c>
      <c r="B1706" s="226" t="s">
        <v>3065</v>
      </c>
      <c r="C1706" s="227" t="s">
        <v>3066</v>
      </c>
      <c r="D1706" s="228" t="s">
        <v>28</v>
      </c>
      <c r="E1706" s="229">
        <v>0.33333000000000002</v>
      </c>
      <c r="F1706" s="232">
        <v>101.35</v>
      </c>
      <c r="G1706" s="231">
        <f t="shared" si="179"/>
        <v>33.78</v>
      </c>
    </row>
    <row r="1707" spans="1:7" ht="33.75" x14ac:dyDescent="0.2">
      <c r="A1707" s="225" t="s">
        <v>2562</v>
      </c>
      <c r="B1707" s="226" t="s">
        <v>3007</v>
      </c>
      <c r="C1707" s="227" t="s">
        <v>3008</v>
      </c>
      <c r="D1707" s="228" t="s">
        <v>28</v>
      </c>
      <c r="E1707" s="229">
        <v>1.4999999999999999E-2</v>
      </c>
      <c r="F1707" s="232">
        <v>18.52</v>
      </c>
      <c r="G1707" s="231">
        <f t="shared" si="179"/>
        <v>0.28000000000000003</v>
      </c>
    </row>
    <row r="1708" spans="1:7" x14ac:dyDescent="0.2">
      <c r="A1708" s="225"/>
      <c r="B1708" s="226"/>
      <c r="C1708" s="227"/>
      <c r="D1708" s="228"/>
      <c r="E1708" s="229"/>
      <c r="F1708" s="232"/>
      <c r="G1708" s="231"/>
    </row>
    <row r="1709" spans="1:7" x14ac:dyDescent="0.2">
      <c r="A1709" s="239" t="s">
        <v>2176</v>
      </c>
      <c r="B1709" s="235" t="s">
        <v>2439</v>
      </c>
      <c r="C1709" s="237" t="s">
        <v>3037</v>
      </c>
      <c r="D1709" s="238" t="s">
        <v>28</v>
      </c>
      <c r="E1709" s="240">
        <v>0.1</v>
      </c>
      <c r="F1709" s="231">
        <f>SUM(G1695:G1707)</f>
        <v>105.52000000000001</v>
      </c>
      <c r="G1709" s="231">
        <f t="shared" ref="G1709" si="180">ROUND(E1709*F1709,2)</f>
        <v>10.55</v>
      </c>
    </row>
    <row r="1710" spans="1:7" x14ac:dyDescent="0.2">
      <c r="A1710" s="225"/>
      <c r="B1710" s="226"/>
      <c r="C1710" s="227"/>
      <c r="D1710" s="228"/>
      <c r="E1710" s="229"/>
      <c r="F1710" s="232"/>
      <c r="G1710" s="231"/>
    </row>
    <row r="1711" spans="1:7" x14ac:dyDescent="0.2">
      <c r="A1711" s="225"/>
      <c r="B1711" s="226"/>
      <c r="C1711" s="227"/>
      <c r="D1711" s="228"/>
      <c r="E1711" s="229"/>
      <c r="F1711" s="232"/>
      <c r="G1711" s="231"/>
    </row>
    <row r="1712" spans="1:7" ht="42" x14ac:dyDescent="0.2">
      <c r="A1712" s="218" t="s">
        <v>988</v>
      </c>
      <c r="B1712" s="219" t="s">
        <v>3053</v>
      </c>
      <c r="C1712" s="220" t="s">
        <v>794</v>
      </c>
      <c r="D1712" s="221" t="s">
        <v>12</v>
      </c>
      <c r="E1712" s="222">
        <v>1</v>
      </c>
      <c r="F1712" s="223"/>
      <c r="G1712" s="224">
        <f>SUM(G1713:G1728)</f>
        <v>163.61000000000001</v>
      </c>
    </row>
    <row r="1713" spans="1:7" x14ac:dyDescent="0.2">
      <c r="A1713" s="283" t="s">
        <v>2170</v>
      </c>
      <c r="B1713" s="226"/>
      <c r="C1713" s="250" t="s">
        <v>3067</v>
      </c>
      <c r="D1713" s="251"/>
      <c r="E1713" s="252"/>
      <c r="F1713" s="253"/>
      <c r="G1713" s="254"/>
    </row>
    <row r="1714" spans="1:7" ht="56.25" x14ac:dyDescent="0.2">
      <c r="A1714" s="225" t="s">
        <v>2170</v>
      </c>
      <c r="B1714" s="226" t="s">
        <v>3054</v>
      </c>
      <c r="C1714" s="227" t="s">
        <v>3055</v>
      </c>
      <c r="D1714" s="228" t="s">
        <v>2279</v>
      </c>
      <c r="E1714" s="229">
        <v>8.9999999999999993E-3</v>
      </c>
      <c r="F1714" s="232">
        <v>146.63999999999999</v>
      </c>
      <c r="G1714" s="231">
        <f t="shared" ref="G1714:G1719" si="181">ROUND(E1714*F1714,2)</f>
        <v>1.32</v>
      </c>
    </row>
    <row r="1715" spans="1:7" ht="22.5" x14ac:dyDescent="0.2">
      <c r="A1715" s="225" t="s">
        <v>2173</v>
      </c>
      <c r="B1715" s="235" t="s">
        <v>2235</v>
      </c>
      <c r="C1715" s="237" t="s">
        <v>2236</v>
      </c>
      <c r="D1715" s="238" t="s">
        <v>1532</v>
      </c>
      <c r="E1715" s="229">
        <v>7.0000000000000007E-2</v>
      </c>
      <c r="F1715" s="232">
        <v>18.5</v>
      </c>
      <c r="G1715" s="231">
        <f t="shared" si="181"/>
        <v>1.3</v>
      </c>
    </row>
    <row r="1716" spans="1:7" x14ac:dyDescent="0.2">
      <c r="A1716" s="225" t="s">
        <v>2176</v>
      </c>
      <c r="B1716" s="235" t="s">
        <v>2174</v>
      </c>
      <c r="C1716" s="237" t="s">
        <v>2175</v>
      </c>
      <c r="D1716" s="238" t="s">
        <v>1532</v>
      </c>
      <c r="E1716" s="229">
        <v>0.153</v>
      </c>
      <c r="F1716" s="232">
        <v>12.45</v>
      </c>
      <c r="G1716" s="231">
        <f t="shared" si="181"/>
        <v>1.9</v>
      </c>
    </row>
    <row r="1717" spans="1:7" ht="33.75" x14ac:dyDescent="0.2">
      <c r="A1717" s="225" t="s">
        <v>2179</v>
      </c>
      <c r="B1717" s="226" t="s">
        <v>3056</v>
      </c>
      <c r="C1717" s="227" t="s">
        <v>3057</v>
      </c>
      <c r="D1717" s="228" t="s">
        <v>73</v>
      </c>
      <c r="E1717" s="229">
        <v>1.4999999999999999E-2</v>
      </c>
      <c r="F1717" s="232">
        <v>9.73</v>
      </c>
      <c r="G1717" s="231">
        <f t="shared" si="181"/>
        <v>0.15</v>
      </c>
    </row>
    <row r="1718" spans="1:7" ht="22.5" x14ac:dyDescent="0.2">
      <c r="A1718" s="225" t="s">
        <v>2182</v>
      </c>
      <c r="B1718" s="226" t="s">
        <v>3058</v>
      </c>
      <c r="C1718" s="227" t="s">
        <v>3059</v>
      </c>
      <c r="D1718" s="228" t="s">
        <v>74</v>
      </c>
      <c r="E1718" s="229">
        <v>0.6</v>
      </c>
      <c r="F1718" s="232">
        <v>0.51</v>
      </c>
      <c r="G1718" s="231">
        <f t="shared" si="181"/>
        <v>0.31</v>
      </c>
    </row>
    <row r="1719" spans="1:7" ht="22.5" x14ac:dyDescent="0.2">
      <c r="A1719" s="225" t="s">
        <v>2185</v>
      </c>
      <c r="B1719" s="226" t="s">
        <v>3068</v>
      </c>
      <c r="C1719" s="227" t="s">
        <v>3069</v>
      </c>
      <c r="D1719" s="228" t="s">
        <v>28</v>
      </c>
      <c r="E1719" s="229">
        <v>0.2</v>
      </c>
      <c r="F1719" s="232">
        <v>441.13</v>
      </c>
      <c r="G1719" s="231">
        <f t="shared" si="181"/>
        <v>88.23</v>
      </c>
    </row>
    <row r="1720" spans="1:7" x14ac:dyDescent="0.2">
      <c r="A1720" s="225"/>
      <c r="B1720" s="226"/>
      <c r="C1720" s="227"/>
      <c r="D1720" s="228"/>
      <c r="E1720" s="229"/>
      <c r="F1720" s="232"/>
      <c r="G1720" s="231"/>
    </row>
    <row r="1721" spans="1:7" x14ac:dyDescent="0.2">
      <c r="A1721" s="283" t="s">
        <v>2173</v>
      </c>
      <c r="B1721" s="226"/>
      <c r="C1721" s="250" t="s">
        <v>3062</v>
      </c>
      <c r="D1721" s="251"/>
      <c r="E1721" s="252"/>
      <c r="F1721" s="253"/>
      <c r="G1721" s="254"/>
    </row>
    <row r="1722" spans="1:7" ht="22.5" x14ac:dyDescent="0.2">
      <c r="A1722" s="225" t="s">
        <v>2266</v>
      </c>
      <c r="B1722" s="226" t="s">
        <v>2686</v>
      </c>
      <c r="C1722" s="227" t="s">
        <v>2687</v>
      </c>
      <c r="D1722" s="228" t="s">
        <v>1532</v>
      </c>
      <c r="E1722" s="229">
        <v>0.38700000000000001</v>
      </c>
      <c r="F1722" s="232">
        <v>14.13</v>
      </c>
      <c r="G1722" s="231">
        <f t="shared" ref="G1722:G1726" si="182">ROUND(E1722*F1722,2)</f>
        <v>5.47</v>
      </c>
    </row>
    <row r="1723" spans="1:7" ht="22.5" x14ac:dyDescent="0.2">
      <c r="A1723" s="225" t="s">
        <v>2269</v>
      </c>
      <c r="B1723" s="226" t="s">
        <v>2235</v>
      </c>
      <c r="C1723" s="227" t="s">
        <v>2236</v>
      </c>
      <c r="D1723" s="228" t="s">
        <v>1532</v>
      </c>
      <c r="E1723" s="229">
        <v>0.38700000000000001</v>
      </c>
      <c r="F1723" s="232">
        <v>18.5</v>
      </c>
      <c r="G1723" s="231">
        <f t="shared" si="182"/>
        <v>7.16</v>
      </c>
    </row>
    <row r="1724" spans="1:7" ht="22.5" x14ac:dyDescent="0.2">
      <c r="A1724" s="225" t="s">
        <v>2271</v>
      </c>
      <c r="B1724" s="226" t="s">
        <v>3027</v>
      </c>
      <c r="C1724" s="227" t="s">
        <v>3028</v>
      </c>
      <c r="D1724" s="228" t="s">
        <v>28</v>
      </c>
      <c r="E1724" s="229">
        <v>0.66666000000000003</v>
      </c>
      <c r="F1724" s="232">
        <v>1.89</v>
      </c>
      <c r="G1724" s="231">
        <f t="shared" si="182"/>
        <v>1.26</v>
      </c>
    </row>
    <row r="1725" spans="1:7" ht="22.5" x14ac:dyDescent="0.2">
      <c r="A1725" s="225" t="s">
        <v>2483</v>
      </c>
      <c r="B1725" s="226" t="s">
        <v>3070</v>
      </c>
      <c r="C1725" s="227" t="s">
        <v>3071</v>
      </c>
      <c r="D1725" s="228" t="s">
        <v>28</v>
      </c>
      <c r="E1725" s="229">
        <v>0.33333000000000002</v>
      </c>
      <c r="F1725" s="232">
        <v>123.8</v>
      </c>
      <c r="G1725" s="231">
        <f t="shared" si="182"/>
        <v>41.27</v>
      </c>
    </row>
    <row r="1726" spans="1:7" ht="33.75" x14ac:dyDescent="0.2">
      <c r="A1726" s="225" t="s">
        <v>2562</v>
      </c>
      <c r="B1726" s="226" t="s">
        <v>3007</v>
      </c>
      <c r="C1726" s="227" t="s">
        <v>3008</v>
      </c>
      <c r="D1726" s="228" t="s">
        <v>28</v>
      </c>
      <c r="E1726" s="229">
        <v>0.02</v>
      </c>
      <c r="F1726" s="232">
        <v>18.52</v>
      </c>
      <c r="G1726" s="231">
        <f t="shared" si="182"/>
        <v>0.37</v>
      </c>
    </row>
    <row r="1727" spans="1:7" x14ac:dyDescent="0.2">
      <c r="A1727" s="225"/>
      <c r="B1727" s="226"/>
      <c r="C1727" s="227"/>
      <c r="D1727" s="228"/>
      <c r="E1727" s="229"/>
      <c r="F1727" s="232"/>
      <c r="G1727" s="231"/>
    </row>
    <row r="1728" spans="1:7" x14ac:dyDescent="0.2">
      <c r="A1728" s="239" t="s">
        <v>2176</v>
      </c>
      <c r="B1728" s="235" t="s">
        <v>2439</v>
      </c>
      <c r="C1728" s="237" t="s">
        <v>3037</v>
      </c>
      <c r="D1728" s="238" t="s">
        <v>28</v>
      </c>
      <c r="E1728" s="240">
        <v>0.1</v>
      </c>
      <c r="F1728" s="231">
        <f>SUM(G1714:G1726)</f>
        <v>148.74</v>
      </c>
      <c r="G1728" s="231">
        <f t="shared" ref="G1728" si="183">ROUND(E1728*F1728,2)</f>
        <v>14.87</v>
      </c>
    </row>
    <row r="1729" spans="1:7" x14ac:dyDescent="0.2">
      <c r="A1729" s="225"/>
      <c r="B1729" s="226"/>
      <c r="C1729" s="227"/>
      <c r="D1729" s="228"/>
      <c r="E1729" s="229"/>
      <c r="F1729" s="232"/>
      <c r="G1729" s="231"/>
    </row>
    <row r="1730" spans="1:7" x14ac:dyDescent="0.2">
      <c r="A1730" s="225"/>
      <c r="B1730" s="226"/>
      <c r="C1730" s="227"/>
      <c r="D1730" s="228"/>
      <c r="E1730" s="229"/>
      <c r="F1730" s="232"/>
      <c r="G1730" s="231"/>
    </row>
    <row r="1731" spans="1:7" ht="42" x14ac:dyDescent="0.2">
      <c r="A1731" s="218" t="s">
        <v>989</v>
      </c>
      <c r="B1731" s="219" t="s">
        <v>3053</v>
      </c>
      <c r="C1731" s="220" t="s">
        <v>795</v>
      </c>
      <c r="D1731" s="221" t="s">
        <v>12</v>
      </c>
      <c r="E1731" s="222">
        <v>1</v>
      </c>
      <c r="F1731" s="223"/>
      <c r="G1731" s="224">
        <f>SUM(G1732:G1747)</f>
        <v>216.45000000000002</v>
      </c>
    </row>
    <row r="1732" spans="1:7" x14ac:dyDescent="0.2">
      <c r="A1732" s="283" t="s">
        <v>2170</v>
      </c>
      <c r="B1732" s="226"/>
      <c r="C1732" s="250" t="s">
        <v>3067</v>
      </c>
      <c r="D1732" s="251"/>
      <c r="E1732" s="252"/>
      <c r="F1732" s="253"/>
      <c r="G1732" s="254"/>
    </row>
    <row r="1733" spans="1:7" ht="56.25" x14ac:dyDescent="0.2">
      <c r="A1733" s="225" t="s">
        <v>2170</v>
      </c>
      <c r="B1733" s="226" t="s">
        <v>3054</v>
      </c>
      <c r="C1733" s="227" t="s">
        <v>3055</v>
      </c>
      <c r="D1733" s="228" t="s">
        <v>2279</v>
      </c>
      <c r="E1733" s="229">
        <v>1.4999999999999999E-2</v>
      </c>
      <c r="F1733" s="232">
        <v>146.63999999999999</v>
      </c>
      <c r="G1733" s="231">
        <f t="shared" ref="G1733:G1738" si="184">ROUND(E1733*F1733,2)</f>
        <v>2.2000000000000002</v>
      </c>
    </row>
    <row r="1734" spans="1:7" ht="22.5" x14ac:dyDescent="0.2">
      <c r="A1734" s="225" t="s">
        <v>2173</v>
      </c>
      <c r="B1734" s="235" t="s">
        <v>2235</v>
      </c>
      <c r="C1734" s="237" t="s">
        <v>2236</v>
      </c>
      <c r="D1734" s="238" t="s">
        <v>1532</v>
      </c>
      <c r="E1734" s="229">
        <v>0.14000000000000001</v>
      </c>
      <c r="F1734" s="232">
        <v>18.5</v>
      </c>
      <c r="G1734" s="231">
        <f t="shared" si="184"/>
        <v>2.59</v>
      </c>
    </row>
    <row r="1735" spans="1:7" x14ac:dyDescent="0.2">
      <c r="A1735" s="225" t="s">
        <v>2176</v>
      </c>
      <c r="B1735" s="235" t="s">
        <v>2174</v>
      </c>
      <c r="C1735" s="237" t="s">
        <v>2175</v>
      </c>
      <c r="D1735" s="238" t="s">
        <v>1532</v>
      </c>
      <c r="E1735" s="229">
        <v>0.24</v>
      </c>
      <c r="F1735" s="232">
        <v>12.45</v>
      </c>
      <c r="G1735" s="231">
        <f t="shared" si="184"/>
        <v>2.99</v>
      </c>
    </row>
    <row r="1736" spans="1:7" ht="33.75" x14ac:dyDescent="0.2">
      <c r="A1736" s="225" t="s">
        <v>2179</v>
      </c>
      <c r="B1736" s="226" t="s">
        <v>3056</v>
      </c>
      <c r="C1736" s="227" t="s">
        <v>3057</v>
      </c>
      <c r="D1736" s="228" t="s">
        <v>73</v>
      </c>
      <c r="E1736" s="229">
        <v>1.4999999999999999E-2</v>
      </c>
      <c r="F1736" s="232">
        <v>9.73</v>
      </c>
      <c r="G1736" s="231">
        <f t="shared" si="184"/>
        <v>0.15</v>
      </c>
    </row>
    <row r="1737" spans="1:7" ht="22.5" x14ac:dyDescent="0.2">
      <c r="A1737" s="225" t="s">
        <v>2182</v>
      </c>
      <c r="B1737" s="226" t="s">
        <v>3058</v>
      </c>
      <c r="C1737" s="227" t="s">
        <v>3059</v>
      </c>
      <c r="D1737" s="228" t="s">
        <v>74</v>
      </c>
      <c r="E1737" s="229">
        <v>0.6</v>
      </c>
      <c r="F1737" s="232">
        <v>0.51</v>
      </c>
      <c r="G1737" s="231">
        <f t="shared" si="184"/>
        <v>0.31</v>
      </c>
    </row>
    <row r="1738" spans="1:7" ht="22.5" x14ac:dyDescent="0.2">
      <c r="A1738" s="225" t="s">
        <v>2185</v>
      </c>
      <c r="B1738" s="226" t="s">
        <v>3072</v>
      </c>
      <c r="C1738" s="227" t="s">
        <v>3073</v>
      </c>
      <c r="D1738" s="228" t="s">
        <v>28</v>
      </c>
      <c r="E1738" s="229">
        <v>0.2</v>
      </c>
      <c r="F1738" s="232">
        <v>530.86</v>
      </c>
      <c r="G1738" s="231">
        <f t="shared" si="184"/>
        <v>106.17</v>
      </c>
    </row>
    <row r="1739" spans="1:7" x14ac:dyDescent="0.2">
      <c r="A1739" s="225"/>
      <c r="B1739" s="226"/>
      <c r="C1739" s="227"/>
      <c r="D1739" s="228"/>
      <c r="E1739" s="229"/>
      <c r="F1739" s="232"/>
      <c r="G1739" s="231"/>
    </row>
    <row r="1740" spans="1:7" x14ac:dyDescent="0.2">
      <c r="A1740" s="283" t="s">
        <v>2173</v>
      </c>
      <c r="B1740" s="226"/>
      <c r="C1740" s="250" t="s">
        <v>3062</v>
      </c>
      <c r="D1740" s="251"/>
      <c r="E1740" s="252"/>
      <c r="F1740" s="253"/>
      <c r="G1740" s="254"/>
    </row>
    <row r="1741" spans="1:7" ht="22.5" x14ac:dyDescent="0.2">
      <c r="A1741" s="225" t="s">
        <v>2266</v>
      </c>
      <c r="B1741" s="226" t="s">
        <v>2686</v>
      </c>
      <c r="C1741" s="227" t="s">
        <v>2687</v>
      </c>
      <c r="D1741" s="228" t="s">
        <v>1532</v>
      </c>
      <c r="E1741" s="229">
        <v>0.51700000000000002</v>
      </c>
      <c r="F1741" s="232">
        <v>14.13</v>
      </c>
      <c r="G1741" s="231">
        <f t="shared" ref="G1741:G1745" si="185">ROUND(E1741*F1741,2)</f>
        <v>7.31</v>
      </c>
    </row>
    <row r="1742" spans="1:7" ht="22.5" x14ac:dyDescent="0.2">
      <c r="A1742" s="225" t="s">
        <v>2269</v>
      </c>
      <c r="B1742" s="226" t="s">
        <v>2235</v>
      </c>
      <c r="C1742" s="227" t="s">
        <v>2236</v>
      </c>
      <c r="D1742" s="228" t="s">
        <v>1532</v>
      </c>
      <c r="E1742" s="229">
        <v>0.51700000000000002</v>
      </c>
      <c r="F1742" s="232">
        <v>18.5</v>
      </c>
      <c r="G1742" s="231">
        <f t="shared" si="185"/>
        <v>9.56</v>
      </c>
    </row>
    <row r="1743" spans="1:7" ht="22.5" x14ac:dyDescent="0.2">
      <c r="A1743" s="225" t="s">
        <v>2271</v>
      </c>
      <c r="B1743" s="226" t="s">
        <v>3005</v>
      </c>
      <c r="C1743" s="227" t="s">
        <v>3074</v>
      </c>
      <c r="D1743" s="228" t="s">
        <v>28</v>
      </c>
      <c r="E1743" s="229">
        <v>0.66666000000000003</v>
      </c>
      <c r="F1743" s="232">
        <v>2.37</v>
      </c>
      <c r="G1743" s="231">
        <f t="shared" si="185"/>
        <v>1.58</v>
      </c>
    </row>
    <row r="1744" spans="1:7" ht="22.5" x14ac:dyDescent="0.2">
      <c r="A1744" s="225" t="s">
        <v>2483</v>
      </c>
      <c r="B1744" s="226" t="s">
        <v>3075</v>
      </c>
      <c r="C1744" s="227" t="s">
        <v>3076</v>
      </c>
      <c r="D1744" s="228" t="s">
        <v>28</v>
      </c>
      <c r="E1744" s="229">
        <v>0.33333000000000002</v>
      </c>
      <c r="F1744" s="232">
        <v>189.95</v>
      </c>
      <c r="G1744" s="231">
        <f t="shared" si="185"/>
        <v>63.32</v>
      </c>
    </row>
    <row r="1745" spans="1:7" ht="33.75" x14ac:dyDescent="0.2">
      <c r="A1745" s="225" t="s">
        <v>2562</v>
      </c>
      <c r="B1745" s="226" t="s">
        <v>3007</v>
      </c>
      <c r="C1745" s="227" t="s">
        <v>3008</v>
      </c>
      <c r="D1745" s="228" t="s">
        <v>28</v>
      </c>
      <c r="E1745" s="229">
        <v>3.2000000000000001E-2</v>
      </c>
      <c r="F1745" s="232">
        <v>18.52</v>
      </c>
      <c r="G1745" s="231">
        <f t="shared" si="185"/>
        <v>0.59</v>
      </c>
    </row>
    <row r="1746" spans="1:7" x14ac:dyDescent="0.2">
      <c r="A1746" s="225"/>
      <c r="B1746" s="226"/>
      <c r="C1746" s="227"/>
      <c r="D1746" s="228"/>
      <c r="E1746" s="229"/>
      <c r="F1746" s="232"/>
      <c r="G1746" s="231"/>
    </row>
    <row r="1747" spans="1:7" x14ac:dyDescent="0.2">
      <c r="A1747" s="239" t="s">
        <v>2176</v>
      </c>
      <c r="B1747" s="235" t="s">
        <v>2439</v>
      </c>
      <c r="C1747" s="237" t="s">
        <v>3037</v>
      </c>
      <c r="D1747" s="238" t="s">
        <v>28</v>
      </c>
      <c r="E1747" s="240">
        <v>0.1</v>
      </c>
      <c r="F1747" s="231">
        <f>SUM(G1733:G1745)</f>
        <v>196.77</v>
      </c>
      <c r="G1747" s="231">
        <f t="shared" ref="G1747" si="186">ROUND(E1747*F1747,2)</f>
        <v>19.68</v>
      </c>
    </row>
    <row r="1748" spans="1:7" x14ac:dyDescent="0.2">
      <c r="A1748" s="225"/>
      <c r="B1748" s="226"/>
      <c r="C1748" s="227"/>
      <c r="D1748" s="228"/>
      <c r="E1748" s="229"/>
      <c r="F1748" s="232"/>
      <c r="G1748" s="231"/>
    </row>
    <row r="1749" spans="1:7" x14ac:dyDescent="0.2">
      <c r="A1749" s="225"/>
      <c r="B1749" s="226"/>
      <c r="C1749" s="227"/>
      <c r="D1749" s="228"/>
      <c r="E1749" s="229"/>
      <c r="F1749" s="232"/>
      <c r="G1749" s="231"/>
    </row>
    <row r="1750" spans="1:7" ht="42" x14ac:dyDescent="0.2">
      <c r="A1750" s="218" t="s">
        <v>990</v>
      </c>
      <c r="B1750" s="219" t="s">
        <v>3077</v>
      </c>
      <c r="C1750" s="220" t="s">
        <v>3078</v>
      </c>
      <c r="D1750" s="221" t="s">
        <v>12</v>
      </c>
      <c r="E1750" s="222">
        <v>1</v>
      </c>
      <c r="F1750" s="223"/>
      <c r="G1750" s="224">
        <f>SUM(G1751:G1756)</f>
        <v>22.319999999999997</v>
      </c>
    </row>
    <row r="1751" spans="1:7" ht="22.5" x14ac:dyDescent="0.2">
      <c r="A1751" s="225" t="s">
        <v>2170</v>
      </c>
      <c r="B1751" s="226" t="s">
        <v>3079</v>
      </c>
      <c r="C1751" s="227" t="s">
        <v>3080</v>
      </c>
      <c r="D1751" s="228" t="s">
        <v>734</v>
      </c>
      <c r="E1751" s="229">
        <v>8.2100000000000006E-2</v>
      </c>
      <c r="F1751" s="232">
        <v>70</v>
      </c>
      <c r="G1751" s="259">
        <f t="shared" ref="G1751:G1756" si="187">ROUND(E1751*F1751,2)</f>
        <v>5.75</v>
      </c>
    </row>
    <row r="1752" spans="1:7" ht="45" x14ac:dyDescent="0.2">
      <c r="A1752" s="225" t="s">
        <v>2173</v>
      </c>
      <c r="B1752" s="226" t="s">
        <v>2277</v>
      </c>
      <c r="C1752" s="227" t="s">
        <v>3081</v>
      </c>
      <c r="D1752" s="228" t="s">
        <v>2279</v>
      </c>
      <c r="E1752" s="229">
        <v>3.2442E-3</v>
      </c>
      <c r="F1752" s="232">
        <v>120.8</v>
      </c>
      <c r="G1752" s="259">
        <f t="shared" si="187"/>
        <v>0.39</v>
      </c>
    </row>
    <row r="1753" spans="1:7" ht="45" x14ac:dyDescent="0.2">
      <c r="A1753" s="225" t="s">
        <v>2176</v>
      </c>
      <c r="B1753" s="226" t="s">
        <v>3082</v>
      </c>
      <c r="C1753" s="227" t="s">
        <v>3083</v>
      </c>
      <c r="D1753" s="228" t="s">
        <v>12</v>
      </c>
      <c r="E1753" s="229">
        <v>1.1000000000000001</v>
      </c>
      <c r="F1753" s="232">
        <v>5.32</v>
      </c>
      <c r="G1753" s="259">
        <f t="shared" si="187"/>
        <v>5.85</v>
      </c>
    </row>
    <row r="1754" spans="1:7" ht="22.5" x14ac:dyDescent="0.2">
      <c r="A1754" s="225" t="s">
        <v>2179</v>
      </c>
      <c r="B1754" s="226" t="s">
        <v>2235</v>
      </c>
      <c r="C1754" s="227" t="s">
        <v>2236</v>
      </c>
      <c r="D1754" s="228" t="s">
        <v>1532</v>
      </c>
      <c r="E1754" s="229">
        <v>1.7500000000000002E-2</v>
      </c>
      <c r="F1754" s="232">
        <v>18.5</v>
      </c>
      <c r="G1754" s="259">
        <f t="shared" si="187"/>
        <v>0.32</v>
      </c>
    </row>
    <row r="1755" spans="1:7" x14ac:dyDescent="0.2">
      <c r="A1755" s="225" t="s">
        <v>2182</v>
      </c>
      <c r="B1755" s="226" t="s">
        <v>2174</v>
      </c>
      <c r="C1755" s="227" t="s">
        <v>2175</v>
      </c>
      <c r="D1755" s="228" t="s">
        <v>1532</v>
      </c>
      <c r="E1755" s="229">
        <v>0.79930000000000001</v>
      </c>
      <c r="F1755" s="232">
        <v>12.45</v>
      </c>
      <c r="G1755" s="259">
        <f t="shared" si="187"/>
        <v>9.9499999999999993</v>
      </c>
    </row>
    <row r="1756" spans="1:7" ht="33.75" x14ac:dyDescent="0.2">
      <c r="A1756" s="225" t="s">
        <v>2185</v>
      </c>
      <c r="B1756" s="226" t="s">
        <v>3084</v>
      </c>
      <c r="C1756" s="227" t="s">
        <v>3085</v>
      </c>
      <c r="D1756" s="228" t="s">
        <v>2279</v>
      </c>
      <c r="E1756" s="229">
        <v>7.6E-3</v>
      </c>
      <c r="F1756" s="232">
        <v>7.69</v>
      </c>
      <c r="G1756" s="259">
        <f t="shared" si="187"/>
        <v>0.06</v>
      </c>
    </row>
    <row r="1757" spans="1:7" x14ac:dyDescent="0.2">
      <c r="A1757" s="225"/>
      <c r="B1757" s="226"/>
      <c r="C1757" s="227"/>
      <c r="D1757" s="228"/>
      <c r="E1757" s="229"/>
      <c r="F1757" s="232"/>
      <c r="G1757" s="231"/>
    </row>
    <row r="1758" spans="1:7" x14ac:dyDescent="0.2">
      <c r="A1758" s="225"/>
      <c r="B1758" s="226"/>
      <c r="C1758" s="227"/>
      <c r="D1758" s="228"/>
      <c r="E1758" s="229"/>
      <c r="F1758" s="232"/>
      <c r="G1758" s="231"/>
    </row>
    <row r="1759" spans="1:7" ht="42" x14ac:dyDescent="0.2">
      <c r="A1759" s="218" t="s">
        <v>991</v>
      </c>
      <c r="B1759" s="233" t="s">
        <v>3086</v>
      </c>
      <c r="C1759" s="220" t="s">
        <v>1201</v>
      </c>
      <c r="D1759" s="221" t="s">
        <v>28</v>
      </c>
      <c r="E1759" s="222">
        <v>1</v>
      </c>
      <c r="F1759" s="223"/>
      <c r="G1759" s="224">
        <f>SUM(G1760:G1761)</f>
        <v>143.28</v>
      </c>
    </row>
    <row r="1760" spans="1:7" ht="33.75" x14ac:dyDescent="0.2">
      <c r="A1760" s="241" t="s">
        <v>2170</v>
      </c>
      <c r="B1760" s="276" t="s">
        <v>3087</v>
      </c>
      <c r="C1760" s="256" t="s">
        <v>3088</v>
      </c>
      <c r="D1760" s="257" t="s">
        <v>28</v>
      </c>
      <c r="E1760" s="267">
        <v>1</v>
      </c>
      <c r="F1760" s="259">
        <v>48.62</v>
      </c>
      <c r="G1760" s="259">
        <f>ROUND(E1760*F1760,2)</f>
        <v>48.62</v>
      </c>
    </row>
    <row r="1761" spans="1:7" x14ac:dyDescent="0.2">
      <c r="A1761" s="241" t="s">
        <v>2173</v>
      </c>
      <c r="B1761" s="276" t="s">
        <v>328</v>
      </c>
      <c r="C1761" s="256" t="s">
        <v>3089</v>
      </c>
      <c r="D1761" s="257" t="s">
        <v>28</v>
      </c>
      <c r="E1761" s="267">
        <v>1</v>
      </c>
      <c r="F1761" s="259">
        <v>94.66</v>
      </c>
      <c r="G1761" s="259">
        <f>ROUND(E1761*F1761,2)</f>
        <v>94.66</v>
      </c>
    </row>
    <row r="1762" spans="1:7" x14ac:dyDescent="0.2">
      <c r="A1762" s="225"/>
      <c r="B1762" s="226"/>
      <c r="C1762" s="227"/>
      <c r="D1762" s="228"/>
      <c r="E1762" s="229"/>
      <c r="F1762" s="232"/>
      <c r="G1762" s="231"/>
    </row>
    <row r="1763" spans="1:7" x14ac:dyDescent="0.2">
      <c r="A1763" s="225"/>
      <c r="B1763" s="226"/>
      <c r="C1763" s="227"/>
      <c r="D1763" s="228"/>
      <c r="E1763" s="229"/>
      <c r="F1763" s="232"/>
      <c r="G1763" s="231"/>
    </row>
    <row r="1764" spans="1:7" ht="42" x14ac:dyDescent="0.2">
      <c r="A1764" s="218" t="s">
        <v>992</v>
      </c>
      <c r="B1764" s="233" t="s">
        <v>3086</v>
      </c>
      <c r="C1764" s="220" t="s">
        <v>1202</v>
      </c>
      <c r="D1764" s="221" t="s">
        <v>28</v>
      </c>
      <c r="E1764" s="222">
        <v>1</v>
      </c>
      <c r="F1764" s="223"/>
      <c r="G1764" s="224">
        <f>SUM(G1765:G1766)</f>
        <v>143.28</v>
      </c>
    </row>
    <row r="1765" spans="1:7" ht="33.75" x14ac:dyDescent="0.2">
      <c r="A1765" s="241" t="s">
        <v>2170</v>
      </c>
      <c r="B1765" s="276" t="s">
        <v>3087</v>
      </c>
      <c r="C1765" s="256" t="s">
        <v>3088</v>
      </c>
      <c r="D1765" s="257" t="s">
        <v>28</v>
      </c>
      <c r="E1765" s="267">
        <v>1</v>
      </c>
      <c r="F1765" s="259">
        <v>48.62</v>
      </c>
      <c r="G1765" s="259">
        <f>ROUND(E1765*F1765,2)</f>
        <v>48.62</v>
      </c>
    </row>
    <row r="1766" spans="1:7" x14ac:dyDescent="0.2">
      <c r="A1766" s="241" t="s">
        <v>2173</v>
      </c>
      <c r="B1766" s="276" t="s">
        <v>328</v>
      </c>
      <c r="C1766" s="256" t="s">
        <v>3090</v>
      </c>
      <c r="D1766" s="257" t="s">
        <v>28</v>
      </c>
      <c r="E1766" s="267">
        <v>1</v>
      </c>
      <c r="F1766" s="259">
        <v>94.66</v>
      </c>
      <c r="G1766" s="259">
        <f>ROUND(E1766*F1766,2)</f>
        <v>94.66</v>
      </c>
    </row>
    <row r="1767" spans="1:7" x14ac:dyDescent="0.2">
      <c r="A1767" s="225"/>
      <c r="B1767" s="226"/>
      <c r="C1767" s="227"/>
      <c r="D1767" s="228"/>
      <c r="E1767" s="229"/>
      <c r="F1767" s="232"/>
      <c r="G1767" s="231"/>
    </row>
    <row r="1768" spans="1:7" x14ac:dyDescent="0.2">
      <c r="A1768" s="225"/>
      <c r="B1768" s="226"/>
      <c r="C1768" s="227"/>
      <c r="D1768" s="228"/>
      <c r="E1768" s="229"/>
      <c r="F1768" s="232"/>
      <c r="G1768" s="231"/>
    </row>
    <row r="1769" spans="1:7" ht="42" x14ac:dyDescent="0.2">
      <c r="A1769" s="218" t="s">
        <v>993</v>
      </c>
      <c r="B1769" s="219" t="s">
        <v>3053</v>
      </c>
      <c r="C1769" s="220" t="s">
        <v>2107</v>
      </c>
      <c r="D1769" s="221" t="s">
        <v>28</v>
      </c>
      <c r="E1769" s="222">
        <v>1</v>
      </c>
      <c r="F1769" s="223"/>
      <c r="G1769" s="224">
        <f>SUM(G1770:G1776)</f>
        <v>121.41</v>
      </c>
    </row>
    <row r="1770" spans="1:7" ht="22.5" x14ac:dyDescent="0.2">
      <c r="A1770" s="225" t="s">
        <v>2170</v>
      </c>
      <c r="B1770" s="226" t="s">
        <v>2686</v>
      </c>
      <c r="C1770" s="227" t="s">
        <v>2687</v>
      </c>
      <c r="D1770" s="228" t="s">
        <v>1532</v>
      </c>
      <c r="E1770" s="229">
        <v>0.22</v>
      </c>
      <c r="F1770" s="232">
        <v>14.13</v>
      </c>
      <c r="G1770" s="259">
        <f t="shared" ref="G1770:G1776" si="188">ROUND(E1770*F1770,2)</f>
        <v>3.11</v>
      </c>
    </row>
    <row r="1771" spans="1:7" ht="22.5" x14ac:dyDescent="0.2">
      <c r="A1771" s="225" t="s">
        <v>2173</v>
      </c>
      <c r="B1771" s="226" t="s">
        <v>2235</v>
      </c>
      <c r="C1771" s="227" t="s">
        <v>2236</v>
      </c>
      <c r="D1771" s="228" t="s">
        <v>1532</v>
      </c>
      <c r="E1771" s="229">
        <v>0.22</v>
      </c>
      <c r="F1771" s="232">
        <v>18.5</v>
      </c>
      <c r="G1771" s="259">
        <f t="shared" si="188"/>
        <v>4.07</v>
      </c>
    </row>
    <row r="1772" spans="1:7" ht="22.5" x14ac:dyDescent="0.2">
      <c r="A1772" s="225" t="s">
        <v>2176</v>
      </c>
      <c r="B1772" s="226" t="s">
        <v>3063</v>
      </c>
      <c r="C1772" s="227" t="s">
        <v>3064</v>
      </c>
      <c r="D1772" s="228" t="s">
        <v>28</v>
      </c>
      <c r="E1772" s="229">
        <v>4</v>
      </c>
      <c r="F1772" s="232">
        <v>1.34</v>
      </c>
      <c r="G1772" s="259">
        <f t="shared" si="188"/>
        <v>5.36</v>
      </c>
    </row>
    <row r="1773" spans="1:7" ht="22.5" x14ac:dyDescent="0.2">
      <c r="A1773" s="225" t="s">
        <v>2179</v>
      </c>
      <c r="B1773" s="226" t="s">
        <v>3027</v>
      </c>
      <c r="C1773" s="227" t="s">
        <v>3028</v>
      </c>
      <c r="D1773" s="228" t="s">
        <v>28</v>
      </c>
      <c r="E1773" s="229">
        <v>1</v>
      </c>
      <c r="F1773" s="232">
        <v>1.89</v>
      </c>
      <c r="G1773" s="259">
        <f t="shared" si="188"/>
        <v>1.89</v>
      </c>
    </row>
    <row r="1774" spans="1:7" ht="33.75" x14ac:dyDescent="0.2">
      <c r="A1774" s="225" t="s">
        <v>2182</v>
      </c>
      <c r="B1774" s="226" t="s">
        <v>3007</v>
      </c>
      <c r="C1774" s="227" t="s">
        <v>3008</v>
      </c>
      <c r="D1774" s="228" t="s">
        <v>28</v>
      </c>
      <c r="E1774" s="229">
        <v>0.09</v>
      </c>
      <c r="F1774" s="232">
        <v>18.52</v>
      </c>
      <c r="G1774" s="259">
        <f t="shared" si="188"/>
        <v>1.67</v>
      </c>
    </row>
    <row r="1775" spans="1:7" x14ac:dyDescent="0.2">
      <c r="A1775" s="225" t="s">
        <v>2185</v>
      </c>
      <c r="B1775" s="226" t="s">
        <v>3091</v>
      </c>
      <c r="C1775" s="227" t="s">
        <v>3092</v>
      </c>
      <c r="D1775" s="228" t="s">
        <v>28</v>
      </c>
      <c r="E1775" s="229">
        <v>3</v>
      </c>
      <c r="F1775" s="232">
        <v>23.04</v>
      </c>
      <c r="G1775" s="259">
        <f t="shared" si="188"/>
        <v>69.12</v>
      </c>
    </row>
    <row r="1776" spans="1:7" x14ac:dyDescent="0.2">
      <c r="A1776" s="225" t="s">
        <v>2188</v>
      </c>
      <c r="B1776" s="226" t="s">
        <v>3093</v>
      </c>
      <c r="C1776" s="227" t="s">
        <v>3094</v>
      </c>
      <c r="D1776" s="228" t="s">
        <v>28</v>
      </c>
      <c r="E1776" s="229">
        <v>1</v>
      </c>
      <c r="F1776" s="232">
        <v>36.19</v>
      </c>
      <c r="G1776" s="259">
        <f t="shared" si="188"/>
        <v>36.19</v>
      </c>
    </row>
    <row r="1777" spans="1:7" x14ac:dyDescent="0.2">
      <c r="A1777" s="225"/>
      <c r="B1777" s="226"/>
      <c r="C1777" s="227"/>
      <c r="D1777" s="228"/>
      <c r="E1777" s="229"/>
      <c r="F1777" s="232"/>
      <c r="G1777" s="231"/>
    </row>
    <row r="1778" spans="1:7" x14ac:dyDescent="0.2">
      <c r="A1778" s="225"/>
      <c r="B1778" s="226"/>
      <c r="C1778" s="227"/>
      <c r="D1778" s="228"/>
      <c r="E1778" s="229"/>
      <c r="F1778" s="232"/>
      <c r="G1778" s="231"/>
    </row>
    <row r="1779" spans="1:7" ht="31.5" x14ac:dyDescent="0.2">
      <c r="A1779" s="218" t="s">
        <v>994</v>
      </c>
      <c r="B1779" s="233" t="s">
        <v>3086</v>
      </c>
      <c r="C1779" s="220" t="s">
        <v>682</v>
      </c>
      <c r="D1779" s="221" t="s">
        <v>28</v>
      </c>
      <c r="E1779" s="222">
        <v>1</v>
      </c>
      <c r="F1779" s="223"/>
      <c r="G1779" s="224">
        <f>SUM(G1780:G1781)</f>
        <v>65.180000000000007</v>
      </c>
    </row>
    <row r="1780" spans="1:7" ht="33.75" x14ac:dyDescent="0.2">
      <c r="A1780" s="266" t="s">
        <v>2170</v>
      </c>
      <c r="B1780" s="235" t="s">
        <v>3095</v>
      </c>
      <c r="C1780" s="237" t="s">
        <v>3096</v>
      </c>
      <c r="D1780" s="238" t="s">
        <v>28</v>
      </c>
      <c r="E1780" s="240">
        <v>1</v>
      </c>
      <c r="F1780" s="232">
        <v>21.85</v>
      </c>
      <c r="G1780" s="259">
        <f>ROUND(E1780*F1780,2)</f>
        <v>21.85</v>
      </c>
    </row>
    <row r="1781" spans="1:7" x14ac:dyDescent="0.2">
      <c r="A1781" s="241" t="s">
        <v>2173</v>
      </c>
      <c r="B1781" s="276" t="s">
        <v>328</v>
      </c>
      <c r="C1781" s="256" t="s">
        <v>3089</v>
      </c>
      <c r="D1781" s="257" t="s">
        <v>28</v>
      </c>
      <c r="E1781" s="267">
        <v>1</v>
      </c>
      <c r="F1781" s="259">
        <v>43.33</v>
      </c>
      <c r="G1781" s="259">
        <f>ROUND(E1781*F1781,2)</f>
        <v>43.33</v>
      </c>
    </row>
    <row r="1782" spans="1:7" x14ac:dyDescent="0.2">
      <c r="A1782" s="225"/>
      <c r="B1782" s="226"/>
      <c r="C1782" s="227"/>
      <c r="D1782" s="228"/>
      <c r="E1782" s="229"/>
      <c r="F1782" s="232"/>
      <c r="G1782" s="231"/>
    </row>
    <row r="1783" spans="1:7" x14ac:dyDescent="0.2">
      <c r="A1783" s="225"/>
      <c r="B1783" s="226"/>
      <c r="C1783" s="227"/>
      <c r="D1783" s="228"/>
      <c r="E1783" s="229"/>
      <c r="F1783" s="232"/>
      <c r="G1783" s="231"/>
    </row>
    <row r="1784" spans="1:7" ht="31.5" x14ac:dyDescent="0.2">
      <c r="A1784" s="218" t="s">
        <v>995</v>
      </c>
      <c r="B1784" s="233" t="s">
        <v>3097</v>
      </c>
      <c r="C1784" s="220" t="s">
        <v>683</v>
      </c>
      <c r="D1784" s="221" t="s">
        <v>28</v>
      </c>
      <c r="E1784" s="222">
        <v>1</v>
      </c>
      <c r="F1784" s="223"/>
      <c r="G1784" s="224">
        <f>SUM(G1785:G1787)</f>
        <v>27.84</v>
      </c>
    </row>
    <row r="1785" spans="1:7" ht="22.5" x14ac:dyDescent="0.2">
      <c r="A1785" s="242" t="s">
        <v>2170</v>
      </c>
      <c r="B1785" s="235" t="s">
        <v>3098</v>
      </c>
      <c r="C1785" s="237" t="s">
        <v>3099</v>
      </c>
      <c r="D1785" s="238" t="s">
        <v>28</v>
      </c>
      <c r="E1785" s="240">
        <v>1</v>
      </c>
      <c r="F1785" s="232">
        <v>12.36</v>
      </c>
      <c r="G1785" s="231">
        <f t="shared" ref="G1785:G1787" si="189">ROUND(E1785*F1785,2)</f>
        <v>12.36</v>
      </c>
    </row>
    <row r="1786" spans="1:7" ht="22.5" x14ac:dyDescent="0.2">
      <c r="A1786" s="242" t="s">
        <v>2173</v>
      </c>
      <c r="B1786" s="235" t="s">
        <v>2235</v>
      </c>
      <c r="C1786" s="237" t="s">
        <v>2236</v>
      </c>
      <c r="D1786" s="238" t="s">
        <v>1532</v>
      </c>
      <c r="E1786" s="240">
        <v>0.5</v>
      </c>
      <c r="F1786" s="232">
        <v>18.5</v>
      </c>
      <c r="G1786" s="231">
        <f t="shared" si="189"/>
        <v>9.25</v>
      </c>
    </row>
    <row r="1787" spans="1:7" x14ac:dyDescent="0.2">
      <c r="A1787" s="242" t="s">
        <v>2176</v>
      </c>
      <c r="B1787" s="235" t="s">
        <v>2174</v>
      </c>
      <c r="C1787" s="237" t="s">
        <v>2175</v>
      </c>
      <c r="D1787" s="238" t="s">
        <v>1532</v>
      </c>
      <c r="E1787" s="240">
        <v>0.5</v>
      </c>
      <c r="F1787" s="232">
        <v>12.45</v>
      </c>
      <c r="G1787" s="231">
        <f t="shared" si="189"/>
        <v>6.23</v>
      </c>
    </row>
    <row r="1788" spans="1:7" x14ac:dyDescent="0.2">
      <c r="A1788" s="225"/>
      <c r="B1788" s="226"/>
      <c r="C1788" s="227"/>
      <c r="D1788" s="228"/>
      <c r="E1788" s="229"/>
      <c r="F1788" s="232"/>
      <c r="G1788" s="231"/>
    </row>
    <row r="1789" spans="1:7" x14ac:dyDescent="0.2">
      <c r="A1789" s="225"/>
      <c r="B1789" s="226"/>
      <c r="C1789" s="227"/>
      <c r="D1789" s="228"/>
      <c r="E1789" s="229"/>
      <c r="F1789" s="232"/>
      <c r="G1789" s="231"/>
    </row>
    <row r="1790" spans="1:7" ht="31.5" x14ac:dyDescent="0.2">
      <c r="A1790" s="218" t="s">
        <v>996</v>
      </c>
      <c r="B1790" s="219" t="s">
        <v>2244</v>
      </c>
      <c r="C1790" s="220" t="s">
        <v>684</v>
      </c>
      <c r="D1790" s="221" t="s">
        <v>12</v>
      </c>
      <c r="E1790" s="222">
        <v>1</v>
      </c>
      <c r="F1790" s="223"/>
      <c r="G1790" s="224">
        <f>SUM(G1791:G1793)</f>
        <v>155.34</v>
      </c>
    </row>
    <row r="1791" spans="1:7" ht="22.5" x14ac:dyDescent="0.2">
      <c r="A1791" s="225" t="s">
        <v>2170</v>
      </c>
      <c r="B1791" s="226" t="s">
        <v>118</v>
      </c>
      <c r="C1791" s="227" t="s">
        <v>3100</v>
      </c>
      <c r="D1791" s="228" t="s">
        <v>2147</v>
      </c>
      <c r="E1791" s="229">
        <v>0.41</v>
      </c>
      <c r="F1791" s="232">
        <v>7.87</v>
      </c>
      <c r="G1791" s="259">
        <f t="shared" ref="G1791:G1793" si="190">ROUND(E1791*F1791,2)</f>
        <v>3.23</v>
      </c>
    </row>
    <row r="1792" spans="1:7" ht="22.5" x14ac:dyDescent="0.2">
      <c r="A1792" s="225" t="s">
        <v>2173</v>
      </c>
      <c r="B1792" s="226" t="s">
        <v>328</v>
      </c>
      <c r="C1792" s="227" t="s">
        <v>3101</v>
      </c>
      <c r="D1792" s="228" t="s">
        <v>12</v>
      </c>
      <c r="E1792" s="229">
        <v>1</v>
      </c>
      <c r="F1792" s="232">
        <v>149.99</v>
      </c>
      <c r="G1792" s="259">
        <f t="shared" si="190"/>
        <v>149.99</v>
      </c>
    </row>
    <row r="1793" spans="1:7" ht="22.5" x14ac:dyDescent="0.2">
      <c r="A1793" s="225" t="s">
        <v>2176</v>
      </c>
      <c r="B1793" s="226" t="s">
        <v>2686</v>
      </c>
      <c r="C1793" s="227" t="s">
        <v>2687</v>
      </c>
      <c r="D1793" s="228" t="s">
        <v>1532</v>
      </c>
      <c r="E1793" s="229">
        <v>0.15</v>
      </c>
      <c r="F1793" s="232">
        <v>14.13</v>
      </c>
      <c r="G1793" s="259">
        <f t="shared" si="190"/>
        <v>2.12</v>
      </c>
    </row>
    <row r="1794" spans="1:7" x14ac:dyDescent="0.2">
      <c r="A1794" s="225"/>
      <c r="B1794" s="226"/>
      <c r="C1794" s="227"/>
      <c r="D1794" s="228"/>
      <c r="E1794" s="229"/>
      <c r="F1794" s="232"/>
      <c r="G1794" s="231"/>
    </row>
    <row r="1795" spans="1:7" x14ac:dyDescent="0.2">
      <c r="A1795" s="225"/>
      <c r="B1795" s="226"/>
      <c r="C1795" s="227"/>
      <c r="D1795" s="228"/>
      <c r="E1795" s="229"/>
      <c r="F1795" s="232"/>
      <c r="G1795" s="231"/>
    </row>
    <row r="1796" spans="1:7" ht="63" x14ac:dyDescent="0.2">
      <c r="A1796" s="218" t="s">
        <v>997</v>
      </c>
      <c r="B1796" s="219" t="s">
        <v>2244</v>
      </c>
      <c r="C1796" s="220" t="s">
        <v>685</v>
      </c>
      <c r="D1796" s="221" t="s">
        <v>12</v>
      </c>
      <c r="E1796" s="222">
        <v>1</v>
      </c>
      <c r="F1796" s="223"/>
      <c r="G1796" s="224">
        <f>SUM(G1797:G1798)</f>
        <v>646.41</v>
      </c>
    </row>
    <row r="1797" spans="1:7" ht="22.5" x14ac:dyDescent="0.2">
      <c r="A1797" s="242" t="s">
        <v>2170</v>
      </c>
      <c r="B1797" s="235" t="s">
        <v>1407</v>
      </c>
      <c r="C1797" s="237" t="s">
        <v>2926</v>
      </c>
      <c r="D1797" s="238" t="s">
        <v>734</v>
      </c>
      <c r="E1797" s="240">
        <v>0.32</v>
      </c>
      <c r="F1797" s="232">
        <v>1992.96</v>
      </c>
      <c r="G1797" s="231">
        <f t="shared" ref="G1797:G1798" si="191">ROUND(E1797*F1797,2)</f>
        <v>637.75</v>
      </c>
    </row>
    <row r="1798" spans="1:7" ht="22.5" x14ac:dyDescent="0.2">
      <c r="A1798" s="242" t="s">
        <v>2173</v>
      </c>
      <c r="B1798" s="226" t="s">
        <v>118</v>
      </c>
      <c r="C1798" s="227" t="s">
        <v>3100</v>
      </c>
      <c r="D1798" s="228" t="s">
        <v>2147</v>
      </c>
      <c r="E1798" s="229">
        <v>1.1000000000000001</v>
      </c>
      <c r="F1798" s="232">
        <v>7.87</v>
      </c>
      <c r="G1798" s="259">
        <f t="shared" si="191"/>
        <v>8.66</v>
      </c>
    </row>
    <row r="1799" spans="1:7" x14ac:dyDescent="0.2">
      <c r="A1799" s="225"/>
      <c r="B1799" s="226"/>
      <c r="C1799" s="227"/>
      <c r="D1799" s="228"/>
      <c r="E1799" s="229"/>
      <c r="F1799" s="232"/>
      <c r="G1799" s="231"/>
    </row>
    <row r="1800" spans="1:7" x14ac:dyDescent="0.2">
      <c r="A1800" s="225"/>
      <c r="B1800" s="226"/>
      <c r="C1800" s="227"/>
      <c r="D1800" s="228"/>
      <c r="E1800" s="229"/>
      <c r="F1800" s="232"/>
      <c r="G1800" s="231"/>
    </row>
    <row r="1801" spans="1:7" ht="84" x14ac:dyDescent="0.2">
      <c r="A1801" s="218" t="s">
        <v>998</v>
      </c>
      <c r="B1801" s="233" t="s">
        <v>2244</v>
      </c>
      <c r="C1801" s="220" t="s">
        <v>290</v>
      </c>
      <c r="D1801" s="221" t="s">
        <v>28</v>
      </c>
      <c r="E1801" s="222">
        <v>1</v>
      </c>
      <c r="F1801" s="223"/>
      <c r="G1801" s="224">
        <f>SUM(G1802:G1809)</f>
        <v>1604.98</v>
      </c>
    </row>
    <row r="1802" spans="1:7" ht="22.5" x14ac:dyDescent="0.2">
      <c r="A1802" s="242" t="s">
        <v>2170</v>
      </c>
      <c r="B1802" s="235" t="s">
        <v>3102</v>
      </c>
      <c r="C1802" s="237" t="s">
        <v>3103</v>
      </c>
      <c r="D1802" s="238" t="s">
        <v>28</v>
      </c>
      <c r="E1802" s="240">
        <v>3.5</v>
      </c>
      <c r="F1802" s="232">
        <v>86.84</v>
      </c>
      <c r="G1802" s="231">
        <f t="shared" ref="G1802:G1809" si="192">ROUND(E1802*F1802,2)</f>
        <v>303.94</v>
      </c>
    </row>
    <row r="1803" spans="1:7" ht="45" x14ac:dyDescent="0.2">
      <c r="A1803" s="242" t="s">
        <v>2173</v>
      </c>
      <c r="B1803" s="235" t="s">
        <v>3104</v>
      </c>
      <c r="C1803" s="237" t="s">
        <v>3105</v>
      </c>
      <c r="D1803" s="238" t="s">
        <v>734</v>
      </c>
      <c r="E1803" s="240">
        <v>0.126</v>
      </c>
      <c r="F1803" s="232">
        <v>371.78</v>
      </c>
      <c r="G1803" s="231">
        <f t="shared" si="192"/>
        <v>46.84</v>
      </c>
    </row>
    <row r="1804" spans="1:7" x14ac:dyDescent="0.2">
      <c r="A1804" s="242" t="s">
        <v>2176</v>
      </c>
      <c r="B1804" s="235" t="s">
        <v>2237</v>
      </c>
      <c r="C1804" s="237" t="s">
        <v>2238</v>
      </c>
      <c r="D1804" s="238" t="s">
        <v>1532</v>
      </c>
      <c r="E1804" s="240">
        <v>1.75</v>
      </c>
      <c r="F1804" s="232">
        <v>17.170000000000002</v>
      </c>
      <c r="G1804" s="231">
        <f t="shared" si="192"/>
        <v>30.05</v>
      </c>
    </row>
    <row r="1805" spans="1:7" x14ac:dyDescent="0.2">
      <c r="A1805" s="242" t="s">
        <v>2179</v>
      </c>
      <c r="B1805" s="235" t="s">
        <v>2174</v>
      </c>
      <c r="C1805" s="237" t="s">
        <v>2175</v>
      </c>
      <c r="D1805" s="238" t="s">
        <v>1532</v>
      </c>
      <c r="E1805" s="240">
        <v>1.75</v>
      </c>
      <c r="F1805" s="232">
        <v>12.45</v>
      </c>
      <c r="G1805" s="231">
        <f t="shared" si="192"/>
        <v>21.79</v>
      </c>
    </row>
    <row r="1806" spans="1:7" ht="33.75" x14ac:dyDescent="0.2">
      <c r="A1806" s="242" t="s">
        <v>2182</v>
      </c>
      <c r="B1806" s="235" t="s">
        <v>2910</v>
      </c>
      <c r="C1806" s="237" t="s">
        <v>3106</v>
      </c>
      <c r="D1806" s="238" t="s">
        <v>734</v>
      </c>
      <c r="E1806" s="240">
        <v>0.1125</v>
      </c>
      <c r="F1806" s="232">
        <v>535.41999999999996</v>
      </c>
      <c r="G1806" s="259">
        <f t="shared" si="192"/>
        <v>60.23</v>
      </c>
    </row>
    <row r="1807" spans="1:7" ht="22.5" x14ac:dyDescent="0.2">
      <c r="A1807" s="242" t="s">
        <v>2185</v>
      </c>
      <c r="B1807" s="235" t="s">
        <v>1407</v>
      </c>
      <c r="C1807" s="237" t="s">
        <v>2926</v>
      </c>
      <c r="D1807" s="238" t="s">
        <v>734</v>
      </c>
      <c r="E1807" s="240">
        <v>0.30353999999999998</v>
      </c>
      <c r="F1807" s="232">
        <v>1992.96</v>
      </c>
      <c r="G1807" s="231">
        <f t="shared" si="192"/>
        <v>604.94000000000005</v>
      </c>
    </row>
    <row r="1808" spans="1:7" ht="33.75" x14ac:dyDescent="0.2">
      <c r="A1808" s="242" t="s">
        <v>2188</v>
      </c>
      <c r="B1808" s="235" t="s">
        <v>2906</v>
      </c>
      <c r="C1808" s="237" t="s">
        <v>2907</v>
      </c>
      <c r="D1808" s="238" t="s">
        <v>2147</v>
      </c>
      <c r="E1808" s="240">
        <v>4.7123999999999997</v>
      </c>
      <c r="F1808" s="231">
        <v>33.33</v>
      </c>
      <c r="G1808" s="231">
        <f t="shared" si="192"/>
        <v>157.06</v>
      </c>
    </row>
    <row r="1809" spans="1:7" ht="56.25" x14ac:dyDescent="0.2">
      <c r="A1809" s="242" t="s">
        <v>2191</v>
      </c>
      <c r="B1809" s="235" t="s">
        <v>917</v>
      </c>
      <c r="C1809" s="237" t="s">
        <v>3107</v>
      </c>
      <c r="D1809" s="238" t="s">
        <v>28</v>
      </c>
      <c r="E1809" s="240">
        <v>1</v>
      </c>
      <c r="F1809" s="232">
        <v>380.13</v>
      </c>
      <c r="G1809" s="231">
        <f t="shared" si="192"/>
        <v>380.13</v>
      </c>
    </row>
    <row r="1810" spans="1:7" x14ac:dyDescent="0.2">
      <c r="A1810" s="225"/>
      <c r="B1810" s="226"/>
      <c r="C1810" s="227"/>
      <c r="D1810" s="228"/>
      <c r="E1810" s="229"/>
      <c r="F1810" s="232"/>
      <c r="G1810" s="231"/>
    </row>
    <row r="1811" spans="1:7" x14ac:dyDescent="0.2">
      <c r="A1811" s="225"/>
      <c r="B1811" s="226"/>
      <c r="C1811" s="227"/>
      <c r="D1811" s="228"/>
      <c r="E1811" s="229"/>
      <c r="F1811" s="232"/>
      <c r="G1811" s="231"/>
    </row>
    <row r="1812" spans="1:7" ht="84" x14ac:dyDescent="0.2">
      <c r="A1812" s="218" t="s">
        <v>999</v>
      </c>
      <c r="B1812" s="233" t="s">
        <v>2244</v>
      </c>
      <c r="C1812" s="220" t="s">
        <v>686</v>
      </c>
      <c r="D1812" s="221" t="s">
        <v>28</v>
      </c>
      <c r="E1812" s="222">
        <v>1</v>
      </c>
      <c r="F1812" s="223"/>
      <c r="G1812" s="224">
        <f>SUM(G1813:G1820)</f>
        <v>2196.36</v>
      </c>
    </row>
    <row r="1813" spans="1:7" ht="22.5" x14ac:dyDescent="0.2">
      <c r="A1813" s="242" t="s">
        <v>2170</v>
      </c>
      <c r="B1813" s="235" t="s">
        <v>3102</v>
      </c>
      <c r="C1813" s="237" t="s">
        <v>3103</v>
      </c>
      <c r="D1813" s="238" t="s">
        <v>28</v>
      </c>
      <c r="E1813" s="240">
        <v>5</v>
      </c>
      <c r="F1813" s="232">
        <v>86.84</v>
      </c>
      <c r="G1813" s="231">
        <f t="shared" ref="G1813:G1820" si="193">ROUND(E1813*F1813,2)</f>
        <v>434.2</v>
      </c>
    </row>
    <row r="1814" spans="1:7" ht="45" x14ac:dyDescent="0.2">
      <c r="A1814" s="242" t="s">
        <v>2173</v>
      </c>
      <c r="B1814" s="235" t="s">
        <v>3104</v>
      </c>
      <c r="C1814" s="237" t="s">
        <v>3105</v>
      </c>
      <c r="D1814" s="238" t="s">
        <v>734</v>
      </c>
      <c r="E1814" s="240">
        <v>0.18</v>
      </c>
      <c r="F1814" s="232">
        <v>371.78</v>
      </c>
      <c r="G1814" s="231">
        <f t="shared" si="193"/>
        <v>66.92</v>
      </c>
    </row>
    <row r="1815" spans="1:7" x14ac:dyDescent="0.2">
      <c r="A1815" s="242" t="s">
        <v>2176</v>
      </c>
      <c r="B1815" s="235" t="s">
        <v>2237</v>
      </c>
      <c r="C1815" s="237" t="s">
        <v>2238</v>
      </c>
      <c r="D1815" s="238" t="s">
        <v>1532</v>
      </c>
      <c r="E1815" s="240">
        <v>2.5</v>
      </c>
      <c r="F1815" s="232">
        <v>17.170000000000002</v>
      </c>
      <c r="G1815" s="231">
        <f t="shared" si="193"/>
        <v>42.93</v>
      </c>
    </row>
    <row r="1816" spans="1:7" x14ac:dyDescent="0.2">
      <c r="A1816" s="242" t="s">
        <v>2179</v>
      </c>
      <c r="B1816" s="235" t="s">
        <v>2174</v>
      </c>
      <c r="C1816" s="237" t="s">
        <v>2175</v>
      </c>
      <c r="D1816" s="238" t="s">
        <v>1532</v>
      </c>
      <c r="E1816" s="240">
        <v>2.5</v>
      </c>
      <c r="F1816" s="232">
        <v>12.45</v>
      </c>
      <c r="G1816" s="231">
        <f t="shared" si="193"/>
        <v>31.13</v>
      </c>
    </row>
    <row r="1817" spans="1:7" ht="33.75" x14ac:dyDescent="0.2">
      <c r="A1817" s="242" t="s">
        <v>2182</v>
      </c>
      <c r="B1817" s="235" t="s">
        <v>2910</v>
      </c>
      <c r="C1817" s="237" t="s">
        <v>3106</v>
      </c>
      <c r="D1817" s="238" t="s">
        <v>734</v>
      </c>
      <c r="E1817" s="240">
        <v>0.1125</v>
      </c>
      <c r="F1817" s="232">
        <v>535.41999999999996</v>
      </c>
      <c r="G1817" s="259">
        <f t="shared" si="193"/>
        <v>60.23</v>
      </c>
    </row>
    <row r="1818" spans="1:7" ht="22.5" x14ac:dyDescent="0.2">
      <c r="A1818" s="242" t="s">
        <v>2185</v>
      </c>
      <c r="B1818" s="235" t="s">
        <v>1407</v>
      </c>
      <c r="C1818" s="237" t="s">
        <v>2926</v>
      </c>
      <c r="D1818" s="238" t="s">
        <v>734</v>
      </c>
      <c r="E1818" s="240">
        <v>0.47427999999999998</v>
      </c>
      <c r="F1818" s="232">
        <v>1992.96</v>
      </c>
      <c r="G1818" s="231">
        <f t="shared" si="193"/>
        <v>945.22</v>
      </c>
    </row>
    <row r="1819" spans="1:7" ht="33.75" x14ac:dyDescent="0.2">
      <c r="A1819" s="242" t="s">
        <v>2188</v>
      </c>
      <c r="B1819" s="235" t="s">
        <v>2906</v>
      </c>
      <c r="C1819" s="237" t="s">
        <v>2907</v>
      </c>
      <c r="D1819" s="238" t="s">
        <v>2147</v>
      </c>
      <c r="E1819" s="240">
        <v>7.0686</v>
      </c>
      <c r="F1819" s="231">
        <v>33.33</v>
      </c>
      <c r="G1819" s="231">
        <f t="shared" si="193"/>
        <v>235.6</v>
      </c>
    </row>
    <row r="1820" spans="1:7" ht="56.25" x14ac:dyDescent="0.2">
      <c r="A1820" s="242" t="s">
        <v>2191</v>
      </c>
      <c r="B1820" s="235" t="s">
        <v>917</v>
      </c>
      <c r="C1820" s="237" t="s">
        <v>3107</v>
      </c>
      <c r="D1820" s="238" t="s">
        <v>28</v>
      </c>
      <c r="E1820" s="240">
        <v>1</v>
      </c>
      <c r="F1820" s="232">
        <v>380.13</v>
      </c>
      <c r="G1820" s="231">
        <f t="shared" si="193"/>
        <v>380.13</v>
      </c>
    </row>
    <row r="1821" spans="1:7" x14ac:dyDescent="0.2">
      <c r="A1821" s="225"/>
      <c r="B1821" s="226"/>
      <c r="C1821" s="227"/>
      <c r="D1821" s="228"/>
      <c r="E1821" s="229"/>
      <c r="F1821" s="232"/>
      <c r="G1821" s="231"/>
    </row>
    <row r="1822" spans="1:7" x14ac:dyDescent="0.2">
      <c r="A1822" s="225"/>
      <c r="B1822" s="226"/>
      <c r="C1822" s="227"/>
      <c r="D1822" s="228"/>
      <c r="E1822" s="229"/>
      <c r="F1822" s="232"/>
      <c r="G1822" s="231"/>
    </row>
    <row r="1823" spans="1:7" ht="42" x14ac:dyDescent="0.2">
      <c r="A1823" s="218" t="s">
        <v>1000</v>
      </c>
      <c r="B1823" s="275" t="s">
        <v>2244</v>
      </c>
      <c r="C1823" s="220" t="s">
        <v>687</v>
      </c>
      <c r="D1823" s="221" t="s">
        <v>28</v>
      </c>
      <c r="E1823" s="222">
        <v>1</v>
      </c>
      <c r="F1823" s="223"/>
      <c r="G1823" s="224">
        <f>SUM(G1824:G1828)</f>
        <v>1747.63</v>
      </c>
    </row>
    <row r="1824" spans="1:7" ht="56.25" x14ac:dyDescent="0.2">
      <c r="A1824" s="241" t="s">
        <v>2170</v>
      </c>
      <c r="B1824" s="276" t="s">
        <v>3108</v>
      </c>
      <c r="C1824" s="237" t="s">
        <v>3109</v>
      </c>
      <c r="D1824" s="238" t="s">
        <v>2147</v>
      </c>
      <c r="E1824" s="240">
        <v>8.1</v>
      </c>
      <c r="F1824" s="230">
        <v>57.14</v>
      </c>
      <c r="G1824" s="231">
        <f t="shared" ref="G1824:G1828" si="194">ROUND(E1824*F1824,2)</f>
        <v>462.83</v>
      </c>
    </row>
    <row r="1825" spans="1:7" ht="33.75" x14ac:dyDescent="0.2">
      <c r="A1825" s="241" t="s">
        <v>2173</v>
      </c>
      <c r="B1825" s="235" t="s">
        <v>2910</v>
      </c>
      <c r="C1825" s="237" t="s">
        <v>3106</v>
      </c>
      <c r="D1825" s="238" t="s">
        <v>734</v>
      </c>
      <c r="E1825" s="229">
        <v>0.32400000000000001</v>
      </c>
      <c r="F1825" s="232">
        <v>535.41999999999996</v>
      </c>
      <c r="G1825" s="231">
        <f t="shared" si="194"/>
        <v>173.48</v>
      </c>
    </row>
    <row r="1826" spans="1:7" ht="56.25" x14ac:dyDescent="0.2">
      <c r="A1826" s="241" t="s">
        <v>2176</v>
      </c>
      <c r="B1826" s="276" t="s">
        <v>119</v>
      </c>
      <c r="C1826" s="237" t="s">
        <v>3110</v>
      </c>
      <c r="D1826" s="238" t="s">
        <v>2147</v>
      </c>
      <c r="E1826" s="240">
        <v>9.9</v>
      </c>
      <c r="F1826" s="232">
        <v>3.14</v>
      </c>
      <c r="G1826" s="279">
        <f t="shared" si="194"/>
        <v>31.09</v>
      </c>
    </row>
    <row r="1827" spans="1:7" ht="33.75" x14ac:dyDescent="0.2">
      <c r="A1827" s="241" t="s">
        <v>2179</v>
      </c>
      <c r="B1827" s="235" t="s">
        <v>2906</v>
      </c>
      <c r="C1827" s="237" t="s">
        <v>2907</v>
      </c>
      <c r="D1827" s="238" t="s">
        <v>2147</v>
      </c>
      <c r="E1827" s="240">
        <v>9.6</v>
      </c>
      <c r="F1827" s="231">
        <v>33.33</v>
      </c>
      <c r="G1827" s="231">
        <f t="shared" si="194"/>
        <v>319.97000000000003</v>
      </c>
    </row>
    <row r="1828" spans="1:7" ht="33.75" x14ac:dyDescent="0.2">
      <c r="A1828" s="241" t="s">
        <v>2182</v>
      </c>
      <c r="B1828" s="276" t="s">
        <v>917</v>
      </c>
      <c r="C1828" s="256" t="s">
        <v>3111</v>
      </c>
      <c r="D1828" s="257" t="s">
        <v>28</v>
      </c>
      <c r="E1828" s="267">
        <v>2</v>
      </c>
      <c r="F1828" s="231">
        <v>380.13</v>
      </c>
      <c r="G1828" s="279">
        <f t="shared" si="194"/>
        <v>760.26</v>
      </c>
    </row>
    <row r="1829" spans="1:7" x14ac:dyDescent="0.2">
      <c r="A1829" s="225"/>
      <c r="B1829" s="226"/>
      <c r="C1829" s="227"/>
      <c r="D1829" s="228"/>
      <c r="E1829" s="229"/>
      <c r="F1829" s="232"/>
      <c r="G1829" s="231"/>
    </row>
    <row r="1830" spans="1:7" x14ac:dyDescent="0.2">
      <c r="A1830" s="225"/>
      <c r="B1830" s="226"/>
      <c r="C1830" s="227"/>
      <c r="D1830" s="228"/>
      <c r="E1830" s="229"/>
      <c r="F1830" s="232"/>
      <c r="G1830" s="231"/>
    </row>
    <row r="1831" spans="1:7" ht="42" x14ac:dyDescent="0.2">
      <c r="A1831" s="218" t="s">
        <v>1001</v>
      </c>
      <c r="B1831" s="275" t="s">
        <v>2758</v>
      </c>
      <c r="C1831" s="220" t="s">
        <v>688</v>
      </c>
      <c r="D1831" s="221" t="s">
        <v>28</v>
      </c>
      <c r="E1831" s="222">
        <v>1</v>
      </c>
      <c r="F1831" s="223"/>
      <c r="G1831" s="224">
        <f>SUM(G1832:G1833)</f>
        <v>840.5</v>
      </c>
    </row>
    <row r="1832" spans="1:7" ht="45" x14ac:dyDescent="0.2">
      <c r="A1832" s="284" t="s">
        <v>2170</v>
      </c>
      <c r="B1832" s="276" t="s">
        <v>3112</v>
      </c>
      <c r="C1832" s="256" t="s">
        <v>3113</v>
      </c>
      <c r="D1832" s="257" t="s">
        <v>28</v>
      </c>
      <c r="E1832" s="267">
        <v>1</v>
      </c>
      <c r="F1832" s="259">
        <v>460.37</v>
      </c>
      <c r="G1832" s="279">
        <f>ROUND(E1832*F1832,2)</f>
        <v>460.37</v>
      </c>
    </row>
    <row r="1833" spans="1:7" ht="33.75" x14ac:dyDescent="0.2">
      <c r="A1833" s="284" t="s">
        <v>2173</v>
      </c>
      <c r="B1833" s="276" t="s">
        <v>917</v>
      </c>
      <c r="C1833" s="256" t="s">
        <v>3111</v>
      </c>
      <c r="D1833" s="257" t="s">
        <v>28</v>
      </c>
      <c r="E1833" s="267">
        <v>1</v>
      </c>
      <c r="F1833" s="231">
        <v>380.13</v>
      </c>
      <c r="G1833" s="279">
        <f>ROUND(E1833*F1833,2)</f>
        <v>380.13</v>
      </c>
    </row>
    <row r="1834" spans="1:7" x14ac:dyDescent="0.2">
      <c r="A1834" s="225"/>
      <c r="B1834" s="226"/>
      <c r="C1834" s="227"/>
      <c r="D1834" s="228"/>
      <c r="E1834" s="229"/>
      <c r="F1834" s="232"/>
      <c r="G1834" s="231"/>
    </row>
    <row r="1835" spans="1:7" x14ac:dyDescent="0.2">
      <c r="A1835" s="225"/>
      <c r="B1835" s="226"/>
      <c r="C1835" s="227"/>
      <c r="D1835" s="228"/>
      <c r="E1835" s="229"/>
      <c r="F1835" s="232"/>
      <c r="G1835" s="231"/>
    </row>
    <row r="1836" spans="1:7" ht="157.5" x14ac:dyDescent="0.2">
      <c r="A1836" s="218" t="s">
        <v>1002</v>
      </c>
      <c r="B1836" s="219" t="s">
        <v>2244</v>
      </c>
      <c r="C1836" s="220" t="s">
        <v>691</v>
      </c>
      <c r="D1836" s="221" t="s">
        <v>2169</v>
      </c>
      <c r="E1836" s="222">
        <v>1</v>
      </c>
      <c r="F1836" s="223"/>
      <c r="G1836" s="224">
        <f>SUM(G1837:G1875)</f>
        <v>94099.390000000014</v>
      </c>
    </row>
    <row r="1837" spans="1:7" x14ac:dyDescent="0.2">
      <c r="A1837" s="225" t="s">
        <v>2170</v>
      </c>
      <c r="B1837" s="226"/>
      <c r="C1837" s="227" t="s">
        <v>3114</v>
      </c>
      <c r="D1837" s="228"/>
      <c r="E1837" s="229"/>
      <c r="F1837" s="232"/>
      <c r="G1837" s="231"/>
    </row>
    <row r="1838" spans="1:7" ht="22.5" x14ac:dyDescent="0.2">
      <c r="A1838" s="225" t="s">
        <v>2261</v>
      </c>
      <c r="B1838" s="235" t="s">
        <v>1407</v>
      </c>
      <c r="C1838" s="237" t="s">
        <v>2926</v>
      </c>
      <c r="D1838" s="238" t="s">
        <v>734</v>
      </c>
      <c r="E1838" s="229">
        <v>0.13</v>
      </c>
      <c r="F1838" s="232">
        <v>1992.96</v>
      </c>
      <c r="G1838" s="231">
        <f t="shared" ref="G1838:G1844" si="195">ROUND(E1838*F1838,2)</f>
        <v>259.08</v>
      </c>
    </row>
    <row r="1839" spans="1:7" ht="33.75" x14ac:dyDescent="0.2">
      <c r="A1839" s="225" t="s">
        <v>2338</v>
      </c>
      <c r="B1839" s="235" t="s">
        <v>2910</v>
      </c>
      <c r="C1839" s="237" t="s">
        <v>3106</v>
      </c>
      <c r="D1839" s="238" t="s">
        <v>734</v>
      </c>
      <c r="E1839" s="229">
        <v>0.25</v>
      </c>
      <c r="F1839" s="232">
        <v>535.41999999999996</v>
      </c>
      <c r="G1839" s="231">
        <f t="shared" si="195"/>
        <v>133.86000000000001</v>
      </c>
    </row>
    <row r="1840" spans="1:7" ht="45" x14ac:dyDescent="0.2">
      <c r="A1840" s="225" t="s">
        <v>2341</v>
      </c>
      <c r="B1840" s="235" t="s">
        <v>3115</v>
      </c>
      <c r="C1840" s="237" t="s">
        <v>3116</v>
      </c>
      <c r="D1840" s="238" t="s">
        <v>734</v>
      </c>
      <c r="E1840" s="229">
        <v>0.1</v>
      </c>
      <c r="F1840" s="232">
        <v>335.14</v>
      </c>
      <c r="G1840" s="231">
        <f t="shared" si="195"/>
        <v>33.51</v>
      </c>
    </row>
    <row r="1841" spans="1:7" ht="22.5" x14ac:dyDescent="0.2">
      <c r="A1841" s="225" t="s">
        <v>2344</v>
      </c>
      <c r="B1841" s="226" t="s">
        <v>3117</v>
      </c>
      <c r="C1841" s="227" t="s">
        <v>3118</v>
      </c>
      <c r="D1841" s="228" t="s">
        <v>28</v>
      </c>
      <c r="E1841" s="229">
        <v>4</v>
      </c>
      <c r="F1841" s="232">
        <v>100.98</v>
      </c>
      <c r="G1841" s="231">
        <f t="shared" si="195"/>
        <v>403.92</v>
      </c>
    </row>
    <row r="1842" spans="1:7" x14ac:dyDescent="0.2">
      <c r="A1842" s="225" t="s">
        <v>2347</v>
      </c>
      <c r="B1842" s="235" t="s">
        <v>2237</v>
      </c>
      <c r="C1842" s="237" t="s">
        <v>2238</v>
      </c>
      <c r="D1842" s="238" t="s">
        <v>1532</v>
      </c>
      <c r="E1842" s="240">
        <v>2</v>
      </c>
      <c r="F1842" s="232">
        <v>17.170000000000002</v>
      </c>
      <c r="G1842" s="231">
        <f t="shared" si="195"/>
        <v>34.340000000000003</v>
      </c>
    </row>
    <row r="1843" spans="1:7" x14ac:dyDescent="0.2">
      <c r="A1843" s="225" t="s">
        <v>2528</v>
      </c>
      <c r="B1843" s="235" t="s">
        <v>2174</v>
      </c>
      <c r="C1843" s="237" t="s">
        <v>2175</v>
      </c>
      <c r="D1843" s="238" t="s">
        <v>1532</v>
      </c>
      <c r="E1843" s="240">
        <v>2</v>
      </c>
      <c r="F1843" s="232">
        <v>12.45</v>
      </c>
      <c r="G1843" s="231">
        <f t="shared" si="195"/>
        <v>24.9</v>
      </c>
    </row>
    <row r="1844" spans="1:7" ht="56.25" x14ac:dyDescent="0.2">
      <c r="A1844" s="225" t="s">
        <v>2531</v>
      </c>
      <c r="B1844" s="235" t="s">
        <v>917</v>
      </c>
      <c r="C1844" s="237" t="s">
        <v>3107</v>
      </c>
      <c r="D1844" s="238" t="s">
        <v>28</v>
      </c>
      <c r="E1844" s="229">
        <v>1</v>
      </c>
      <c r="F1844" s="232">
        <v>380.13</v>
      </c>
      <c r="G1844" s="231">
        <f t="shared" si="195"/>
        <v>380.13</v>
      </c>
    </row>
    <row r="1845" spans="1:7" x14ac:dyDescent="0.2">
      <c r="A1845" s="225"/>
      <c r="B1845" s="226"/>
      <c r="C1845" s="227"/>
      <c r="D1845" s="228"/>
      <c r="E1845" s="229"/>
      <c r="F1845" s="232"/>
      <c r="G1845" s="231"/>
    </row>
    <row r="1846" spans="1:7" x14ac:dyDescent="0.2">
      <c r="A1846" s="225" t="s">
        <v>2173</v>
      </c>
      <c r="B1846" s="226"/>
      <c r="C1846" s="227" t="s">
        <v>3119</v>
      </c>
      <c r="D1846" s="228"/>
      <c r="E1846" s="229"/>
      <c r="F1846" s="232"/>
      <c r="G1846" s="231"/>
    </row>
    <row r="1847" spans="1:7" ht="22.5" x14ac:dyDescent="0.2">
      <c r="A1847" s="225" t="s">
        <v>2266</v>
      </c>
      <c r="B1847" s="235" t="s">
        <v>1407</v>
      </c>
      <c r="C1847" s="237" t="s">
        <v>2926</v>
      </c>
      <c r="D1847" s="238" t="s">
        <v>734</v>
      </c>
      <c r="E1847" s="229">
        <v>13.07</v>
      </c>
      <c r="F1847" s="232">
        <v>1992.96</v>
      </c>
      <c r="G1847" s="231">
        <f t="shared" ref="G1847:G1852" si="196">ROUND(E1847*F1847,2)</f>
        <v>26047.99</v>
      </c>
    </row>
    <row r="1848" spans="1:7" ht="33.75" x14ac:dyDescent="0.2">
      <c r="A1848" s="225" t="s">
        <v>2269</v>
      </c>
      <c r="B1848" s="235" t="s">
        <v>2910</v>
      </c>
      <c r="C1848" s="237" t="s">
        <v>3106</v>
      </c>
      <c r="D1848" s="238" t="s">
        <v>734</v>
      </c>
      <c r="E1848" s="229">
        <v>0.48</v>
      </c>
      <c r="F1848" s="232">
        <v>535.41999999999996</v>
      </c>
      <c r="G1848" s="231">
        <f t="shared" si="196"/>
        <v>257</v>
      </c>
    </row>
    <row r="1849" spans="1:7" ht="33.75" x14ac:dyDescent="0.2">
      <c r="A1849" s="225" t="s">
        <v>2271</v>
      </c>
      <c r="B1849" s="226" t="s">
        <v>3120</v>
      </c>
      <c r="C1849" s="227" t="s">
        <v>3121</v>
      </c>
      <c r="D1849" s="228" t="s">
        <v>12</v>
      </c>
      <c r="E1849" s="229">
        <v>3.9</v>
      </c>
      <c r="F1849" s="232">
        <v>63.48</v>
      </c>
      <c r="G1849" s="231">
        <f t="shared" si="196"/>
        <v>247.57</v>
      </c>
    </row>
    <row r="1850" spans="1:7" ht="22.5" x14ac:dyDescent="0.2">
      <c r="A1850" s="225" t="s">
        <v>2483</v>
      </c>
      <c r="B1850" s="235" t="s">
        <v>2235</v>
      </c>
      <c r="C1850" s="237" t="s">
        <v>2236</v>
      </c>
      <c r="D1850" s="238" t="s">
        <v>1532</v>
      </c>
      <c r="E1850" s="240">
        <v>7.8</v>
      </c>
      <c r="F1850" s="232">
        <v>18.5</v>
      </c>
      <c r="G1850" s="231">
        <f t="shared" si="196"/>
        <v>144.30000000000001</v>
      </c>
    </row>
    <row r="1851" spans="1:7" x14ac:dyDescent="0.2">
      <c r="A1851" s="225" t="s">
        <v>2562</v>
      </c>
      <c r="B1851" s="235" t="s">
        <v>2174</v>
      </c>
      <c r="C1851" s="237" t="s">
        <v>2175</v>
      </c>
      <c r="D1851" s="238" t="s">
        <v>1532</v>
      </c>
      <c r="E1851" s="240">
        <v>7.8</v>
      </c>
      <c r="F1851" s="232">
        <v>12.45</v>
      </c>
      <c r="G1851" s="231">
        <f t="shared" si="196"/>
        <v>97.11</v>
      </c>
    </row>
    <row r="1852" spans="1:7" ht="56.25" x14ac:dyDescent="0.2">
      <c r="A1852" s="225" t="s">
        <v>2565</v>
      </c>
      <c r="B1852" s="235" t="s">
        <v>917</v>
      </c>
      <c r="C1852" s="237" t="s">
        <v>3107</v>
      </c>
      <c r="D1852" s="238" t="s">
        <v>28</v>
      </c>
      <c r="E1852" s="229">
        <v>3</v>
      </c>
      <c r="F1852" s="232">
        <v>380.13</v>
      </c>
      <c r="G1852" s="231">
        <f t="shared" si="196"/>
        <v>1140.3900000000001</v>
      </c>
    </row>
    <row r="1853" spans="1:7" x14ac:dyDescent="0.2">
      <c r="A1853" s="225"/>
      <c r="B1853" s="226"/>
      <c r="C1853" s="227"/>
      <c r="D1853" s="228"/>
      <c r="E1853" s="229"/>
      <c r="F1853" s="232"/>
      <c r="G1853" s="231"/>
    </row>
    <row r="1854" spans="1:7" x14ac:dyDescent="0.2">
      <c r="A1854" s="225" t="s">
        <v>2176</v>
      </c>
      <c r="B1854" s="226"/>
      <c r="C1854" s="227" t="s">
        <v>3122</v>
      </c>
      <c r="D1854" s="228"/>
      <c r="E1854" s="229"/>
      <c r="F1854" s="232"/>
      <c r="G1854" s="231"/>
    </row>
    <row r="1855" spans="1:7" ht="22.5" x14ac:dyDescent="0.2">
      <c r="A1855" s="225" t="s">
        <v>2301</v>
      </c>
      <c r="B1855" s="235" t="s">
        <v>1407</v>
      </c>
      <c r="C1855" s="237" t="s">
        <v>2926</v>
      </c>
      <c r="D1855" s="238" t="s">
        <v>734</v>
      </c>
      <c r="E1855" s="229">
        <v>3.8</v>
      </c>
      <c r="F1855" s="232">
        <v>1992.96</v>
      </c>
      <c r="G1855" s="231">
        <f t="shared" ref="G1855:G1864" si="197">ROUND(E1855*F1855,2)</f>
        <v>7573.25</v>
      </c>
    </row>
    <row r="1856" spans="1:7" ht="33.75" x14ac:dyDescent="0.2">
      <c r="A1856" s="225" t="s">
        <v>2356</v>
      </c>
      <c r="B1856" s="226" t="s">
        <v>3120</v>
      </c>
      <c r="C1856" s="227" t="s">
        <v>3121</v>
      </c>
      <c r="D1856" s="228" t="s">
        <v>12</v>
      </c>
      <c r="E1856" s="229">
        <v>3.9</v>
      </c>
      <c r="F1856" s="232">
        <v>63.48</v>
      </c>
      <c r="G1856" s="231">
        <f t="shared" si="197"/>
        <v>247.57</v>
      </c>
    </row>
    <row r="1857" spans="1:7" ht="22.5" x14ac:dyDescent="0.2">
      <c r="A1857" s="225" t="s">
        <v>2359</v>
      </c>
      <c r="B1857" s="235" t="s">
        <v>2235</v>
      </c>
      <c r="C1857" s="237" t="s">
        <v>2236</v>
      </c>
      <c r="D1857" s="238" t="s">
        <v>1532</v>
      </c>
      <c r="E1857" s="240">
        <v>7.8</v>
      </c>
      <c r="F1857" s="232">
        <v>18.5</v>
      </c>
      <c r="G1857" s="231">
        <f t="shared" si="197"/>
        <v>144.30000000000001</v>
      </c>
    </row>
    <row r="1858" spans="1:7" x14ac:dyDescent="0.2">
      <c r="A1858" s="225" t="s">
        <v>2541</v>
      </c>
      <c r="B1858" s="235" t="s">
        <v>2174</v>
      </c>
      <c r="C1858" s="237" t="s">
        <v>2175</v>
      </c>
      <c r="D1858" s="238" t="s">
        <v>1532</v>
      </c>
      <c r="E1858" s="240">
        <v>7.8</v>
      </c>
      <c r="F1858" s="232">
        <v>12.45</v>
      </c>
      <c r="G1858" s="231">
        <f t="shared" si="197"/>
        <v>97.11</v>
      </c>
    </row>
    <row r="1859" spans="1:7" x14ac:dyDescent="0.2">
      <c r="A1859" s="225" t="s">
        <v>3123</v>
      </c>
      <c r="B1859" s="226" t="s">
        <v>3124</v>
      </c>
      <c r="C1859" s="227" t="s">
        <v>3125</v>
      </c>
      <c r="D1859" s="228" t="s">
        <v>28</v>
      </c>
      <c r="E1859" s="229">
        <v>7</v>
      </c>
      <c r="F1859" s="232">
        <v>583.95000000000005</v>
      </c>
      <c r="G1859" s="231">
        <f t="shared" si="197"/>
        <v>4087.65</v>
      </c>
    </row>
    <row r="1860" spans="1:7" x14ac:dyDescent="0.2">
      <c r="A1860" s="225" t="s">
        <v>3126</v>
      </c>
      <c r="B1860" s="235" t="s">
        <v>2237</v>
      </c>
      <c r="C1860" s="237" t="s">
        <v>2238</v>
      </c>
      <c r="D1860" s="238" t="s">
        <v>1532</v>
      </c>
      <c r="E1860" s="240">
        <v>10.5</v>
      </c>
      <c r="F1860" s="232">
        <v>17.170000000000002</v>
      </c>
      <c r="G1860" s="231">
        <f t="shared" si="197"/>
        <v>180.29</v>
      </c>
    </row>
    <row r="1861" spans="1:7" x14ac:dyDescent="0.2">
      <c r="A1861" s="225" t="s">
        <v>3127</v>
      </c>
      <c r="B1861" s="235" t="s">
        <v>2174</v>
      </c>
      <c r="C1861" s="237" t="s">
        <v>2175</v>
      </c>
      <c r="D1861" s="238" t="s">
        <v>1532</v>
      </c>
      <c r="E1861" s="240">
        <v>10.5</v>
      </c>
      <c r="F1861" s="232">
        <v>12.45</v>
      </c>
      <c r="G1861" s="231">
        <f t="shared" si="197"/>
        <v>130.72999999999999</v>
      </c>
    </row>
    <row r="1862" spans="1:7" x14ac:dyDescent="0.2">
      <c r="A1862" s="225" t="s">
        <v>3128</v>
      </c>
      <c r="B1862" s="226" t="s">
        <v>3129</v>
      </c>
      <c r="C1862" s="227" t="s">
        <v>3130</v>
      </c>
      <c r="D1862" s="228" t="s">
        <v>734</v>
      </c>
      <c r="E1862" s="229">
        <v>4.3</v>
      </c>
      <c r="F1862" s="232">
        <v>154.22</v>
      </c>
      <c r="G1862" s="231">
        <f t="shared" si="197"/>
        <v>663.15</v>
      </c>
    </row>
    <row r="1863" spans="1:7" ht="45" x14ac:dyDescent="0.2">
      <c r="A1863" s="225" t="s">
        <v>3131</v>
      </c>
      <c r="B1863" s="235" t="s">
        <v>3115</v>
      </c>
      <c r="C1863" s="237" t="s">
        <v>3116</v>
      </c>
      <c r="D1863" s="228" t="s">
        <v>734</v>
      </c>
      <c r="E1863" s="229">
        <v>0.5</v>
      </c>
      <c r="F1863" s="232">
        <v>335.14</v>
      </c>
      <c r="G1863" s="231">
        <f t="shared" si="197"/>
        <v>167.57</v>
      </c>
    </row>
    <row r="1864" spans="1:7" ht="56.25" x14ac:dyDescent="0.2">
      <c r="A1864" s="225" t="s">
        <v>3132</v>
      </c>
      <c r="B1864" s="235" t="s">
        <v>917</v>
      </c>
      <c r="C1864" s="237" t="s">
        <v>3107</v>
      </c>
      <c r="D1864" s="238" t="s">
        <v>28</v>
      </c>
      <c r="E1864" s="229">
        <v>3</v>
      </c>
      <c r="F1864" s="232">
        <v>380.13</v>
      </c>
      <c r="G1864" s="231">
        <f t="shared" si="197"/>
        <v>1140.3900000000001</v>
      </c>
    </row>
    <row r="1865" spans="1:7" x14ac:dyDescent="0.2">
      <c r="A1865" s="225"/>
      <c r="B1865" s="226"/>
      <c r="C1865" s="227"/>
      <c r="D1865" s="228"/>
      <c r="E1865" s="229"/>
      <c r="F1865" s="232"/>
      <c r="G1865" s="231"/>
    </row>
    <row r="1866" spans="1:7" ht="22.5" x14ac:dyDescent="0.2">
      <c r="A1866" s="225" t="s">
        <v>2179</v>
      </c>
      <c r="B1866" s="226"/>
      <c r="C1866" s="227" t="s">
        <v>3133</v>
      </c>
      <c r="D1866" s="228"/>
      <c r="E1866" s="229"/>
      <c r="F1866" s="232"/>
      <c r="G1866" s="231"/>
    </row>
    <row r="1867" spans="1:7" ht="22.5" x14ac:dyDescent="0.2">
      <c r="A1867" s="225" t="s">
        <v>2306</v>
      </c>
      <c r="B1867" s="235" t="s">
        <v>1407</v>
      </c>
      <c r="C1867" s="237" t="s">
        <v>2926</v>
      </c>
      <c r="D1867" s="238" t="s">
        <v>734</v>
      </c>
      <c r="E1867" s="229">
        <v>6.8</v>
      </c>
      <c r="F1867" s="232">
        <v>1992.96</v>
      </c>
      <c r="G1867" s="231">
        <f t="shared" ref="G1867:G1875" si="198">ROUND(E1867*F1867,2)</f>
        <v>13552.13</v>
      </c>
    </row>
    <row r="1868" spans="1:7" x14ac:dyDescent="0.2">
      <c r="A1868" s="225" t="s">
        <v>3134</v>
      </c>
      <c r="B1868" s="226" t="s">
        <v>3124</v>
      </c>
      <c r="C1868" s="227" t="s">
        <v>3125</v>
      </c>
      <c r="D1868" s="228" t="s">
        <v>28</v>
      </c>
      <c r="E1868" s="229">
        <v>36</v>
      </c>
      <c r="F1868" s="232">
        <v>583.95000000000005</v>
      </c>
      <c r="G1868" s="231">
        <f t="shared" si="198"/>
        <v>21022.2</v>
      </c>
    </row>
    <row r="1869" spans="1:7" x14ac:dyDescent="0.2">
      <c r="A1869" s="225" t="s">
        <v>3135</v>
      </c>
      <c r="B1869" s="235" t="s">
        <v>2237</v>
      </c>
      <c r="C1869" s="237" t="s">
        <v>2238</v>
      </c>
      <c r="D1869" s="238" t="s">
        <v>1532</v>
      </c>
      <c r="E1869" s="240">
        <v>54</v>
      </c>
      <c r="F1869" s="232">
        <v>17.170000000000002</v>
      </c>
      <c r="G1869" s="231">
        <f t="shared" si="198"/>
        <v>927.18</v>
      </c>
    </row>
    <row r="1870" spans="1:7" x14ac:dyDescent="0.2">
      <c r="A1870" s="225" t="s">
        <v>3136</v>
      </c>
      <c r="B1870" s="235" t="s">
        <v>2174</v>
      </c>
      <c r="C1870" s="237" t="s">
        <v>2175</v>
      </c>
      <c r="D1870" s="238" t="s">
        <v>1532</v>
      </c>
      <c r="E1870" s="240">
        <v>54</v>
      </c>
      <c r="F1870" s="232">
        <v>12.45</v>
      </c>
      <c r="G1870" s="231">
        <f t="shared" si="198"/>
        <v>672.3</v>
      </c>
    </row>
    <row r="1871" spans="1:7" x14ac:dyDescent="0.2">
      <c r="A1871" s="225" t="s">
        <v>3137</v>
      </c>
      <c r="B1871" s="226" t="s">
        <v>3129</v>
      </c>
      <c r="C1871" s="227" t="s">
        <v>3130</v>
      </c>
      <c r="D1871" s="228" t="s">
        <v>734</v>
      </c>
      <c r="E1871" s="229">
        <v>28.4</v>
      </c>
      <c r="F1871" s="232">
        <v>154.22</v>
      </c>
      <c r="G1871" s="231">
        <f t="shared" si="198"/>
        <v>4379.8500000000004</v>
      </c>
    </row>
    <row r="1872" spans="1:7" ht="22.5" x14ac:dyDescent="0.2">
      <c r="A1872" s="225" t="s">
        <v>3138</v>
      </c>
      <c r="B1872" s="226" t="s">
        <v>2764</v>
      </c>
      <c r="C1872" s="227" t="s">
        <v>3139</v>
      </c>
      <c r="D1872" s="228" t="s">
        <v>734</v>
      </c>
      <c r="E1872" s="229">
        <v>104</v>
      </c>
      <c r="F1872" s="232">
        <v>73</v>
      </c>
      <c r="G1872" s="231">
        <f t="shared" si="198"/>
        <v>7592</v>
      </c>
    </row>
    <row r="1873" spans="1:7" x14ac:dyDescent="0.2">
      <c r="A1873" s="225" t="s">
        <v>3140</v>
      </c>
      <c r="B1873" s="235" t="s">
        <v>2174</v>
      </c>
      <c r="C1873" s="237" t="s">
        <v>2175</v>
      </c>
      <c r="D1873" s="238" t="s">
        <v>1532</v>
      </c>
      <c r="E1873" s="240">
        <v>26</v>
      </c>
      <c r="F1873" s="232">
        <v>12.45</v>
      </c>
      <c r="G1873" s="231">
        <f t="shared" si="198"/>
        <v>323.7</v>
      </c>
    </row>
    <row r="1874" spans="1:7" ht="45" x14ac:dyDescent="0.2">
      <c r="A1874" s="225" t="s">
        <v>3141</v>
      </c>
      <c r="B1874" s="226" t="s">
        <v>3142</v>
      </c>
      <c r="C1874" s="227" t="s">
        <v>3143</v>
      </c>
      <c r="D1874" s="228" t="s">
        <v>12</v>
      </c>
      <c r="E1874" s="229">
        <v>9</v>
      </c>
      <c r="F1874" s="232">
        <v>52.6</v>
      </c>
      <c r="G1874" s="231">
        <f t="shared" si="198"/>
        <v>473.4</v>
      </c>
    </row>
    <row r="1875" spans="1:7" ht="56.25" x14ac:dyDescent="0.2">
      <c r="A1875" s="225" t="s">
        <v>3144</v>
      </c>
      <c r="B1875" s="235" t="s">
        <v>917</v>
      </c>
      <c r="C1875" s="237" t="s">
        <v>3107</v>
      </c>
      <c r="D1875" s="238" t="s">
        <v>28</v>
      </c>
      <c r="E1875" s="229">
        <v>4</v>
      </c>
      <c r="F1875" s="232">
        <v>380.13</v>
      </c>
      <c r="G1875" s="231">
        <f t="shared" si="198"/>
        <v>1520.52</v>
      </c>
    </row>
    <row r="1876" spans="1:7" x14ac:dyDescent="0.2">
      <c r="A1876" s="225"/>
      <c r="B1876" s="226"/>
      <c r="C1876" s="227"/>
      <c r="D1876" s="228"/>
      <c r="E1876" s="229"/>
      <c r="F1876" s="232"/>
      <c r="G1876" s="231"/>
    </row>
    <row r="1877" spans="1:7" x14ac:dyDescent="0.2">
      <c r="A1877" s="225"/>
      <c r="B1877" s="226"/>
      <c r="C1877" s="227"/>
      <c r="D1877" s="228"/>
      <c r="E1877" s="229"/>
      <c r="F1877" s="232"/>
      <c r="G1877" s="231"/>
    </row>
    <row r="1878" spans="1:7" ht="115.5" x14ac:dyDescent="0.2">
      <c r="A1878" s="218" t="s">
        <v>1003</v>
      </c>
      <c r="B1878" s="233" t="s">
        <v>2244</v>
      </c>
      <c r="C1878" s="220" t="s">
        <v>3145</v>
      </c>
      <c r="D1878" s="221" t="s">
        <v>2169</v>
      </c>
      <c r="E1878" s="222">
        <v>1</v>
      </c>
      <c r="F1878" s="223"/>
      <c r="G1878" s="224">
        <f>SUM(G1879:G1891)</f>
        <v>6797.8899999999994</v>
      </c>
    </row>
    <row r="1879" spans="1:7" ht="56.25" x14ac:dyDescent="0.2">
      <c r="A1879" s="266" t="s">
        <v>2170</v>
      </c>
      <c r="B1879" s="235" t="s">
        <v>328</v>
      </c>
      <c r="C1879" s="237" t="s">
        <v>3146</v>
      </c>
      <c r="D1879" s="238" t="s">
        <v>28</v>
      </c>
      <c r="E1879" s="240">
        <v>1</v>
      </c>
      <c r="F1879" s="232">
        <v>3797.18</v>
      </c>
      <c r="G1879" s="259">
        <f t="shared" ref="G1879:G1891" si="199">ROUND(E1879*F1879,2)</f>
        <v>3797.18</v>
      </c>
    </row>
    <row r="1880" spans="1:7" ht="22.5" x14ac:dyDescent="0.2">
      <c r="A1880" s="266" t="s">
        <v>2173</v>
      </c>
      <c r="B1880" s="226" t="s">
        <v>2953</v>
      </c>
      <c r="C1880" s="227" t="s">
        <v>2954</v>
      </c>
      <c r="D1880" s="228" t="s">
        <v>28</v>
      </c>
      <c r="E1880" s="229">
        <v>1</v>
      </c>
      <c r="F1880" s="232">
        <v>505</v>
      </c>
      <c r="G1880" s="231">
        <f t="shared" si="199"/>
        <v>505</v>
      </c>
    </row>
    <row r="1881" spans="1:7" ht="22.5" x14ac:dyDescent="0.2">
      <c r="A1881" s="266" t="s">
        <v>2176</v>
      </c>
      <c r="B1881" s="235" t="s">
        <v>3147</v>
      </c>
      <c r="C1881" s="237" t="s">
        <v>3148</v>
      </c>
      <c r="D1881" s="238" t="s">
        <v>28</v>
      </c>
      <c r="E1881" s="240">
        <v>1</v>
      </c>
      <c r="F1881" s="232">
        <v>175.2</v>
      </c>
      <c r="G1881" s="259">
        <f t="shared" si="199"/>
        <v>175.2</v>
      </c>
    </row>
    <row r="1882" spans="1:7" x14ac:dyDescent="0.2">
      <c r="A1882" s="266" t="s">
        <v>2179</v>
      </c>
      <c r="B1882" s="235" t="s">
        <v>328</v>
      </c>
      <c r="C1882" s="237" t="s">
        <v>3149</v>
      </c>
      <c r="D1882" s="238" t="s">
        <v>28</v>
      </c>
      <c r="E1882" s="240">
        <v>1</v>
      </c>
      <c r="F1882" s="232">
        <v>544.46</v>
      </c>
      <c r="G1882" s="259">
        <f t="shared" si="199"/>
        <v>544.46</v>
      </c>
    </row>
    <row r="1883" spans="1:7" ht="22.5" x14ac:dyDescent="0.2">
      <c r="A1883" s="266" t="s">
        <v>2182</v>
      </c>
      <c r="B1883" s="235" t="s">
        <v>3150</v>
      </c>
      <c r="C1883" s="237" t="s">
        <v>3151</v>
      </c>
      <c r="D1883" s="238" t="s">
        <v>28</v>
      </c>
      <c r="E1883" s="240">
        <v>2</v>
      </c>
      <c r="F1883" s="232">
        <v>36</v>
      </c>
      <c r="G1883" s="259">
        <f t="shared" si="199"/>
        <v>72</v>
      </c>
    </row>
    <row r="1884" spans="1:7" ht="33.75" x14ac:dyDescent="0.2">
      <c r="A1884" s="266" t="s">
        <v>2185</v>
      </c>
      <c r="B1884" s="235" t="s">
        <v>3152</v>
      </c>
      <c r="C1884" s="237" t="s">
        <v>3153</v>
      </c>
      <c r="D1884" s="238" t="s">
        <v>28</v>
      </c>
      <c r="E1884" s="240">
        <v>1</v>
      </c>
      <c r="F1884" s="232">
        <v>391.16</v>
      </c>
      <c r="G1884" s="259">
        <f t="shared" si="199"/>
        <v>391.16</v>
      </c>
    </row>
    <row r="1885" spans="1:7" ht="22.5" x14ac:dyDescent="0.2">
      <c r="A1885" s="266" t="s">
        <v>2188</v>
      </c>
      <c r="B1885" s="235" t="s">
        <v>3150</v>
      </c>
      <c r="C1885" s="237" t="s">
        <v>3151</v>
      </c>
      <c r="D1885" s="238" t="s">
        <v>28</v>
      </c>
      <c r="E1885" s="240">
        <v>2</v>
      </c>
      <c r="F1885" s="232">
        <v>36</v>
      </c>
      <c r="G1885" s="259">
        <f t="shared" si="199"/>
        <v>72</v>
      </c>
    </row>
    <row r="1886" spans="1:7" ht="33.75" x14ac:dyDescent="0.2">
      <c r="A1886" s="266" t="s">
        <v>2191</v>
      </c>
      <c r="B1886" s="235" t="s">
        <v>3154</v>
      </c>
      <c r="C1886" s="237" t="s">
        <v>3155</v>
      </c>
      <c r="D1886" s="238" t="s">
        <v>12</v>
      </c>
      <c r="E1886" s="240">
        <v>4</v>
      </c>
      <c r="F1886" s="232">
        <v>63.01</v>
      </c>
      <c r="G1886" s="259">
        <f t="shared" si="199"/>
        <v>252.04</v>
      </c>
    </row>
    <row r="1887" spans="1:7" ht="22.5" x14ac:dyDescent="0.2">
      <c r="A1887" s="266" t="s">
        <v>2194</v>
      </c>
      <c r="B1887" s="235" t="s">
        <v>3156</v>
      </c>
      <c r="C1887" s="237" t="s">
        <v>3157</v>
      </c>
      <c r="D1887" s="238" t="s">
        <v>28</v>
      </c>
      <c r="E1887" s="240">
        <v>1</v>
      </c>
      <c r="F1887" s="232">
        <v>141.16</v>
      </c>
      <c r="G1887" s="259">
        <f t="shared" si="199"/>
        <v>141.16</v>
      </c>
    </row>
    <row r="1888" spans="1:7" ht="22.5" x14ac:dyDescent="0.2">
      <c r="A1888" s="266" t="s">
        <v>2197</v>
      </c>
      <c r="B1888" s="235" t="s">
        <v>3158</v>
      </c>
      <c r="C1888" s="237" t="s">
        <v>3159</v>
      </c>
      <c r="D1888" s="238" t="s">
        <v>28</v>
      </c>
      <c r="E1888" s="240">
        <v>1</v>
      </c>
      <c r="F1888" s="232">
        <v>172.73</v>
      </c>
      <c r="G1888" s="259">
        <f t="shared" si="199"/>
        <v>172.73</v>
      </c>
    </row>
    <row r="1889" spans="1:7" ht="22.5" x14ac:dyDescent="0.2">
      <c r="A1889" s="266" t="s">
        <v>2200</v>
      </c>
      <c r="B1889" s="235" t="s">
        <v>2686</v>
      </c>
      <c r="C1889" s="237" t="s">
        <v>2687</v>
      </c>
      <c r="D1889" s="238" t="s">
        <v>1532</v>
      </c>
      <c r="E1889" s="240">
        <v>16</v>
      </c>
      <c r="F1889" s="232">
        <v>14.13</v>
      </c>
      <c r="G1889" s="259">
        <f t="shared" si="199"/>
        <v>226.08</v>
      </c>
    </row>
    <row r="1890" spans="1:7" ht="22.5" x14ac:dyDescent="0.2">
      <c r="A1890" s="266" t="s">
        <v>2203</v>
      </c>
      <c r="B1890" s="235" t="s">
        <v>2235</v>
      </c>
      <c r="C1890" s="237" t="s">
        <v>2236</v>
      </c>
      <c r="D1890" s="238" t="s">
        <v>1532</v>
      </c>
      <c r="E1890" s="240">
        <v>16</v>
      </c>
      <c r="F1890" s="232">
        <v>18.5</v>
      </c>
      <c r="G1890" s="259">
        <f t="shared" si="199"/>
        <v>296</v>
      </c>
    </row>
    <row r="1891" spans="1:7" x14ac:dyDescent="0.2">
      <c r="A1891" s="266" t="s">
        <v>2206</v>
      </c>
      <c r="B1891" s="235" t="s">
        <v>2171</v>
      </c>
      <c r="C1891" s="237" t="s">
        <v>2172</v>
      </c>
      <c r="D1891" s="238" t="s">
        <v>1532</v>
      </c>
      <c r="E1891" s="240">
        <v>8</v>
      </c>
      <c r="F1891" s="232">
        <v>19.11</v>
      </c>
      <c r="G1891" s="259">
        <f t="shared" si="199"/>
        <v>152.88</v>
      </c>
    </row>
    <row r="1892" spans="1:7" x14ac:dyDescent="0.2">
      <c r="A1892" s="266"/>
      <c r="B1892" s="226"/>
      <c r="C1892" s="227"/>
      <c r="D1892" s="228"/>
      <c r="E1892" s="229"/>
      <c r="F1892" s="232"/>
      <c r="G1892" s="231"/>
    </row>
    <row r="1893" spans="1:7" x14ac:dyDescent="0.2">
      <c r="A1893" s="225"/>
      <c r="B1893" s="226"/>
      <c r="C1893" s="227"/>
      <c r="D1893" s="228"/>
      <c r="E1893" s="229"/>
      <c r="F1893" s="232"/>
      <c r="G1893" s="231"/>
    </row>
    <row r="1894" spans="1:7" ht="94.5" x14ac:dyDescent="0.2">
      <c r="A1894" s="218" t="s">
        <v>1004</v>
      </c>
      <c r="B1894" s="219" t="s">
        <v>2244</v>
      </c>
      <c r="C1894" s="220" t="s">
        <v>3160</v>
      </c>
      <c r="D1894" s="221" t="s">
        <v>2169</v>
      </c>
      <c r="E1894" s="222">
        <v>1</v>
      </c>
      <c r="F1894" s="223"/>
      <c r="G1894" s="224">
        <f>SUM(G1895:G1907)</f>
        <v>14966.59</v>
      </c>
    </row>
    <row r="1895" spans="1:7" ht="56.25" x14ac:dyDescent="0.2">
      <c r="A1895" s="225" t="s">
        <v>2170</v>
      </c>
      <c r="B1895" s="226" t="s">
        <v>328</v>
      </c>
      <c r="C1895" s="227" t="s">
        <v>3161</v>
      </c>
      <c r="D1895" s="228" t="s">
        <v>28</v>
      </c>
      <c r="E1895" s="229">
        <v>2</v>
      </c>
      <c r="F1895" s="232">
        <v>3722.7</v>
      </c>
      <c r="G1895" s="231">
        <f t="shared" ref="G1895:G1903" si="200">ROUND(E1895*F1895,2)</f>
        <v>7445.4</v>
      </c>
    </row>
    <row r="1896" spans="1:7" ht="22.5" x14ac:dyDescent="0.2">
      <c r="A1896" s="225" t="s">
        <v>2173</v>
      </c>
      <c r="B1896" s="226" t="s">
        <v>2953</v>
      </c>
      <c r="C1896" s="227" t="s">
        <v>2954</v>
      </c>
      <c r="D1896" s="228" t="s">
        <v>28</v>
      </c>
      <c r="E1896" s="229">
        <v>2</v>
      </c>
      <c r="F1896" s="232">
        <v>505</v>
      </c>
      <c r="G1896" s="231">
        <f t="shared" si="200"/>
        <v>1010</v>
      </c>
    </row>
    <row r="1897" spans="1:7" ht="45" x14ac:dyDescent="0.2">
      <c r="A1897" s="225" t="s">
        <v>2176</v>
      </c>
      <c r="B1897" s="226" t="s">
        <v>905</v>
      </c>
      <c r="C1897" s="227" t="s">
        <v>3162</v>
      </c>
      <c r="D1897" s="228" t="s">
        <v>28</v>
      </c>
      <c r="E1897" s="229">
        <v>1</v>
      </c>
      <c r="F1897" s="232">
        <v>96.95</v>
      </c>
      <c r="G1897" s="231">
        <f t="shared" si="200"/>
        <v>96.95</v>
      </c>
    </row>
    <row r="1898" spans="1:7" ht="22.5" x14ac:dyDescent="0.2">
      <c r="A1898" s="225" t="s">
        <v>2179</v>
      </c>
      <c r="B1898" s="226" t="s">
        <v>3163</v>
      </c>
      <c r="C1898" s="227" t="s">
        <v>3164</v>
      </c>
      <c r="D1898" s="228" t="s">
        <v>28</v>
      </c>
      <c r="E1898" s="229">
        <v>1</v>
      </c>
      <c r="F1898" s="232">
        <v>169.74</v>
      </c>
      <c r="G1898" s="231">
        <f t="shared" si="200"/>
        <v>169.74</v>
      </c>
    </row>
    <row r="1899" spans="1:7" x14ac:dyDescent="0.2">
      <c r="A1899" s="225" t="s">
        <v>2182</v>
      </c>
      <c r="B1899" s="226" t="s">
        <v>3165</v>
      </c>
      <c r="C1899" s="227" t="s">
        <v>3166</v>
      </c>
      <c r="D1899" s="228" t="s">
        <v>28</v>
      </c>
      <c r="E1899" s="229">
        <v>1</v>
      </c>
      <c r="F1899" s="232">
        <v>69.680000000000007</v>
      </c>
      <c r="G1899" s="231">
        <f t="shared" si="200"/>
        <v>69.680000000000007</v>
      </c>
    </row>
    <row r="1900" spans="1:7" ht="22.5" x14ac:dyDescent="0.2">
      <c r="A1900" s="225" t="s">
        <v>2185</v>
      </c>
      <c r="B1900" s="226" t="s">
        <v>3165</v>
      </c>
      <c r="C1900" s="227" t="s">
        <v>3167</v>
      </c>
      <c r="D1900" s="228" t="s">
        <v>28</v>
      </c>
      <c r="E1900" s="229">
        <v>2</v>
      </c>
      <c r="F1900" s="232">
        <v>69.680000000000007</v>
      </c>
      <c r="G1900" s="231">
        <f t="shared" si="200"/>
        <v>139.36000000000001</v>
      </c>
    </row>
    <row r="1901" spans="1:7" ht="22.5" x14ac:dyDescent="0.2">
      <c r="A1901" s="225" t="s">
        <v>2188</v>
      </c>
      <c r="B1901" s="226" t="s">
        <v>3168</v>
      </c>
      <c r="C1901" s="227" t="s">
        <v>3169</v>
      </c>
      <c r="D1901" s="228" t="s">
        <v>28</v>
      </c>
      <c r="E1901" s="229">
        <v>1</v>
      </c>
      <c r="F1901" s="232">
        <v>116.91</v>
      </c>
      <c r="G1901" s="231">
        <f t="shared" si="200"/>
        <v>116.91</v>
      </c>
    </row>
    <row r="1902" spans="1:7" ht="33.75" x14ac:dyDescent="0.2">
      <c r="A1902" s="225" t="s">
        <v>2191</v>
      </c>
      <c r="B1902" s="226" t="s">
        <v>937</v>
      </c>
      <c r="C1902" s="227" t="s">
        <v>351</v>
      </c>
      <c r="D1902" s="228" t="s">
        <v>12</v>
      </c>
      <c r="E1902" s="229">
        <v>70</v>
      </c>
      <c r="F1902" s="232">
        <v>33.089999999999996</v>
      </c>
      <c r="G1902" s="231">
        <f t="shared" si="200"/>
        <v>2316.3000000000002</v>
      </c>
    </row>
    <row r="1903" spans="1:7" ht="22.5" x14ac:dyDescent="0.2">
      <c r="A1903" s="225" t="s">
        <v>2194</v>
      </c>
      <c r="B1903" s="226" t="s">
        <v>3170</v>
      </c>
      <c r="C1903" s="227" t="s">
        <v>3171</v>
      </c>
      <c r="D1903" s="228" t="s">
        <v>73</v>
      </c>
      <c r="E1903" s="229">
        <v>0.1</v>
      </c>
      <c r="F1903" s="232">
        <v>0.31</v>
      </c>
      <c r="G1903" s="231">
        <f t="shared" si="200"/>
        <v>0.03</v>
      </c>
    </row>
    <row r="1904" spans="1:7" ht="33.75" x14ac:dyDescent="0.2">
      <c r="A1904" s="225" t="s">
        <v>2197</v>
      </c>
      <c r="B1904" s="226"/>
      <c r="C1904" s="227" t="s">
        <v>3172</v>
      </c>
      <c r="D1904" s="228"/>
      <c r="E1904" s="229"/>
      <c r="F1904" s="232"/>
      <c r="G1904" s="231"/>
    </row>
    <row r="1905" spans="1:7" x14ac:dyDescent="0.2">
      <c r="A1905" s="225" t="s">
        <v>3173</v>
      </c>
      <c r="B1905" s="226" t="s">
        <v>3129</v>
      </c>
      <c r="C1905" s="227" t="s">
        <v>3130</v>
      </c>
      <c r="D1905" s="228" t="s">
        <v>734</v>
      </c>
      <c r="E1905" s="229">
        <v>0.33600000000000002</v>
      </c>
      <c r="F1905" s="232">
        <v>154.22</v>
      </c>
      <c r="G1905" s="231">
        <f t="shared" ref="G1905:G1907" si="201">ROUND(E1905*F1905,2)</f>
        <v>51.82</v>
      </c>
    </row>
    <row r="1906" spans="1:7" ht="22.5" x14ac:dyDescent="0.2">
      <c r="A1906" s="225" t="s">
        <v>3174</v>
      </c>
      <c r="B1906" s="235" t="s">
        <v>1407</v>
      </c>
      <c r="C1906" s="237" t="s">
        <v>2926</v>
      </c>
      <c r="D1906" s="238" t="s">
        <v>734</v>
      </c>
      <c r="E1906" s="229">
        <v>1.4</v>
      </c>
      <c r="F1906" s="232">
        <v>1992.96</v>
      </c>
      <c r="G1906" s="231">
        <f t="shared" si="201"/>
        <v>2790.14</v>
      </c>
    </row>
    <row r="1907" spans="1:7" ht="56.25" x14ac:dyDescent="0.2">
      <c r="A1907" s="225" t="s">
        <v>3175</v>
      </c>
      <c r="B1907" s="235" t="s">
        <v>917</v>
      </c>
      <c r="C1907" s="237" t="s">
        <v>3107</v>
      </c>
      <c r="D1907" s="238" t="s">
        <v>28</v>
      </c>
      <c r="E1907" s="229">
        <v>2</v>
      </c>
      <c r="F1907" s="232">
        <v>380.13</v>
      </c>
      <c r="G1907" s="231">
        <f t="shared" si="201"/>
        <v>760.26</v>
      </c>
    </row>
    <row r="1908" spans="1:7" x14ac:dyDescent="0.2">
      <c r="A1908" s="225"/>
      <c r="B1908" s="226"/>
      <c r="C1908" s="227"/>
      <c r="D1908" s="228"/>
      <c r="E1908" s="229"/>
      <c r="F1908" s="232"/>
      <c r="G1908" s="231"/>
    </row>
    <row r="1909" spans="1:7" x14ac:dyDescent="0.2">
      <c r="A1909" s="225"/>
      <c r="B1909" s="226"/>
      <c r="C1909" s="227"/>
      <c r="D1909" s="228"/>
      <c r="E1909" s="229"/>
      <c r="F1909" s="232"/>
      <c r="G1909" s="231"/>
    </row>
    <row r="1910" spans="1:7" ht="94.5" x14ac:dyDescent="0.2">
      <c r="A1910" s="218" t="s">
        <v>1005</v>
      </c>
      <c r="B1910" s="219" t="s">
        <v>2244</v>
      </c>
      <c r="C1910" s="220" t="s">
        <v>3176</v>
      </c>
      <c r="D1910" s="221" t="s">
        <v>2169</v>
      </c>
      <c r="E1910" s="222">
        <v>1</v>
      </c>
      <c r="F1910" s="223"/>
      <c r="G1910" s="224">
        <f>SUM(G1911:G1923)</f>
        <v>9505.75</v>
      </c>
    </row>
    <row r="1911" spans="1:7" ht="45" x14ac:dyDescent="0.2">
      <c r="A1911" s="225" t="s">
        <v>2170</v>
      </c>
      <c r="B1911" s="226" t="s">
        <v>328</v>
      </c>
      <c r="C1911" s="227" t="s">
        <v>3177</v>
      </c>
      <c r="D1911" s="228" t="s">
        <v>28</v>
      </c>
      <c r="E1911" s="229">
        <v>2</v>
      </c>
      <c r="F1911" s="232">
        <v>2118.33</v>
      </c>
      <c r="G1911" s="231">
        <f t="shared" ref="G1911:G1919" si="202">ROUND(E1911*F1911,2)</f>
        <v>4236.66</v>
      </c>
    </row>
    <row r="1912" spans="1:7" ht="22.5" x14ac:dyDescent="0.2">
      <c r="A1912" s="225" t="s">
        <v>2173</v>
      </c>
      <c r="B1912" s="226" t="s">
        <v>2953</v>
      </c>
      <c r="C1912" s="227" t="s">
        <v>2954</v>
      </c>
      <c r="D1912" s="228" t="s">
        <v>28</v>
      </c>
      <c r="E1912" s="229">
        <v>2</v>
      </c>
      <c r="F1912" s="232">
        <v>505</v>
      </c>
      <c r="G1912" s="231">
        <f t="shared" si="202"/>
        <v>1010</v>
      </c>
    </row>
    <row r="1913" spans="1:7" ht="45" x14ac:dyDescent="0.2">
      <c r="A1913" s="225" t="s">
        <v>2176</v>
      </c>
      <c r="B1913" s="226" t="s">
        <v>905</v>
      </c>
      <c r="C1913" s="227" t="s">
        <v>3162</v>
      </c>
      <c r="D1913" s="228" t="s">
        <v>28</v>
      </c>
      <c r="E1913" s="229">
        <v>1</v>
      </c>
      <c r="F1913" s="232">
        <v>96.95</v>
      </c>
      <c r="G1913" s="231">
        <f t="shared" si="202"/>
        <v>96.95</v>
      </c>
    </row>
    <row r="1914" spans="1:7" ht="22.5" x14ac:dyDescent="0.2">
      <c r="A1914" s="225" t="s">
        <v>2179</v>
      </c>
      <c r="B1914" s="226" t="s">
        <v>3163</v>
      </c>
      <c r="C1914" s="227" t="s">
        <v>3164</v>
      </c>
      <c r="D1914" s="228" t="s">
        <v>28</v>
      </c>
      <c r="E1914" s="229">
        <v>1</v>
      </c>
      <c r="F1914" s="232">
        <v>169.74</v>
      </c>
      <c r="G1914" s="231">
        <f t="shared" si="202"/>
        <v>169.74</v>
      </c>
    </row>
    <row r="1915" spans="1:7" x14ac:dyDescent="0.2">
      <c r="A1915" s="225" t="s">
        <v>2182</v>
      </c>
      <c r="B1915" s="226" t="s">
        <v>3165</v>
      </c>
      <c r="C1915" s="227" t="s">
        <v>3166</v>
      </c>
      <c r="D1915" s="228" t="s">
        <v>28</v>
      </c>
      <c r="E1915" s="229">
        <v>1</v>
      </c>
      <c r="F1915" s="232">
        <v>69.680000000000007</v>
      </c>
      <c r="G1915" s="231">
        <f t="shared" si="202"/>
        <v>69.680000000000007</v>
      </c>
    </row>
    <row r="1916" spans="1:7" ht="22.5" x14ac:dyDescent="0.2">
      <c r="A1916" s="225" t="s">
        <v>2185</v>
      </c>
      <c r="B1916" s="226" t="s">
        <v>3165</v>
      </c>
      <c r="C1916" s="227" t="s">
        <v>3167</v>
      </c>
      <c r="D1916" s="228" t="s">
        <v>28</v>
      </c>
      <c r="E1916" s="229">
        <v>2</v>
      </c>
      <c r="F1916" s="232">
        <v>69.680000000000007</v>
      </c>
      <c r="G1916" s="231">
        <f t="shared" si="202"/>
        <v>139.36000000000001</v>
      </c>
    </row>
    <row r="1917" spans="1:7" ht="22.5" x14ac:dyDescent="0.2">
      <c r="A1917" s="225" t="s">
        <v>2188</v>
      </c>
      <c r="B1917" s="226" t="s">
        <v>3168</v>
      </c>
      <c r="C1917" s="227" t="s">
        <v>3169</v>
      </c>
      <c r="D1917" s="228" t="s">
        <v>28</v>
      </c>
      <c r="E1917" s="229">
        <v>1</v>
      </c>
      <c r="F1917" s="232">
        <v>116.91</v>
      </c>
      <c r="G1917" s="231">
        <f t="shared" si="202"/>
        <v>116.91</v>
      </c>
    </row>
    <row r="1918" spans="1:7" ht="33.75" x14ac:dyDescent="0.2">
      <c r="A1918" s="225" t="s">
        <v>2191</v>
      </c>
      <c r="B1918" s="226" t="s">
        <v>937</v>
      </c>
      <c r="C1918" s="227" t="s">
        <v>351</v>
      </c>
      <c r="D1918" s="228" t="s">
        <v>12</v>
      </c>
      <c r="E1918" s="229">
        <v>20</v>
      </c>
      <c r="F1918" s="232">
        <v>33.089999999999996</v>
      </c>
      <c r="G1918" s="231">
        <f t="shared" si="202"/>
        <v>661.8</v>
      </c>
    </row>
    <row r="1919" spans="1:7" ht="22.5" x14ac:dyDescent="0.2">
      <c r="A1919" s="225" t="s">
        <v>2194</v>
      </c>
      <c r="B1919" s="226" t="s">
        <v>3170</v>
      </c>
      <c r="C1919" s="227" t="s">
        <v>3171</v>
      </c>
      <c r="D1919" s="228" t="s">
        <v>73</v>
      </c>
      <c r="E1919" s="229">
        <v>1</v>
      </c>
      <c r="F1919" s="232">
        <v>0.31</v>
      </c>
      <c r="G1919" s="231">
        <f t="shared" si="202"/>
        <v>0.31</v>
      </c>
    </row>
    <row r="1920" spans="1:7" ht="33.75" x14ac:dyDescent="0.2">
      <c r="A1920" s="225" t="s">
        <v>2197</v>
      </c>
      <c r="B1920" s="226"/>
      <c r="C1920" s="227" t="s">
        <v>3178</v>
      </c>
      <c r="D1920" s="228"/>
      <c r="E1920" s="229"/>
      <c r="F1920" s="232"/>
      <c r="G1920" s="231"/>
    </row>
    <row r="1921" spans="1:7" x14ac:dyDescent="0.2">
      <c r="A1921" s="225" t="s">
        <v>3173</v>
      </c>
      <c r="B1921" s="226" t="s">
        <v>3129</v>
      </c>
      <c r="C1921" s="227" t="s">
        <v>3130</v>
      </c>
      <c r="D1921" s="228" t="s">
        <v>734</v>
      </c>
      <c r="E1921" s="229">
        <v>0.33600000000000002</v>
      </c>
      <c r="F1921" s="232">
        <v>154.22</v>
      </c>
      <c r="G1921" s="231">
        <f t="shared" ref="G1921:G1923" si="203">ROUND(E1921*F1921,2)</f>
        <v>51.82</v>
      </c>
    </row>
    <row r="1922" spans="1:7" ht="22.5" x14ac:dyDescent="0.2">
      <c r="A1922" s="225" t="s">
        <v>3174</v>
      </c>
      <c r="B1922" s="235" t="s">
        <v>1407</v>
      </c>
      <c r="C1922" s="237" t="s">
        <v>2926</v>
      </c>
      <c r="D1922" s="238" t="s">
        <v>734</v>
      </c>
      <c r="E1922" s="229">
        <v>1.1000000000000001</v>
      </c>
      <c r="F1922" s="232">
        <v>1992.96</v>
      </c>
      <c r="G1922" s="231">
        <f t="shared" si="203"/>
        <v>2192.2600000000002</v>
      </c>
    </row>
    <row r="1923" spans="1:7" ht="56.25" x14ac:dyDescent="0.2">
      <c r="A1923" s="225" t="s">
        <v>3175</v>
      </c>
      <c r="B1923" s="235" t="s">
        <v>917</v>
      </c>
      <c r="C1923" s="237" t="s">
        <v>3107</v>
      </c>
      <c r="D1923" s="238" t="s">
        <v>28</v>
      </c>
      <c r="E1923" s="229">
        <v>2</v>
      </c>
      <c r="F1923" s="232">
        <v>380.13</v>
      </c>
      <c r="G1923" s="231">
        <f t="shared" si="203"/>
        <v>760.26</v>
      </c>
    </row>
    <row r="1924" spans="1:7" x14ac:dyDescent="0.2">
      <c r="A1924" s="225"/>
      <c r="B1924" s="226"/>
      <c r="C1924" s="227"/>
      <c r="D1924" s="228"/>
      <c r="E1924" s="229"/>
      <c r="F1924" s="232"/>
      <c r="G1924" s="231"/>
    </row>
    <row r="1925" spans="1:7" x14ac:dyDescent="0.2">
      <c r="A1925" s="225"/>
      <c r="B1925" s="226"/>
      <c r="C1925" s="227"/>
      <c r="D1925" s="228"/>
      <c r="E1925" s="229"/>
      <c r="F1925" s="232"/>
      <c r="G1925" s="231"/>
    </row>
    <row r="1926" spans="1:7" ht="42" x14ac:dyDescent="0.2">
      <c r="A1926" s="218" t="s">
        <v>1006</v>
      </c>
      <c r="B1926" s="219" t="s">
        <v>2244</v>
      </c>
      <c r="C1926" s="220" t="s">
        <v>796</v>
      </c>
      <c r="D1926" s="221" t="s">
        <v>12</v>
      </c>
      <c r="E1926" s="222">
        <v>1</v>
      </c>
      <c r="F1926" s="223"/>
      <c r="G1926" s="224">
        <f>SUM(G1927:G1929)</f>
        <v>36.309999999999995</v>
      </c>
    </row>
    <row r="1927" spans="1:7" ht="22.5" x14ac:dyDescent="0.2">
      <c r="A1927" s="225" t="s">
        <v>2170</v>
      </c>
      <c r="B1927" s="226" t="s">
        <v>328</v>
      </c>
      <c r="C1927" s="227" t="s">
        <v>3179</v>
      </c>
      <c r="D1927" s="228" t="s">
        <v>12</v>
      </c>
      <c r="E1927" s="229">
        <v>1</v>
      </c>
      <c r="F1927" s="232">
        <v>4.13</v>
      </c>
      <c r="G1927" s="259">
        <f t="shared" ref="G1927:G1929" si="204">ROUND(E1927*F1927,2)</f>
        <v>4.13</v>
      </c>
    </row>
    <row r="1928" spans="1:7" ht="22.5" x14ac:dyDescent="0.2">
      <c r="A1928" s="225" t="s">
        <v>2173</v>
      </c>
      <c r="B1928" s="226" t="s">
        <v>3180</v>
      </c>
      <c r="C1928" s="227" t="s">
        <v>3181</v>
      </c>
      <c r="D1928" s="228" t="s">
        <v>1532</v>
      </c>
      <c r="E1928" s="229">
        <v>0.75</v>
      </c>
      <c r="F1928" s="232">
        <v>28.77</v>
      </c>
      <c r="G1928" s="259">
        <f t="shared" si="204"/>
        <v>21.58</v>
      </c>
    </row>
    <row r="1929" spans="1:7" ht="22.5" x14ac:dyDescent="0.2">
      <c r="A1929" s="266" t="s">
        <v>2176</v>
      </c>
      <c r="B1929" s="235" t="s">
        <v>2686</v>
      </c>
      <c r="C1929" s="237" t="s">
        <v>2687</v>
      </c>
      <c r="D1929" s="238" t="s">
        <v>1532</v>
      </c>
      <c r="E1929" s="240">
        <v>0.75</v>
      </c>
      <c r="F1929" s="232">
        <v>14.13</v>
      </c>
      <c r="G1929" s="259">
        <f t="shared" si="204"/>
        <v>10.6</v>
      </c>
    </row>
    <row r="1930" spans="1:7" x14ac:dyDescent="0.2">
      <c r="A1930" s="225"/>
      <c r="B1930" s="226"/>
      <c r="C1930" s="227"/>
      <c r="D1930" s="228"/>
      <c r="E1930" s="229"/>
      <c r="F1930" s="232"/>
      <c r="G1930" s="231"/>
    </row>
    <row r="1931" spans="1:7" x14ac:dyDescent="0.2">
      <c r="A1931" s="225"/>
      <c r="B1931" s="226"/>
      <c r="C1931" s="227"/>
      <c r="D1931" s="228"/>
      <c r="E1931" s="229"/>
      <c r="F1931" s="232"/>
      <c r="G1931" s="231"/>
    </row>
    <row r="1932" spans="1:7" ht="42" x14ac:dyDescent="0.2">
      <c r="A1932" s="218" t="s">
        <v>1007</v>
      </c>
      <c r="B1932" s="219" t="s">
        <v>2244</v>
      </c>
      <c r="C1932" s="220" t="s">
        <v>797</v>
      </c>
      <c r="D1932" s="221" t="s">
        <v>12</v>
      </c>
      <c r="E1932" s="222">
        <v>1</v>
      </c>
      <c r="F1932" s="223"/>
      <c r="G1932" s="224">
        <f>SUM(G1933:G1935)</f>
        <v>36.68</v>
      </c>
    </row>
    <row r="1933" spans="1:7" ht="22.5" x14ac:dyDescent="0.2">
      <c r="A1933" s="225" t="s">
        <v>2170</v>
      </c>
      <c r="B1933" s="226" t="s">
        <v>328</v>
      </c>
      <c r="C1933" s="227" t="s">
        <v>3182</v>
      </c>
      <c r="D1933" s="228" t="s">
        <v>12</v>
      </c>
      <c r="E1933" s="229">
        <v>1</v>
      </c>
      <c r="F1933" s="232">
        <v>4.5</v>
      </c>
      <c r="G1933" s="259">
        <f t="shared" ref="G1933:G1935" si="205">ROUND(E1933*F1933,2)</f>
        <v>4.5</v>
      </c>
    </row>
    <row r="1934" spans="1:7" ht="22.5" x14ac:dyDescent="0.2">
      <c r="A1934" s="225" t="s">
        <v>2173</v>
      </c>
      <c r="B1934" s="226" t="s">
        <v>3180</v>
      </c>
      <c r="C1934" s="227" t="s">
        <v>3181</v>
      </c>
      <c r="D1934" s="228" t="s">
        <v>1532</v>
      </c>
      <c r="E1934" s="229">
        <v>0.75</v>
      </c>
      <c r="F1934" s="232">
        <v>28.77</v>
      </c>
      <c r="G1934" s="259">
        <f t="shared" si="205"/>
        <v>21.58</v>
      </c>
    </row>
    <row r="1935" spans="1:7" ht="22.5" x14ac:dyDescent="0.2">
      <c r="A1935" s="266" t="s">
        <v>2176</v>
      </c>
      <c r="B1935" s="235" t="s">
        <v>2686</v>
      </c>
      <c r="C1935" s="237" t="s">
        <v>2687</v>
      </c>
      <c r="D1935" s="238" t="s">
        <v>1532</v>
      </c>
      <c r="E1935" s="240">
        <v>0.75</v>
      </c>
      <c r="F1935" s="232">
        <v>14.13</v>
      </c>
      <c r="G1935" s="259">
        <f t="shared" si="205"/>
        <v>10.6</v>
      </c>
    </row>
    <row r="1936" spans="1:7" x14ac:dyDescent="0.2">
      <c r="A1936" s="225"/>
      <c r="B1936" s="226"/>
      <c r="C1936" s="227"/>
      <c r="D1936" s="228"/>
      <c r="E1936" s="229"/>
      <c r="F1936" s="232"/>
      <c r="G1936" s="231"/>
    </row>
    <row r="1937" spans="1:7" x14ac:dyDescent="0.2">
      <c r="A1937" s="225"/>
      <c r="B1937" s="226"/>
      <c r="C1937" s="227"/>
      <c r="D1937" s="228"/>
      <c r="E1937" s="229"/>
      <c r="F1937" s="232"/>
      <c r="G1937" s="231"/>
    </row>
    <row r="1938" spans="1:7" ht="42" x14ac:dyDescent="0.2">
      <c r="A1938" s="218" t="s">
        <v>1008</v>
      </c>
      <c r="B1938" s="233" t="s">
        <v>3183</v>
      </c>
      <c r="C1938" s="220" t="s">
        <v>3184</v>
      </c>
      <c r="D1938" s="221" t="s">
        <v>12</v>
      </c>
      <c r="E1938" s="222">
        <v>1</v>
      </c>
      <c r="F1938" s="223"/>
      <c r="G1938" s="224">
        <f>SUM(G1939:G1940)</f>
        <v>9.76</v>
      </c>
    </row>
    <row r="1939" spans="1:7" ht="45" x14ac:dyDescent="0.2">
      <c r="A1939" s="266" t="s">
        <v>2170</v>
      </c>
      <c r="B1939" s="235" t="s">
        <v>3185</v>
      </c>
      <c r="C1939" s="237" t="s">
        <v>3186</v>
      </c>
      <c r="D1939" s="238" t="s">
        <v>12</v>
      </c>
      <c r="E1939" s="240">
        <v>1.0149999999999999</v>
      </c>
      <c r="F1939" s="232">
        <v>3.15</v>
      </c>
      <c r="G1939" s="231">
        <f t="shared" ref="G1939:G1940" si="206">ROUND(E1939*F1939,2)</f>
        <v>3.2</v>
      </c>
    </row>
    <row r="1940" spans="1:7" ht="22.5" x14ac:dyDescent="0.2">
      <c r="A1940" s="266" t="s">
        <v>2173</v>
      </c>
      <c r="B1940" s="235" t="s">
        <v>2971</v>
      </c>
      <c r="C1940" s="285" t="s">
        <v>2972</v>
      </c>
      <c r="D1940" s="257" t="s">
        <v>1532</v>
      </c>
      <c r="E1940" s="240">
        <v>0.45</v>
      </c>
      <c r="F1940" s="232">
        <v>14.57</v>
      </c>
      <c r="G1940" s="231">
        <f t="shared" si="206"/>
        <v>6.56</v>
      </c>
    </row>
    <row r="1941" spans="1:7" x14ac:dyDescent="0.2">
      <c r="A1941" s="225"/>
      <c r="B1941" s="226"/>
      <c r="C1941" s="227"/>
      <c r="D1941" s="228"/>
      <c r="E1941" s="229"/>
      <c r="F1941" s="232"/>
      <c r="G1941" s="231"/>
    </row>
    <row r="1942" spans="1:7" x14ac:dyDescent="0.2">
      <c r="A1942" s="225"/>
      <c r="B1942" s="226"/>
      <c r="C1942" s="227"/>
      <c r="D1942" s="228"/>
      <c r="E1942" s="229"/>
      <c r="F1942" s="232"/>
      <c r="G1942" s="231"/>
    </row>
    <row r="1943" spans="1:7" ht="31.5" x14ac:dyDescent="0.2">
      <c r="A1943" s="218" t="s">
        <v>1009</v>
      </c>
      <c r="B1943" s="233" t="s">
        <v>3187</v>
      </c>
      <c r="C1943" s="220" t="s">
        <v>295</v>
      </c>
      <c r="D1943" s="221" t="s">
        <v>12</v>
      </c>
      <c r="E1943" s="222">
        <v>1</v>
      </c>
      <c r="F1943" s="223"/>
      <c r="G1943" s="224">
        <f>SUM(G1944:G1945)</f>
        <v>16.84</v>
      </c>
    </row>
    <row r="1944" spans="1:7" ht="33.75" x14ac:dyDescent="0.2">
      <c r="A1944" s="266" t="s">
        <v>2170</v>
      </c>
      <c r="B1944" s="235" t="s">
        <v>3188</v>
      </c>
      <c r="C1944" s="237" t="s">
        <v>3189</v>
      </c>
      <c r="D1944" s="238" t="s">
        <v>12</v>
      </c>
      <c r="E1944" s="240">
        <v>1.0149999999999999</v>
      </c>
      <c r="F1944" s="232">
        <v>10.130000000000001</v>
      </c>
      <c r="G1944" s="231">
        <f t="shared" ref="G1944:G1945" si="207">ROUND(E1944*F1944,2)</f>
        <v>10.28</v>
      </c>
    </row>
    <row r="1945" spans="1:7" ht="22.5" x14ac:dyDescent="0.2">
      <c r="A1945" s="266" t="s">
        <v>2173</v>
      </c>
      <c r="B1945" s="235" t="s">
        <v>2971</v>
      </c>
      <c r="C1945" s="285" t="s">
        <v>2972</v>
      </c>
      <c r="D1945" s="257" t="s">
        <v>1532</v>
      </c>
      <c r="E1945" s="240">
        <v>0.45</v>
      </c>
      <c r="F1945" s="232">
        <v>14.57</v>
      </c>
      <c r="G1945" s="231">
        <f t="shared" si="207"/>
        <v>6.56</v>
      </c>
    </row>
    <row r="1946" spans="1:7" x14ac:dyDescent="0.2">
      <c r="A1946" s="225"/>
      <c r="B1946" s="226"/>
      <c r="C1946" s="227"/>
      <c r="D1946" s="228"/>
      <c r="E1946" s="229"/>
      <c r="F1946" s="232"/>
      <c r="G1946" s="231"/>
    </row>
    <row r="1947" spans="1:7" x14ac:dyDescent="0.2">
      <c r="A1947" s="225"/>
      <c r="B1947" s="226"/>
      <c r="C1947" s="227"/>
      <c r="D1947" s="228"/>
      <c r="E1947" s="229"/>
      <c r="F1947" s="232"/>
      <c r="G1947" s="231"/>
    </row>
    <row r="1948" spans="1:7" ht="31.5" x14ac:dyDescent="0.2">
      <c r="A1948" s="218" t="s">
        <v>1010</v>
      </c>
      <c r="B1948" s="233" t="s">
        <v>3190</v>
      </c>
      <c r="C1948" s="220" t="s">
        <v>692</v>
      </c>
      <c r="D1948" s="221" t="s">
        <v>12</v>
      </c>
      <c r="E1948" s="222">
        <v>1</v>
      </c>
      <c r="F1948" s="223"/>
      <c r="G1948" s="224">
        <f>SUM(G1949:G1955)</f>
        <v>13.7</v>
      </c>
    </row>
    <row r="1949" spans="1:7" ht="33.75" x14ac:dyDescent="0.2">
      <c r="A1949" s="242" t="s">
        <v>2170</v>
      </c>
      <c r="B1949" s="235" t="s">
        <v>3191</v>
      </c>
      <c r="C1949" s="237" t="s">
        <v>3192</v>
      </c>
      <c r="D1949" s="238" t="s">
        <v>12</v>
      </c>
      <c r="E1949" s="240">
        <v>0.5</v>
      </c>
      <c r="F1949" s="232">
        <v>6.38</v>
      </c>
      <c r="G1949" s="231">
        <f t="shared" ref="G1949:G1955" si="208">ROUND(E1949*F1949,2)</f>
        <v>3.19</v>
      </c>
    </row>
    <row r="1950" spans="1:7" ht="33.75" x14ac:dyDescent="0.2">
      <c r="A1950" s="242" t="s">
        <v>2173</v>
      </c>
      <c r="B1950" s="235" t="s">
        <v>3193</v>
      </c>
      <c r="C1950" s="237" t="s">
        <v>3194</v>
      </c>
      <c r="D1950" s="238" t="s">
        <v>12</v>
      </c>
      <c r="E1950" s="240">
        <v>0.5</v>
      </c>
      <c r="F1950" s="232">
        <v>8.65</v>
      </c>
      <c r="G1950" s="231">
        <f t="shared" si="208"/>
        <v>4.33</v>
      </c>
    </row>
    <row r="1951" spans="1:7" ht="33.75" x14ac:dyDescent="0.2">
      <c r="A1951" s="242" t="s">
        <v>2176</v>
      </c>
      <c r="B1951" s="235" t="s">
        <v>3195</v>
      </c>
      <c r="C1951" s="237" t="s">
        <v>3196</v>
      </c>
      <c r="D1951" s="238" t="s">
        <v>28</v>
      </c>
      <c r="E1951" s="240">
        <v>0.16666</v>
      </c>
      <c r="F1951" s="232">
        <v>5.27</v>
      </c>
      <c r="G1951" s="231">
        <f t="shared" si="208"/>
        <v>0.88</v>
      </c>
    </row>
    <row r="1952" spans="1:7" ht="33.75" x14ac:dyDescent="0.2">
      <c r="A1952" s="242" t="s">
        <v>2179</v>
      </c>
      <c r="B1952" s="235" t="s">
        <v>3197</v>
      </c>
      <c r="C1952" s="237" t="s">
        <v>3198</v>
      </c>
      <c r="D1952" s="238" t="s">
        <v>28</v>
      </c>
      <c r="E1952" s="240">
        <v>0.16666</v>
      </c>
      <c r="F1952" s="232">
        <v>6.08</v>
      </c>
      <c r="G1952" s="231">
        <f t="shared" si="208"/>
        <v>1.01</v>
      </c>
    </row>
    <row r="1953" spans="1:7" ht="33.75" x14ac:dyDescent="0.2">
      <c r="A1953" s="242" t="s">
        <v>2182</v>
      </c>
      <c r="B1953" s="235" t="s">
        <v>3199</v>
      </c>
      <c r="C1953" s="237" t="s">
        <v>3200</v>
      </c>
      <c r="D1953" s="238" t="s">
        <v>28</v>
      </c>
      <c r="E1953" s="240">
        <v>0.16666</v>
      </c>
      <c r="F1953" s="232">
        <v>8.5</v>
      </c>
      <c r="G1953" s="231">
        <f t="shared" si="208"/>
        <v>1.42</v>
      </c>
    </row>
    <row r="1954" spans="1:7" ht="33.75" x14ac:dyDescent="0.2">
      <c r="A1954" s="242" t="s">
        <v>2185</v>
      </c>
      <c r="B1954" s="235" t="s">
        <v>3201</v>
      </c>
      <c r="C1954" s="237" t="s">
        <v>3202</v>
      </c>
      <c r="D1954" s="238" t="s">
        <v>28</v>
      </c>
      <c r="E1954" s="240">
        <v>0.16666</v>
      </c>
      <c r="F1954" s="232">
        <v>9.74</v>
      </c>
      <c r="G1954" s="231">
        <f t="shared" si="208"/>
        <v>1.62</v>
      </c>
    </row>
    <row r="1955" spans="1:7" ht="22.5" x14ac:dyDescent="0.2">
      <c r="A1955" s="242" t="s">
        <v>2188</v>
      </c>
      <c r="B1955" s="235" t="s">
        <v>2439</v>
      </c>
      <c r="C1955" s="237" t="s">
        <v>2863</v>
      </c>
      <c r="D1955" s="238" t="s">
        <v>28</v>
      </c>
      <c r="E1955" s="240">
        <v>0.1</v>
      </c>
      <c r="F1955" s="232">
        <f>SUM(G1949:G1954)</f>
        <v>12.45</v>
      </c>
      <c r="G1955" s="231">
        <f t="shared" si="208"/>
        <v>1.25</v>
      </c>
    </row>
    <row r="1956" spans="1:7" x14ac:dyDescent="0.2">
      <c r="A1956" s="225"/>
      <c r="B1956" s="226"/>
      <c r="C1956" s="227"/>
      <c r="D1956" s="228"/>
      <c r="E1956" s="229"/>
      <c r="F1956" s="232"/>
      <c r="G1956" s="231"/>
    </row>
    <row r="1957" spans="1:7" x14ac:dyDescent="0.2">
      <c r="A1957" s="225"/>
      <c r="B1957" s="226"/>
      <c r="C1957" s="227"/>
      <c r="D1957" s="228"/>
      <c r="E1957" s="229"/>
      <c r="F1957" s="232"/>
      <c r="G1957" s="231"/>
    </row>
    <row r="1958" spans="1:7" ht="31.5" x14ac:dyDescent="0.2">
      <c r="A1958" s="218" t="s">
        <v>1011</v>
      </c>
      <c r="B1958" s="233" t="s">
        <v>3190</v>
      </c>
      <c r="C1958" s="220" t="s">
        <v>693</v>
      </c>
      <c r="D1958" s="221" t="s">
        <v>12</v>
      </c>
      <c r="E1958" s="222">
        <v>1</v>
      </c>
      <c r="F1958" s="223"/>
      <c r="G1958" s="224">
        <f>SUM(G1959:G1965)</f>
        <v>17.699999999999996</v>
      </c>
    </row>
    <row r="1959" spans="1:7" ht="33.75" x14ac:dyDescent="0.2">
      <c r="A1959" s="239" t="s">
        <v>2170</v>
      </c>
      <c r="B1959" s="235" t="s">
        <v>3203</v>
      </c>
      <c r="C1959" s="237" t="s">
        <v>3204</v>
      </c>
      <c r="D1959" s="238" t="s">
        <v>12</v>
      </c>
      <c r="E1959" s="240">
        <v>0.5</v>
      </c>
      <c r="F1959" s="231">
        <v>8.85</v>
      </c>
      <c r="G1959" s="231">
        <f>ROUND(E1959*F1959,2)</f>
        <v>4.43</v>
      </c>
    </row>
    <row r="1960" spans="1:7" ht="33.75" x14ac:dyDescent="0.2">
      <c r="A1960" s="239" t="s">
        <v>2173</v>
      </c>
      <c r="B1960" s="235" t="s">
        <v>3205</v>
      </c>
      <c r="C1960" s="237" t="s">
        <v>3206</v>
      </c>
      <c r="D1960" s="238" t="s">
        <v>12</v>
      </c>
      <c r="E1960" s="240">
        <v>0.5</v>
      </c>
      <c r="F1960" s="231">
        <v>11.12</v>
      </c>
      <c r="G1960" s="231">
        <f t="shared" ref="G1960:G1965" si="209">ROUND(E1960*F1960,2)</f>
        <v>5.56</v>
      </c>
    </row>
    <row r="1961" spans="1:7" ht="33.75" x14ac:dyDescent="0.2">
      <c r="A1961" s="239" t="s">
        <v>2176</v>
      </c>
      <c r="B1961" s="235" t="s">
        <v>3207</v>
      </c>
      <c r="C1961" s="237" t="s">
        <v>3208</v>
      </c>
      <c r="D1961" s="238" t="s">
        <v>28</v>
      </c>
      <c r="E1961" s="240">
        <v>0.16666</v>
      </c>
      <c r="F1961" s="231">
        <v>6.68</v>
      </c>
      <c r="G1961" s="231">
        <f t="shared" si="209"/>
        <v>1.1100000000000001</v>
      </c>
    </row>
    <row r="1962" spans="1:7" ht="33.75" x14ac:dyDescent="0.2">
      <c r="A1962" s="239" t="s">
        <v>2179</v>
      </c>
      <c r="B1962" s="235" t="s">
        <v>3209</v>
      </c>
      <c r="C1962" s="237" t="s">
        <v>3210</v>
      </c>
      <c r="D1962" s="238" t="s">
        <v>28</v>
      </c>
      <c r="E1962" s="240">
        <v>0.16666</v>
      </c>
      <c r="F1962" s="231">
        <v>7.15</v>
      </c>
      <c r="G1962" s="231">
        <f t="shared" si="209"/>
        <v>1.19</v>
      </c>
    </row>
    <row r="1963" spans="1:7" ht="33.75" x14ac:dyDescent="0.2">
      <c r="A1963" s="239" t="s">
        <v>2182</v>
      </c>
      <c r="B1963" s="235" t="s">
        <v>3211</v>
      </c>
      <c r="C1963" s="237" t="s">
        <v>3212</v>
      </c>
      <c r="D1963" s="238" t="s">
        <v>28</v>
      </c>
      <c r="E1963" s="240">
        <v>0.16666</v>
      </c>
      <c r="F1963" s="231">
        <v>11.02</v>
      </c>
      <c r="G1963" s="231">
        <f t="shared" si="209"/>
        <v>1.84</v>
      </c>
    </row>
    <row r="1964" spans="1:7" ht="45" x14ac:dyDescent="0.2">
      <c r="A1964" s="239" t="s">
        <v>2185</v>
      </c>
      <c r="B1964" s="235" t="s">
        <v>3213</v>
      </c>
      <c r="C1964" s="237" t="s">
        <v>3214</v>
      </c>
      <c r="D1964" s="238" t="s">
        <v>28</v>
      </c>
      <c r="E1964" s="240">
        <v>0.16666</v>
      </c>
      <c r="F1964" s="231">
        <v>11.76</v>
      </c>
      <c r="G1964" s="231">
        <f t="shared" si="209"/>
        <v>1.96</v>
      </c>
    </row>
    <row r="1965" spans="1:7" ht="22.5" x14ac:dyDescent="0.2">
      <c r="A1965" s="239" t="s">
        <v>2188</v>
      </c>
      <c r="B1965" s="235" t="s">
        <v>2439</v>
      </c>
      <c r="C1965" s="237" t="s">
        <v>2863</v>
      </c>
      <c r="D1965" s="238" t="s">
        <v>28</v>
      </c>
      <c r="E1965" s="240">
        <v>0.1</v>
      </c>
      <c r="F1965" s="231">
        <f>SUM(G1959:G1964)</f>
        <v>16.089999999999996</v>
      </c>
      <c r="G1965" s="231">
        <f t="shared" si="209"/>
        <v>1.61</v>
      </c>
    </row>
    <row r="1966" spans="1:7" x14ac:dyDescent="0.2">
      <c r="A1966" s="225"/>
      <c r="B1966" s="226"/>
      <c r="C1966" s="227"/>
      <c r="D1966" s="228"/>
      <c r="E1966" s="229"/>
      <c r="F1966" s="232"/>
      <c r="G1966" s="231"/>
    </row>
    <row r="1967" spans="1:7" x14ac:dyDescent="0.2">
      <c r="A1967" s="225"/>
      <c r="B1967" s="226"/>
      <c r="C1967" s="227"/>
      <c r="D1967" s="228"/>
      <c r="E1967" s="229"/>
      <c r="F1967" s="232"/>
      <c r="G1967" s="231"/>
    </row>
    <row r="1968" spans="1:7" ht="31.5" x14ac:dyDescent="0.2">
      <c r="A1968" s="218" t="s">
        <v>1012</v>
      </c>
      <c r="B1968" s="233" t="s">
        <v>3190</v>
      </c>
      <c r="C1968" s="220" t="s">
        <v>694</v>
      </c>
      <c r="D1968" s="221" t="s">
        <v>12</v>
      </c>
      <c r="E1968" s="222">
        <v>1</v>
      </c>
      <c r="F1968" s="223"/>
      <c r="G1968" s="224">
        <f>SUM(G1969:G1975)</f>
        <v>21.7</v>
      </c>
    </row>
    <row r="1969" spans="1:7" ht="33.75" x14ac:dyDescent="0.2">
      <c r="A1969" s="239" t="s">
        <v>2170</v>
      </c>
      <c r="B1969" s="235" t="s">
        <v>3215</v>
      </c>
      <c r="C1969" s="237" t="s">
        <v>3216</v>
      </c>
      <c r="D1969" s="238" t="s">
        <v>12</v>
      </c>
      <c r="E1969" s="240">
        <v>0.5</v>
      </c>
      <c r="F1969" s="231">
        <v>11.33</v>
      </c>
      <c r="G1969" s="231">
        <f>ROUND(E1969*F1969,2)</f>
        <v>5.67</v>
      </c>
    </row>
    <row r="1970" spans="1:7" ht="33.75" x14ac:dyDescent="0.2">
      <c r="A1970" s="239" t="s">
        <v>2173</v>
      </c>
      <c r="B1970" s="235" t="s">
        <v>3217</v>
      </c>
      <c r="C1970" s="237" t="s">
        <v>3218</v>
      </c>
      <c r="D1970" s="238" t="s">
        <v>12</v>
      </c>
      <c r="E1970" s="240">
        <v>0.5</v>
      </c>
      <c r="F1970" s="231">
        <v>13.56</v>
      </c>
      <c r="G1970" s="231">
        <f t="shared" ref="G1970:G1975" si="210">ROUND(E1970*F1970,2)</f>
        <v>6.78</v>
      </c>
    </row>
    <row r="1971" spans="1:7" ht="33.75" x14ac:dyDescent="0.2">
      <c r="A1971" s="239" t="s">
        <v>2176</v>
      </c>
      <c r="B1971" s="235" t="s">
        <v>3219</v>
      </c>
      <c r="C1971" s="237" t="s">
        <v>3220</v>
      </c>
      <c r="D1971" s="238" t="s">
        <v>28</v>
      </c>
      <c r="E1971" s="240">
        <v>0.16666</v>
      </c>
      <c r="F1971" s="231">
        <v>8.49</v>
      </c>
      <c r="G1971" s="231">
        <f t="shared" si="210"/>
        <v>1.41</v>
      </c>
    </row>
    <row r="1972" spans="1:7" ht="33.75" x14ac:dyDescent="0.2">
      <c r="A1972" s="239" t="s">
        <v>2179</v>
      </c>
      <c r="B1972" s="235" t="s">
        <v>3221</v>
      </c>
      <c r="C1972" s="237" t="s">
        <v>3222</v>
      </c>
      <c r="D1972" s="238" t="s">
        <v>28</v>
      </c>
      <c r="E1972" s="240">
        <v>0.16666</v>
      </c>
      <c r="F1972" s="231">
        <v>8.6</v>
      </c>
      <c r="G1972" s="231">
        <f t="shared" si="210"/>
        <v>1.43</v>
      </c>
    </row>
    <row r="1973" spans="1:7" ht="33.75" x14ac:dyDescent="0.2">
      <c r="A1973" s="239" t="s">
        <v>2182</v>
      </c>
      <c r="B1973" s="235" t="s">
        <v>3223</v>
      </c>
      <c r="C1973" s="237" t="s">
        <v>3224</v>
      </c>
      <c r="D1973" s="238" t="s">
        <v>28</v>
      </c>
      <c r="E1973" s="240">
        <v>0.16666</v>
      </c>
      <c r="F1973" s="231">
        <v>13.24</v>
      </c>
      <c r="G1973" s="231">
        <f t="shared" si="210"/>
        <v>2.21</v>
      </c>
    </row>
    <row r="1974" spans="1:7" ht="45" x14ac:dyDescent="0.2">
      <c r="A1974" s="239" t="s">
        <v>2185</v>
      </c>
      <c r="B1974" s="235" t="s">
        <v>3225</v>
      </c>
      <c r="C1974" s="237" t="s">
        <v>3226</v>
      </c>
      <c r="D1974" s="238" t="s">
        <v>28</v>
      </c>
      <c r="E1974" s="240">
        <v>0.16666</v>
      </c>
      <c r="F1974" s="231">
        <v>13.41</v>
      </c>
      <c r="G1974" s="231">
        <f t="shared" si="210"/>
        <v>2.23</v>
      </c>
    </row>
    <row r="1975" spans="1:7" ht="22.5" x14ac:dyDescent="0.2">
      <c r="A1975" s="239" t="s">
        <v>2188</v>
      </c>
      <c r="B1975" s="235" t="s">
        <v>2439</v>
      </c>
      <c r="C1975" s="237" t="s">
        <v>2863</v>
      </c>
      <c r="D1975" s="238" t="s">
        <v>28</v>
      </c>
      <c r="E1975" s="240">
        <v>0.1</v>
      </c>
      <c r="F1975" s="231">
        <f>SUM(G1969:G1974)</f>
        <v>19.73</v>
      </c>
      <c r="G1975" s="231">
        <f t="shared" si="210"/>
        <v>1.97</v>
      </c>
    </row>
    <row r="1976" spans="1:7" x14ac:dyDescent="0.2">
      <c r="A1976" s="225"/>
      <c r="B1976" s="226"/>
      <c r="C1976" s="227"/>
      <c r="D1976" s="228"/>
      <c r="E1976" s="229"/>
      <c r="F1976" s="232"/>
      <c r="G1976" s="231"/>
    </row>
    <row r="1977" spans="1:7" x14ac:dyDescent="0.2">
      <c r="A1977" s="225"/>
      <c r="B1977" s="226"/>
      <c r="C1977" s="227"/>
      <c r="D1977" s="228"/>
      <c r="E1977" s="229"/>
      <c r="F1977" s="232"/>
      <c r="G1977" s="231"/>
    </row>
    <row r="1978" spans="1:7" ht="31.5" x14ac:dyDescent="0.2">
      <c r="A1978" s="218" t="s">
        <v>1013</v>
      </c>
      <c r="B1978" s="233" t="s">
        <v>3190</v>
      </c>
      <c r="C1978" s="220" t="s">
        <v>695</v>
      </c>
      <c r="D1978" s="221" t="s">
        <v>12</v>
      </c>
      <c r="E1978" s="222">
        <v>1</v>
      </c>
      <c r="F1978" s="223"/>
      <c r="G1978" s="224">
        <f>SUM(G1979:G1982)</f>
        <v>21.18</v>
      </c>
    </row>
    <row r="1979" spans="1:7" ht="22.5" x14ac:dyDescent="0.2">
      <c r="A1979" s="225" t="s">
        <v>2170</v>
      </c>
      <c r="B1979" s="226" t="s">
        <v>3227</v>
      </c>
      <c r="C1979" s="227" t="s">
        <v>3228</v>
      </c>
      <c r="D1979" s="228" t="s">
        <v>12</v>
      </c>
      <c r="E1979" s="229">
        <v>1</v>
      </c>
      <c r="F1979" s="232">
        <v>11.06</v>
      </c>
      <c r="G1979" s="231">
        <f t="shared" ref="G1979:G1982" si="211">ROUND(E1979*F1979,2)</f>
        <v>11.06</v>
      </c>
    </row>
    <row r="1980" spans="1:7" ht="22.5" x14ac:dyDescent="0.2">
      <c r="A1980" s="225" t="s">
        <v>2173</v>
      </c>
      <c r="B1980" s="226" t="s">
        <v>3229</v>
      </c>
      <c r="C1980" s="227" t="s">
        <v>3230</v>
      </c>
      <c r="D1980" s="228" t="s">
        <v>28</v>
      </c>
      <c r="E1980" s="229">
        <v>0.33333000000000002</v>
      </c>
      <c r="F1980" s="232">
        <v>9.74</v>
      </c>
      <c r="G1980" s="231">
        <f t="shared" si="211"/>
        <v>3.25</v>
      </c>
    </row>
    <row r="1981" spans="1:7" ht="22.5" x14ac:dyDescent="0.2">
      <c r="A1981" s="225" t="s">
        <v>2176</v>
      </c>
      <c r="B1981" s="226" t="s">
        <v>3231</v>
      </c>
      <c r="C1981" s="227" t="s">
        <v>3232</v>
      </c>
      <c r="D1981" s="228" t="s">
        <v>28</v>
      </c>
      <c r="E1981" s="229">
        <v>0.33333000000000002</v>
      </c>
      <c r="F1981" s="232">
        <v>14.83</v>
      </c>
      <c r="G1981" s="231">
        <f t="shared" si="211"/>
        <v>4.9400000000000004</v>
      </c>
    </row>
    <row r="1982" spans="1:7" ht="22.5" x14ac:dyDescent="0.2">
      <c r="A1982" s="225" t="s">
        <v>2179</v>
      </c>
      <c r="B1982" s="235" t="s">
        <v>2439</v>
      </c>
      <c r="C1982" s="237" t="s">
        <v>2863</v>
      </c>
      <c r="D1982" s="238" t="s">
        <v>28</v>
      </c>
      <c r="E1982" s="240">
        <v>0.1</v>
      </c>
      <c r="F1982" s="231">
        <f>SUM(G1979:G1981)</f>
        <v>19.25</v>
      </c>
      <c r="G1982" s="231">
        <f t="shared" si="211"/>
        <v>1.93</v>
      </c>
    </row>
    <row r="1983" spans="1:7" x14ac:dyDescent="0.2">
      <c r="A1983" s="225"/>
      <c r="B1983" s="226"/>
      <c r="C1983" s="227"/>
      <c r="D1983" s="228"/>
      <c r="E1983" s="229"/>
      <c r="F1983" s="232"/>
      <c r="G1983" s="231"/>
    </row>
    <row r="1984" spans="1:7" x14ac:dyDescent="0.2">
      <c r="A1984" s="225"/>
      <c r="B1984" s="226"/>
      <c r="C1984" s="227"/>
      <c r="D1984" s="228"/>
      <c r="E1984" s="229"/>
      <c r="F1984" s="232"/>
      <c r="G1984" s="231"/>
    </row>
    <row r="1985" spans="1:7" ht="73.5" x14ac:dyDescent="0.2">
      <c r="A1985" s="218" t="s">
        <v>2056</v>
      </c>
      <c r="B1985" s="275" t="s">
        <v>3233</v>
      </c>
      <c r="C1985" s="220" t="s">
        <v>3758</v>
      </c>
      <c r="D1985" s="221" t="s">
        <v>12</v>
      </c>
      <c r="E1985" s="222">
        <v>1</v>
      </c>
      <c r="F1985" s="223"/>
      <c r="G1985" s="224">
        <f>SUM(G1986:G1989)</f>
        <v>12.760000000000002</v>
      </c>
    </row>
    <row r="1986" spans="1:7" ht="22.5" x14ac:dyDescent="0.2">
      <c r="A1986" s="241" t="s">
        <v>2170</v>
      </c>
      <c r="B1986" s="276" t="s">
        <v>2971</v>
      </c>
      <c r="C1986" s="237" t="s">
        <v>2972</v>
      </c>
      <c r="D1986" s="238" t="s">
        <v>1532</v>
      </c>
      <c r="E1986" s="240">
        <v>0.14000000000000001</v>
      </c>
      <c r="F1986" s="230">
        <v>14.57</v>
      </c>
      <c r="G1986" s="259">
        <f>ROUND(E1986*F1986,2)</f>
        <v>2.04</v>
      </c>
    </row>
    <row r="1987" spans="1:7" x14ac:dyDescent="0.2">
      <c r="A1987" s="241" t="s">
        <v>2173</v>
      </c>
      <c r="B1987" s="276" t="s">
        <v>3234</v>
      </c>
      <c r="C1987" s="237" t="s">
        <v>3235</v>
      </c>
      <c r="D1987" s="238" t="s">
        <v>29</v>
      </c>
      <c r="E1987" s="240">
        <v>0.1</v>
      </c>
      <c r="F1987" s="231">
        <v>13.5</v>
      </c>
      <c r="G1987" s="259">
        <f>ROUND(E1987*F1987,2)</f>
        <v>1.35</v>
      </c>
    </row>
    <row r="1988" spans="1:7" x14ac:dyDescent="0.2">
      <c r="A1988" s="241" t="s">
        <v>2176</v>
      </c>
      <c r="B1988" s="276" t="s">
        <v>2171</v>
      </c>
      <c r="C1988" s="237" t="s">
        <v>3236</v>
      </c>
      <c r="D1988" s="238" t="s">
        <v>1532</v>
      </c>
      <c r="E1988" s="240">
        <v>0.14000000000000001</v>
      </c>
      <c r="F1988" s="230">
        <v>19.11</v>
      </c>
      <c r="G1988" s="259">
        <f>ROUND(E1988*F1988,2)</f>
        <v>2.68</v>
      </c>
    </row>
    <row r="1989" spans="1:7" ht="33.75" x14ac:dyDescent="0.2">
      <c r="A1989" s="241" t="s">
        <v>2179</v>
      </c>
      <c r="B1989" s="276" t="s">
        <v>328</v>
      </c>
      <c r="C1989" s="237" t="s">
        <v>3237</v>
      </c>
      <c r="D1989" s="238" t="s">
        <v>12</v>
      </c>
      <c r="E1989" s="240">
        <v>1.05</v>
      </c>
      <c r="F1989" s="230">
        <v>6.37</v>
      </c>
      <c r="G1989" s="259">
        <f>ROUND(E1989*F1989,2)</f>
        <v>6.69</v>
      </c>
    </row>
    <row r="1990" spans="1:7" x14ac:dyDescent="0.2">
      <c r="A1990" s="225"/>
      <c r="B1990" s="226"/>
      <c r="C1990" s="227"/>
      <c r="D1990" s="228"/>
      <c r="E1990" s="229"/>
      <c r="F1990" s="232"/>
      <c r="G1990" s="231"/>
    </row>
    <row r="1991" spans="1:7" x14ac:dyDescent="0.2">
      <c r="A1991" s="225"/>
      <c r="B1991" s="226"/>
      <c r="C1991" s="227"/>
      <c r="D1991" s="228"/>
      <c r="E1991" s="229"/>
      <c r="F1991" s="232"/>
      <c r="G1991" s="231"/>
    </row>
    <row r="1992" spans="1:7" ht="73.5" x14ac:dyDescent="0.2">
      <c r="A1992" s="218" t="s">
        <v>2057</v>
      </c>
      <c r="B1992" s="275" t="s">
        <v>3233</v>
      </c>
      <c r="C1992" s="220" t="s">
        <v>2055</v>
      </c>
      <c r="D1992" s="221" t="s">
        <v>12</v>
      </c>
      <c r="E1992" s="222">
        <v>1</v>
      </c>
      <c r="F1992" s="223"/>
      <c r="G1992" s="224">
        <f>SUM(G1993:G1996)</f>
        <v>9.43</v>
      </c>
    </row>
    <row r="1993" spans="1:7" ht="22.5" x14ac:dyDescent="0.2">
      <c r="A1993" s="241" t="s">
        <v>2170</v>
      </c>
      <c r="B1993" s="276" t="s">
        <v>2971</v>
      </c>
      <c r="C1993" s="237" t="s">
        <v>2972</v>
      </c>
      <c r="D1993" s="238" t="s">
        <v>1532</v>
      </c>
      <c r="E1993" s="240">
        <v>0.14000000000000001</v>
      </c>
      <c r="F1993" s="230">
        <v>14.57</v>
      </c>
      <c r="G1993" s="259">
        <f>ROUND(E1993*F1993,2)</f>
        <v>2.04</v>
      </c>
    </row>
    <row r="1994" spans="1:7" x14ac:dyDescent="0.2">
      <c r="A1994" s="241" t="s">
        <v>2173</v>
      </c>
      <c r="B1994" s="276" t="s">
        <v>3234</v>
      </c>
      <c r="C1994" s="237" t="s">
        <v>3235</v>
      </c>
      <c r="D1994" s="238" t="s">
        <v>29</v>
      </c>
      <c r="E1994" s="240">
        <v>0.1</v>
      </c>
      <c r="F1994" s="231">
        <v>13.5</v>
      </c>
      <c r="G1994" s="259">
        <f>ROUND(E1994*F1994,2)</f>
        <v>1.35</v>
      </c>
    </row>
    <row r="1995" spans="1:7" x14ac:dyDescent="0.2">
      <c r="A1995" s="241" t="s">
        <v>2176</v>
      </c>
      <c r="B1995" s="276" t="s">
        <v>2171</v>
      </c>
      <c r="C1995" s="237" t="s">
        <v>3236</v>
      </c>
      <c r="D1995" s="238" t="s">
        <v>1532</v>
      </c>
      <c r="E1995" s="240">
        <v>0.14000000000000001</v>
      </c>
      <c r="F1995" s="230">
        <v>19.11</v>
      </c>
      <c r="G1995" s="259">
        <f>ROUND(E1995*F1995,2)</f>
        <v>2.68</v>
      </c>
    </row>
    <row r="1996" spans="1:7" ht="22.5" x14ac:dyDescent="0.2">
      <c r="A1996" s="241" t="s">
        <v>2179</v>
      </c>
      <c r="B1996" s="276" t="s">
        <v>328</v>
      </c>
      <c r="C1996" s="237" t="s">
        <v>3238</v>
      </c>
      <c r="D1996" s="238" t="s">
        <v>12</v>
      </c>
      <c r="E1996" s="240">
        <v>1.05</v>
      </c>
      <c r="F1996" s="230">
        <v>3.2</v>
      </c>
      <c r="G1996" s="259">
        <f>ROUND(E1996*F1996,2)</f>
        <v>3.36</v>
      </c>
    </row>
    <row r="1997" spans="1:7" x14ac:dyDescent="0.2">
      <c r="A1997" s="225"/>
      <c r="B1997" s="226"/>
      <c r="C1997" s="227"/>
      <c r="D1997" s="228"/>
      <c r="E1997" s="229"/>
      <c r="F1997" s="232"/>
      <c r="G1997" s="231"/>
    </row>
    <row r="1998" spans="1:7" x14ac:dyDescent="0.2">
      <c r="A1998" s="225"/>
      <c r="B1998" s="226"/>
      <c r="C1998" s="227"/>
      <c r="D1998" s="228"/>
      <c r="E1998" s="229"/>
      <c r="F1998" s="232"/>
      <c r="G1998" s="231"/>
    </row>
    <row r="1999" spans="1:7" ht="42" x14ac:dyDescent="0.2">
      <c r="A1999" s="218" t="s">
        <v>1014</v>
      </c>
      <c r="B1999" s="233" t="s">
        <v>2244</v>
      </c>
      <c r="C1999" s="220" t="s">
        <v>696</v>
      </c>
      <c r="D1999" s="221" t="s">
        <v>12</v>
      </c>
      <c r="E1999" s="222">
        <v>1</v>
      </c>
      <c r="F1999" s="223"/>
      <c r="G1999" s="224">
        <f>SUM(G2000:G2015)</f>
        <v>30.45</v>
      </c>
    </row>
    <row r="2000" spans="1:7" ht="22.5" x14ac:dyDescent="0.2">
      <c r="A2000" s="260" t="s">
        <v>2170</v>
      </c>
      <c r="B2000" s="235" t="s">
        <v>3239</v>
      </c>
      <c r="C2000" s="261" t="s">
        <v>3240</v>
      </c>
      <c r="D2000" s="262"/>
      <c r="E2000" s="263"/>
      <c r="F2000" s="253"/>
      <c r="G2000" s="254"/>
    </row>
    <row r="2001" spans="1:7" ht="22.5" x14ac:dyDescent="0.2">
      <c r="A2001" s="242" t="s">
        <v>2261</v>
      </c>
      <c r="B2001" s="235" t="s">
        <v>3241</v>
      </c>
      <c r="C2001" s="237" t="s">
        <v>3242</v>
      </c>
      <c r="D2001" s="238" t="s">
        <v>12</v>
      </c>
      <c r="E2001" s="240">
        <v>1.05</v>
      </c>
      <c r="F2001" s="232">
        <v>11.29</v>
      </c>
      <c r="G2001" s="231">
        <f>ROUND(E2001*F2001,2)</f>
        <v>11.85</v>
      </c>
    </row>
    <row r="2002" spans="1:7" ht="22.5" x14ac:dyDescent="0.2">
      <c r="A2002" s="242" t="s">
        <v>2338</v>
      </c>
      <c r="B2002" s="235" t="s">
        <v>2971</v>
      </c>
      <c r="C2002" s="285" t="s">
        <v>2972</v>
      </c>
      <c r="D2002" s="257" t="s">
        <v>1532</v>
      </c>
      <c r="E2002" s="240">
        <v>0.221</v>
      </c>
      <c r="F2002" s="232">
        <v>14.57</v>
      </c>
      <c r="G2002" s="231">
        <f>ROUND(E2002*F2002,2)</f>
        <v>3.22</v>
      </c>
    </row>
    <row r="2003" spans="1:7" x14ac:dyDescent="0.2">
      <c r="A2003" s="242" t="s">
        <v>2341</v>
      </c>
      <c r="B2003" s="235" t="s">
        <v>2171</v>
      </c>
      <c r="C2003" s="285" t="s">
        <v>2172</v>
      </c>
      <c r="D2003" s="257" t="s">
        <v>1532</v>
      </c>
      <c r="E2003" s="240">
        <v>0.221</v>
      </c>
      <c r="F2003" s="230">
        <v>19.11</v>
      </c>
      <c r="G2003" s="231">
        <f>ROUND(E2003*F2003,2)</f>
        <v>4.22</v>
      </c>
    </row>
    <row r="2004" spans="1:7" x14ac:dyDescent="0.2">
      <c r="A2004" s="242"/>
      <c r="B2004" s="235"/>
      <c r="C2004" s="237"/>
      <c r="D2004" s="238"/>
      <c r="E2004" s="240"/>
      <c r="F2004" s="232"/>
      <c r="G2004" s="231"/>
    </row>
    <row r="2005" spans="1:7" ht="22.5" x14ac:dyDescent="0.2">
      <c r="A2005" s="260" t="s">
        <v>2173</v>
      </c>
      <c r="B2005" s="235" t="s">
        <v>3243</v>
      </c>
      <c r="C2005" s="261" t="s">
        <v>3244</v>
      </c>
      <c r="D2005" s="262"/>
      <c r="E2005" s="263"/>
      <c r="F2005" s="253"/>
      <c r="G2005" s="254"/>
    </row>
    <row r="2006" spans="1:7" ht="22.5" x14ac:dyDescent="0.2">
      <c r="A2006" s="242" t="s">
        <v>2266</v>
      </c>
      <c r="B2006" s="235" t="s">
        <v>3245</v>
      </c>
      <c r="C2006" s="237" t="s">
        <v>3246</v>
      </c>
      <c r="D2006" s="238" t="s">
        <v>28</v>
      </c>
      <c r="E2006" s="240">
        <v>0.33333000000000002</v>
      </c>
      <c r="F2006" s="232">
        <v>1.87</v>
      </c>
      <c r="G2006" s="231">
        <f>ROUND(E2006*F2006,2)</f>
        <v>0.62</v>
      </c>
    </row>
    <row r="2007" spans="1:7" ht="22.5" x14ac:dyDescent="0.2">
      <c r="A2007" s="242" t="s">
        <v>2269</v>
      </c>
      <c r="B2007" s="235" t="s">
        <v>2971</v>
      </c>
      <c r="C2007" s="285" t="s">
        <v>2972</v>
      </c>
      <c r="D2007" s="257" t="s">
        <v>1532</v>
      </c>
      <c r="E2007" s="240">
        <v>6.9000000000000006E-2</v>
      </c>
      <c r="F2007" s="232">
        <v>14.57</v>
      </c>
      <c r="G2007" s="231">
        <f>ROUND(E2007*F2007,2)</f>
        <v>1.01</v>
      </c>
    </row>
    <row r="2008" spans="1:7" x14ac:dyDescent="0.2">
      <c r="A2008" s="242" t="s">
        <v>2271</v>
      </c>
      <c r="B2008" s="235" t="s">
        <v>2171</v>
      </c>
      <c r="C2008" s="285" t="s">
        <v>2172</v>
      </c>
      <c r="D2008" s="257" t="s">
        <v>1532</v>
      </c>
      <c r="E2008" s="240">
        <v>6.9000000000000006E-2</v>
      </c>
      <c r="F2008" s="230">
        <v>19.11</v>
      </c>
      <c r="G2008" s="231">
        <f>ROUND(E2008*F2008,2)</f>
        <v>1.32</v>
      </c>
    </row>
    <row r="2009" spans="1:7" x14ac:dyDescent="0.2">
      <c r="A2009" s="242"/>
      <c r="B2009" s="235"/>
      <c r="C2009" s="237"/>
      <c r="D2009" s="238"/>
      <c r="E2009" s="240"/>
      <c r="F2009" s="232"/>
      <c r="G2009" s="231"/>
    </row>
    <row r="2010" spans="1:7" ht="22.5" x14ac:dyDescent="0.2">
      <c r="A2010" s="260" t="s">
        <v>2176</v>
      </c>
      <c r="B2010" s="235" t="s">
        <v>3247</v>
      </c>
      <c r="C2010" s="261" t="s">
        <v>3248</v>
      </c>
      <c r="D2010" s="262"/>
      <c r="E2010" s="263"/>
      <c r="F2010" s="253"/>
      <c r="G2010" s="254"/>
    </row>
    <row r="2011" spans="1:7" ht="22.5" x14ac:dyDescent="0.2">
      <c r="A2011" s="242" t="s">
        <v>2301</v>
      </c>
      <c r="B2011" s="235" t="s">
        <v>3249</v>
      </c>
      <c r="C2011" s="237" t="s">
        <v>3250</v>
      </c>
      <c r="D2011" s="238" t="s">
        <v>28</v>
      </c>
      <c r="E2011" s="240">
        <v>0.33333000000000002</v>
      </c>
      <c r="F2011" s="232">
        <v>5.8</v>
      </c>
      <c r="G2011" s="231">
        <f>ROUND(E2011*F2011,2)</f>
        <v>1.93</v>
      </c>
    </row>
    <row r="2012" spans="1:7" ht="22.5" x14ac:dyDescent="0.2">
      <c r="A2012" s="242" t="s">
        <v>2356</v>
      </c>
      <c r="B2012" s="235" t="s">
        <v>2971</v>
      </c>
      <c r="C2012" s="285" t="s">
        <v>2972</v>
      </c>
      <c r="D2012" s="257" t="s">
        <v>1532</v>
      </c>
      <c r="E2012" s="240">
        <v>0.104</v>
      </c>
      <c r="F2012" s="232">
        <v>14.57</v>
      </c>
      <c r="G2012" s="231">
        <f>ROUND(E2012*F2012,2)</f>
        <v>1.52</v>
      </c>
    </row>
    <row r="2013" spans="1:7" x14ac:dyDescent="0.2">
      <c r="A2013" s="242" t="s">
        <v>2359</v>
      </c>
      <c r="B2013" s="235" t="s">
        <v>2171</v>
      </c>
      <c r="C2013" s="285" t="s">
        <v>2172</v>
      </c>
      <c r="D2013" s="257" t="s">
        <v>1532</v>
      </c>
      <c r="E2013" s="240">
        <v>0.104</v>
      </c>
      <c r="F2013" s="230">
        <v>19.11</v>
      </c>
      <c r="G2013" s="231">
        <f>ROUND(E2013*F2013,2)</f>
        <v>1.99</v>
      </c>
    </row>
    <row r="2014" spans="1:7" x14ac:dyDescent="0.2">
      <c r="A2014" s="242"/>
      <c r="B2014" s="235"/>
      <c r="C2014" s="286"/>
      <c r="D2014" s="238"/>
      <c r="E2014" s="240"/>
      <c r="F2014" s="230"/>
      <c r="G2014" s="231"/>
    </row>
    <row r="2015" spans="1:7" ht="22.5" x14ac:dyDescent="0.2">
      <c r="A2015" s="242" t="s">
        <v>2179</v>
      </c>
      <c r="B2015" s="235" t="s">
        <v>2439</v>
      </c>
      <c r="C2015" s="237" t="s">
        <v>3251</v>
      </c>
      <c r="D2015" s="238" t="s">
        <v>28</v>
      </c>
      <c r="E2015" s="240">
        <v>0.1</v>
      </c>
      <c r="F2015" s="232">
        <f>SUM(G2001:G2013)</f>
        <v>27.68</v>
      </c>
      <c r="G2015" s="231">
        <f>ROUND(E2015*F2015,2)</f>
        <v>2.77</v>
      </c>
    </row>
    <row r="2016" spans="1:7" x14ac:dyDescent="0.2">
      <c r="A2016" s="225"/>
      <c r="B2016" s="226"/>
      <c r="C2016" s="227"/>
      <c r="D2016" s="228"/>
      <c r="E2016" s="229"/>
      <c r="F2016" s="232"/>
      <c r="G2016" s="231"/>
    </row>
    <row r="2017" spans="1:7" x14ac:dyDescent="0.2">
      <c r="A2017" s="225"/>
      <c r="B2017" s="226"/>
      <c r="C2017" s="227"/>
      <c r="D2017" s="228"/>
      <c r="E2017" s="229"/>
      <c r="F2017" s="232"/>
      <c r="G2017" s="231"/>
    </row>
    <row r="2018" spans="1:7" ht="31.5" x14ac:dyDescent="0.2">
      <c r="A2018" s="218" t="s">
        <v>1015</v>
      </c>
      <c r="B2018" s="275" t="s">
        <v>2244</v>
      </c>
      <c r="C2018" s="220" t="s">
        <v>697</v>
      </c>
      <c r="D2018" s="221" t="s">
        <v>12</v>
      </c>
      <c r="E2018" s="222">
        <v>1</v>
      </c>
      <c r="F2018" s="223"/>
      <c r="G2018" s="224">
        <f>SUM(G2019:G2035)</f>
        <v>80.599999999999994</v>
      </c>
    </row>
    <row r="2019" spans="1:7" ht="33.75" x14ac:dyDescent="0.2">
      <c r="A2019" s="287" t="s">
        <v>2170</v>
      </c>
      <c r="B2019" s="235" t="s">
        <v>3252</v>
      </c>
      <c r="C2019" s="250" t="s">
        <v>3253</v>
      </c>
      <c r="D2019" s="288"/>
      <c r="E2019" s="252"/>
      <c r="F2019" s="277"/>
      <c r="G2019" s="254"/>
    </row>
    <row r="2020" spans="1:7" x14ac:dyDescent="0.2">
      <c r="A2020" s="243" t="s">
        <v>2261</v>
      </c>
      <c r="B2020" s="235" t="s">
        <v>2174</v>
      </c>
      <c r="C2020" s="237" t="s">
        <v>2175</v>
      </c>
      <c r="D2020" s="238" t="s">
        <v>1532</v>
      </c>
      <c r="E2020" s="229">
        <v>0.6</v>
      </c>
      <c r="F2020" s="230">
        <v>12.45</v>
      </c>
      <c r="G2020" s="231">
        <f t="shared" ref="G2020:G2023" si="212">ROUND(E2020*F2020,2)</f>
        <v>7.47</v>
      </c>
    </row>
    <row r="2021" spans="1:7" x14ac:dyDescent="0.2">
      <c r="A2021" s="243" t="s">
        <v>2338</v>
      </c>
      <c r="B2021" s="235" t="s">
        <v>2171</v>
      </c>
      <c r="C2021" s="227" t="s">
        <v>2172</v>
      </c>
      <c r="D2021" s="236" t="s">
        <v>1532</v>
      </c>
      <c r="E2021" s="229">
        <v>0.6</v>
      </c>
      <c r="F2021" s="230">
        <v>19.11</v>
      </c>
      <c r="G2021" s="231">
        <f t="shared" si="212"/>
        <v>11.47</v>
      </c>
    </row>
    <row r="2022" spans="1:7" ht="22.5" x14ac:dyDescent="0.2">
      <c r="A2022" s="243" t="s">
        <v>2341</v>
      </c>
      <c r="B2022" s="235" t="s">
        <v>3254</v>
      </c>
      <c r="C2022" s="227" t="s">
        <v>3255</v>
      </c>
      <c r="D2022" s="236" t="s">
        <v>28</v>
      </c>
      <c r="E2022" s="229">
        <v>0.35</v>
      </c>
      <c r="F2022" s="230">
        <v>64.900000000000006</v>
      </c>
      <c r="G2022" s="231">
        <f t="shared" si="212"/>
        <v>22.72</v>
      </c>
    </row>
    <row r="2023" spans="1:7" ht="22.5" x14ac:dyDescent="0.2">
      <c r="A2023" s="243" t="s">
        <v>2344</v>
      </c>
      <c r="B2023" s="235" t="s">
        <v>3256</v>
      </c>
      <c r="C2023" s="227" t="s">
        <v>3257</v>
      </c>
      <c r="D2023" s="236" t="s">
        <v>12</v>
      </c>
      <c r="E2023" s="229">
        <v>1</v>
      </c>
      <c r="F2023" s="230">
        <v>8.4700000000000006</v>
      </c>
      <c r="G2023" s="231">
        <f t="shared" si="212"/>
        <v>8.4700000000000006</v>
      </c>
    </row>
    <row r="2024" spans="1:7" x14ac:dyDescent="0.2">
      <c r="A2024" s="241"/>
      <c r="B2024" s="276"/>
      <c r="C2024" s="237"/>
      <c r="D2024" s="238"/>
      <c r="E2024" s="240"/>
      <c r="F2024" s="230"/>
      <c r="G2024" s="279"/>
    </row>
    <row r="2025" spans="1:7" ht="45" x14ac:dyDescent="0.2">
      <c r="A2025" s="287" t="s">
        <v>2173</v>
      </c>
      <c r="B2025" s="235" t="s">
        <v>3258</v>
      </c>
      <c r="C2025" s="250" t="s">
        <v>3259</v>
      </c>
      <c r="D2025" s="288"/>
      <c r="E2025" s="252"/>
      <c r="F2025" s="277"/>
      <c r="G2025" s="254"/>
    </row>
    <row r="2026" spans="1:7" x14ac:dyDescent="0.2">
      <c r="A2026" s="243" t="s">
        <v>2266</v>
      </c>
      <c r="B2026" s="235" t="s">
        <v>2174</v>
      </c>
      <c r="C2026" s="237" t="s">
        <v>2175</v>
      </c>
      <c r="D2026" s="238" t="s">
        <v>1532</v>
      </c>
      <c r="E2026" s="229">
        <v>0.2</v>
      </c>
      <c r="F2026" s="230">
        <v>12.45</v>
      </c>
      <c r="G2026" s="231">
        <f t="shared" ref="G2026:G2028" si="213">ROUND(E2026*F2026,2)</f>
        <v>2.4900000000000002</v>
      </c>
    </row>
    <row r="2027" spans="1:7" x14ac:dyDescent="0.2">
      <c r="A2027" s="243" t="s">
        <v>2269</v>
      </c>
      <c r="B2027" s="235" t="s">
        <v>2171</v>
      </c>
      <c r="C2027" s="227" t="s">
        <v>2172</v>
      </c>
      <c r="D2027" s="236" t="s">
        <v>1532</v>
      </c>
      <c r="E2027" s="229">
        <v>0.2</v>
      </c>
      <c r="F2027" s="230">
        <v>19.11</v>
      </c>
      <c r="G2027" s="231">
        <f t="shared" si="213"/>
        <v>3.82</v>
      </c>
    </row>
    <row r="2028" spans="1:7" ht="33.75" x14ac:dyDescent="0.2">
      <c r="A2028" s="243" t="s">
        <v>2271</v>
      </c>
      <c r="B2028" s="235" t="s">
        <v>3260</v>
      </c>
      <c r="C2028" s="227" t="s">
        <v>3259</v>
      </c>
      <c r="D2028" s="236" t="s">
        <v>28</v>
      </c>
      <c r="E2028" s="229">
        <v>1</v>
      </c>
      <c r="F2028" s="230">
        <v>3.9</v>
      </c>
      <c r="G2028" s="231">
        <f t="shared" si="213"/>
        <v>3.9</v>
      </c>
    </row>
    <row r="2029" spans="1:7" x14ac:dyDescent="0.2">
      <c r="A2029" s="266"/>
      <c r="B2029" s="235"/>
      <c r="C2029" s="237"/>
      <c r="D2029" s="238"/>
      <c r="E2029" s="240"/>
      <c r="F2029" s="230"/>
      <c r="G2029" s="279"/>
    </row>
    <row r="2030" spans="1:7" ht="45" x14ac:dyDescent="0.2">
      <c r="A2030" s="287" t="s">
        <v>2176</v>
      </c>
      <c r="B2030" s="235" t="s">
        <v>3261</v>
      </c>
      <c r="C2030" s="250" t="s">
        <v>3262</v>
      </c>
      <c r="D2030" s="288"/>
      <c r="E2030" s="252"/>
      <c r="F2030" s="277"/>
      <c r="G2030" s="254"/>
    </row>
    <row r="2031" spans="1:7" ht="22.5" x14ac:dyDescent="0.2">
      <c r="A2031" s="243" t="s">
        <v>2301</v>
      </c>
      <c r="B2031" s="235" t="s">
        <v>3263</v>
      </c>
      <c r="C2031" s="227" t="s">
        <v>3264</v>
      </c>
      <c r="D2031" s="236" t="s">
        <v>28</v>
      </c>
      <c r="E2031" s="229">
        <v>0.33333000000000002</v>
      </c>
      <c r="F2031" s="230">
        <v>32.5</v>
      </c>
      <c r="G2031" s="231">
        <f t="shared" ref="G2031:G2033" si="214">ROUND(E2031*F2031,2)</f>
        <v>10.83</v>
      </c>
    </row>
    <row r="2032" spans="1:7" x14ac:dyDescent="0.2">
      <c r="A2032" s="243" t="s">
        <v>2356</v>
      </c>
      <c r="B2032" s="235" t="s">
        <v>2174</v>
      </c>
      <c r="C2032" s="237" t="s">
        <v>2175</v>
      </c>
      <c r="D2032" s="238" t="s">
        <v>1532</v>
      </c>
      <c r="E2032" s="229">
        <v>6.6659999999999997E-2</v>
      </c>
      <c r="F2032" s="230">
        <v>12.45</v>
      </c>
      <c r="G2032" s="231">
        <f t="shared" si="214"/>
        <v>0.83</v>
      </c>
    </row>
    <row r="2033" spans="1:7" x14ac:dyDescent="0.2">
      <c r="A2033" s="243" t="s">
        <v>2359</v>
      </c>
      <c r="B2033" s="235" t="s">
        <v>2171</v>
      </c>
      <c r="C2033" s="227" t="s">
        <v>2172</v>
      </c>
      <c r="D2033" s="236" t="s">
        <v>1532</v>
      </c>
      <c r="E2033" s="229">
        <v>6.6659999999999997E-2</v>
      </c>
      <c r="F2033" s="230">
        <v>19.11</v>
      </c>
      <c r="G2033" s="231">
        <f t="shared" si="214"/>
        <v>1.27</v>
      </c>
    </row>
    <row r="2034" spans="1:7" x14ac:dyDescent="0.2">
      <c r="A2034" s="241"/>
      <c r="B2034" s="276"/>
      <c r="C2034" s="237"/>
      <c r="D2034" s="238"/>
      <c r="E2034" s="240"/>
      <c r="F2034" s="232"/>
      <c r="G2034" s="279"/>
    </row>
    <row r="2035" spans="1:7" ht="22.5" x14ac:dyDescent="0.2">
      <c r="A2035" s="242" t="s">
        <v>2179</v>
      </c>
      <c r="B2035" s="235" t="s">
        <v>2439</v>
      </c>
      <c r="C2035" s="237" t="s">
        <v>2863</v>
      </c>
      <c r="D2035" s="238" t="s">
        <v>28</v>
      </c>
      <c r="E2035" s="240">
        <v>0.1</v>
      </c>
      <c r="F2035" s="232">
        <f>SUM(G2020:G2033)</f>
        <v>73.27</v>
      </c>
      <c r="G2035" s="231">
        <f t="shared" ref="G2035" si="215">ROUND(E2035*F2035,2)</f>
        <v>7.33</v>
      </c>
    </row>
    <row r="2036" spans="1:7" x14ac:dyDescent="0.2">
      <c r="A2036" s="225"/>
      <c r="B2036" s="226"/>
      <c r="C2036" s="227"/>
      <c r="D2036" s="228"/>
      <c r="E2036" s="229"/>
      <c r="F2036" s="232"/>
      <c r="G2036" s="231"/>
    </row>
    <row r="2037" spans="1:7" x14ac:dyDescent="0.2">
      <c r="A2037" s="225"/>
      <c r="B2037" s="226"/>
      <c r="C2037" s="227"/>
      <c r="D2037" s="228"/>
      <c r="E2037" s="229"/>
      <c r="F2037" s="232"/>
      <c r="G2037" s="231"/>
    </row>
    <row r="2038" spans="1:7" ht="31.5" x14ac:dyDescent="0.2">
      <c r="A2038" s="218" t="s">
        <v>1016</v>
      </c>
      <c r="B2038" s="275" t="s">
        <v>2244</v>
      </c>
      <c r="C2038" s="220" t="s">
        <v>698</v>
      </c>
      <c r="D2038" s="221" t="s">
        <v>12</v>
      </c>
      <c r="E2038" s="222">
        <v>1</v>
      </c>
      <c r="F2038" s="223"/>
      <c r="G2038" s="224">
        <f>SUM(G2039:G2055)</f>
        <v>94.75</v>
      </c>
    </row>
    <row r="2039" spans="1:7" ht="33.75" x14ac:dyDescent="0.2">
      <c r="A2039" s="287" t="s">
        <v>2170</v>
      </c>
      <c r="B2039" s="235" t="s">
        <v>3252</v>
      </c>
      <c r="C2039" s="250" t="s">
        <v>3265</v>
      </c>
      <c r="D2039" s="288"/>
      <c r="E2039" s="252"/>
      <c r="F2039" s="277"/>
      <c r="G2039" s="254"/>
    </row>
    <row r="2040" spans="1:7" x14ac:dyDescent="0.2">
      <c r="A2040" s="243" t="s">
        <v>2261</v>
      </c>
      <c r="B2040" s="235" t="s">
        <v>2174</v>
      </c>
      <c r="C2040" s="237" t="s">
        <v>2175</v>
      </c>
      <c r="D2040" s="238" t="s">
        <v>1532</v>
      </c>
      <c r="E2040" s="229">
        <v>0.4</v>
      </c>
      <c r="F2040" s="230">
        <v>12.45</v>
      </c>
      <c r="G2040" s="231">
        <f t="shared" ref="G2040:G2043" si="216">ROUND(E2040*F2040,2)</f>
        <v>4.9800000000000004</v>
      </c>
    </row>
    <row r="2041" spans="1:7" x14ac:dyDescent="0.2">
      <c r="A2041" s="243" t="s">
        <v>2338</v>
      </c>
      <c r="B2041" s="235" t="s">
        <v>2171</v>
      </c>
      <c r="C2041" s="227" t="s">
        <v>2172</v>
      </c>
      <c r="D2041" s="236" t="s">
        <v>1532</v>
      </c>
      <c r="E2041" s="229">
        <v>0.4</v>
      </c>
      <c r="F2041" s="230">
        <v>19.11</v>
      </c>
      <c r="G2041" s="231">
        <f t="shared" si="216"/>
        <v>7.64</v>
      </c>
    </row>
    <row r="2042" spans="1:7" ht="22.5" x14ac:dyDescent="0.2">
      <c r="A2042" s="243" t="s">
        <v>2341</v>
      </c>
      <c r="B2042" s="235" t="s">
        <v>3266</v>
      </c>
      <c r="C2042" s="227" t="s">
        <v>3267</v>
      </c>
      <c r="D2042" s="236" t="s">
        <v>12</v>
      </c>
      <c r="E2042" s="229">
        <v>1.05</v>
      </c>
      <c r="F2042" s="230">
        <v>23.33</v>
      </c>
      <c r="G2042" s="231">
        <f t="shared" si="216"/>
        <v>24.5</v>
      </c>
    </row>
    <row r="2043" spans="1:7" ht="22.5" x14ac:dyDescent="0.2">
      <c r="A2043" s="243" t="s">
        <v>2344</v>
      </c>
      <c r="B2043" s="235" t="s">
        <v>3268</v>
      </c>
      <c r="C2043" s="227" t="s">
        <v>3269</v>
      </c>
      <c r="D2043" s="236" t="s">
        <v>12</v>
      </c>
      <c r="E2043" s="229">
        <v>1.05</v>
      </c>
      <c r="F2043" s="230">
        <v>18.329999999999998</v>
      </c>
      <c r="G2043" s="231">
        <f t="shared" si="216"/>
        <v>19.25</v>
      </c>
    </row>
    <row r="2044" spans="1:7" x14ac:dyDescent="0.2">
      <c r="A2044" s="241"/>
      <c r="B2044" s="276"/>
      <c r="C2044" s="237"/>
      <c r="D2044" s="238"/>
      <c r="E2044" s="240"/>
      <c r="F2044" s="230"/>
      <c r="G2044" s="279"/>
    </row>
    <row r="2045" spans="1:7" ht="45" x14ac:dyDescent="0.2">
      <c r="A2045" s="287" t="s">
        <v>2173</v>
      </c>
      <c r="B2045" s="235" t="s">
        <v>3258</v>
      </c>
      <c r="C2045" s="250" t="s">
        <v>3270</v>
      </c>
      <c r="D2045" s="288"/>
      <c r="E2045" s="252"/>
      <c r="F2045" s="277"/>
      <c r="G2045" s="254"/>
    </row>
    <row r="2046" spans="1:7" x14ac:dyDescent="0.2">
      <c r="A2046" s="243" t="s">
        <v>2266</v>
      </c>
      <c r="B2046" s="235" t="s">
        <v>2174</v>
      </c>
      <c r="C2046" s="237" t="s">
        <v>2175</v>
      </c>
      <c r="D2046" s="238" t="s">
        <v>1532</v>
      </c>
      <c r="E2046" s="229">
        <v>0.2</v>
      </c>
      <c r="F2046" s="230">
        <v>12.45</v>
      </c>
      <c r="G2046" s="231">
        <f t="shared" ref="G2046:G2048" si="217">ROUND(E2046*F2046,2)</f>
        <v>2.4900000000000002</v>
      </c>
    </row>
    <row r="2047" spans="1:7" x14ac:dyDescent="0.2">
      <c r="A2047" s="243" t="s">
        <v>2269</v>
      </c>
      <c r="B2047" s="235" t="s">
        <v>2171</v>
      </c>
      <c r="C2047" s="227" t="s">
        <v>2172</v>
      </c>
      <c r="D2047" s="236" t="s">
        <v>1532</v>
      </c>
      <c r="E2047" s="229">
        <v>0.2</v>
      </c>
      <c r="F2047" s="230">
        <v>19.11</v>
      </c>
      <c r="G2047" s="231">
        <f t="shared" si="217"/>
        <v>3.82</v>
      </c>
    </row>
    <row r="2048" spans="1:7" ht="33.75" x14ac:dyDescent="0.2">
      <c r="A2048" s="243" t="s">
        <v>2271</v>
      </c>
      <c r="B2048" s="235" t="s">
        <v>3271</v>
      </c>
      <c r="C2048" s="227" t="s">
        <v>3270</v>
      </c>
      <c r="D2048" s="236" t="s">
        <v>28</v>
      </c>
      <c r="E2048" s="229">
        <v>1</v>
      </c>
      <c r="F2048" s="230">
        <v>4.99</v>
      </c>
      <c r="G2048" s="231">
        <f t="shared" si="217"/>
        <v>4.99</v>
      </c>
    </row>
    <row r="2049" spans="1:7" x14ac:dyDescent="0.2">
      <c r="A2049" s="266"/>
      <c r="B2049" s="235"/>
      <c r="C2049" s="237"/>
      <c r="D2049" s="238"/>
      <c r="E2049" s="240"/>
      <c r="F2049" s="230"/>
      <c r="G2049" s="279"/>
    </row>
    <row r="2050" spans="1:7" ht="45" x14ac:dyDescent="0.2">
      <c r="A2050" s="287" t="s">
        <v>2176</v>
      </c>
      <c r="B2050" s="235" t="s">
        <v>3261</v>
      </c>
      <c r="C2050" s="250" t="s">
        <v>3272</v>
      </c>
      <c r="D2050" s="288"/>
      <c r="E2050" s="252"/>
      <c r="F2050" s="277"/>
      <c r="G2050" s="254"/>
    </row>
    <row r="2051" spans="1:7" ht="22.5" x14ac:dyDescent="0.2">
      <c r="A2051" s="243" t="s">
        <v>2301</v>
      </c>
      <c r="B2051" s="235" t="s">
        <v>3273</v>
      </c>
      <c r="C2051" s="227" t="s">
        <v>3274</v>
      </c>
      <c r="D2051" s="236" t="s">
        <v>28</v>
      </c>
      <c r="E2051" s="229">
        <v>0.33333000000000002</v>
      </c>
      <c r="F2051" s="230">
        <v>49.1</v>
      </c>
      <c r="G2051" s="231">
        <f t="shared" ref="G2051:G2053" si="218">ROUND(E2051*F2051,2)</f>
        <v>16.37</v>
      </c>
    </row>
    <row r="2052" spans="1:7" x14ac:dyDescent="0.2">
      <c r="A2052" s="243" t="s">
        <v>2356</v>
      </c>
      <c r="B2052" s="235" t="s">
        <v>2174</v>
      </c>
      <c r="C2052" s="237" t="s">
        <v>2175</v>
      </c>
      <c r="D2052" s="238" t="s">
        <v>1532</v>
      </c>
      <c r="E2052" s="229">
        <v>6.6659999999999997E-2</v>
      </c>
      <c r="F2052" s="230">
        <v>12.45</v>
      </c>
      <c r="G2052" s="231">
        <f t="shared" si="218"/>
        <v>0.83</v>
      </c>
    </row>
    <row r="2053" spans="1:7" x14ac:dyDescent="0.2">
      <c r="A2053" s="243" t="s">
        <v>2359</v>
      </c>
      <c r="B2053" s="235" t="s">
        <v>2171</v>
      </c>
      <c r="C2053" s="227" t="s">
        <v>2172</v>
      </c>
      <c r="D2053" s="236" t="s">
        <v>1532</v>
      </c>
      <c r="E2053" s="229">
        <v>6.6659999999999997E-2</v>
      </c>
      <c r="F2053" s="230">
        <v>19.11</v>
      </c>
      <c r="G2053" s="231">
        <f t="shared" si="218"/>
        <v>1.27</v>
      </c>
    </row>
    <row r="2054" spans="1:7" x14ac:dyDescent="0.2">
      <c r="A2054" s="241"/>
      <c r="B2054" s="276"/>
      <c r="C2054" s="237"/>
      <c r="D2054" s="238"/>
      <c r="E2054" s="240"/>
      <c r="F2054" s="232"/>
      <c r="G2054" s="279"/>
    </row>
    <row r="2055" spans="1:7" ht="22.5" x14ac:dyDescent="0.2">
      <c r="A2055" s="242" t="s">
        <v>2179</v>
      </c>
      <c r="B2055" s="235" t="s">
        <v>2439</v>
      </c>
      <c r="C2055" s="237" t="s">
        <v>2863</v>
      </c>
      <c r="D2055" s="238" t="s">
        <v>28</v>
      </c>
      <c r="E2055" s="240">
        <v>0.1</v>
      </c>
      <c r="F2055" s="232">
        <f>SUM(G2039:G2054)</f>
        <v>86.14</v>
      </c>
      <c r="G2055" s="231">
        <f t="shared" ref="G2055" si="219">ROUND(E2055*F2055,2)</f>
        <v>8.61</v>
      </c>
    </row>
    <row r="2056" spans="1:7" x14ac:dyDescent="0.2">
      <c r="A2056" s="225"/>
      <c r="B2056" s="226"/>
      <c r="C2056" s="227"/>
      <c r="D2056" s="228"/>
      <c r="E2056" s="229"/>
      <c r="F2056" s="232"/>
      <c r="G2056" s="231"/>
    </row>
    <row r="2057" spans="1:7" x14ac:dyDescent="0.2">
      <c r="A2057" s="225"/>
      <c r="B2057" s="226"/>
      <c r="C2057" s="227"/>
      <c r="D2057" s="228"/>
      <c r="E2057" s="229"/>
      <c r="F2057" s="232"/>
      <c r="G2057" s="231"/>
    </row>
    <row r="2058" spans="1:7" ht="21" x14ac:dyDescent="0.2">
      <c r="A2058" s="218" t="s">
        <v>1017</v>
      </c>
      <c r="B2058" s="219" t="s">
        <v>2758</v>
      </c>
      <c r="C2058" s="220" t="s">
        <v>3275</v>
      </c>
      <c r="D2058" s="221" t="s">
        <v>12</v>
      </c>
      <c r="E2058" s="222">
        <v>1</v>
      </c>
      <c r="F2058" s="223"/>
      <c r="G2058" s="224">
        <f>SUM(G2059:G2061)</f>
        <v>3.2199999999999998</v>
      </c>
    </row>
    <row r="2059" spans="1:7" ht="22.5" x14ac:dyDescent="0.2">
      <c r="A2059" s="225" t="s">
        <v>2170</v>
      </c>
      <c r="B2059" s="226" t="s">
        <v>3276</v>
      </c>
      <c r="C2059" s="227" t="s">
        <v>3277</v>
      </c>
      <c r="D2059" s="228" t="s">
        <v>12</v>
      </c>
      <c r="E2059" s="229">
        <v>0.75</v>
      </c>
      <c r="F2059" s="232">
        <v>3.09</v>
      </c>
      <c r="G2059" s="231">
        <f t="shared" ref="G2059:G2061" si="220">ROUND(E2059*F2059,2)</f>
        <v>2.3199999999999998</v>
      </c>
    </row>
    <row r="2060" spans="1:7" ht="22.5" x14ac:dyDescent="0.2">
      <c r="A2060" s="225" t="s">
        <v>2173</v>
      </c>
      <c r="B2060" s="226" t="s">
        <v>3278</v>
      </c>
      <c r="C2060" s="227" t="s">
        <v>3279</v>
      </c>
      <c r="D2060" s="228" t="s">
        <v>12</v>
      </c>
      <c r="E2060" s="229">
        <v>0.25</v>
      </c>
      <c r="F2060" s="232">
        <v>2.44</v>
      </c>
      <c r="G2060" s="231">
        <f t="shared" si="220"/>
        <v>0.61</v>
      </c>
    </row>
    <row r="2061" spans="1:7" ht="22.5" x14ac:dyDescent="0.2">
      <c r="A2061" s="242" t="s">
        <v>2176</v>
      </c>
      <c r="B2061" s="235" t="s">
        <v>2439</v>
      </c>
      <c r="C2061" s="237" t="s">
        <v>2863</v>
      </c>
      <c r="D2061" s="238" t="s">
        <v>28</v>
      </c>
      <c r="E2061" s="240">
        <v>0.1</v>
      </c>
      <c r="F2061" s="232">
        <f>SUM(G2059:G2060)</f>
        <v>2.9299999999999997</v>
      </c>
      <c r="G2061" s="231">
        <f t="shared" si="220"/>
        <v>0.28999999999999998</v>
      </c>
    </row>
    <row r="2062" spans="1:7" x14ac:dyDescent="0.2">
      <c r="A2062" s="225"/>
      <c r="B2062" s="226"/>
      <c r="C2062" s="227"/>
      <c r="D2062" s="228"/>
      <c r="E2062" s="229"/>
      <c r="F2062" s="232"/>
      <c r="G2062" s="231"/>
    </row>
    <row r="2063" spans="1:7" x14ac:dyDescent="0.2">
      <c r="A2063" s="225"/>
      <c r="B2063" s="226"/>
      <c r="C2063" s="227"/>
      <c r="D2063" s="228"/>
      <c r="E2063" s="229"/>
      <c r="F2063" s="232"/>
      <c r="G2063" s="231"/>
    </row>
    <row r="2064" spans="1:7" ht="31.5" x14ac:dyDescent="0.2">
      <c r="A2064" s="218" t="s">
        <v>3280</v>
      </c>
      <c r="B2064" s="275" t="s">
        <v>2244</v>
      </c>
      <c r="C2064" s="220" t="s">
        <v>3281</v>
      </c>
      <c r="D2064" s="221" t="s">
        <v>28</v>
      </c>
      <c r="E2064" s="222">
        <v>1</v>
      </c>
      <c r="F2064" s="223"/>
      <c r="G2064" s="224">
        <f>SUM(G2065:G2067)</f>
        <v>51.550000000000004</v>
      </c>
    </row>
    <row r="2065" spans="1:7" ht="22.5" x14ac:dyDescent="0.2">
      <c r="A2065" s="241" t="s">
        <v>2170</v>
      </c>
      <c r="B2065" s="276" t="s">
        <v>3282</v>
      </c>
      <c r="C2065" s="285" t="s">
        <v>3283</v>
      </c>
      <c r="D2065" s="238" t="s">
        <v>28</v>
      </c>
      <c r="E2065" s="240">
        <v>1</v>
      </c>
      <c r="F2065" s="230">
        <v>24.6</v>
      </c>
      <c r="G2065" s="259">
        <f>ROUND(E2065*F2065,2)</f>
        <v>24.6</v>
      </c>
    </row>
    <row r="2066" spans="1:7" ht="22.5" x14ac:dyDescent="0.2">
      <c r="A2066" s="241" t="s">
        <v>2173</v>
      </c>
      <c r="B2066" s="276" t="s">
        <v>2971</v>
      </c>
      <c r="C2066" s="237" t="s">
        <v>2972</v>
      </c>
      <c r="D2066" s="238" t="s">
        <v>1532</v>
      </c>
      <c r="E2066" s="240">
        <v>0.8</v>
      </c>
      <c r="F2066" s="230">
        <v>14.57</v>
      </c>
      <c r="G2066" s="259">
        <f>ROUND(E2066*F2066,2)</f>
        <v>11.66</v>
      </c>
    </row>
    <row r="2067" spans="1:7" x14ac:dyDescent="0.2">
      <c r="A2067" s="241" t="s">
        <v>2176</v>
      </c>
      <c r="B2067" s="276" t="s">
        <v>2171</v>
      </c>
      <c r="C2067" s="237" t="s">
        <v>2172</v>
      </c>
      <c r="D2067" s="238" t="s">
        <v>1532</v>
      </c>
      <c r="E2067" s="240">
        <v>0.8</v>
      </c>
      <c r="F2067" s="230">
        <v>19.11</v>
      </c>
      <c r="G2067" s="259">
        <f>ROUND(E2067*F2067,2)</f>
        <v>15.29</v>
      </c>
    </row>
    <row r="2068" spans="1:7" x14ac:dyDescent="0.2">
      <c r="A2068" s="225"/>
      <c r="B2068" s="226"/>
      <c r="C2068" s="227"/>
      <c r="D2068" s="228"/>
      <c r="E2068" s="229"/>
      <c r="F2068" s="232"/>
      <c r="G2068" s="231"/>
    </row>
    <row r="2069" spans="1:7" x14ac:dyDescent="0.2">
      <c r="A2069" s="225"/>
      <c r="B2069" s="226"/>
      <c r="C2069" s="227"/>
      <c r="D2069" s="228"/>
      <c r="E2069" s="229"/>
      <c r="F2069" s="232"/>
      <c r="G2069" s="231"/>
    </row>
    <row r="2070" spans="1:7" ht="31.5" x14ac:dyDescent="0.2">
      <c r="A2070" s="218" t="s">
        <v>1018</v>
      </c>
      <c r="B2070" s="275" t="s">
        <v>2244</v>
      </c>
      <c r="C2070" s="220" t="s">
        <v>699</v>
      </c>
      <c r="D2070" s="221" t="s">
        <v>28</v>
      </c>
      <c r="E2070" s="222">
        <v>1</v>
      </c>
      <c r="F2070" s="223"/>
      <c r="G2070" s="224">
        <f>SUM(G2071:G2073)</f>
        <v>127.04</v>
      </c>
    </row>
    <row r="2071" spans="1:7" ht="22.5" x14ac:dyDescent="0.2">
      <c r="A2071" s="241" t="s">
        <v>2170</v>
      </c>
      <c r="B2071" s="276" t="s">
        <v>3284</v>
      </c>
      <c r="C2071" s="285" t="s">
        <v>3285</v>
      </c>
      <c r="D2071" s="238" t="s">
        <v>28</v>
      </c>
      <c r="E2071" s="240">
        <v>1</v>
      </c>
      <c r="F2071" s="230">
        <v>84.94</v>
      </c>
      <c r="G2071" s="259">
        <f>ROUND(E2071*F2071,2)</f>
        <v>84.94</v>
      </c>
    </row>
    <row r="2072" spans="1:7" ht="22.5" x14ac:dyDescent="0.2">
      <c r="A2072" s="241" t="s">
        <v>2173</v>
      </c>
      <c r="B2072" s="276" t="s">
        <v>2971</v>
      </c>
      <c r="C2072" s="237" t="s">
        <v>2972</v>
      </c>
      <c r="D2072" s="238" t="s">
        <v>1532</v>
      </c>
      <c r="E2072" s="240">
        <v>1.25</v>
      </c>
      <c r="F2072" s="230">
        <v>14.57</v>
      </c>
      <c r="G2072" s="259">
        <f>ROUND(E2072*F2072,2)</f>
        <v>18.21</v>
      </c>
    </row>
    <row r="2073" spans="1:7" x14ac:dyDescent="0.2">
      <c r="A2073" s="241" t="s">
        <v>2176</v>
      </c>
      <c r="B2073" s="276" t="s">
        <v>2171</v>
      </c>
      <c r="C2073" s="237" t="s">
        <v>2172</v>
      </c>
      <c r="D2073" s="238" t="s">
        <v>1532</v>
      </c>
      <c r="E2073" s="240">
        <v>1.25</v>
      </c>
      <c r="F2073" s="230">
        <v>19.11</v>
      </c>
      <c r="G2073" s="259">
        <f>ROUND(E2073*F2073,2)</f>
        <v>23.89</v>
      </c>
    </row>
    <row r="2074" spans="1:7" x14ac:dyDescent="0.2">
      <c r="A2074" s="225"/>
      <c r="B2074" s="226"/>
      <c r="C2074" s="227"/>
      <c r="D2074" s="228"/>
      <c r="E2074" s="229"/>
      <c r="F2074" s="232"/>
      <c r="G2074" s="231"/>
    </row>
    <row r="2075" spans="1:7" x14ac:dyDescent="0.2">
      <c r="A2075" s="225"/>
      <c r="B2075" s="226"/>
      <c r="C2075" s="227"/>
      <c r="D2075" s="228"/>
      <c r="E2075" s="229"/>
      <c r="F2075" s="232"/>
      <c r="G2075" s="231"/>
    </row>
    <row r="2076" spans="1:7" ht="31.5" x14ac:dyDescent="0.2">
      <c r="A2076" s="218" t="s">
        <v>3286</v>
      </c>
      <c r="B2076" s="275" t="s">
        <v>2244</v>
      </c>
      <c r="C2076" s="220" t="s">
        <v>3287</v>
      </c>
      <c r="D2076" s="221" t="s">
        <v>28</v>
      </c>
      <c r="E2076" s="222">
        <v>1</v>
      </c>
      <c r="F2076" s="223"/>
      <c r="G2076" s="224">
        <f>SUM(G2077:G2079)</f>
        <v>164.11</v>
      </c>
    </row>
    <row r="2077" spans="1:7" ht="33.75" x14ac:dyDescent="0.2">
      <c r="A2077" s="241" t="s">
        <v>2170</v>
      </c>
      <c r="B2077" s="276" t="s">
        <v>3288</v>
      </c>
      <c r="C2077" s="285" t="s">
        <v>3289</v>
      </c>
      <c r="D2077" s="238" t="s">
        <v>28</v>
      </c>
      <c r="E2077" s="240">
        <v>1</v>
      </c>
      <c r="F2077" s="230">
        <v>122.01</v>
      </c>
      <c r="G2077" s="259">
        <f>ROUND(E2077*F2077,2)</f>
        <v>122.01</v>
      </c>
    </row>
    <row r="2078" spans="1:7" ht="22.5" x14ac:dyDescent="0.2">
      <c r="A2078" s="241" t="s">
        <v>2173</v>
      </c>
      <c r="B2078" s="276" t="s">
        <v>2971</v>
      </c>
      <c r="C2078" s="237" t="s">
        <v>2972</v>
      </c>
      <c r="D2078" s="238" t="s">
        <v>1532</v>
      </c>
      <c r="E2078" s="240">
        <v>1.25</v>
      </c>
      <c r="F2078" s="230">
        <v>14.57</v>
      </c>
      <c r="G2078" s="259">
        <f>ROUND(E2078*F2078,2)</f>
        <v>18.21</v>
      </c>
    </row>
    <row r="2079" spans="1:7" x14ac:dyDescent="0.2">
      <c r="A2079" s="241" t="s">
        <v>2176</v>
      </c>
      <c r="B2079" s="276" t="s">
        <v>2171</v>
      </c>
      <c r="C2079" s="237" t="s">
        <v>2172</v>
      </c>
      <c r="D2079" s="238" t="s">
        <v>1532</v>
      </c>
      <c r="E2079" s="240">
        <v>1.25</v>
      </c>
      <c r="F2079" s="230">
        <v>19.11</v>
      </c>
      <c r="G2079" s="259">
        <f>ROUND(E2079*F2079,2)</f>
        <v>23.89</v>
      </c>
    </row>
    <row r="2080" spans="1:7" x14ac:dyDescent="0.2">
      <c r="A2080" s="225"/>
      <c r="B2080" s="226"/>
      <c r="C2080" s="227"/>
      <c r="D2080" s="228"/>
      <c r="E2080" s="229"/>
      <c r="F2080" s="232"/>
      <c r="G2080" s="231"/>
    </row>
    <row r="2081" spans="1:7" x14ac:dyDescent="0.2">
      <c r="A2081" s="225"/>
      <c r="B2081" s="226"/>
      <c r="C2081" s="227"/>
      <c r="D2081" s="228"/>
      <c r="E2081" s="229"/>
      <c r="F2081" s="232"/>
      <c r="G2081" s="231"/>
    </row>
    <row r="2082" spans="1:7" ht="31.5" x14ac:dyDescent="0.2">
      <c r="A2082" s="218" t="s">
        <v>1019</v>
      </c>
      <c r="B2082" s="275" t="s">
        <v>2244</v>
      </c>
      <c r="C2082" s="220" t="s">
        <v>700</v>
      </c>
      <c r="D2082" s="221" t="s">
        <v>28</v>
      </c>
      <c r="E2082" s="222">
        <v>1</v>
      </c>
      <c r="F2082" s="223"/>
      <c r="G2082" s="224">
        <f>SUM(G2083:G2085)</f>
        <v>701.24</v>
      </c>
    </row>
    <row r="2083" spans="1:7" ht="33.75" x14ac:dyDescent="0.2">
      <c r="A2083" s="241" t="s">
        <v>2170</v>
      </c>
      <c r="B2083" s="276" t="s">
        <v>3290</v>
      </c>
      <c r="C2083" s="285" t="s">
        <v>3291</v>
      </c>
      <c r="D2083" s="238" t="s">
        <v>28</v>
      </c>
      <c r="E2083" s="240">
        <v>1</v>
      </c>
      <c r="F2083" s="230">
        <v>642.29999999999995</v>
      </c>
      <c r="G2083" s="259">
        <f>ROUND(E2083*F2083,2)</f>
        <v>642.29999999999995</v>
      </c>
    </row>
    <row r="2084" spans="1:7" ht="22.5" x14ac:dyDescent="0.2">
      <c r="A2084" s="241" t="s">
        <v>2173</v>
      </c>
      <c r="B2084" s="276" t="s">
        <v>2971</v>
      </c>
      <c r="C2084" s="237" t="s">
        <v>2972</v>
      </c>
      <c r="D2084" s="238" t="s">
        <v>1532</v>
      </c>
      <c r="E2084" s="240">
        <v>1.75</v>
      </c>
      <c r="F2084" s="230">
        <v>14.57</v>
      </c>
      <c r="G2084" s="259">
        <f>ROUND(E2084*F2084,2)</f>
        <v>25.5</v>
      </c>
    </row>
    <row r="2085" spans="1:7" x14ac:dyDescent="0.2">
      <c r="A2085" s="241" t="s">
        <v>2176</v>
      </c>
      <c r="B2085" s="276" t="s">
        <v>2171</v>
      </c>
      <c r="C2085" s="237" t="s">
        <v>2172</v>
      </c>
      <c r="D2085" s="238" t="s">
        <v>1532</v>
      </c>
      <c r="E2085" s="240">
        <v>1.75</v>
      </c>
      <c r="F2085" s="230">
        <v>19.11</v>
      </c>
      <c r="G2085" s="259">
        <f>ROUND(E2085*F2085,2)</f>
        <v>33.44</v>
      </c>
    </row>
    <row r="2086" spans="1:7" x14ac:dyDescent="0.2">
      <c r="A2086" s="225"/>
      <c r="B2086" s="226"/>
      <c r="C2086" s="227"/>
      <c r="D2086" s="228"/>
      <c r="E2086" s="229"/>
      <c r="F2086" s="232"/>
      <c r="G2086" s="231"/>
    </row>
    <row r="2087" spans="1:7" x14ac:dyDescent="0.2">
      <c r="A2087" s="225"/>
      <c r="B2087" s="226"/>
      <c r="C2087" s="227"/>
      <c r="D2087" s="228"/>
      <c r="E2087" s="229"/>
      <c r="F2087" s="232"/>
      <c r="G2087" s="231"/>
    </row>
    <row r="2088" spans="1:7" ht="31.5" x14ac:dyDescent="0.2">
      <c r="A2088" s="218" t="s">
        <v>3292</v>
      </c>
      <c r="B2088" s="233" t="s">
        <v>2244</v>
      </c>
      <c r="C2088" s="220" t="s">
        <v>3293</v>
      </c>
      <c r="D2088" s="221" t="s">
        <v>28</v>
      </c>
      <c r="E2088" s="222">
        <v>1</v>
      </c>
      <c r="F2088" s="223"/>
      <c r="G2088" s="224">
        <f>SUM(G2089:G2096)</f>
        <v>248.63</v>
      </c>
    </row>
    <row r="2089" spans="1:7" ht="56.25" x14ac:dyDescent="0.2">
      <c r="A2089" s="239" t="s">
        <v>2170</v>
      </c>
      <c r="B2089" s="235" t="s">
        <v>2903</v>
      </c>
      <c r="C2089" s="237" t="s">
        <v>2904</v>
      </c>
      <c r="D2089" s="238" t="s">
        <v>2147</v>
      </c>
      <c r="E2089" s="240">
        <v>0.64</v>
      </c>
      <c r="F2089" s="231">
        <v>44.78</v>
      </c>
      <c r="G2089" s="231">
        <f t="shared" ref="G2089:G2096" si="221">ROUND(E2089*F2089,2)</f>
        <v>28.66</v>
      </c>
    </row>
    <row r="2090" spans="1:7" ht="45" x14ac:dyDescent="0.2">
      <c r="A2090" s="239" t="s">
        <v>2173</v>
      </c>
      <c r="B2090" s="235" t="s">
        <v>119</v>
      </c>
      <c r="C2090" s="237" t="s">
        <v>2905</v>
      </c>
      <c r="D2090" s="238" t="s">
        <v>2147</v>
      </c>
      <c r="E2090" s="240">
        <v>0.8</v>
      </c>
      <c r="F2090" s="232">
        <v>3.14</v>
      </c>
      <c r="G2090" s="231">
        <f t="shared" si="221"/>
        <v>2.5099999999999998</v>
      </c>
    </row>
    <row r="2091" spans="1:7" ht="33.75" x14ac:dyDescent="0.2">
      <c r="A2091" s="239" t="s">
        <v>2176</v>
      </c>
      <c r="B2091" s="235" t="s">
        <v>2906</v>
      </c>
      <c r="C2091" s="237" t="s">
        <v>2907</v>
      </c>
      <c r="D2091" s="238" t="s">
        <v>2147</v>
      </c>
      <c r="E2091" s="240">
        <v>0.8</v>
      </c>
      <c r="F2091" s="231">
        <v>33.33</v>
      </c>
      <c r="G2091" s="231">
        <f t="shared" si="221"/>
        <v>26.66</v>
      </c>
    </row>
    <row r="2092" spans="1:7" ht="22.5" x14ac:dyDescent="0.2">
      <c r="A2092" s="239" t="s">
        <v>2179</v>
      </c>
      <c r="B2092" s="235" t="s">
        <v>2908</v>
      </c>
      <c r="C2092" s="237" t="s">
        <v>2909</v>
      </c>
      <c r="D2092" s="238" t="s">
        <v>12</v>
      </c>
      <c r="E2092" s="240">
        <v>0.4</v>
      </c>
      <c r="F2092" s="231">
        <v>15.07</v>
      </c>
      <c r="G2092" s="231">
        <f t="shared" si="221"/>
        <v>6.03</v>
      </c>
    </row>
    <row r="2093" spans="1:7" ht="22.5" x14ac:dyDescent="0.2">
      <c r="A2093" s="239" t="s">
        <v>2182</v>
      </c>
      <c r="B2093" s="235" t="s">
        <v>2910</v>
      </c>
      <c r="C2093" s="237" t="s">
        <v>2911</v>
      </c>
      <c r="D2093" s="238" t="s">
        <v>734</v>
      </c>
      <c r="E2093" s="240">
        <v>1.7999999999999999E-2</v>
      </c>
      <c r="F2093" s="231">
        <v>535.41999999999996</v>
      </c>
      <c r="G2093" s="231">
        <f t="shared" si="221"/>
        <v>9.64</v>
      </c>
    </row>
    <row r="2094" spans="1:7" ht="45" x14ac:dyDescent="0.2">
      <c r="A2094" s="239" t="s">
        <v>2185</v>
      </c>
      <c r="B2094" s="235" t="s">
        <v>2912</v>
      </c>
      <c r="C2094" s="237" t="s">
        <v>2913</v>
      </c>
      <c r="D2094" s="238" t="s">
        <v>734</v>
      </c>
      <c r="E2094" s="240">
        <v>0.128</v>
      </c>
      <c r="F2094" s="231">
        <v>176.52</v>
      </c>
      <c r="G2094" s="231">
        <f t="shared" si="221"/>
        <v>22.59</v>
      </c>
    </row>
    <row r="2095" spans="1:7" ht="22.5" x14ac:dyDescent="0.2">
      <c r="A2095" s="239" t="s">
        <v>2188</v>
      </c>
      <c r="B2095" s="235" t="s">
        <v>2408</v>
      </c>
      <c r="C2095" s="237" t="s">
        <v>2914</v>
      </c>
      <c r="D2095" s="238" t="s">
        <v>29</v>
      </c>
      <c r="E2095" s="240">
        <v>6.2412999999999998</v>
      </c>
      <c r="F2095" s="231">
        <v>4.2699999999999996</v>
      </c>
      <c r="G2095" s="231">
        <f t="shared" si="221"/>
        <v>26.65</v>
      </c>
    </row>
    <row r="2096" spans="1:7" ht="22.5" x14ac:dyDescent="0.2">
      <c r="A2096" s="239" t="s">
        <v>2191</v>
      </c>
      <c r="B2096" s="276" t="s">
        <v>3294</v>
      </c>
      <c r="C2096" s="237" t="s">
        <v>3295</v>
      </c>
      <c r="D2096" s="238" t="s">
        <v>28</v>
      </c>
      <c r="E2096" s="240">
        <v>1</v>
      </c>
      <c r="F2096" s="230">
        <v>125.89</v>
      </c>
      <c r="G2096" s="279">
        <f t="shared" si="221"/>
        <v>125.89</v>
      </c>
    </row>
    <row r="2097" spans="1:7" x14ac:dyDescent="0.2">
      <c r="A2097" s="225"/>
      <c r="B2097" s="226"/>
      <c r="C2097" s="227"/>
      <c r="D2097" s="228"/>
      <c r="E2097" s="229"/>
      <c r="F2097" s="232"/>
      <c r="G2097" s="231"/>
    </row>
    <row r="2098" spans="1:7" x14ac:dyDescent="0.2">
      <c r="A2098" s="225"/>
      <c r="B2098" s="226"/>
      <c r="C2098" s="227"/>
      <c r="D2098" s="228"/>
      <c r="E2098" s="229"/>
      <c r="F2098" s="232"/>
      <c r="G2098" s="231"/>
    </row>
    <row r="2099" spans="1:7" ht="31.5" x14ac:dyDescent="0.2">
      <c r="A2099" s="218" t="s">
        <v>1020</v>
      </c>
      <c r="B2099" s="219" t="s">
        <v>2758</v>
      </c>
      <c r="C2099" s="220" t="s">
        <v>701</v>
      </c>
      <c r="D2099" s="221" t="s">
        <v>28</v>
      </c>
      <c r="E2099" s="222">
        <v>1</v>
      </c>
      <c r="F2099" s="223"/>
      <c r="G2099" s="224">
        <f>SUM(G2100:G2102)</f>
        <v>1413.3999999999999</v>
      </c>
    </row>
    <row r="2100" spans="1:7" ht="33.75" x14ac:dyDescent="0.2">
      <c r="A2100" s="225" t="s">
        <v>2170</v>
      </c>
      <c r="B2100" s="226" t="s">
        <v>3296</v>
      </c>
      <c r="C2100" s="227" t="s">
        <v>3297</v>
      </c>
      <c r="D2100" s="228" t="s">
        <v>28</v>
      </c>
      <c r="E2100" s="229">
        <v>1</v>
      </c>
      <c r="F2100" s="232">
        <v>994.21</v>
      </c>
      <c r="G2100" s="259">
        <f t="shared" ref="G2100:G2101" si="222">ROUND(E2100*F2100,2)</f>
        <v>994.21</v>
      </c>
    </row>
    <row r="2101" spans="1:7" ht="22.5" x14ac:dyDescent="0.2">
      <c r="A2101" s="225" t="s">
        <v>2173</v>
      </c>
      <c r="B2101" s="226" t="s">
        <v>3298</v>
      </c>
      <c r="C2101" s="227" t="s">
        <v>3299</v>
      </c>
      <c r="D2101" s="228" t="s">
        <v>28</v>
      </c>
      <c r="E2101" s="229">
        <v>1</v>
      </c>
      <c r="F2101" s="232">
        <v>414.09</v>
      </c>
      <c r="G2101" s="259">
        <f t="shared" si="222"/>
        <v>414.09</v>
      </c>
    </row>
    <row r="2102" spans="1:7" ht="22.5" x14ac:dyDescent="0.2">
      <c r="A2102" s="241" t="s">
        <v>2176</v>
      </c>
      <c r="B2102" s="276" t="s">
        <v>2971</v>
      </c>
      <c r="C2102" s="237" t="s">
        <v>2972</v>
      </c>
      <c r="D2102" s="238" t="s">
        <v>1532</v>
      </c>
      <c r="E2102" s="240">
        <v>0.35</v>
      </c>
      <c r="F2102" s="230">
        <v>14.57</v>
      </c>
      <c r="G2102" s="259">
        <f>ROUND(E2102*F2102,2)</f>
        <v>5.0999999999999996</v>
      </c>
    </row>
    <row r="2103" spans="1:7" x14ac:dyDescent="0.2">
      <c r="A2103" s="225"/>
      <c r="B2103" s="226"/>
      <c r="C2103" s="227"/>
      <c r="D2103" s="228"/>
      <c r="E2103" s="229"/>
      <c r="F2103" s="232"/>
      <c r="G2103" s="231"/>
    </row>
    <row r="2104" spans="1:7" x14ac:dyDescent="0.2">
      <c r="A2104" s="225"/>
      <c r="B2104" s="226"/>
      <c r="C2104" s="227"/>
      <c r="D2104" s="228"/>
      <c r="E2104" s="229"/>
      <c r="F2104" s="232"/>
      <c r="G2104" s="231"/>
    </row>
    <row r="2105" spans="1:7" ht="42" x14ac:dyDescent="0.2">
      <c r="A2105" s="218" t="s">
        <v>1021</v>
      </c>
      <c r="B2105" s="275" t="s">
        <v>3300</v>
      </c>
      <c r="C2105" s="220" t="s">
        <v>702</v>
      </c>
      <c r="D2105" s="221" t="s">
        <v>28</v>
      </c>
      <c r="E2105" s="222">
        <v>1</v>
      </c>
      <c r="F2105" s="223"/>
      <c r="G2105" s="224">
        <f>SUM(G2106:G2108)</f>
        <v>385.76</v>
      </c>
    </row>
    <row r="2106" spans="1:7" ht="45" x14ac:dyDescent="0.2">
      <c r="A2106" s="241" t="s">
        <v>2170</v>
      </c>
      <c r="B2106" s="276" t="s">
        <v>328</v>
      </c>
      <c r="C2106" s="285" t="s">
        <v>702</v>
      </c>
      <c r="D2106" s="238" t="s">
        <v>28</v>
      </c>
      <c r="E2106" s="240">
        <v>1</v>
      </c>
      <c r="F2106" s="230">
        <v>343.66</v>
      </c>
      <c r="G2106" s="259">
        <f>ROUND(E2106*F2106,2)</f>
        <v>343.66</v>
      </c>
    </row>
    <row r="2107" spans="1:7" ht="22.5" x14ac:dyDescent="0.2">
      <c r="A2107" s="241" t="s">
        <v>2173</v>
      </c>
      <c r="B2107" s="276" t="s">
        <v>2971</v>
      </c>
      <c r="C2107" s="237" t="s">
        <v>2972</v>
      </c>
      <c r="D2107" s="238" t="s">
        <v>1532</v>
      </c>
      <c r="E2107" s="240">
        <v>1.25</v>
      </c>
      <c r="F2107" s="230">
        <v>14.57</v>
      </c>
      <c r="G2107" s="259">
        <f>ROUND(E2107*F2107,2)</f>
        <v>18.21</v>
      </c>
    </row>
    <row r="2108" spans="1:7" x14ac:dyDescent="0.2">
      <c r="A2108" s="241" t="s">
        <v>2176</v>
      </c>
      <c r="B2108" s="276" t="s">
        <v>2171</v>
      </c>
      <c r="C2108" s="237" t="s">
        <v>2172</v>
      </c>
      <c r="D2108" s="238" t="s">
        <v>1532</v>
      </c>
      <c r="E2108" s="240">
        <v>1.25</v>
      </c>
      <c r="F2108" s="230">
        <v>19.11</v>
      </c>
      <c r="G2108" s="259">
        <f>ROUND(E2108*F2108,2)</f>
        <v>23.89</v>
      </c>
    </row>
    <row r="2109" spans="1:7" x14ac:dyDescent="0.2">
      <c r="A2109" s="225"/>
      <c r="B2109" s="226"/>
      <c r="C2109" s="227"/>
      <c r="D2109" s="228"/>
      <c r="E2109" s="229"/>
      <c r="F2109" s="232"/>
      <c r="G2109" s="231"/>
    </row>
    <row r="2110" spans="1:7" x14ac:dyDescent="0.2">
      <c r="A2110" s="225"/>
      <c r="B2110" s="226"/>
      <c r="C2110" s="227"/>
      <c r="D2110" s="228"/>
      <c r="E2110" s="229"/>
      <c r="F2110" s="232"/>
      <c r="G2110" s="231"/>
    </row>
    <row r="2111" spans="1:7" ht="63" x14ac:dyDescent="0.2">
      <c r="A2111" s="218" t="s">
        <v>1022</v>
      </c>
      <c r="B2111" s="275" t="s">
        <v>2244</v>
      </c>
      <c r="C2111" s="220" t="s">
        <v>703</v>
      </c>
      <c r="D2111" s="221" t="s">
        <v>28</v>
      </c>
      <c r="E2111" s="222">
        <v>1</v>
      </c>
      <c r="F2111" s="223"/>
      <c r="G2111" s="224">
        <f>SUM(G2112:G2116)</f>
        <v>270.63</v>
      </c>
    </row>
    <row r="2112" spans="1:7" x14ac:dyDescent="0.2">
      <c r="A2112" s="284" t="s">
        <v>2170</v>
      </c>
      <c r="B2112" s="276" t="s">
        <v>3301</v>
      </c>
      <c r="C2112" s="256" t="s">
        <v>3302</v>
      </c>
      <c r="D2112" s="257" t="s">
        <v>28</v>
      </c>
      <c r="E2112" s="229">
        <v>1</v>
      </c>
      <c r="F2112" s="259">
        <v>1.47</v>
      </c>
      <c r="G2112" s="231">
        <f t="shared" ref="G2112:G2116" si="223">ROUND(E2112*F2112,2)</f>
        <v>1.47</v>
      </c>
    </row>
    <row r="2113" spans="1:7" x14ac:dyDescent="0.2">
      <c r="A2113" s="284" t="s">
        <v>2173</v>
      </c>
      <c r="B2113" s="235" t="s">
        <v>328</v>
      </c>
      <c r="C2113" s="256" t="s">
        <v>3303</v>
      </c>
      <c r="D2113" s="257" t="s">
        <v>28</v>
      </c>
      <c r="E2113" s="229">
        <v>1</v>
      </c>
      <c r="F2113" s="259">
        <v>180</v>
      </c>
      <c r="G2113" s="231">
        <f t="shared" si="223"/>
        <v>180</v>
      </c>
    </row>
    <row r="2114" spans="1:7" ht="22.5" x14ac:dyDescent="0.2">
      <c r="A2114" s="284" t="s">
        <v>2176</v>
      </c>
      <c r="B2114" s="235" t="s">
        <v>328</v>
      </c>
      <c r="C2114" s="256" t="s">
        <v>3304</v>
      </c>
      <c r="D2114" s="257" t="s">
        <v>28</v>
      </c>
      <c r="E2114" s="229">
        <v>1</v>
      </c>
      <c r="F2114" s="259">
        <v>26.04</v>
      </c>
      <c r="G2114" s="231">
        <f t="shared" si="223"/>
        <v>26.04</v>
      </c>
    </row>
    <row r="2115" spans="1:7" x14ac:dyDescent="0.2">
      <c r="A2115" s="284" t="s">
        <v>2179</v>
      </c>
      <c r="B2115" s="235" t="s">
        <v>2171</v>
      </c>
      <c r="C2115" s="227" t="s">
        <v>2172</v>
      </c>
      <c r="D2115" s="236" t="s">
        <v>1532</v>
      </c>
      <c r="E2115" s="229">
        <v>2</v>
      </c>
      <c r="F2115" s="230">
        <v>19.11</v>
      </c>
      <c r="G2115" s="231">
        <f t="shared" si="223"/>
        <v>38.22</v>
      </c>
    </row>
    <row r="2116" spans="1:7" x14ac:dyDescent="0.2">
      <c r="A2116" s="284" t="s">
        <v>2182</v>
      </c>
      <c r="B2116" s="235" t="s">
        <v>2174</v>
      </c>
      <c r="C2116" s="256" t="s">
        <v>2175</v>
      </c>
      <c r="D2116" s="257" t="s">
        <v>1532</v>
      </c>
      <c r="E2116" s="229">
        <v>2</v>
      </c>
      <c r="F2116" s="232">
        <v>12.45</v>
      </c>
      <c r="G2116" s="231">
        <f t="shared" si="223"/>
        <v>24.9</v>
      </c>
    </row>
    <row r="2117" spans="1:7" x14ac:dyDescent="0.2">
      <c r="A2117" s="225"/>
      <c r="B2117" s="226"/>
      <c r="C2117" s="227"/>
      <c r="D2117" s="228"/>
      <c r="E2117" s="229"/>
      <c r="F2117" s="232"/>
      <c r="G2117" s="231"/>
    </row>
    <row r="2118" spans="1:7" x14ac:dyDescent="0.2">
      <c r="A2118" s="225"/>
      <c r="B2118" s="226"/>
      <c r="C2118" s="227"/>
      <c r="D2118" s="228"/>
      <c r="E2118" s="229"/>
      <c r="F2118" s="232"/>
      <c r="G2118" s="231"/>
    </row>
    <row r="2119" spans="1:7" ht="63" x14ac:dyDescent="0.2">
      <c r="A2119" s="218" t="s">
        <v>1023</v>
      </c>
      <c r="B2119" s="275" t="s">
        <v>2244</v>
      </c>
      <c r="C2119" s="220" t="s">
        <v>704</v>
      </c>
      <c r="D2119" s="221" t="s">
        <v>28</v>
      </c>
      <c r="E2119" s="222">
        <v>1</v>
      </c>
      <c r="F2119" s="223"/>
      <c r="G2119" s="224">
        <f>SUM(G2120:G2124)</f>
        <v>312.46000000000004</v>
      </c>
    </row>
    <row r="2120" spans="1:7" x14ac:dyDescent="0.2">
      <c r="A2120" s="284" t="s">
        <v>2170</v>
      </c>
      <c r="B2120" s="276" t="s">
        <v>3301</v>
      </c>
      <c r="C2120" s="256" t="s">
        <v>3302</v>
      </c>
      <c r="D2120" s="257" t="s">
        <v>28</v>
      </c>
      <c r="E2120" s="229">
        <v>1</v>
      </c>
      <c r="F2120" s="259">
        <v>1.47</v>
      </c>
      <c r="G2120" s="231">
        <f t="shared" ref="G2120:G2124" si="224">ROUND(E2120*F2120,2)</f>
        <v>1.47</v>
      </c>
    </row>
    <row r="2121" spans="1:7" x14ac:dyDescent="0.2">
      <c r="A2121" s="284" t="s">
        <v>2173</v>
      </c>
      <c r="B2121" s="235" t="s">
        <v>328</v>
      </c>
      <c r="C2121" s="256" t="s">
        <v>3303</v>
      </c>
      <c r="D2121" s="257" t="s">
        <v>28</v>
      </c>
      <c r="E2121" s="229">
        <v>1</v>
      </c>
      <c r="F2121" s="259">
        <v>180</v>
      </c>
      <c r="G2121" s="231">
        <f t="shared" si="224"/>
        <v>180</v>
      </c>
    </row>
    <row r="2122" spans="1:7" ht="22.5" x14ac:dyDescent="0.2">
      <c r="A2122" s="284" t="s">
        <v>2176</v>
      </c>
      <c r="B2122" s="235" t="s">
        <v>328</v>
      </c>
      <c r="C2122" s="256" t="s">
        <v>3304</v>
      </c>
      <c r="D2122" s="257" t="s">
        <v>28</v>
      </c>
      <c r="E2122" s="229">
        <v>2</v>
      </c>
      <c r="F2122" s="259">
        <v>26.04</v>
      </c>
      <c r="G2122" s="231">
        <f t="shared" si="224"/>
        <v>52.08</v>
      </c>
    </row>
    <row r="2123" spans="1:7" x14ac:dyDescent="0.2">
      <c r="A2123" s="284" t="s">
        <v>2179</v>
      </c>
      <c r="B2123" s="235" t="s">
        <v>2171</v>
      </c>
      <c r="C2123" s="227" t="s">
        <v>2172</v>
      </c>
      <c r="D2123" s="236" t="s">
        <v>1532</v>
      </c>
      <c r="E2123" s="229">
        <v>2.5</v>
      </c>
      <c r="F2123" s="230">
        <v>19.11</v>
      </c>
      <c r="G2123" s="231">
        <f t="shared" si="224"/>
        <v>47.78</v>
      </c>
    </row>
    <row r="2124" spans="1:7" x14ac:dyDescent="0.2">
      <c r="A2124" s="284" t="s">
        <v>2182</v>
      </c>
      <c r="B2124" s="235" t="s">
        <v>2174</v>
      </c>
      <c r="C2124" s="256" t="s">
        <v>2175</v>
      </c>
      <c r="D2124" s="257" t="s">
        <v>1532</v>
      </c>
      <c r="E2124" s="229">
        <v>2.5</v>
      </c>
      <c r="F2124" s="232">
        <v>12.45</v>
      </c>
      <c r="G2124" s="231">
        <f t="shared" si="224"/>
        <v>31.13</v>
      </c>
    </row>
    <row r="2125" spans="1:7" x14ac:dyDescent="0.2">
      <c r="A2125" s="225"/>
      <c r="B2125" s="226"/>
      <c r="C2125" s="227"/>
      <c r="D2125" s="228"/>
      <c r="E2125" s="229"/>
      <c r="F2125" s="232"/>
      <c r="G2125" s="231"/>
    </row>
    <row r="2126" spans="1:7" x14ac:dyDescent="0.2">
      <c r="A2126" s="225"/>
      <c r="B2126" s="226"/>
      <c r="C2126" s="227"/>
      <c r="D2126" s="228"/>
      <c r="E2126" s="229"/>
      <c r="F2126" s="232"/>
      <c r="G2126" s="231"/>
    </row>
    <row r="2127" spans="1:7" ht="42" x14ac:dyDescent="0.2">
      <c r="A2127" s="218" t="s">
        <v>1024</v>
      </c>
      <c r="B2127" s="275" t="s">
        <v>3305</v>
      </c>
      <c r="C2127" s="220" t="s">
        <v>706</v>
      </c>
      <c r="D2127" s="221" t="s">
        <v>28</v>
      </c>
      <c r="E2127" s="222">
        <v>1</v>
      </c>
      <c r="F2127" s="223"/>
      <c r="G2127" s="224">
        <f>SUM(G2128:G2131)</f>
        <v>49.61</v>
      </c>
    </row>
    <row r="2128" spans="1:7" x14ac:dyDescent="0.2">
      <c r="A2128" s="284" t="s">
        <v>2170</v>
      </c>
      <c r="B2128" s="276" t="s">
        <v>3301</v>
      </c>
      <c r="C2128" s="256" t="s">
        <v>3302</v>
      </c>
      <c r="D2128" s="257" t="s">
        <v>28</v>
      </c>
      <c r="E2128" s="229">
        <v>1</v>
      </c>
      <c r="F2128" s="259">
        <v>1.47</v>
      </c>
      <c r="G2128" s="231">
        <f>ROUND(E2128*F2128,2)</f>
        <v>1.47</v>
      </c>
    </row>
    <row r="2129" spans="1:7" ht="22.5" x14ac:dyDescent="0.2">
      <c r="A2129" s="284" t="s">
        <v>2173</v>
      </c>
      <c r="B2129" s="276" t="s">
        <v>328</v>
      </c>
      <c r="C2129" s="256" t="s">
        <v>3306</v>
      </c>
      <c r="D2129" s="257" t="s">
        <v>28</v>
      </c>
      <c r="E2129" s="229">
        <v>1</v>
      </c>
      <c r="F2129" s="259">
        <v>26.04</v>
      </c>
      <c r="G2129" s="231">
        <f>ROUND(E2129*F2129,2)</f>
        <v>26.04</v>
      </c>
    </row>
    <row r="2130" spans="1:7" x14ac:dyDescent="0.2">
      <c r="A2130" s="239" t="s">
        <v>2176</v>
      </c>
      <c r="B2130" s="235" t="s">
        <v>2171</v>
      </c>
      <c r="C2130" s="227" t="s">
        <v>2172</v>
      </c>
      <c r="D2130" s="236" t="s">
        <v>1532</v>
      </c>
      <c r="E2130" s="229">
        <v>0.7</v>
      </c>
      <c r="F2130" s="230">
        <v>19.11</v>
      </c>
      <c r="G2130" s="231">
        <f>ROUND(E2130*F2130,2)</f>
        <v>13.38</v>
      </c>
    </row>
    <row r="2131" spans="1:7" x14ac:dyDescent="0.2">
      <c r="A2131" s="284" t="s">
        <v>2179</v>
      </c>
      <c r="B2131" s="235" t="s">
        <v>2174</v>
      </c>
      <c r="C2131" s="256" t="s">
        <v>2175</v>
      </c>
      <c r="D2131" s="257" t="s">
        <v>1532</v>
      </c>
      <c r="E2131" s="229">
        <v>0.7</v>
      </c>
      <c r="F2131" s="232">
        <v>12.45</v>
      </c>
      <c r="G2131" s="231">
        <f>ROUND(E2131*F2131,2)</f>
        <v>8.7200000000000006</v>
      </c>
    </row>
    <row r="2132" spans="1:7" x14ac:dyDescent="0.2">
      <c r="A2132" s="225"/>
      <c r="B2132" s="226"/>
      <c r="C2132" s="227"/>
      <c r="D2132" s="228"/>
      <c r="E2132" s="229"/>
      <c r="F2132" s="232"/>
      <c r="G2132" s="231"/>
    </row>
    <row r="2133" spans="1:7" x14ac:dyDescent="0.2">
      <c r="A2133" s="225"/>
      <c r="B2133" s="226"/>
      <c r="C2133" s="227"/>
      <c r="D2133" s="228"/>
      <c r="E2133" s="229"/>
      <c r="F2133" s="232"/>
      <c r="G2133" s="231"/>
    </row>
    <row r="2134" spans="1:7" ht="42" x14ac:dyDescent="0.2">
      <c r="A2134" s="218" t="s">
        <v>1025</v>
      </c>
      <c r="B2134" s="275" t="s">
        <v>3305</v>
      </c>
      <c r="C2134" s="220" t="s">
        <v>707</v>
      </c>
      <c r="D2134" s="221" t="s">
        <v>28</v>
      </c>
      <c r="E2134" s="222">
        <v>1</v>
      </c>
      <c r="F2134" s="223"/>
      <c r="G2134" s="224">
        <f>SUM(G2135:G2138)</f>
        <v>91.419999999999987</v>
      </c>
    </row>
    <row r="2135" spans="1:7" x14ac:dyDescent="0.2">
      <c r="A2135" s="284" t="s">
        <v>2170</v>
      </c>
      <c r="B2135" s="276" t="s">
        <v>3301</v>
      </c>
      <c r="C2135" s="256" t="s">
        <v>3302</v>
      </c>
      <c r="D2135" s="257" t="s">
        <v>28</v>
      </c>
      <c r="E2135" s="229">
        <v>1</v>
      </c>
      <c r="F2135" s="259">
        <v>1.47</v>
      </c>
      <c r="G2135" s="231">
        <f>ROUND(E2135*F2135,2)</f>
        <v>1.47</v>
      </c>
    </row>
    <row r="2136" spans="1:7" ht="22.5" x14ac:dyDescent="0.2">
      <c r="A2136" s="284" t="s">
        <v>2173</v>
      </c>
      <c r="B2136" s="276" t="s">
        <v>328</v>
      </c>
      <c r="C2136" s="256" t="s">
        <v>3306</v>
      </c>
      <c r="D2136" s="257" t="s">
        <v>28</v>
      </c>
      <c r="E2136" s="229">
        <v>2</v>
      </c>
      <c r="F2136" s="259">
        <v>26.04</v>
      </c>
      <c r="G2136" s="231">
        <f>ROUND(E2136*F2136,2)</f>
        <v>52.08</v>
      </c>
    </row>
    <row r="2137" spans="1:7" x14ac:dyDescent="0.2">
      <c r="A2137" s="239" t="s">
        <v>2176</v>
      </c>
      <c r="B2137" s="235" t="s">
        <v>2171</v>
      </c>
      <c r="C2137" s="227" t="s">
        <v>2172</v>
      </c>
      <c r="D2137" s="236" t="s">
        <v>1532</v>
      </c>
      <c r="E2137" s="229">
        <v>1.2</v>
      </c>
      <c r="F2137" s="230">
        <v>19.11</v>
      </c>
      <c r="G2137" s="231">
        <f>ROUND(E2137*F2137,2)</f>
        <v>22.93</v>
      </c>
    </row>
    <row r="2138" spans="1:7" x14ac:dyDescent="0.2">
      <c r="A2138" s="284" t="s">
        <v>2179</v>
      </c>
      <c r="B2138" s="235" t="s">
        <v>2174</v>
      </c>
      <c r="C2138" s="256" t="s">
        <v>2175</v>
      </c>
      <c r="D2138" s="257" t="s">
        <v>1532</v>
      </c>
      <c r="E2138" s="229">
        <v>1.2</v>
      </c>
      <c r="F2138" s="232">
        <v>12.45</v>
      </c>
      <c r="G2138" s="231">
        <f>ROUND(E2138*F2138,2)</f>
        <v>14.94</v>
      </c>
    </row>
    <row r="2139" spans="1:7" x14ac:dyDescent="0.2">
      <c r="A2139" s="225"/>
      <c r="B2139" s="226"/>
      <c r="C2139" s="227"/>
      <c r="D2139" s="228"/>
      <c r="E2139" s="229"/>
      <c r="F2139" s="232"/>
      <c r="G2139" s="231"/>
    </row>
    <row r="2140" spans="1:7" x14ac:dyDescent="0.2">
      <c r="A2140" s="225"/>
      <c r="B2140" s="226"/>
      <c r="C2140" s="227"/>
      <c r="D2140" s="228"/>
      <c r="E2140" s="229"/>
      <c r="F2140" s="232"/>
      <c r="G2140" s="231"/>
    </row>
    <row r="2141" spans="1:7" ht="42" x14ac:dyDescent="0.2">
      <c r="A2141" s="218" t="s">
        <v>1026</v>
      </c>
      <c r="B2141" s="275" t="s">
        <v>3305</v>
      </c>
      <c r="C2141" s="220" t="s">
        <v>708</v>
      </c>
      <c r="D2141" s="221" t="s">
        <v>28</v>
      </c>
      <c r="E2141" s="222">
        <v>1</v>
      </c>
      <c r="F2141" s="223"/>
      <c r="G2141" s="224">
        <f>SUM(G2142:G2146)</f>
        <v>113.61000000000001</v>
      </c>
    </row>
    <row r="2142" spans="1:7" x14ac:dyDescent="0.2">
      <c r="A2142" s="284" t="s">
        <v>2170</v>
      </c>
      <c r="B2142" s="276" t="s">
        <v>3307</v>
      </c>
      <c r="C2142" s="256" t="s">
        <v>3308</v>
      </c>
      <c r="D2142" s="257" t="s">
        <v>28</v>
      </c>
      <c r="E2142" s="229">
        <v>1</v>
      </c>
      <c r="F2142" s="259">
        <v>2.92</v>
      </c>
      <c r="G2142" s="231">
        <f t="shared" ref="G2142:G2146" si="225">ROUND(E2142*F2142,2)</f>
        <v>2.92</v>
      </c>
    </row>
    <row r="2143" spans="1:7" ht="22.5" x14ac:dyDescent="0.2">
      <c r="A2143" s="284" t="s">
        <v>2173</v>
      </c>
      <c r="B2143" s="276" t="s">
        <v>328</v>
      </c>
      <c r="C2143" s="256" t="s">
        <v>3306</v>
      </c>
      <c r="D2143" s="257" t="s">
        <v>28</v>
      </c>
      <c r="E2143" s="229">
        <v>1</v>
      </c>
      <c r="F2143" s="259">
        <v>26.04</v>
      </c>
      <c r="G2143" s="231">
        <f t="shared" si="225"/>
        <v>26.04</v>
      </c>
    </row>
    <row r="2144" spans="1:7" x14ac:dyDescent="0.2">
      <c r="A2144" s="284" t="s">
        <v>2176</v>
      </c>
      <c r="B2144" s="235" t="s">
        <v>328</v>
      </c>
      <c r="C2144" s="237" t="s">
        <v>3309</v>
      </c>
      <c r="D2144" s="238" t="s">
        <v>28</v>
      </c>
      <c r="E2144" s="229">
        <v>1</v>
      </c>
      <c r="F2144" s="279">
        <v>21.53</v>
      </c>
      <c r="G2144" s="231">
        <f t="shared" si="225"/>
        <v>21.53</v>
      </c>
    </row>
    <row r="2145" spans="1:7" x14ac:dyDescent="0.2">
      <c r="A2145" s="284" t="s">
        <v>2182</v>
      </c>
      <c r="B2145" s="235" t="s">
        <v>2171</v>
      </c>
      <c r="C2145" s="227" t="s">
        <v>2172</v>
      </c>
      <c r="D2145" s="236" t="s">
        <v>1532</v>
      </c>
      <c r="E2145" s="229">
        <v>2</v>
      </c>
      <c r="F2145" s="230">
        <v>19.11</v>
      </c>
      <c r="G2145" s="231">
        <f t="shared" si="225"/>
        <v>38.22</v>
      </c>
    </row>
    <row r="2146" spans="1:7" x14ac:dyDescent="0.2">
      <c r="A2146" s="284" t="s">
        <v>2185</v>
      </c>
      <c r="B2146" s="235" t="s">
        <v>2174</v>
      </c>
      <c r="C2146" s="256" t="s">
        <v>2175</v>
      </c>
      <c r="D2146" s="257" t="s">
        <v>1532</v>
      </c>
      <c r="E2146" s="229">
        <v>2</v>
      </c>
      <c r="F2146" s="232">
        <v>12.45</v>
      </c>
      <c r="G2146" s="231">
        <f t="shared" si="225"/>
        <v>24.9</v>
      </c>
    </row>
    <row r="2147" spans="1:7" x14ac:dyDescent="0.2">
      <c r="A2147" s="225"/>
      <c r="B2147" s="226"/>
      <c r="C2147" s="227"/>
      <c r="D2147" s="228"/>
      <c r="E2147" s="229"/>
      <c r="F2147" s="232"/>
      <c r="G2147" s="231"/>
    </row>
    <row r="2148" spans="1:7" x14ac:dyDescent="0.2">
      <c r="A2148" s="225"/>
      <c r="B2148" s="226"/>
      <c r="C2148" s="227"/>
      <c r="D2148" s="228"/>
      <c r="E2148" s="229"/>
      <c r="F2148" s="232"/>
      <c r="G2148" s="231"/>
    </row>
    <row r="2149" spans="1:7" ht="42" x14ac:dyDescent="0.2">
      <c r="A2149" s="218" t="s">
        <v>1027</v>
      </c>
      <c r="B2149" s="275" t="s">
        <v>3305</v>
      </c>
      <c r="C2149" s="220" t="s">
        <v>709</v>
      </c>
      <c r="D2149" s="221" t="s">
        <v>28</v>
      </c>
      <c r="E2149" s="222">
        <v>1</v>
      </c>
      <c r="F2149" s="223"/>
      <c r="G2149" s="224">
        <f>SUM(G2150:G2154)</f>
        <v>155.44</v>
      </c>
    </row>
    <row r="2150" spans="1:7" x14ac:dyDescent="0.2">
      <c r="A2150" s="284" t="s">
        <v>2170</v>
      </c>
      <c r="B2150" s="276" t="s">
        <v>3307</v>
      </c>
      <c r="C2150" s="256" t="s">
        <v>3308</v>
      </c>
      <c r="D2150" s="257" t="s">
        <v>28</v>
      </c>
      <c r="E2150" s="229">
        <v>1</v>
      </c>
      <c r="F2150" s="259">
        <v>2.92</v>
      </c>
      <c r="G2150" s="231">
        <f t="shared" ref="G2150:G2154" si="226">ROUND(E2150*F2150,2)</f>
        <v>2.92</v>
      </c>
    </row>
    <row r="2151" spans="1:7" ht="22.5" x14ac:dyDescent="0.2">
      <c r="A2151" s="284" t="s">
        <v>2173</v>
      </c>
      <c r="B2151" s="276" t="s">
        <v>328</v>
      </c>
      <c r="C2151" s="256" t="s">
        <v>3306</v>
      </c>
      <c r="D2151" s="257" t="s">
        <v>28</v>
      </c>
      <c r="E2151" s="229">
        <v>2</v>
      </c>
      <c r="F2151" s="259">
        <v>26.04</v>
      </c>
      <c r="G2151" s="231">
        <f t="shared" si="226"/>
        <v>52.08</v>
      </c>
    </row>
    <row r="2152" spans="1:7" x14ac:dyDescent="0.2">
      <c r="A2152" s="284" t="s">
        <v>2176</v>
      </c>
      <c r="B2152" s="235" t="s">
        <v>328</v>
      </c>
      <c r="C2152" s="237" t="s">
        <v>3309</v>
      </c>
      <c r="D2152" s="238" t="s">
        <v>28</v>
      </c>
      <c r="E2152" s="229">
        <v>1</v>
      </c>
      <c r="F2152" s="279">
        <v>21.53</v>
      </c>
      <c r="G2152" s="231">
        <f t="shared" si="226"/>
        <v>21.53</v>
      </c>
    </row>
    <row r="2153" spans="1:7" x14ac:dyDescent="0.2">
      <c r="A2153" s="284" t="s">
        <v>2182</v>
      </c>
      <c r="B2153" s="235" t="s">
        <v>2171</v>
      </c>
      <c r="C2153" s="227" t="s">
        <v>2172</v>
      </c>
      <c r="D2153" s="236" t="s">
        <v>1532</v>
      </c>
      <c r="E2153" s="229">
        <v>2.5</v>
      </c>
      <c r="F2153" s="230">
        <v>19.11</v>
      </c>
      <c r="G2153" s="231">
        <f t="shared" si="226"/>
        <v>47.78</v>
      </c>
    </row>
    <row r="2154" spans="1:7" x14ac:dyDescent="0.2">
      <c r="A2154" s="284" t="s">
        <v>2185</v>
      </c>
      <c r="B2154" s="235" t="s">
        <v>2174</v>
      </c>
      <c r="C2154" s="256" t="s">
        <v>2175</v>
      </c>
      <c r="D2154" s="257" t="s">
        <v>1532</v>
      </c>
      <c r="E2154" s="229">
        <v>2.5</v>
      </c>
      <c r="F2154" s="232">
        <v>12.45</v>
      </c>
      <c r="G2154" s="231">
        <f t="shared" si="226"/>
        <v>31.13</v>
      </c>
    </row>
    <row r="2155" spans="1:7" x14ac:dyDescent="0.2">
      <c r="A2155" s="225"/>
      <c r="B2155" s="226"/>
      <c r="C2155" s="227"/>
      <c r="D2155" s="228"/>
      <c r="E2155" s="229"/>
      <c r="F2155" s="232"/>
      <c r="G2155" s="231"/>
    </row>
    <row r="2156" spans="1:7" x14ac:dyDescent="0.2">
      <c r="A2156" s="225"/>
      <c r="B2156" s="226"/>
      <c r="C2156" s="227"/>
      <c r="D2156" s="228"/>
      <c r="E2156" s="229"/>
      <c r="F2156" s="232"/>
      <c r="G2156" s="231"/>
    </row>
    <row r="2157" spans="1:7" ht="42" x14ac:dyDescent="0.2">
      <c r="A2157" s="218" t="s">
        <v>3310</v>
      </c>
      <c r="B2157" s="275" t="s">
        <v>3305</v>
      </c>
      <c r="C2157" s="220" t="s">
        <v>3311</v>
      </c>
      <c r="D2157" s="221" t="s">
        <v>28</v>
      </c>
      <c r="E2157" s="222">
        <v>1</v>
      </c>
      <c r="F2157" s="223"/>
      <c r="G2157" s="224">
        <f>SUM(G2158:G2162)</f>
        <v>119.66999999999999</v>
      </c>
    </row>
    <row r="2158" spans="1:7" ht="22.5" x14ac:dyDescent="0.2">
      <c r="A2158" s="284" t="s">
        <v>2170</v>
      </c>
      <c r="B2158" s="276" t="s">
        <v>3312</v>
      </c>
      <c r="C2158" s="256" t="s">
        <v>3313</v>
      </c>
      <c r="D2158" s="257" t="s">
        <v>28</v>
      </c>
      <c r="E2158" s="229">
        <v>1</v>
      </c>
      <c r="F2158" s="259">
        <v>8.98</v>
      </c>
      <c r="G2158" s="231">
        <f t="shared" ref="G2158:G2162" si="227">ROUND(E2158*F2158,2)</f>
        <v>8.98</v>
      </c>
    </row>
    <row r="2159" spans="1:7" ht="22.5" x14ac:dyDescent="0.2">
      <c r="A2159" s="284" t="s">
        <v>2173</v>
      </c>
      <c r="B2159" s="276" t="s">
        <v>328</v>
      </c>
      <c r="C2159" s="256" t="s">
        <v>3306</v>
      </c>
      <c r="D2159" s="257" t="s">
        <v>28</v>
      </c>
      <c r="E2159" s="229">
        <v>1</v>
      </c>
      <c r="F2159" s="259">
        <v>26.04</v>
      </c>
      <c r="G2159" s="231">
        <f t="shared" si="227"/>
        <v>26.04</v>
      </c>
    </row>
    <row r="2160" spans="1:7" x14ac:dyDescent="0.2">
      <c r="A2160" s="284" t="s">
        <v>2176</v>
      </c>
      <c r="B2160" s="235" t="s">
        <v>328</v>
      </c>
      <c r="C2160" s="237" t="s">
        <v>3309</v>
      </c>
      <c r="D2160" s="238" t="s">
        <v>28</v>
      </c>
      <c r="E2160" s="229">
        <v>1</v>
      </c>
      <c r="F2160" s="279">
        <v>21.53</v>
      </c>
      <c r="G2160" s="231">
        <f t="shared" si="227"/>
        <v>21.53</v>
      </c>
    </row>
    <row r="2161" spans="1:7" x14ac:dyDescent="0.2">
      <c r="A2161" s="284" t="s">
        <v>2182</v>
      </c>
      <c r="B2161" s="235" t="s">
        <v>2171</v>
      </c>
      <c r="C2161" s="227" t="s">
        <v>2172</v>
      </c>
      <c r="D2161" s="236" t="s">
        <v>1532</v>
      </c>
      <c r="E2161" s="229">
        <v>2</v>
      </c>
      <c r="F2161" s="230">
        <v>19.11</v>
      </c>
      <c r="G2161" s="231">
        <f t="shared" si="227"/>
        <v>38.22</v>
      </c>
    </row>
    <row r="2162" spans="1:7" x14ac:dyDescent="0.2">
      <c r="A2162" s="284" t="s">
        <v>2185</v>
      </c>
      <c r="B2162" s="235" t="s">
        <v>2174</v>
      </c>
      <c r="C2162" s="256" t="s">
        <v>2175</v>
      </c>
      <c r="D2162" s="257" t="s">
        <v>1532</v>
      </c>
      <c r="E2162" s="229">
        <v>2</v>
      </c>
      <c r="F2162" s="232">
        <v>12.45</v>
      </c>
      <c r="G2162" s="231">
        <f t="shared" si="227"/>
        <v>24.9</v>
      </c>
    </row>
    <row r="2163" spans="1:7" x14ac:dyDescent="0.2">
      <c r="A2163" s="225"/>
      <c r="B2163" s="226"/>
      <c r="C2163" s="227"/>
      <c r="D2163" s="228"/>
      <c r="E2163" s="229"/>
      <c r="F2163" s="232"/>
      <c r="G2163" s="231"/>
    </row>
    <row r="2164" spans="1:7" x14ac:dyDescent="0.2">
      <c r="A2164" s="225"/>
      <c r="B2164" s="226"/>
      <c r="C2164" s="227"/>
      <c r="D2164" s="228"/>
      <c r="E2164" s="229"/>
      <c r="F2164" s="232"/>
      <c r="G2164" s="231"/>
    </row>
    <row r="2165" spans="1:7" ht="84" x14ac:dyDescent="0.2">
      <c r="A2165" s="218" t="s">
        <v>1028</v>
      </c>
      <c r="B2165" s="233" t="s">
        <v>3314</v>
      </c>
      <c r="C2165" s="220" t="s">
        <v>2054</v>
      </c>
      <c r="D2165" s="221" t="s">
        <v>28</v>
      </c>
      <c r="E2165" s="222">
        <v>1</v>
      </c>
      <c r="F2165" s="223"/>
      <c r="G2165" s="224">
        <f>SUM(G2166:G2168)</f>
        <v>128.06</v>
      </c>
    </row>
    <row r="2166" spans="1:7" ht="22.5" x14ac:dyDescent="0.2">
      <c r="A2166" s="266" t="s">
        <v>2170</v>
      </c>
      <c r="B2166" s="235" t="s">
        <v>328</v>
      </c>
      <c r="C2166" s="237" t="s">
        <v>3315</v>
      </c>
      <c r="D2166" s="238" t="s">
        <v>12</v>
      </c>
      <c r="E2166" s="240">
        <v>1</v>
      </c>
      <c r="F2166" s="232">
        <v>121.19</v>
      </c>
      <c r="G2166" s="231">
        <f t="shared" ref="G2166:G2168" si="228">ROUND(E2166*F2166,2)</f>
        <v>121.19</v>
      </c>
    </row>
    <row r="2167" spans="1:7" x14ac:dyDescent="0.2">
      <c r="A2167" s="266" t="s">
        <v>2173</v>
      </c>
      <c r="B2167" s="235" t="s">
        <v>3316</v>
      </c>
      <c r="C2167" s="237" t="s">
        <v>3317</v>
      </c>
      <c r="D2167" s="238" t="s">
        <v>1532</v>
      </c>
      <c r="E2167" s="240">
        <v>0.2</v>
      </c>
      <c r="F2167" s="232">
        <v>21.91</v>
      </c>
      <c r="G2167" s="231">
        <f t="shared" si="228"/>
        <v>4.38</v>
      </c>
    </row>
    <row r="2168" spans="1:7" ht="22.5" x14ac:dyDescent="0.2">
      <c r="A2168" s="266" t="s">
        <v>2176</v>
      </c>
      <c r="B2168" s="235" t="s">
        <v>2971</v>
      </c>
      <c r="C2168" s="237" t="s">
        <v>2972</v>
      </c>
      <c r="D2168" s="238" t="s">
        <v>1532</v>
      </c>
      <c r="E2168" s="240">
        <v>0.2</v>
      </c>
      <c r="F2168" s="232">
        <v>12.45</v>
      </c>
      <c r="G2168" s="231">
        <f t="shared" si="228"/>
        <v>2.4900000000000002</v>
      </c>
    </row>
    <row r="2169" spans="1:7" x14ac:dyDescent="0.2">
      <c r="A2169" s="225"/>
      <c r="B2169" s="226"/>
      <c r="C2169" s="227"/>
      <c r="D2169" s="228"/>
      <c r="E2169" s="229"/>
      <c r="F2169" s="232"/>
      <c r="G2169" s="231"/>
    </row>
    <row r="2170" spans="1:7" x14ac:dyDescent="0.2">
      <c r="A2170" s="225"/>
      <c r="B2170" s="226"/>
      <c r="C2170" s="227"/>
      <c r="D2170" s="228"/>
      <c r="E2170" s="229"/>
      <c r="F2170" s="232"/>
      <c r="G2170" s="231"/>
    </row>
    <row r="2171" spans="1:7" ht="115.5" x14ac:dyDescent="0.2">
      <c r="A2171" s="218" t="s">
        <v>1029</v>
      </c>
      <c r="B2171" s="275" t="s">
        <v>3233</v>
      </c>
      <c r="C2171" s="220" t="s">
        <v>3318</v>
      </c>
      <c r="D2171" s="221" t="s">
        <v>12</v>
      </c>
      <c r="E2171" s="222">
        <v>1</v>
      </c>
      <c r="F2171" s="223"/>
      <c r="G2171" s="224">
        <f>SUM(G2172:G2175)</f>
        <v>15.370000000000001</v>
      </c>
    </row>
    <row r="2172" spans="1:7" ht="22.5" x14ac:dyDescent="0.2">
      <c r="A2172" s="241" t="s">
        <v>2170</v>
      </c>
      <c r="B2172" s="276" t="s">
        <v>2971</v>
      </c>
      <c r="C2172" s="237" t="s">
        <v>2972</v>
      </c>
      <c r="D2172" s="238" t="s">
        <v>1532</v>
      </c>
      <c r="E2172" s="240">
        <v>0.14000000000000001</v>
      </c>
      <c r="F2172" s="230">
        <v>14.57</v>
      </c>
      <c r="G2172" s="259">
        <f>ROUND(E2172*F2172,2)</f>
        <v>2.04</v>
      </c>
    </row>
    <row r="2173" spans="1:7" x14ac:dyDescent="0.2">
      <c r="A2173" s="241" t="s">
        <v>2173</v>
      </c>
      <c r="B2173" s="276" t="s">
        <v>3234</v>
      </c>
      <c r="C2173" s="237" t="s">
        <v>3235</v>
      </c>
      <c r="D2173" s="238" t="s">
        <v>29</v>
      </c>
      <c r="E2173" s="240">
        <v>0.1</v>
      </c>
      <c r="F2173" s="231">
        <v>12.73</v>
      </c>
      <c r="G2173" s="259">
        <f>ROUND(E2173*F2173,2)</f>
        <v>1.27</v>
      </c>
    </row>
    <row r="2174" spans="1:7" x14ac:dyDescent="0.2">
      <c r="A2174" s="241" t="s">
        <v>2176</v>
      </c>
      <c r="B2174" s="276" t="s">
        <v>2171</v>
      </c>
      <c r="C2174" s="237" t="s">
        <v>3236</v>
      </c>
      <c r="D2174" s="238" t="s">
        <v>1532</v>
      </c>
      <c r="E2174" s="240">
        <v>0.14000000000000001</v>
      </c>
      <c r="F2174" s="230">
        <v>19.11</v>
      </c>
      <c r="G2174" s="259">
        <f>ROUND(E2174*F2174,2)</f>
        <v>2.68</v>
      </c>
    </row>
    <row r="2175" spans="1:7" ht="22.5" x14ac:dyDescent="0.2">
      <c r="A2175" s="241" t="s">
        <v>2179</v>
      </c>
      <c r="B2175" s="276" t="s">
        <v>328</v>
      </c>
      <c r="C2175" s="237" t="s">
        <v>3319</v>
      </c>
      <c r="D2175" s="238" t="s">
        <v>12</v>
      </c>
      <c r="E2175" s="240">
        <v>1.05</v>
      </c>
      <c r="F2175" s="230">
        <v>8.93</v>
      </c>
      <c r="G2175" s="259">
        <f>ROUND(E2175*F2175,2)</f>
        <v>9.3800000000000008</v>
      </c>
    </row>
    <row r="2176" spans="1:7" x14ac:dyDescent="0.2">
      <c r="A2176" s="225"/>
      <c r="B2176" s="226"/>
      <c r="C2176" s="227"/>
      <c r="D2176" s="228"/>
      <c r="E2176" s="229"/>
      <c r="F2176" s="232"/>
      <c r="G2176" s="231"/>
    </row>
    <row r="2177" spans="1:7" x14ac:dyDescent="0.2">
      <c r="A2177" s="225"/>
      <c r="B2177" s="226"/>
      <c r="C2177" s="227"/>
      <c r="D2177" s="228"/>
      <c r="E2177" s="229"/>
      <c r="F2177" s="232"/>
      <c r="G2177" s="231"/>
    </row>
    <row r="2178" spans="1:7" ht="94.5" x14ac:dyDescent="0.2">
      <c r="A2178" s="218" t="s">
        <v>1030</v>
      </c>
      <c r="B2178" s="219" t="s">
        <v>2244</v>
      </c>
      <c r="C2178" s="220" t="s">
        <v>710</v>
      </c>
      <c r="D2178" s="221" t="s">
        <v>28</v>
      </c>
      <c r="E2178" s="222">
        <v>1</v>
      </c>
      <c r="F2178" s="223"/>
      <c r="G2178" s="224">
        <f>SUM(G2179:G2189)</f>
        <v>20345.45</v>
      </c>
    </row>
    <row r="2179" spans="1:7" x14ac:dyDescent="0.2">
      <c r="A2179" s="225" t="s">
        <v>2170</v>
      </c>
      <c r="B2179" s="226" t="s">
        <v>328</v>
      </c>
      <c r="C2179" s="227" t="s">
        <v>3320</v>
      </c>
      <c r="D2179" s="228" t="s">
        <v>28</v>
      </c>
      <c r="E2179" s="229">
        <v>1</v>
      </c>
      <c r="F2179" s="232">
        <v>10228.41</v>
      </c>
      <c r="G2179" s="231">
        <f t="shared" ref="G2179:G2189" si="229">ROUND(E2179*F2179,2)</f>
        <v>10228.41</v>
      </c>
    </row>
    <row r="2180" spans="1:7" x14ac:dyDescent="0.2">
      <c r="A2180" s="225" t="s">
        <v>2173</v>
      </c>
      <c r="B2180" s="226" t="s">
        <v>328</v>
      </c>
      <c r="C2180" s="227" t="s">
        <v>3321</v>
      </c>
      <c r="D2180" s="228" t="s">
        <v>28</v>
      </c>
      <c r="E2180" s="229">
        <v>1</v>
      </c>
      <c r="F2180" s="232">
        <v>94.76</v>
      </c>
      <c r="G2180" s="231">
        <f t="shared" si="229"/>
        <v>94.76</v>
      </c>
    </row>
    <row r="2181" spans="1:7" x14ac:dyDescent="0.2">
      <c r="A2181" s="225" t="s">
        <v>2176</v>
      </c>
      <c r="B2181" s="226" t="s">
        <v>328</v>
      </c>
      <c r="C2181" s="227" t="s">
        <v>3322</v>
      </c>
      <c r="D2181" s="228" t="s">
        <v>28</v>
      </c>
      <c r="E2181" s="229">
        <v>1</v>
      </c>
      <c r="F2181" s="232">
        <v>698.3</v>
      </c>
      <c r="G2181" s="231">
        <f t="shared" si="229"/>
        <v>698.3</v>
      </c>
    </row>
    <row r="2182" spans="1:7" ht="22.5" x14ac:dyDescent="0.2">
      <c r="A2182" s="225" t="s">
        <v>2179</v>
      </c>
      <c r="B2182" s="226" t="s">
        <v>328</v>
      </c>
      <c r="C2182" s="227" t="s">
        <v>3323</v>
      </c>
      <c r="D2182" s="228" t="s">
        <v>28</v>
      </c>
      <c r="E2182" s="229">
        <v>3</v>
      </c>
      <c r="F2182" s="232">
        <v>212.42</v>
      </c>
      <c r="G2182" s="231">
        <f t="shared" si="229"/>
        <v>637.26</v>
      </c>
    </row>
    <row r="2183" spans="1:7" ht="22.5" x14ac:dyDescent="0.2">
      <c r="A2183" s="225" t="s">
        <v>2182</v>
      </c>
      <c r="B2183" s="226" t="s">
        <v>328</v>
      </c>
      <c r="C2183" s="227" t="s">
        <v>3324</v>
      </c>
      <c r="D2183" s="228" t="s">
        <v>28</v>
      </c>
      <c r="E2183" s="229">
        <v>8</v>
      </c>
      <c r="F2183" s="232">
        <v>72.59</v>
      </c>
      <c r="G2183" s="231">
        <f t="shared" si="229"/>
        <v>580.72</v>
      </c>
    </row>
    <row r="2184" spans="1:7" x14ac:dyDescent="0.2">
      <c r="A2184" s="225" t="s">
        <v>2185</v>
      </c>
      <c r="B2184" s="226" t="s">
        <v>328</v>
      </c>
      <c r="C2184" s="227" t="s">
        <v>3325</v>
      </c>
      <c r="D2184" s="228" t="s">
        <v>28</v>
      </c>
      <c r="E2184" s="229">
        <v>72</v>
      </c>
      <c r="F2184" s="232">
        <v>94.37</v>
      </c>
      <c r="G2184" s="231">
        <f t="shared" si="229"/>
        <v>6794.64</v>
      </c>
    </row>
    <row r="2185" spans="1:7" x14ac:dyDescent="0.2">
      <c r="A2185" s="225" t="s">
        <v>2188</v>
      </c>
      <c r="B2185" s="226" t="s">
        <v>328</v>
      </c>
      <c r="C2185" s="227" t="s">
        <v>3326</v>
      </c>
      <c r="D2185" s="228" t="s">
        <v>28</v>
      </c>
      <c r="E2185" s="229">
        <v>1</v>
      </c>
      <c r="F2185" s="232">
        <v>66.44</v>
      </c>
      <c r="G2185" s="231">
        <f t="shared" si="229"/>
        <v>66.44</v>
      </c>
    </row>
    <row r="2186" spans="1:7" x14ac:dyDescent="0.2">
      <c r="A2186" s="225" t="s">
        <v>2191</v>
      </c>
      <c r="B2186" s="226" t="s">
        <v>328</v>
      </c>
      <c r="C2186" s="227" t="s">
        <v>3327</v>
      </c>
      <c r="D2186" s="228" t="s">
        <v>28</v>
      </c>
      <c r="E2186" s="229">
        <v>28</v>
      </c>
      <c r="F2186" s="232">
        <v>4.37</v>
      </c>
      <c r="G2186" s="231">
        <f t="shared" si="229"/>
        <v>122.36</v>
      </c>
    </row>
    <row r="2187" spans="1:7" x14ac:dyDescent="0.2">
      <c r="A2187" s="225" t="s">
        <v>2194</v>
      </c>
      <c r="B2187" s="235" t="s">
        <v>2171</v>
      </c>
      <c r="C2187" s="227" t="s">
        <v>2172</v>
      </c>
      <c r="D2187" s="236" t="s">
        <v>1532</v>
      </c>
      <c r="E2187" s="240">
        <v>16</v>
      </c>
      <c r="F2187" s="232">
        <v>19.11</v>
      </c>
      <c r="G2187" s="231">
        <f t="shared" si="229"/>
        <v>305.76</v>
      </c>
    </row>
    <row r="2188" spans="1:7" ht="22.5" x14ac:dyDescent="0.2">
      <c r="A2188" s="225" t="s">
        <v>2197</v>
      </c>
      <c r="B2188" s="276" t="s">
        <v>2971</v>
      </c>
      <c r="C2188" s="237" t="s">
        <v>2972</v>
      </c>
      <c r="D2188" s="238" t="s">
        <v>1532</v>
      </c>
      <c r="E2188" s="240">
        <v>32</v>
      </c>
      <c r="F2188" s="232">
        <v>14.57</v>
      </c>
      <c r="G2188" s="231">
        <f t="shared" si="229"/>
        <v>466.24</v>
      </c>
    </row>
    <row r="2189" spans="1:7" x14ac:dyDescent="0.2">
      <c r="A2189" s="225" t="s">
        <v>2200</v>
      </c>
      <c r="B2189" s="235" t="s">
        <v>3316</v>
      </c>
      <c r="C2189" s="227" t="s">
        <v>3317</v>
      </c>
      <c r="D2189" s="238" t="s">
        <v>1532</v>
      </c>
      <c r="E2189" s="240">
        <v>16</v>
      </c>
      <c r="F2189" s="232">
        <v>21.91</v>
      </c>
      <c r="G2189" s="231">
        <f t="shared" si="229"/>
        <v>350.56</v>
      </c>
    </row>
    <row r="2190" spans="1:7" x14ac:dyDescent="0.2">
      <c r="A2190" s="225"/>
      <c r="B2190" s="226"/>
      <c r="C2190" s="227"/>
      <c r="D2190" s="228"/>
      <c r="E2190" s="229"/>
      <c r="F2190" s="232"/>
      <c r="G2190" s="231"/>
    </row>
    <row r="2191" spans="1:7" x14ac:dyDescent="0.2">
      <c r="A2191" s="225"/>
      <c r="B2191" s="226"/>
      <c r="C2191" s="227"/>
      <c r="D2191" s="228"/>
      <c r="E2191" s="229"/>
      <c r="F2191" s="232"/>
      <c r="G2191" s="231"/>
    </row>
    <row r="2192" spans="1:7" ht="63" x14ac:dyDescent="0.2">
      <c r="A2192" s="218" t="s">
        <v>1031</v>
      </c>
      <c r="B2192" s="219" t="s">
        <v>2244</v>
      </c>
      <c r="C2192" s="220" t="s">
        <v>711</v>
      </c>
      <c r="D2192" s="221" t="s">
        <v>28</v>
      </c>
      <c r="E2192" s="222">
        <v>1</v>
      </c>
      <c r="F2192" s="223"/>
      <c r="G2192" s="224">
        <f>SUM(G2193:G2203)</f>
        <v>20345.45</v>
      </c>
    </row>
    <row r="2193" spans="1:7" x14ac:dyDescent="0.2">
      <c r="A2193" s="225" t="s">
        <v>2170</v>
      </c>
      <c r="B2193" s="226" t="s">
        <v>328</v>
      </c>
      <c r="C2193" s="227" t="s">
        <v>3320</v>
      </c>
      <c r="D2193" s="228" t="s">
        <v>28</v>
      </c>
      <c r="E2193" s="229">
        <v>1</v>
      </c>
      <c r="F2193" s="232">
        <v>10228.41</v>
      </c>
      <c r="G2193" s="231">
        <f t="shared" ref="G2193:G2203" si="230">ROUND(E2193*F2193,2)</f>
        <v>10228.41</v>
      </c>
    </row>
    <row r="2194" spans="1:7" x14ac:dyDescent="0.2">
      <c r="A2194" s="225" t="s">
        <v>2173</v>
      </c>
      <c r="B2194" s="226" t="s">
        <v>328</v>
      </c>
      <c r="C2194" s="227" t="s">
        <v>3321</v>
      </c>
      <c r="D2194" s="228" t="s">
        <v>28</v>
      </c>
      <c r="E2194" s="229">
        <v>1</v>
      </c>
      <c r="F2194" s="232">
        <v>94.76</v>
      </c>
      <c r="G2194" s="231">
        <f t="shared" si="230"/>
        <v>94.76</v>
      </c>
    </row>
    <row r="2195" spans="1:7" x14ac:dyDescent="0.2">
      <c r="A2195" s="225" t="s">
        <v>2176</v>
      </c>
      <c r="B2195" s="226" t="s">
        <v>328</v>
      </c>
      <c r="C2195" s="227" t="s">
        <v>3322</v>
      </c>
      <c r="D2195" s="228" t="s">
        <v>28</v>
      </c>
      <c r="E2195" s="229">
        <v>1</v>
      </c>
      <c r="F2195" s="232">
        <v>698.3</v>
      </c>
      <c r="G2195" s="231">
        <f t="shared" si="230"/>
        <v>698.3</v>
      </c>
    </row>
    <row r="2196" spans="1:7" ht="22.5" x14ac:dyDescent="0.2">
      <c r="A2196" s="225" t="s">
        <v>2179</v>
      </c>
      <c r="B2196" s="226" t="s">
        <v>328</v>
      </c>
      <c r="C2196" s="227" t="s">
        <v>3323</v>
      </c>
      <c r="D2196" s="228" t="s">
        <v>28</v>
      </c>
      <c r="E2196" s="229">
        <v>3</v>
      </c>
      <c r="F2196" s="232">
        <v>212.42</v>
      </c>
      <c r="G2196" s="231">
        <f t="shared" si="230"/>
        <v>637.26</v>
      </c>
    </row>
    <row r="2197" spans="1:7" ht="22.5" x14ac:dyDescent="0.2">
      <c r="A2197" s="225" t="s">
        <v>2182</v>
      </c>
      <c r="B2197" s="226" t="s">
        <v>328</v>
      </c>
      <c r="C2197" s="227" t="s">
        <v>3324</v>
      </c>
      <c r="D2197" s="228" t="s">
        <v>28</v>
      </c>
      <c r="E2197" s="229">
        <v>8</v>
      </c>
      <c r="F2197" s="232">
        <v>72.59</v>
      </c>
      <c r="G2197" s="231">
        <f t="shared" si="230"/>
        <v>580.72</v>
      </c>
    </row>
    <row r="2198" spans="1:7" x14ac:dyDescent="0.2">
      <c r="A2198" s="225" t="s">
        <v>2185</v>
      </c>
      <c r="B2198" s="226" t="s">
        <v>328</v>
      </c>
      <c r="C2198" s="227" t="s">
        <v>3325</v>
      </c>
      <c r="D2198" s="228" t="s">
        <v>28</v>
      </c>
      <c r="E2198" s="229">
        <v>72</v>
      </c>
      <c r="F2198" s="232">
        <v>94.37</v>
      </c>
      <c r="G2198" s="231">
        <f t="shared" si="230"/>
        <v>6794.64</v>
      </c>
    </row>
    <row r="2199" spans="1:7" x14ac:dyDescent="0.2">
      <c r="A2199" s="225" t="s">
        <v>2188</v>
      </c>
      <c r="B2199" s="226" t="s">
        <v>328</v>
      </c>
      <c r="C2199" s="227" t="s">
        <v>3326</v>
      </c>
      <c r="D2199" s="228" t="s">
        <v>28</v>
      </c>
      <c r="E2199" s="229">
        <v>1</v>
      </c>
      <c r="F2199" s="232">
        <v>66.44</v>
      </c>
      <c r="G2199" s="231">
        <f t="shared" si="230"/>
        <v>66.44</v>
      </c>
    </row>
    <row r="2200" spans="1:7" x14ac:dyDescent="0.2">
      <c r="A2200" s="225" t="s">
        <v>2191</v>
      </c>
      <c r="B2200" s="226" t="s">
        <v>328</v>
      </c>
      <c r="C2200" s="227" t="s">
        <v>3327</v>
      </c>
      <c r="D2200" s="228" t="s">
        <v>28</v>
      </c>
      <c r="E2200" s="229">
        <v>28</v>
      </c>
      <c r="F2200" s="232">
        <v>4.37</v>
      </c>
      <c r="G2200" s="231">
        <f t="shared" si="230"/>
        <v>122.36</v>
      </c>
    </row>
    <row r="2201" spans="1:7" x14ac:dyDescent="0.2">
      <c r="A2201" s="225" t="s">
        <v>2194</v>
      </c>
      <c r="B2201" s="235" t="s">
        <v>2171</v>
      </c>
      <c r="C2201" s="227" t="s">
        <v>2172</v>
      </c>
      <c r="D2201" s="236" t="s">
        <v>1532</v>
      </c>
      <c r="E2201" s="240">
        <v>16</v>
      </c>
      <c r="F2201" s="232">
        <v>19.11</v>
      </c>
      <c r="G2201" s="231">
        <f t="shared" si="230"/>
        <v>305.76</v>
      </c>
    </row>
    <row r="2202" spans="1:7" ht="22.5" x14ac:dyDescent="0.2">
      <c r="A2202" s="225" t="s">
        <v>2197</v>
      </c>
      <c r="B2202" s="276" t="s">
        <v>2971</v>
      </c>
      <c r="C2202" s="237" t="s">
        <v>2972</v>
      </c>
      <c r="D2202" s="238" t="s">
        <v>1532</v>
      </c>
      <c r="E2202" s="240">
        <v>32</v>
      </c>
      <c r="F2202" s="232">
        <v>14.57</v>
      </c>
      <c r="G2202" s="231">
        <f t="shared" si="230"/>
        <v>466.24</v>
      </c>
    </row>
    <row r="2203" spans="1:7" x14ac:dyDescent="0.2">
      <c r="A2203" s="225" t="s">
        <v>2200</v>
      </c>
      <c r="B2203" s="235" t="s">
        <v>3316</v>
      </c>
      <c r="C2203" s="227" t="s">
        <v>3317</v>
      </c>
      <c r="D2203" s="238" t="s">
        <v>1532</v>
      </c>
      <c r="E2203" s="240">
        <v>16</v>
      </c>
      <c r="F2203" s="232">
        <v>21.91</v>
      </c>
      <c r="G2203" s="231">
        <f t="shared" si="230"/>
        <v>350.56</v>
      </c>
    </row>
    <row r="2204" spans="1:7" x14ac:dyDescent="0.2">
      <c r="A2204" s="225"/>
      <c r="B2204" s="226"/>
      <c r="C2204" s="227"/>
      <c r="D2204" s="228"/>
      <c r="E2204" s="229"/>
      <c r="F2204" s="232"/>
      <c r="G2204" s="231"/>
    </row>
    <row r="2205" spans="1:7" x14ac:dyDescent="0.2">
      <c r="A2205" s="225"/>
      <c r="B2205" s="226"/>
      <c r="C2205" s="227"/>
      <c r="D2205" s="228"/>
      <c r="E2205" s="229"/>
      <c r="F2205" s="232"/>
      <c r="G2205" s="231"/>
    </row>
    <row r="2206" spans="1:7" ht="63" x14ac:dyDescent="0.2">
      <c r="A2206" s="218" t="s">
        <v>1032</v>
      </c>
      <c r="B2206" s="219" t="s">
        <v>2244</v>
      </c>
      <c r="C2206" s="220" t="s">
        <v>712</v>
      </c>
      <c r="D2206" s="221" t="s">
        <v>28</v>
      </c>
      <c r="E2206" s="222">
        <v>1</v>
      </c>
      <c r="F2206" s="223"/>
      <c r="G2206" s="224">
        <f>SUM(G2207:G2217)</f>
        <v>17609.359999999997</v>
      </c>
    </row>
    <row r="2207" spans="1:7" x14ac:dyDescent="0.2">
      <c r="A2207" s="225" t="s">
        <v>2170</v>
      </c>
      <c r="B2207" s="226" t="s">
        <v>328</v>
      </c>
      <c r="C2207" s="227" t="s">
        <v>3320</v>
      </c>
      <c r="D2207" s="228" t="s">
        <v>28</v>
      </c>
      <c r="E2207" s="229">
        <v>1</v>
      </c>
      <c r="F2207" s="232">
        <v>10228.41</v>
      </c>
      <c r="G2207" s="231">
        <f t="shared" ref="G2207:G2217" si="231">ROUND(E2207*F2207,2)</f>
        <v>10228.41</v>
      </c>
    </row>
    <row r="2208" spans="1:7" x14ac:dyDescent="0.2">
      <c r="A2208" s="225" t="s">
        <v>2173</v>
      </c>
      <c r="B2208" s="226" t="s">
        <v>328</v>
      </c>
      <c r="C2208" s="227" t="s">
        <v>3321</v>
      </c>
      <c r="D2208" s="228" t="s">
        <v>28</v>
      </c>
      <c r="E2208" s="229">
        <v>1</v>
      </c>
      <c r="F2208" s="232">
        <v>94.76</v>
      </c>
      <c r="G2208" s="231">
        <f t="shared" si="231"/>
        <v>94.76</v>
      </c>
    </row>
    <row r="2209" spans="1:7" x14ac:dyDescent="0.2">
      <c r="A2209" s="225" t="s">
        <v>2176</v>
      </c>
      <c r="B2209" s="226" t="s">
        <v>328</v>
      </c>
      <c r="C2209" s="227" t="s">
        <v>3322</v>
      </c>
      <c r="D2209" s="228" t="s">
        <v>28</v>
      </c>
      <c r="E2209" s="229">
        <v>1</v>
      </c>
      <c r="F2209" s="232">
        <v>698.3</v>
      </c>
      <c r="G2209" s="231">
        <f t="shared" si="231"/>
        <v>698.3</v>
      </c>
    </row>
    <row r="2210" spans="1:7" ht="22.5" x14ac:dyDescent="0.2">
      <c r="A2210" s="225" t="s">
        <v>2179</v>
      </c>
      <c r="B2210" s="226" t="s">
        <v>328</v>
      </c>
      <c r="C2210" s="227" t="s">
        <v>3323</v>
      </c>
      <c r="D2210" s="228" t="s">
        <v>28</v>
      </c>
      <c r="E2210" s="229">
        <v>2</v>
      </c>
      <c r="F2210" s="232">
        <v>212.42</v>
      </c>
      <c r="G2210" s="231">
        <f t="shared" si="231"/>
        <v>424.84</v>
      </c>
    </row>
    <row r="2211" spans="1:7" ht="22.5" x14ac:dyDescent="0.2">
      <c r="A2211" s="225" t="s">
        <v>2182</v>
      </c>
      <c r="B2211" s="226" t="s">
        <v>328</v>
      </c>
      <c r="C2211" s="227" t="s">
        <v>3324</v>
      </c>
      <c r="D2211" s="228" t="s">
        <v>28</v>
      </c>
      <c r="E2211" s="229">
        <v>8</v>
      </c>
      <c r="F2211" s="232">
        <v>72.59</v>
      </c>
      <c r="G2211" s="231">
        <f t="shared" si="231"/>
        <v>580.72</v>
      </c>
    </row>
    <row r="2212" spans="1:7" x14ac:dyDescent="0.2">
      <c r="A2212" s="225" t="s">
        <v>2185</v>
      </c>
      <c r="B2212" s="226" t="s">
        <v>328</v>
      </c>
      <c r="C2212" s="227" t="s">
        <v>3325</v>
      </c>
      <c r="D2212" s="228" t="s">
        <v>28</v>
      </c>
      <c r="E2212" s="229">
        <v>48</v>
      </c>
      <c r="F2212" s="232">
        <v>94.37</v>
      </c>
      <c r="G2212" s="231">
        <f t="shared" si="231"/>
        <v>4529.76</v>
      </c>
    </row>
    <row r="2213" spans="1:7" x14ac:dyDescent="0.2">
      <c r="A2213" s="225" t="s">
        <v>2188</v>
      </c>
      <c r="B2213" s="226" t="s">
        <v>328</v>
      </c>
      <c r="C2213" s="227" t="s">
        <v>3326</v>
      </c>
      <c r="D2213" s="228" t="s">
        <v>28</v>
      </c>
      <c r="E2213" s="229">
        <v>1</v>
      </c>
      <c r="F2213" s="232">
        <v>66.44</v>
      </c>
      <c r="G2213" s="231">
        <f t="shared" si="231"/>
        <v>66.44</v>
      </c>
    </row>
    <row r="2214" spans="1:7" x14ac:dyDescent="0.2">
      <c r="A2214" s="225" t="s">
        <v>2191</v>
      </c>
      <c r="B2214" s="226" t="s">
        <v>328</v>
      </c>
      <c r="C2214" s="227" t="s">
        <v>3327</v>
      </c>
      <c r="D2214" s="228" t="s">
        <v>28</v>
      </c>
      <c r="E2214" s="229">
        <v>33</v>
      </c>
      <c r="F2214" s="232">
        <v>4.37</v>
      </c>
      <c r="G2214" s="231">
        <f t="shared" si="231"/>
        <v>144.21</v>
      </c>
    </row>
    <row r="2215" spans="1:7" x14ac:dyDescent="0.2">
      <c r="A2215" s="225" t="s">
        <v>2194</v>
      </c>
      <c r="B2215" s="235" t="s">
        <v>2171</v>
      </c>
      <c r="C2215" s="227" t="s">
        <v>2172</v>
      </c>
      <c r="D2215" s="236" t="s">
        <v>1532</v>
      </c>
      <c r="E2215" s="240">
        <v>12</v>
      </c>
      <c r="F2215" s="232">
        <v>19.11</v>
      </c>
      <c r="G2215" s="231">
        <f t="shared" si="231"/>
        <v>229.32</v>
      </c>
    </row>
    <row r="2216" spans="1:7" ht="22.5" x14ac:dyDescent="0.2">
      <c r="A2216" s="225" t="s">
        <v>2197</v>
      </c>
      <c r="B2216" s="276" t="s">
        <v>2971</v>
      </c>
      <c r="C2216" s="237" t="s">
        <v>2972</v>
      </c>
      <c r="D2216" s="238" t="s">
        <v>1532</v>
      </c>
      <c r="E2216" s="240">
        <v>24</v>
      </c>
      <c r="F2216" s="232">
        <v>14.57</v>
      </c>
      <c r="G2216" s="231">
        <f t="shared" si="231"/>
        <v>349.68</v>
      </c>
    </row>
    <row r="2217" spans="1:7" x14ac:dyDescent="0.2">
      <c r="A2217" s="225" t="s">
        <v>2200</v>
      </c>
      <c r="B2217" s="235" t="s">
        <v>3316</v>
      </c>
      <c r="C2217" s="227" t="s">
        <v>3317</v>
      </c>
      <c r="D2217" s="238" t="s">
        <v>1532</v>
      </c>
      <c r="E2217" s="240">
        <v>12</v>
      </c>
      <c r="F2217" s="232">
        <v>21.91</v>
      </c>
      <c r="G2217" s="231">
        <f t="shared" si="231"/>
        <v>262.92</v>
      </c>
    </row>
    <row r="2218" spans="1:7" x14ac:dyDescent="0.2">
      <c r="A2218" s="225"/>
      <c r="B2218" s="226"/>
      <c r="C2218" s="227"/>
      <c r="D2218" s="228"/>
      <c r="E2218" s="229"/>
      <c r="F2218" s="232"/>
      <c r="G2218" s="231"/>
    </row>
    <row r="2219" spans="1:7" x14ac:dyDescent="0.2">
      <c r="A2219" s="225"/>
      <c r="B2219" s="226"/>
      <c r="C2219" s="227"/>
      <c r="D2219" s="228"/>
      <c r="E2219" s="229"/>
      <c r="F2219" s="232"/>
      <c r="G2219" s="231"/>
    </row>
    <row r="2220" spans="1:7" ht="63" x14ac:dyDescent="0.2">
      <c r="A2220" s="218" t="s">
        <v>1033</v>
      </c>
      <c r="B2220" s="219" t="s">
        <v>2244</v>
      </c>
      <c r="C2220" s="220" t="s">
        <v>713</v>
      </c>
      <c r="D2220" s="221" t="s">
        <v>28</v>
      </c>
      <c r="E2220" s="222">
        <v>1</v>
      </c>
      <c r="F2220" s="223"/>
      <c r="G2220" s="224">
        <f>SUM(G2221:G2231)</f>
        <v>17609.359999999997</v>
      </c>
    </row>
    <row r="2221" spans="1:7" x14ac:dyDescent="0.2">
      <c r="A2221" s="225" t="s">
        <v>2170</v>
      </c>
      <c r="B2221" s="226" t="s">
        <v>328</v>
      </c>
      <c r="C2221" s="227" t="s">
        <v>3320</v>
      </c>
      <c r="D2221" s="228" t="s">
        <v>28</v>
      </c>
      <c r="E2221" s="229">
        <v>1</v>
      </c>
      <c r="F2221" s="232">
        <v>10228.41</v>
      </c>
      <c r="G2221" s="231">
        <f t="shared" ref="G2221:G2231" si="232">ROUND(E2221*F2221,2)</f>
        <v>10228.41</v>
      </c>
    </row>
    <row r="2222" spans="1:7" x14ac:dyDescent="0.2">
      <c r="A2222" s="225" t="s">
        <v>2173</v>
      </c>
      <c r="B2222" s="226" t="s">
        <v>328</v>
      </c>
      <c r="C2222" s="227" t="s">
        <v>3321</v>
      </c>
      <c r="D2222" s="228" t="s">
        <v>28</v>
      </c>
      <c r="E2222" s="229">
        <v>1</v>
      </c>
      <c r="F2222" s="232">
        <v>94.76</v>
      </c>
      <c r="G2222" s="231">
        <f t="shared" si="232"/>
        <v>94.76</v>
      </c>
    </row>
    <row r="2223" spans="1:7" x14ac:dyDescent="0.2">
      <c r="A2223" s="225" t="s">
        <v>2176</v>
      </c>
      <c r="B2223" s="226" t="s">
        <v>328</v>
      </c>
      <c r="C2223" s="227" t="s">
        <v>3322</v>
      </c>
      <c r="D2223" s="228" t="s">
        <v>28</v>
      </c>
      <c r="E2223" s="229">
        <v>1</v>
      </c>
      <c r="F2223" s="232">
        <v>698.3</v>
      </c>
      <c r="G2223" s="231">
        <f t="shared" si="232"/>
        <v>698.3</v>
      </c>
    </row>
    <row r="2224" spans="1:7" ht="22.5" x14ac:dyDescent="0.2">
      <c r="A2224" s="225" t="s">
        <v>2179</v>
      </c>
      <c r="B2224" s="226" t="s">
        <v>328</v>
      </c>
      <c r="C2224" s="227" t="s">
        <v>3323</v>
      </c>
      <c r="D2224" s="228" t="s">
        <v>28</v>
      </c>
      <c r="E2224" s="229">
        <v>2</v>
      </c>
      <c r="F2224" s="232">
        <v>212.42</v>
      </c>
      <c r="G2224" s="231">
        <f t="shared" si="232"/>
        <v>424.84</v>
      </c>
    </row>
    <row r="2225" spans="1:7" ht="22.5" x14ac:dyDescent="0.2">
      <c r="A2225" s="225" t="s">
        <v>2182</v>
      </c>
      <c r="B2225" s="226" t="s">
        <v>328</v>
      </c>
      <c r="C2225" s="227" t="s">
        <v>3324</v>
      </c>
      <c r="D2225" s="228" t="s">
        <v>28</v>
      </c>
      <c r="E2225" s="229">
        <v>8</v>
      </c>
      <c r="F2225" s="232">
        <v>72.59</v>
      </c>
      <c r="G2225" s="231">
        <f t="shared" si="232"/>
        <v>580.72</v>
      </c>
    </row>
    <row r="2226" spans="1:7" x14ac:dyDescent="0.2">
      <c r="A2226" s="225" t="s">
        <v>2185</v>
      </c>
      <c r="B2226" s="226" t="s">
        <v>328</v>
      </c>
      <c r="C2226" s="227" t="s">
        <v>3325</v>
      </c>
      <c r="D2226" s="228" t="s">
        <v>28</v>
      </c>
      <c r="E2226" s="229">
        <v>48</v>
      </c>
      <c r="F2226" s="232">
        <v>94.37</v>
      </c>
      <c r="G2226" s="231">
        <f t="shared" si="232"/>
        <v>4529.76</v>
      </c>
    </row>
    <row r="2227" spans="1:7" x14ac:dyDescent="0.2">
      <c r="A2227" s="225" t="s">
        <v>2188</v>
      </c>
      <c r="B2227" s="226" t="s">
        <v>328</v>
      </c>
      <c r="C2227" s="227" t="s">
        <v>3326</v>
      </c>
      <c r="D2227" s="228" t="s">
        <v>28</v>
      </c>
      <c r="E2227" s="229">
        <v>1</v>
      </c>
      <c r="F2227" s="232">
        <v>66.44</v>
      </c>
      <c r="G2227" s="231">
        <f t="shared" si="232"/>
        <v>66.44</v>
      </c>
    </row>
    <row r="2228" spans="1:7" x14ac:dyDescent="0.2">
      <c r="A2228" s="225" t="s">
        <v>2191</v>
      </c>
      <c r="B2228" s="226" t="s">
        <v>328</v>
      </c>
      <c r="C2228" s="227" t="s">
        <v>3327</v>
      </c>
      <c r="D2228" s="228" t="s">
        <v>28</v>
      </c>
      <c r="E2228" s="229">
        <v>33</v>
      </c>
      <c r="F2228" s="232">
        <v>4.37</v>
      </c>
      <c r="G2228" s="231">
        <f t="shared" si="232"/>
        <v>144.21</v>
      </c>
    </row>
    <row r="2229" spans="1:7" x14ac:dyDescent="0.2">
      <c r="A2229" s="225" t="s">
        <v>2194</v>
      </c>
      <c r="B2229" s="235" t="s">
        <v>2171</v>
      </c>
      <c r="C2229" s="227" t="s">
        <v>2172</v>
      </c>
      <c r="D2229" s="236" t="s">
        <v>1532</v>
      </c>
      <c r="E2229" s="240">
        <v>12</v>
      </c>
      <c r="F2229" s="232">
        <v>19.11</v>
      </c>
      <c r="G2229" s="231">
        <f t="shared" si="232"/>
        <v>229.32</v>
      </c>
    </row>
    <row r="2230" spans="1:7" ht="22.5" x14ac:dyDescent="0.2">
      <c r="A2230" s="225" t="s">
        <v>2197</v>
      </c>
      <c r="B2230" s="276" t="s">
        <v>2971</v>
      </c>
      <c r="C2230" s="237" t="s">
        <v>2972</v>
      </c>
      <c r="D2230" s="238" t="s">
        <v>1532</v>
      </c>
      <c r="E2230" s="240">
        <v>24</v>
      </c>
      <c r="F2230" s="232">
        <v>14.57</v>
      </c>
      <c r="G2230" s="231">
        <f t="shared" si="232"/>
        <v>349.68</v>
      </c>
    </row>
    <row r="2231" spans="1:7" x14ac:dyDescent="0.2">
      <c r="A2231" s="225" t="s">
        <v>2200</v>
      </c>
      <c r="B2231" s="235" t="s">
        <v>3316</v>
      </c>
      <c r="C2231" s="227" t="s">
        <v>3317</v>
      </c>
      <c r="D2231" s="238" t="s">
        <v>1532</v>
      </c>
      <c r="E2231" s="240">
        <v>12</v>
      </c>
      <c r="F2231" s="232">
        <v>21.91</v>
      </c>
      <c r="G2231" s="231">
        <f t="shared" si="232"/>
        <v>262.92</v>
      </c>
    </row>
    <row r="2232" spans="1:7" x14ac:dyDescent="0.2">
      <c r="A2232" s="225"/>
      <c r="B2232" s="226"/>
      <c r="C2232" s="227"/>
      <c r="D2232" s="228"/>
      <c r="E2232" s="229"/>
      <c r="F2232" s="232"/>
      <c r="G2232" s="231"/>
    </row>
    <row r="2233" spans="1:7" x14ac:dyDescent="0.2">
      <c r="A2233" s="225"/>
      <c r="B2233" s="226"/>
      <c r="C2233" s="227"/>
      <c r="D2233" s="228"/>
      <c r="E2233" s="229"/>
      <c r="F2233" s="232"/>
      <c r="G2233" s="231"/>
    </row>
    <row r="2234" spans="1:7" ht="84" x14ac:dyDescent="0.2">
      <c r="A2234" s="218" t="s">
        <v>1034</v>
      </c>
      <c r="B2234" s="219" t="s">
        <v>2244</v>
      </c>
      <c r="C2234" s="220" t="s">
        <v>714</v>
      </c>
      <c r="D2234" s="221" t="s">
        <v>28</v>
      </c>
      <c r="E2234" s="222">
        <v>1</v>
      </c>
      <c r="F2234" s="223"/>
      <c r="G2234" s="224">
        <f>SUM(G2235:G2245)</f>
        <v>17369.739999999998</v>
      </c>
    </row>
    <row r="2235" spans="1:7" x14ac:dyDescent="0.2">
      <c r="A2235" s="225" t="s">
        <v>2170</v>
      </c>
      <c r="B2235" s="226" t="s">
        <v>328</v>
      </c>
      <c r="C2235" s="227" t="s">
        <v>3320</v>
      </c>
      <c r="D2235" s="228" t="s">
        <v>28</v>
      </c>
      <c r="E2235" s="229">
        <v>1</v>
      </c>
      <c r="F2235" s="232">
        <v>10228.41</v>
      </c>
      <c r="G2235" s="231">
        <f t="shared" ref="G2235:G2245" si="233">ROUND(E2235*F2235,2)</f>
        <v>10228.41</v>
      </c>
    </row>
    <row r="2236" spans="1:7" x14ac:dyDescent="0.2">
      <c r="A2236" s="225" t="s">
        <v>2173</v>
      </c>
      <c r="B2236" s="226" t="s">
        <v>328</v>
      </c>
      <c r="C2236" s="227" t="s">
        <v>3321</v>
      </c>
      <c r="D2236" s="228" t="s">
        <v>28</v>
      </c>
      <c r="E2236" s="229">
        <v>1</v>
      </c>
      <c r="F2236" s="232">
        <v>94.76</v>
      </c>
      <c r="G2236" s="231">
        <f t="shared" si="233"/>
        <v>94.76</v>
      </c>
    </row>
    <row r="2237" spans="1:7" x14ac:dyDescent="0.2">
      <c r="A2237" s="225" t="s">
        <v>2176</v>
      </c>
      <c r="B2237" s="226" t="s">
        <v>328</v>
      </c>
      <c r="C2237" s="227" t="s">
        <v>3322</v>
      </c>
      <c r="D2237" s="228" t="s">
        <v>28</v>
      </c>
      <c r="E2237" s="229">
        <v>1</v>
      </c>
      <c r="F2237" s="232">
        <v>698.3</v>
      </c>
      <c r="G2237" s="231">
        <f t="shared" si="233"/>
        <v>698.3</v>
      </c>
    </row>
    <row r="2238" spans="1:7" ht="22.5" x14ac:dyDescent="0.2">
      <c r="A2238" s="225" t="s">
        <v>2179</v>
      </c>
      <c r="B2238" s="226" t="s">
        <v>328</v>
      </c>
      <c r="C2238" s="227" t="s">
        <v>3323</v>
      </c>
      <c r="D2238" s="228" t="s">
        <v>28</v>
      </c>
      <c r="E2238" s="229">
        <v>2</v>
      </c>
      <c r="F2238" s="232">
        <v>212.42</v>
      </c>
      <c r="G2238" s="231">
        <f t="shared" si="233"/>
        <v>424.84</v>
      </c>
    </row>
    <row r="2239" spans="1:7" ht="22.5" x14ac:dyDescent="0.2">
      <c r="A2239" s="225" t="s">
        <v>2182</v>
      </c>
      <c r="B2239" s="226" t="s">
        <v>328</v>
      </c>
      <c r="C2239" s="227" t="s">
        <v>3324</v>
      </c>
      <c r="D2239" s="228" t="s">
        <v>28</v>
      </c>
      <c r="E2239" s="229">
        <v>5</v>
      </c>
      <c r="F2239" s="232">
        <v>72.59</v>
      </c>
      <c r="G2239" s="231">
        <f t="shared" si="233"/>
        <v>362.95</v>
      </c>
    </row>
    <row r="2240" spans="1:7" x14ac:dyDescent="0.2">
      <c r="A2240" s="225" t="s">
        <v>2185</v>
      </c>
      <c r="B2240" s="226" t="s">
        <v>328</v>
      </c>
      <c r="C2240" s="227" t="s">
        <v>3325</v>
      </c>
      <c r="D2240" s="228" t="s">
        <v>28</v>
      </c>
      <c r="E2240" s="229">
        <v>48</v>
      </c>
      <c r="F2240" s="232">
        <v>94.37</v>
      </c>
      <c r="G2240" s="231">
        <f t="shared" si="233"/>
        <v>4529.76</v>
      </c>
    </row>
    <row r="2241" spans="1:7" x14ac:dyDescent="0.2">
      <c r="A2241" s="225" t="s">
        <v>2188</v>
      </c>
      <c r="B2241" s="226" t="s">
        <v>328</v>
      </c>
      <c r="C2241" s="227" t="s">
        <v>3326</v>
      </c>
      <c r="D2241" s="228" t="s">
        <v>28</v>
      </c>
      <c r="E2241" s="229">
        <v>1</v>
      </c>
      <c r="F2241" s="232">
        <v>66.44</v>
      </c>
      <c r="G2241" s="231">
        <f t="shared" si="233"/>
        <v>66.44</v>
      </c>
    </row>
    <row r="2242" spans="1:7" x14ac:dyDescent="0.2">
      <c r="A2242" s="225" t="s">
        <v>2191</v>
      </c>
      <c r="B2242" s="226" t="s">
        <v>328</v>
      </c>
      <c r="C2242" s="227" t="s">
        <v>3327</v>
      </c>
      <c r="D2242" s="228" t="s">
        <v>28</v>
      </c>
      <c r="E2242" s="229">
        <v>28</v>
      </c>
      <c r="F2242" s="232">
        <v>4.37</v>
      </c>
      <c r="G2242" s="231">
        <f t="shared" si="233"/>
        <v>122.36</v>
      </c>
    </row>
    <row r="2243" spans="1:7" x14ac:dyDescent="0.2">
      <c r="A2243" s="225" t="s">
        <v>2194</v>
      </c>
      <c r="B2243" s="235" t="s">
        <v>2171</v>
      </c>
      <c r="C2243" s="227" t="s">
        <v>2172</v>
      </c>
      <c r="D2243" s="236" t="s">
        <v>1532</v>
      </c>
      <c r="E2243" s="240">
        <v>12</v>
      </c>
      <c r="F2243" s="232">
        <v>19.11</v>
      </c>
      <c r="G2243" s="231">
        <f t="shared" si="233"/>
        <v>229.32</v>
      </c>
    </row>
    <row r="2244" spans="1:7" ht="22.5" x14ac:dyDescent="0.2">
      <c r="A2244" s="225" t="s">
        <v>2197</v>
      </c>
      <c r="B2244" s="276" t="s">
        <v>2971</v>
      </c>
      <c r="C2244" s="237" t="s">
        <v>2972</v>
      </c>
      <c r="D2244" s="238" t="s">
        <v>1532</v>
      </c>
      <c r="E2244" s="240">
        <v>24</v>
      </c>
      <c r="F2244" s="232">
        <v>14.57</v>
      </c>
      <c r="G2244" s="231">
        <f t="shared" si="233"/>
        <v>349.68</v>
      </c>
    </row>
    <row r="2245" spans="1:7" x14ac:dyDescent="0.2">
      <c r="A2245" s="225" t="s">
        <v>2200</v>
      </c>
      <c r="B2245" s="235" t="s">
        <v>3316</v>
      </c>
      <c r="C2245" s="227" t="s">
        <v>3317</v>
      </c>
      <c r="D2245" s="238" t="s">
        <v>1532</v>
      </c>
      <c r="E2245" s="240">
        <v>12</v>
      </c>
      <c r="F2245" s="232">
        <v>21.91</v>
      </c>
      <c r="G2245" s="231">
        <f t="shared" si="233"/>
        <v>262.92</v>
      </c>
    </row>
    <row r="2246" spans="1:7" x14ac:dyDescent="0.2">
      <c r="A2246" s="225"/>
      <c r="B2246" s="226"/>
      <c r="C2246" s="227"/>
      <c r="D2246" s="228"/>
      <c r="E2246" s="229"/>
      <c r="F2246" s="232"/>
      <c r="G2246" s="231"/>
    </row>
    <row r="2247" spans="1:7" x14ac:dyDescent="0.2">
      <c r="A2247" s="225"/>
      <c r="B2247" s="226"/>
      <c r="C2247" s="227"/>
      <c r="D2247" s="228"/>
      <c r="E2247" s="229"/>
      <c r="F2247" s="232"/>
      <c r="G2247" s="231"/>
    </row>
    <row r="2248" spans="1:7" ht="210" x14ac:dyDescent="0.2">
      <c r="A2248" s="218" t="s">
        <v>1035</v>
      </c>
      <c r="B2248" s="219" t="s">
        <v>2244</v>
      </c>
      <c r="C2248" s="220" t="s">
        <v>3328</v>
      </c>
      <c r="D2248" s="221" t="s">
        <v>28</v>
      </c>
      <c r="E2248" s="222">
        <v>1</v>
      </c>
      <c r="F2248" s="223"/>
      <c r="G2248" s="224">
        <f>SUM(G2249:G2251)</f>
        <v>2288.3900000000003</v>
      </c>
    </row>
    <row r="2249" spans="1:7" ht="22.5" x14ac:dyDescent="0.2">
      <c r="A2249" s="225" t="s">
        <v>2170</v>
      </c>
      <c r="B2249" s="226" t="s">
        <v>328</v>
      </c>
      <c r="C2249" s="227" t="s">
        <v>3329</v>
      </c>
      <c r="D2249" s="228" t="s">
        <v>28</v>
      </c>
      <c r="E2249" s="229">
        <v>1</v>
      </c>
      <c r="F2249" s="232">
        <v>2186.29</v>
      </c>
      <c r="G2249" s="231">
        <f t="shared" ref="G2249:G2251" si="234">ROUND(E2249*F2249,2)</f>
        <v>2186.29</v>
      </c>
    </row>
    <row r="2250" spans="1:7" ht="22.5" x14ac:dyDescent="0.2">
      <c r="A2250" s="225" t="s">
        <v>2173</v>
      </c>
      <c r="B2250" s="276" t="s">
        <v>2971</v>
      </c>
      <c r="C2250" s="237" t="s">
        <v>2972</v>
      </c>
      <c r="D2250" s="238" t="s">
        <v>1532</v>
      </c>
      <c r="E2250" s="240">
        <v>4</v>
      </c>
      <c r="F2250" s="232">
        <v>14.57</v>
      </c>
      <c r="G2250" s="231">
        <f t="shared" si="234"/>
        <v>58.28</v>
      </c>
    </row>
    <row r="2251" spans="1:7" x14ac:dyDescent="0.2">
      <c r="A2251" s="225" t="s">
        <v>2176</v>
      </c>
      <c r="B2251" s="235" t="s">
        <v>3316</v>
      </c>
      <c r="C2251" s="227" t="s">
        <v>3317</v>
      </c>
      <c r="D2251" s="238" t="s">
        <v>1532</v>
      </c>
      <c r="E2251" s="240">
        <v>2</v>
      </c>
      <c r="F2251" s="232">
        <v>21.91</v>
      </c>
      <c r="G2251" s="231">
        <f t="shared" si="234"/>
        <v>43.82</v>
      </c>
    </row>
    <row r="2252" spans="1:7" x14ac:dyDescent="0.2">
      <c r="A2252" s="225"/>
      <c r="B2252" s="226"/>
      <c r="C2252" s="227"/>
      <c r="D2252" s="228"/>
      <c r="E2252" s="229"/>
      <c r="F2252" s="232"/>
      <c r="G2252" s="231"/>
    </row>
    <row r="2253" spans="1:7" x14ac:dyDescent="0.2">
      <c r="A2253" s="225"/>
      <c r="B2253" s="226"/>
      <c r="C2253" s="227"/>
      <c r="D2253" s="228"/>
      <c r="E2253" s="229"/>
      <c r="F2253" s="232"/>
      <c r="G2253" s="231"/>
    </row>
    <row r="2254" spans="1:7" ht="84" x14ac:dyDescent="0.2">
      <c r="A2254" s="218" t="s">
        <v>1036</v>
      </c>
      <c r="B2254" s="275" t="s">
        <v>2244</v>
      </c>
      <c r="C2254" s="220" t="s">
        <v>3330</v>
      </c>
      <c r="D2254" s="221" t="s">
        <v>28</v>
      </c>
      <c r="E2254" s="222">
        <v>1</v>
      </c>
      <c r="F2254" s="223"/>
      <c r="G2254" s="224">
        <f>SUM(G2255:G2258)</f>
        <v>1820.2599999999998</v>
      </c>
    </row>
    <row r="2255" spans="1:7" ht="78.75" x14ac:dyDescent="0.2">
      <c r="A2255" s="266" t="s">
        <v>2170</v>
      </c>
      <c r="B2255" s="235" t="s">
        <v>328</v>
      </c>
      <c r="C2255" s="237" t="s">
        <v>3330</v>
      </c>
      <c r="D2255" s="238" t="s">
        <v>28</v>
      </c>
      <c r="E2255" s="240">
        <v>1</v>
      </c>
      <c r="F2255" s="232">
        <v>1760.29</v>
      </c>
      <c r="G2255" s="231">
        <f t="shared" ref="G2255:G2258" si="235">ROUND(E2255*F2255,2)</f>
        <v>1760.29</v>
      </c>
    </row>
    <row r="2256" spans="1:7" x14ac:dyDescent="0.2">
      <c r="A2256" s="266" t="s">
        <v>2173</v>
      </c>
      <c r="B2256" s="235" t="s">
        <v>2171</v>
      </c>
      <c r="C2256" s="227" t="s">
        <v>2172</v>
      </c>
      <c r="D2256" s="236" t="s">
        <v>1532</v>
      </c>
      <c r="E2256" s="240">
        <v>1</v>
      </c>
      <c r="F2256" s="232">
        <v>19.11</v>
      </c>
      <c r="G2256" s="231">
        <f t="shared" si="235"/>
        <v>19.11</v>
      </c>
    </row>
    <row r="2257" spans="1:7" ht="22.5" x14ac:dyDescent="0.2">
      <c r="A2257" s="266" t="s">
        <v>2176</v>
      </c>
      <c r="B2257" s="276" t="s">
        <v>2971</v>
      </c>
      <c r="C2257" s="237" t="s">
        <v>2972</v>
      </c>
      <c r="D2257" s="238" t="s">
        <v>1532</v>
      </c>
      <c r="E2257" s="240">
        <v>1</v>
      </c>
      <c r="F2257" s="232">
        <v>14.57</v>
      </c>
      <c r="G2257" s="231">
        <f t="shared" si="235"/>
        <v>14.57</v>
      </c>
    </row>
    <row r="2258" spans="1:7" x14ac:dyDescent="0.2">
      <c r="A2258" s="266" t="s">
        <v>2179</v>
      </c>
      <c r="B2258" s="235" t="s">
        <v>3316</v>
      </c>
      <c r="C2258" s="227" t="s">
        <v>3317</v>
      </c>
      <c r="D2258" s="238" t="s">
        <v>1532</v>
      </c>
      <c r="E2258" s="240">
        <v>1.2</v>
      </c>
      <c r="F2258" s="232">
        <v>21.91</v>
      </c>
      <c r="G2258" s="231">
        <f t="shared" si="235"/>
        <v>26.29</v>
      </c>
    </row>
    <row r="2259" spans="1:7" x14ac:dyDescent="0.2">
      <c r="A2259" s="225"/>
      <c r="B2259" s="226"/>
      <c r="C2259" s="227"/>
      <c r="D2259" s="228"/>
      <c r="E2259" s="229"/>
      <c r="F2259" s="232"/>
      <c r="G2259" s="231"/>
    </row>
    <row r="2260" spans="1:7" x14ac:dyDescent="0.2">
      <c r="A2260" s="225"/>
      <c r="B2260" s="226"/>
      <c r="C2260" s="227"/>
      <c r="D2260" s="228"/>
      <c r="E2260" s="229"/>
      <c r="F2260" s="232"/>
      <c r="G2260" s="231"/>
    </row>
    <row r="2261" spans="1:7" ht="63" x14ac:dyDescent="0.2">
      <c r="A2261" s="218" t="s">
        <v>1037</v>
      </c>
      <c r="B2261" s="275" t="s">
        <v>2244</v>
      </c>
      <c r="C2261" s="220" t="s">
        <v>3331</v>
      </c>
      <c r="D2261" s="221" t="s">
        <v>28</v>
      </c>
      <c r="E2261" s="222">
        <v>1</v>
      </c>
      <c r="F2261" s="223"/>
      <c r="G2261" s="224">
        <f>SUM(G2262:G2265)</f>
        <v>2894.8900000000003</v>
      </c>
    </row>
    <row r="2262" spans="1:7" ht="56.25" x14ac:dyDescent="0.2">
      <c r="A2262" s="266" t="s">
        <v>2170</v>
      </c>
      <c r="B2262" s="235" t="s">
        <v>328</v>
      </c>
      <c r="C2262" s="237" t="s">
        <v>3331</v>
      </c>
      <c r="D2262" s="238" t="s">
        <v>28</v>
      </c>
      <c r="E2262" s="240">
        <v>1</v>
      </c>
      <c r="F2262" s="232">
        <v>2834.92</v>
      </c>
      <c r="G2262" s="231">
        <f t="shared" ref="G2262:G2265" si="236">ROUND(E2262*F2262,2)</f>
        <v>2834.92</v>
      </c>
    </row>
    <row r="2263" spans="1:7" x14ac:dyDescent="0.2">
      <c r="A2263" s="266" t="s">
        <v>2173</v>
      </c>
      <c r="B2263" s="235" t="s">
        <v>2171</v>
      </c>
      <c r="C2263" s="227" t="s">
        <v>2172</v>
      </c>
      <c r="D2263" s="236" t="s">
        <v>1532</v>
      </c>
      <c r="E2263" s="240">
        <v>1</v>
      </c>
      <c r="F2263" s="232">
        <v>19.11</v>
      </c>
      <c r="G2263" s="231">
        <f t="shared" si="236"/>
        <v>19.11</v>
      </c>
    </row>
    <row r="2264" spans="1:7" ht="22.5" x14ac:dyDescent="0.2">
      <c r="A2264" s="266" t="s">
        <v>2176</v>
      </c>
      <c r="B2264" s="276" t="s">
        <v>2971</v>
      </c>
      <c r="C2264" s="237" t="s">
        <v>2972</v>
      </c>
      <c r="D2264" s="238" t="s">
        <v>1532</v>
      </c>
      <c r="E2264" s="240">
        <v>1</v>
      </c>
      <c r="F2264" s="232">
        <v>14.57</v>
      </c>
      <c r="G2264" s="231">
        <f t="shared" si="236"/>
        <v>14.57</v>
      </c>
    </row>
    <row r="2265" spans="1:7" x14ac:dyDescent="0.2">
      <c r="A2265" s="266" t="s">
        <v>2179</v>
      </c>
      <c r="B2265" s="235" t="s">
        <v>3316</v>
      </c>
      <c r="C2265" s="227" t="s">
        <v>3317</v>
      </c>
      <c r="D2265" s="238" t="s">
        <v>1532</v>
      </c>
      <c r="E2265" s="240">
        <v>1.2</v>
      </c>
      <c r="F2265" s="232">
        <v>21.91</v>
      </c>
      <c r="G2265" s="231">
        <f t="shared" si="236"/>
        <v>26.29</v>
      </c>
    </row>
    <row r="2266" spans="1:7" x14ac:dyDescent="0.2">
      <c r="A2266" s="225"/>
      <c r="B2266" s="226"/>
      <c r="C2266" s="227"/>
      <c r="D2266" s="228"/>
      <c r="E2266" s="229"/>
      <c r="F2266" s="232"/>
      <c r="G2266" s="231"/>
    </row>
    <row r="2267" spans="1:7" x14ac:dyDescent="0.2">
      <c r="A2267" s="225"/>
      <c r="B2267" s="226"/>
      <c r="C2267" s="227"/>
      <c r="D2267" s="228"/>
      <c r="E2267" s="229"/>
      <c r="F2267" s="232"/>
      <c r="G2267" s="231"/>
    </row>
    <row r="2268" spans="1:7" ht="31.5" x14ac:dyDescent="0.2">
      <c r="A2268" s="218" t="s">
        <v>1038</v>
      </c>
      <c r="B2268" s="275" t="s">
        <v>2244</v>
      </c>
      <c r="C2268" s="220" t="s">
        <v>374</v>
      </c>
      <c r="D2268" s="221" t="s">
        <v>28</v>
      </c>
      <c r="E2268" s="222">
        <v>1</v>
      </c>
      <c r="F2268" s="223"/>
      <c r="G2268" s="224">
        <f>SUM(G2269:G2270)</f>
        <v>2546.91</v>
      </c>
    </row>
    <row r="2269" spans="1:7" ht="33.75" x14ac:dyDescent="0.2">
      <c r="A2269" s="266" t="s">
        <v>2170</v>
      </c>
      <c r="B2269" s="235" t="s">
        <v>328</v>
      </c>
      <c r="C2269" s="237" t="s">
        <v>374</v>
      </c>
      <c r="D2269" s="238" t="s">
        <v>28</v>
      </c>
      <c r="E2269" s="240">
        <v>1</v>
      </c>
      <c r="F2269" s="232">
        <v>2525</v>
      </c>
      <c r="G2269" s="231">
        <f t="shared" ref="G2269:G2270" si="237">ROUND(E2269*F2269,2)</f>
        <v>2525</v>
      </c>
    </row>
    <row r="2270" spans="1:7" x14ac:dyDescent="0.2">
      <c r="A2270" s="266" t="s">
        <v>2173</v>
      </c>
      <c r="B2270" s="235" t="s">
        <v>3316</v>
      </c>
      <c r="C2270" s="227" t="s">
        <v>3317</v>
      </c>
      <c r="D2270" s="238" t="s">
        <v>1532</v>
      </c>
      <c r="E2270" s="240">
        <v>1</v>
      </c>
      <c r="F2270" s="232">
        <v>21.91</v>
      </c>
      <c r="G2270" s="231">
        <f t="shared" si="237"/>
        <v>21.91</v>
      </c>
    </row>
    <row r="2271" spans="1:7" x14ac:dyDescent="0.2">
      <c r="A2271" s="225"/>
      <c r="B2271" s="226"/>
      <c r="C2271" s="227"/>
      <c r="D2271" s="228"/>
      <c r="E2271" s="229"/>
      <c r="F2271" s="232"/>
      <c r="G2271" s="231"/>
    </row>
    <row r="2272" spans="1:7" x14ac:dyDescent="0.2">
      <c r="A2272" s="225"/>
      <c r="B2272" s="226"/>
      <c r="C2272" s="227"/>
      <c r="D2272" s="228"/>
      <c r="E2272" s="229"/>
      <c r="F2272" s="232"/>
      <c r="G2272" s="231"/>
    </row>
    <row r="2273" spans="1:7" ht="42" x14ac:dyDescent="0.2">
      <c r="A2273" s="218" t="s">
        <v>1039</v>
      </c>
      <c r="B2273" s="275" t="s">
        <v>2244</v>
      </c>
      <c r="C2273" s="220" t="s">
        <v>800</v>
      </c>
      <c r="D2273" s="221" t="s">
        <v>28</v>
      </c>
      <c r="E2273" s="222">
        <v>1</v>
      </c>
      <c r="F2273" s="223"/>
      <c r="G2273" s="224">
        <f>SUM(G2274:G2277)</f>
        <v>11752.32</v>
      </c>
    </row>
    <row r="2274" spans="1:7" ht="33.75" x14ac:dyDescent="0.2">
      <c r="A2274" s="266" t="s">
        <v>2170</v>
      </c>
      <c r="B2274" s="235" t="s">
        <v>328</v>
      </c>
      <c r="C2274" s="237" t="s">
        <v>800</v>
      </c>
      <c r="D2274" s="238" t="s">
        <v>28</v>
      </c>
      <c r="E2274" s="240">
        <v>1</v>
      </c>
      <c r="F2274" s="232">
        <v>11631</v>
      </c>
      <c r="G2274" s="231">
        <f t="shared" ref="G2274:G2277" si="238">ROUND(E2274*F2274,2)</f>
        <v>11631</v>
      </c>
    </row>
    <row r="2275" spans="1:7" x14ac:dyDescent="0.2">
      <c r="A2275" s="266" t="s">
        <v>2173</v>
      </c>
      <c r="B2275" s="235" t="s">
        <v>3316</v>
      </c>
      <c r="C2275" s="227" t="s">
        <v>3317</v>
      </c>
      <c r="D2275" s="238" t="s">
        <v>1532</v>
      </c>
      <c r="E2275" s="240">
        <v>4</v>
      </c>
      <c r="F2275" s="232">
        <v>21.91</v>
      </c>
      <c r="G2275" s="231">
        <f t="shared" si="238"/>
        <v>87.64</v>
      </c>
    </row>
    <row r="2276" spans="1:7" x14ac:dyDescent="0.2">
      <c r="A2276" s="266" t="s">
        <v>2176</v>
      </c>
      <c r="B2276" s="235" t="s">
        <v>2171</v>
      </c>
      <c r="C2276" s="227" t="s">
        <v>2172</v>
      </c>
      <c r="D2276" s="236" t="s">
        <v>1532</v>
      </c>
      <c r="E2276" s="240">
        <v>1</v>
      </c>
      <c r="F2276" s="232">
        <v>19.11</v>
      </c>
      <c r="G2276" s="231">
        <f t="shared" si="238"/>
        <v>19.11</v>
      </c>
    </row>
    <row r="2277" spans="1:7" ht="22.5" x14ac:dyDescent="0.2">
      <c r="A2277" s="266" t="s">
        <v>2179</v>
      </c>
      <c r="B2277" s="276" t="s">
        <v>2971</v>
      </c>
      <c r="C2277" s="237" t="s">
        <v>2972</v>
      </c>
      <c r="D2277" s="238" t="s">
        <v>1532</v>
      </c>
      <c r="E2277" s="240">
        <v>1</v>
      </c>
      <c r="F2277" s="232">
        <v>14.57</v>
      </c>
      <c r="G2277" s="231">
        <f t="shared" si="238"/>
        <v>14.57</v>
      </c>
    </row>
    <row r="2278" spans="1:7" x14ac:dyDescent="0.2">
      <c r="A2278" s="225"/>
      <c r="B2278" s="226"/>
      <c r="C2278" s="227"/>
      <c r="D2278" s="228"/>
      <c r="E2278" s="229"/>
      <c r="F2278" s="232"/>
      <c r="G2278" s="231"/>
    </row>
    <row r="2279" spans="1:7" x14ac:dyDescent="0.2">
      <c r="A2279" s="225"/>
      <c r="B2279" s="226"/>
      <c r="C2279" s="227"/>
      <c r="D2279" s="228"/>
      <c r="E2279" s="229"/>
      <c r="F2279" s="232"/>
      <c r="G2279" s="231"/>
    </row>
    <row r="2280" spans="1:7" ht="147" x14ac:dyDescent="0.2">
      <c r="A2280" s="218" t="s">
        <v>1040</v>
      </c>
      <c r="B2280" s="275" t="s">
        <v>2244</v>
      </c>
      <c r="C2280" s="220" t="s">
        <v>296</v>
      </c>
      <c r="D2280" s="221" t="s">
        <v>28</v>
      </c>
      <c r="E2280" s="222">
        <v>1</v>
      </c>
      <c r="F2280" s="223"/>
      <c r="G2280" s="224">
        <f>SUM(G2281:G2284)</f>
        <v>3155.3100000000004</v>
      </c>
    </row>
    <row r="2281" spans="1:7" ht="22.5" x14ac:dyDescent="0.2">
      <c r="A2281" s="266" t="s">
        <v>2170</v>
      </c>
      <c r="B2281" s="235" t="s">
        <v>328</v>
      </c>
      <c r="C2281" s="237" t="s">
        <v>3332</v>
      </c>
      <c r="D2281" s="238" t="s">
        <v>28</v>
      </c>
      <c r="E2281" s="240">
        <v>1</v>
      </c>
      <c r="F2281" s="232">
        <v>3028.09</v>
      </c>
      <c r="G2281" s="231">
        <f t="shared" ref="G2281:G2284" si="239">ROUND(E2281*F2281,2)</f>
        <v>3028.09</v>
      </c>
    </row>
    <row r="2282" spans="1:7" x14ac:dyDescent="0.2">
      <c r="A2282" s="266" t="s">
        <v>2173</v>
      </c>
      <c r="B2282" s="235" t="s">
        <v>3316</v>
      </c>
      <c r="C2282" s="227" t="s">
        <v>3317</v>
      </c>
      <c r="D2282" s="238" t="s">
        <v>1532</v>
      </c>
      <c r="E2282" s="240">
        <v>3.5</v>
      </c>
      <c r="F2282" s="232">
        <v>21.91</v>
      </c>
      <c r="G2282" s="231">
        <f t="shared" si="239"/>
        <v>76.69</v>
      </c>
    </row>
    <row r="2283" spans="1:7" x14ac:dyDescent="0.2">
      <c r="A2283" s="266" t="s">
        <v>2176</v>
      </c>
      <c r="B2283" s="235" t="s">
        <v>2171</v>
      </c>
      <c r="C2283" s="227" t="s">
        <v>2172</v>
      </c>
      <c r="D2283" s="236" t="s">
        <v>1532</v>
      </c>
      <c r="E2283" s="240">
        <v>1.5</v>
      </c>
      <c r="F2283" s="232">
        <v>19.11</v>
      </c>
      <c r="G2283" s="231">
        <f t="shared" si="239"/>
        <v>28.67</v>
      </c>
    </row>
    <row r="2284" spans="1:7" ht="22.5" x14ac:dyDescent="0.2">
      <c r="A2284" s="266" t="s">
        <v>2179</v>
      </c>
      <c r="B2284" s="276" t="s">
        <v>2971</v>
      </c>
      <c r="C2284" s="237" t="s">
        <v>2972</v>
      </c>
      <c r="D2284" s="238" t="s">
        <v>1532</v>
      </c>
      <c r="E2284" s="240">
        <v>1.5</v>
      </c>
      <c r="F2284" s="232">
        <v>14.57</v>
      </c>
      <c r="G2284" s="231">
        <f t="shared" si="239"/>
        <v>21.86</v>
      </c>
    </row>
    <row r="2285" spans="1:7" x14ac:dyDescent="0.2">
      <c r="A2285" s="225"/>
      <c r="B2285" s="226"/>
      <c r="C2285" s="227"/>
      <c r="D2285" s="228"/>
      <c r="E2285" s="229"/>
      <c r="F2285" s="232"/>
      <c r="G2285" s="231"/>
    </row>
    <row r="2286" spans="1:7" x14ac:dyDescent="0.2">
      <c r="A2286" s="225"/>
      <c r="B2286" s="226"/>
      <c r="C2286" s="227"/>
      <c r="D2286" s="228"/>
      <c r="E2286" s="229"/>
      <c r="F2286" s="232"/>
      <c r="G2286" s="231"/>
    </row>
    <row r="2287" spans="1:7" ht="63" x14ac:dyDescent="0.2">
      <c r="A2287" s="218" t="s">
        <v>1041</v>
      </c>
      <c r="B2287" s="275" t="s">
        <v>2244</v>
      </c>
      <c r="C2287" s="220" t="s">
        <v>341</v>
      </c>
      <c r="D2287" s="221" t="s">
        <v>2169</v>
      </c>
      <c r="E2287" s="222">
        <v>1</v>
      </c>
      <c r="F2287" s="223"/>
      <c r="G2287" s="224">
        <f>SUM(G2288:G2291)</f>
        <v>1033.3699999999999</v>
      </c>
    </row>
    <row r="2288" spans="1:7" x14ac:dyDescent="0.2">
      <c r="A2288" s="266" t="s">
        <v>2170</v>
      </c>
      <c r="B2288" s="235" t="s">
        <v>328</v>
      </c>
      <c r="C2288" s="237" t="s">
        <v>3333</v>
      </c>
      <c r="D2288" s="238" t="s">
        <v>28</v>
      </c>
      <c r="E2288" s="240">
        <v>1</v>
      </c>
      <c r="F2288" s="232">
        <v>169</v>
      </c>
      <c r="G2288" s="231">
        <f t="shared" ref="G2288:G2291" si="240">ROUND(E2288*F2288,2)</f>
        <v>169</v>
      </c>
    </row>
    <row r="2289" spans="1:7" x14ac:dyDescent="0.2">
      <c r="A2289" s="266" t="s">
        <v>2176</v>
      </c>
      <c r="B2289" s="235" t="s">
        <v>328</v>
      </c>
      <c r="C2289" s="237" t="s">
        <v>3334</v>
      </c>
      <c r="D2289" s="238" t="s">
        <v>28</v>
      </c>
      <c r="E2289" s="240">
        <v>1</v>
      </c>
      <c r="F2289" s="232">
        <v>820.6</v>
      </c>
      <c r="G2289" s="231">
        <f t="shared" si="240"/>
        <v>820.6</v>
      </c>
    </row>
    <row r="2290" spans="1:7" x14ac:dyDescent="0.2">
      <c r="A2290" s="266" t="s">
        <v>2179</v>
      </c>
      <c r="B2290" s="235" t="s">
        <v>3316</v>
      </c>
      <c r="C2290" s="227" t="s">
        <v>3317</v>
      </c>
      <c r="D2290" s="238" t="s">
        <v>1532</v>
      </c>
      <c r="E2290" s="240">
        <v>1.2</v>
      </c>
      <c r="F2290" s="232">
        <v>21.91</v>
      </c>
      <c r="G2290" s="231">
        <f t="shared" si="240"/>
        <v>26.29</v>
      </c>
    </row>
    <row r="2291" spans="1:7" ht="22.5" x14ac:dyDescent="0.2">
      <c r="A2291" s="266" t="s">
        <v>2182</v>
      </c>
      <c r="B2291" s="276" t="s">
        <v>2971</v>
      </c>
      <c r="C2291" s="237" t="s">
        <v>2972</v>
      </c>
      <c r="D2291" s="238" t="s">
        <v>1532</v>
      </c>
      <c r="E2291" s="240">
        <v>1.2</v>
      </c>
      <c r="F2291" s="232">
        <v>14.57</v>
      </c>
      <c r="G2291" s="231">
        <f t="shared" si="240"/>
        <v>17.48</v>
      </c>
    </row>
    <row r="2292" spans="1:7" x14ac:dyDescent="0.2">
      <c r="A2292" s="225"/>
      <c r="B2292" s="226"/>
      <c r="C2292" s="227"/>
      <c r="D2292" s="228"/>
      <c r="E2292" s="229"/>
      <c r="F2292" s="232"/>
      <c r="G2292" s="231"/>
    </row>
    <row r="2293" spans="1:7" x14ac:dyDescent="0.2">
      <c r="A2293" s="225"/>
      <c r="B2293" s="226"/>
      <c r="C2293" s="227"/>
      <c r="D2293" s="228"/>
      <c r="E2293" s="229"/>
      <c r="F2293" s="232"/>
      <c r="G2293" s="231"/>
    </row>
    <row r="2294" spans="1:7" ht="42" x14ac:dyDescent="0.2">
      <c r="A2294" s="218" t="s">
        <v>1042</v>
      </c>
      <c r="B2294" s="275" t="s">
        <v>2244</v>
      </c>
      <c r="C2294" s="220" t="s">
        <v>342</v>
      </c>
      <c r="D2294" s="221" t="s">
        <v>2169</v>
      </c>
      <c r="E2294" s="222">
        <v>1</v>
      </c>
      <c r="F2294" s="223"/>
      <c r="G2294" s="224">
        <f>SUM(G2295:G2299)</f>
        <v>21155.199999999997</v>
      </c>
    </row>
    <row r="2295" spans="1:7" ht="22.5" x14ac:dyDescent="0.2">
      <c r="A2295" s="266" t="s">
        <v>2170</v>
      </c>
      <c r="B2295" s="235" t="s">
        <v>3335</v>
      </c>
      <c r="C2295" s="237" t="s">
        <v>3336</v>
      </c>
      <c r="D2295" s="238" t="s">
        <v>1532</v>
      </c>
      <c r="E2295" s="240">
        <v>64</v>
      </c>
      <c r="F2295" s="232">
        <v>161.81</v>
      </c>
      <c r="G2295" s="231">
        <f t="shared" ref="G2295:G2299" si="241">ROUND(E2295*F2295,2)</f>
        <v>10355.84</v>
      </c>
    </row>
    <row r="2296" spans="1:7" ht="22.5" x14ac:dyDescent="0.2">
      <c r="A2296" s="266" t="s">
        <v>2173</v>
      </c>
      <c r="B2296" s="235" t="s">
        <v>3337</v>
      </c>
      <c r="C2296" s="237" t="s">
        <v>3338</v>
      </c>
      <c r="D2296" s="238" t="s">
        <v>1532</v>
      </c>
      <c r="E2296" s="240">
        <v>64</v>
      </c>
      <c r="F2296" s="232">
        <v>28.42</v>
      </c>
      <c r="G2296" s="231">
        <f t="shared" si="241"/>
        <v>1818.88</v>
      </c>
    </row>
    <row r="2297" spans="1:7" x14ac:dyDescent="0.2">
      <c r="A2297" s="266" t="s">
        <v>2176</v>
      </c>
      <c r="B2297" s="235" t="s">
        <v>3316</v>
      </c>
      <c r="C2297" s="237" t="s">
        <v>3317</v>
      </c>
      <c r="D2297" s="238" t="s">
        <v>1532</v>
      </c>
      <c r="E2297" s="240">
        <v>128</v>
      </c>
      <c r="F2297" s="232">
        <v>21.91</v>
      </c>
      <c r="G2297" s="231">
        <f t="shared" si="241"/>
        <v>2804.48</v>
      </c>
    </row>
    <row r="2298" spans="1:7" x14ac:dyDescent="0.2">
      <c r="A2298" s="266" t="s">
        <v>2179</v>
      </c>
      <c r="B2298" s="235" t="s">
        <v>2171</v>
      </c>
      <c r="C2298" s="237" t="s">
        <v>2172</v>
      </c>
      <c r="D2298" s="238" t="s">
        <v>1532</v>
      </c>
      <c r="E2298" s="240">
        <v>128</v>
      </c>
      <c r="F2298" s="232">
        <v>19.11</v>
      </c>
      <c r="G2298" s="231">
        <f t="shared" si="241"/>
        <v>2446.08</v>
      </c>
    </row>
    <row r="2299" spans="1:7" ht="22.5" x14ac:dyDescent="0.2">
      <c r="A2299" s="266" t="s">
        <v>2182</v>
      </c>
      <c r="B2299" s="235" t="s">
        <v>2971</v>
      </c>
      <c r="C2299" s="237" t="s">
        <v>2972</v>
      </c>
      <c r="D2299" s="238" t="s">
        <v>1532</v>
      </c>
      <c r="E2299" s="240">
        <v>256</v>
      </c>
      <c r="F2299" s="232">
        <v>14.57</v>
      </c>
      <c r="G2299" s="231">
        <f t="shared" si="241"/>
        <v>3729.92</v>
      </c>
    </row>
    <row r="2300" spans="1:7" x14ac:dyDescent="0.2">
      <c r="A2300" s="225"/>
      <c r="B2300" s="226"/>
      <c r="C2300" s="227"/>
      <c r="D2300" s="228"/>
      <c r="E2300" s="229"/>
      <c r="F2300" s="232"/>
      <c r="G2300" s="231"/>
    </row>
    <row r="2301" spans="1:7" x14ac:dyDescent="0.2">
      <c r="A2301" s="225"/>
      <c r="B2301" s="226"/>
      <c r="C2301" s="227"/>
      <c r="D2301" s="228"/>
      <c r="E2301" s="229"/>
      <c r="F2301" s="232"/>
      <c r="G2301" s="231"/>
    </row>
    <row r="2302" spans="1:7" ht="42" x14ac:dyDescent="0.2">
      <c r="A2302" s="218" t="s">
        <v>1043</v>
      </c>
      <c r="B2302" s="233" t="s">
        <v>3339</v>
      </c>
      <c r="C2302" s="220" t="s">
        <v>804</v>
      </c>
      <c r="D2302" s="221" t="s">
        <v>12</v>
      </c>
      <c r="E2302" s="222">
        <v>1</v>
      </c>
      <c r="F2302" s="223"/>
      <c r="G2302" s="224">
        <f>SUM(G2303:G2306)</f>
        <v>7.62</v>
      </c>
    </row>
    <row r="2303" spans="1:7" ht="45" x14ac:dyDescent="0.2">
      <c r="A2303" s="266" t="s">
        <v>2170</v>
      </c>
      <c r="B2303" s="235" t="s">
        <v>3340</v>
      </c>
      <c r="C2303" s="237" t="s">
        <v>3341</v>
      </c>
      <c r="D2303" s="238" t="s">
        <v>12</v>
      </c>
      <c r="E2303" s="240">
        <v>1.19</v>
      </c>
      <c r="F2303" s="232">
        <v>4.91</v>
      </c>
      <c r="G2303" s="231">
        <f t="shared" ref="G2303:G2306" si="242">ROUND(E2303*F2303,2)</f>
        <v>5.84</v>
      </c>
    </row>
    <row r="2304" spans="1:7" ht="22.5" x14ac:dyDescent="0.2">
      <c r="A2304" s="266" t="s">
        <v>2173</v>
      </c>
      <c r="B2304" s="235" t="s">
        <v>3342</v>
      </c>
      <c r="C2304" s="237" t="s">
        <v>3343</v>
      </c>
      <c r="D2304" s="238" t="s">
        <v>28</v>
      </c>
      <c r="E2304" s="240">
        <v>8.9999999999999993E-3</v>
      </c>
      <c r="F2304" s="232">
        <v>3.02</v>
      </c>
      <c r="G2304" s="231">
        <f t="shared" si="242"/>
        <v>0.03</v>
      </c>
    </row>
    <row r="2305" spans="1:7" ht="22.5" x14ac:dyDescent="0.2">
      <c r="A2305" s="266" t="s">
        <v>2176</v>
      </c>
      <c r="B2305" s="276" t="s">
        <v>2971</v>
      </c>
      <c r="C2305" s="237" t="s">
        <v>3344</v>
      </c>
      <c r="D2305" s="238" t="s">
        <v>1532</v>
      </c>
      <c r="E2305" s="240">
        <v>5.1999999999999998E-2</v>
      </c>
      <c r="F2305" s="232">
        <v>14.57</v>
      </c>
      <c r="G2305" s="231">
        <f t="shared" si="242"/>
        <v>0.76</v>
      </c>
    </row>
    <row r="2306" spans="1:7" x14ac:dyDescent="0.2">
      <c r="A2306" s="266" t="s">
        <v>2179</v>
      </c>
      <c r="B2306" s="276" t="s">
        <v>2171</v>
      </c>
      <c r="C2306" s="237" t="s">
        <v>3345</v>
      </c>
      <c r="D2306" s="238" t="s">
        <v>1532</v>
      </c>
      <c r="E2306" s="240">
        <v>5.1999999999999998E-2</v>
      </c>
      <c r="F2306" s="232">
        <v>19.11</v>
      </c>
      <c r="G2306" s="231">
        <f t="shared" si="242"/>
        <v>0.99</v>
      </c>
    </row>
    <row r="2307" spans="1:7" x14ac:dyDescent="0.2">
      <c r="A2307" s="225"/>
      <c r="B2307" s="226"/>
      <c r="C2307" s="227"/>
      <c r="D2307" s="228"/>
      <c r="E2307" s="229"/>
      <c r="F2307" s="232"/>
      <c r="G2307" s="231"/>
    </row>
    <row r="2308" spans="1:7" x14ac:dyDescent="0.2">
      <c r="A2308" s="225"/>
      <c r="B2308" s="226"/>
      <c r="C2308" s="227"/>
      <c r="D2308" s="228"/>
      <c r="E2308" s="229"/>
      <c r="F2308" s="232"/>
      <c r="G2308" s="231"/>
    </row>
    <row r="2309" spans="1:7" ht="52.5" x14ac:dyDescent="0.2">
      <c r="A2309" s="218" t="s">
        <v>1044</v>
      </c>
      <c r="B2309" s="219" t="s">
        <v>3346</v>
      </c>
      <c r="C2309" s="220" t="s">
        <v>810</v>
      </c>
      <c r="D2309" s="221" t="s">
        <v>12</v>
      </c>
      <c r="E2309" s="222">
        <v>1</v>
      </c>
      <c r="F2309" s="223"/>
      <c r="G2309" s="224">
        <f>SUM(G2310:G2313)</f>
        <v>4.9499999999999993</v>
      </c>
    </row>
    <row r="2310" spans="1:7" ht="45" x14ac:dyDescent="0.2">
      <c r="A2310" s="225" t="s">
        <v>2170</v>
      </c>
      <c r="B2310" s="226" t="s">
        <v>328</v>
      </c>
      <c r="C2310" s="227" t="s">
        <v>810</v>
      </c>
      <c r="D2310" s="228" t="s">
        <v>12</v>
      </c>
      <c r="E2310" s="229">
        <v>1.19</v>
      </c>
      <c r="F2310" s="232">
        <v>3.01</v>
      </c>
      <c r="G2310" s="231">
        <f t="shared" ref="G2310:G2313" si="243">ROUND(E2310*F2310,2)</f>
        <v>3.58</v>
      </c>
    </row>
    <row r="2311" spans="1:7" ht="22.5" x14ac:dyDescent="0.2">
      <c r="A2311" s="225" t="s">
        <v>2173</v>
      </c>
      <c r="B2311" s="226" t="s">
        <v>3342</v>
      </c>
      <c r="C2311" s="227" t="s">
        <v>3343</v>
      </c>
      <c r="D2311" s="228" t="s">
        <v>28</v>
      </c>
      <c r="E2311" s="229">
        <v>8.9999999999999993E-3</v>
      </c>
      <c r="F2311" s="232">
        <v>3.02</v>
      </c>
      <c r="G2311" s="231">
        <f t="shared" si="243"/>
        <v>0.03</v>
      </c>
    </row>
    <row r="2312" spans="1:7" ht="22.5" x14ac:dyDescent="0.2">
      <c r="A2312" s="225" t="s">
        <v>2176</v>
      </c>
      <c r="B2312" s="276" t="s">
        <v>2971</v>
      </c>
      <c r="C2312" s="237" t="s">
        <v>3344</v>
      </c>
      <c r="D2312" s="228" t="s">
        <v>1532</v>
      </c>
      <c r="E2312" s="229">
        <v>0.04</v>
      </c>
      <c r="F2312" s="232">
        <v>14.57</v>
      </c>
      <c r="G2312" s="231">
        <f t="shared" si="243"/>
        <v>0.57999999999999996</v>
      </c>
    </row>
    <row r="2313" spans="1:7" x14ac:dyDescent="0.2">
      <c r="A2313" s="225" t="s">
        <v>2179</v>
      </c>
      <c r="B2313" s="276" t="s">
        <v>2171</v>
      </c>
      <c r="C2313" s="237" t="s">
        <v>3345</v>
      </c>
      <c r="D2313" s="228" t="s">
        <v>1532</v>
      </c>
      <c r="E2313" s="229">
        <v>0.04</v>
      </c>
      <c r="F2313" s="232">
        <v>19.11</v>
      </c>
      <c r="G2313" s="231">
        <f t="shared" si="243"/>
        <v>0.76</v>
      </c>
    </row>
    <row r="2314" spans="1:7" x14ac:dyDescent="0.2">
      <c r="A2314" s="225"/>
      <c r="B2314" s="226"/>
      <c r="C2314" s="227"/>
      <c r="D2314" s="228"/>
      <c r="E2314" s="229"/>
      <c r="F2314" s="232"/>
      <c r="G2314" s="231"/>
    </row>
    <row r="2315" spans="1:7" x14ac:dyDescent="0.2">
      <c r="A2315" s="225"/>
      <c r="B2315" s="226"/>
      <c r="C2315" s="227"/>
      <c r="D2315" s="228"/>
      <c r="E2315" s="229"/>
      <c r="F2315" s="232"/>
      <c r="G2315" s="231"/>
    </row>
    <row r="2316" spans="1:7" ht="52.5" x14ac:dyDescent="0.2">
      <c r="A2316" s="218" t="s">
        <v>1045</v>
      </c>
      <c r="B2316" s="219" t="s">
        <v>3347</v>
      </c>
      <c r="C2316" s="220" t="s">
        <v>811</v>
      </c>
      <c r="D2316" s="221" t="s">
        <v>12</v>
      </c>
      <c r="E2316" s="222">
        <v>1</v>
      </c>
      <c r="F2316" s="223"/>
      <c r="G2316" s="224">
        <f>SUM(G2317:G2320)</f>
        <v>10.220000000000001</v>
      </c>
    </row>
    <row r="2317" spans="1:7" ht="45" x14ac:dyDescent="0.2">
      <c r="A2317" s="225" t="s">
        <v>2170</v>
      </c>
      <c r="B2317" s="226" t="s">
        <v>328</v>
      </c>
      <c r="C2317" s="227" t="s">
        <v>811</v>
      </c>
      <c r="D2317" s="228" t="s">
        <v>12</v>
      </c>
      <c r="E2317" s="229">
        <v>1.19</v>
      </c>
      <c r="F2317" s="232">
        <v>6.39</v>
      </c>
      <c r="G2317" s="231">
        <f t="shared" ref="G2317:G2320" si="244">ROUND(E2317*F2317,2)</f>
        <v>7.6</v>
      </c>
    </row>
    <row r="2318" spans="1:7" ht="22.5" x14ac:dyDescent="0.2">
      <c r="A2318" s="225" t="s">
        <v>2173</v>
      </c>
      <c r="B2318" s="226" t="s">
        <v>3342</v>
      </c>
      <c r="C2318" s="227" t="s">
        <v>3343</v>
      </c>
      <c r="D2318" s="228" t="s">
        <v>28</v>
      </c>
      <c r="E2318" s="229">
        <v>8.9999999999999993E-3</v>
      </c>
      <c r="F2318" s="232">
        <v>3.02</v>
      </c>
      <c r="G2318" s="231">
        <f t="shared" si="244"/>
        <v>0.03</v>
      </c>
    </row>
    <row r="2319" spans="1:7" ht="22.5" x14ac:dyDescent="0.2">
      <c r="A2319" s="225" t="s">
        <v>2176</v>
      </c>
      <c r="B2319" s="276" t="s">
        <v>2971</v>
      </c>
      <c r="C2319" s="237" t="s">
        <v>3344</v>
      </c>
      <c r="D2319" s="228" t="s">
        <v>1532</v>
      </c>
      <c r="E2319" s="229">
        <v>7.6999999999999999E-2</v>
      </c>
      <c r="F2319" s="232">
        <v>14.57</v>
      </c>
      <c r="G2319" s="231">
        <f t="shared" si="244"/>
        <v>1.1200000000000001</v>
      </c>
    </row>
    <row r="2320" spans="1:7" x14ac:dyDescent="0.2">
      <c r="A2320" s="225" t="s">
        <v>2179</v>
      </c>
      <c r="B2320" s="276" t="s">
        <v>2171</v>
      </c>
      <c r="C2320" s="237" t="s">
        <v>3345</v>
      </c>
      <c r="D2320" s="228" t="s">
        <v>1532</v>
      </c>
      <c r="E2320" s="229">
        <v>7.6999999999999999E-2</v>
      </c>
      <c r="F2320" s="232">
        <v>19.11</v>
      </c>
      <c r="G2320" s="231">
        <f t="shared" si="244"/>
        <v>1.47</v>
      </c>
    </row>
    <row r="2321" spans="1:7" x14ac:dyDescent="0.2">
      <c r="A2321" s="225"/>
      <c r="B2321" s="226"/>
      <c r="C2321" s="227"/>
      <c r="D2321" s="228"/>
      <c r="E2321" s="229"/>
      <c r="F2321" s="232"/>
      <c r="G2321" s="231"/>
    </row>
    <row r="2322" spans="1:7" x14ac:dyDescent="0.2">
      <c r="A2322" s="225"/>
      <c r="B2322" s="226"/>
      <c r="C2322" s="227"/>
      <c r="D2322" s="228"/>
      <c r="E2322" s="229"/>
      <c r="F2322" s="232"/>
      <c r="G2322" s="231"/>
    </row>
    <row r="2323" spans="1:7" ht="52.5" x14ac:dyDescent="0.2">
      <c r="A2323" s="218" t="s">
        <v>1046</v>
      </c>
      <c r="B2323" s="219" t="s">
        <v>3348</v>
      </c>
      <c r="C2323" s="220" t="s">
        <v>812</v>
      </c>
      <c r="D2323" s="221" t="s">
        <v>12</v>
      </c>
      <c r="E2323" s="222">
        <v>1</v>
      </c>
      <c r="F2323" s="223"/>
      <c r="G2323" s="224">
        <f>SUM(G2324:G2327)</f>
        <v>10.639999999999999</v>
      </c>
    </row>
    <row r="2324" spans="1:7" ht="45" x14ac:dyDescent="0.2">
      <c r="A2324" s="225" t="s">
        <v>2170</v>
      </c>
      <c r="B2324" s="226" t="s">
        <v>328</v>
      </c>
      <c r="C2324" s="227" t="s">
        <v>812</v>
      </c>
      <c r="D2324" s="228" t="s">
        <v>12</v>
      </c>
      <c r="E2324" s="229">
        <v>1.0269999999999999</v>
      </c>
      <c r="F2324" s="232">
        <v>9.9</v>
      </c>
      <c r="G2324" s="231">
        <f t="shared" ref="G2324:G2327" si="245">ROUND(E2324*F2324,2)</f>
        <v>10.17</v>
      </c>
    </row>
    <row r="2325" spans="1:7" ht="22.5" x14ac:dyDescent="0.2">
      <c r="A2325" s="225" t="s">
        <v>2173</v>
      </c>
      <c r="B2325" s="226" t="s">
        <v>3342</v>
      </c>
      <c r="C2325" s="227" t="s">
        <v>3343</v>
      </c>
      <c r="D2325" s="228" t="s">
        <v>28</v>
      </c>
      <c r="E2325" s="229">
        <v>0.01</v>
      </c>
      <c r="F2325" s="232">
        <v>3.02</v>
      </c>
      <c r="G2325" s="231">
        <f t="shared" si="245"/>
        <v>0.03</v>
      </c>
    </row>
    <row r="2326" spans="1:7" ht="22.5" x14ac:dyDescent="0.2">
      <c r="A2326" s="225" t="s">
        <v>2176</v>
      </c>
      <c r="B2326" s="276" t="s">
        <v>2971</v>
      </c>
      <c r="C2326" s="237" t="s">
        <v>3344</v>
      </c>
      <c r="D2326" s="228" t="s">
        <v>1532</v>
      </c>
      <c r="E2326" s="229">
        <v>1.2999999999999999E-2</v>
      </c>
      <c r="F2326" s="232">
        <v>14.57</v>
      </c>
      <c r="G2326" s="231">
        <f t="shared" si="245"/>
        <v>0.19</v>
      </c>
    </row>
    <row r="2327" spans="1:7" x14ac:dyDescent="0.2">
      <c r="A2327" s="225" t="s">
        <v>2179</v>
      </c>
      <c r="B2327" s="276" t="s">
        <v>2171</v>
      </c>
      <c r="C2327" s="237" t="s">
        <v>3345</v>
      </c>
      <c r="D2327" s="228" t="s">
        <v>1532</v>
      </c>
      <c r="E2327" s="229">
        <v>1.2999999999999999E-2</v>
      </c>
      <c r="F2327" s="232">
        <v>19.11</v>
      </c>
      <c r="G2327" s="231">
        <f t="shared" si="245"/>
        <v>0.25</v>
      </c>
    </row>
    <row r="2328" spans="1:7" x14ac:dyDescent="0.2">
      <c r="A2328" s="225"/>
      <c r="B2328" s="226"/>
      <c r="C2328" s="227"/>
      <c r="D2328" s="228"/>
      <c r="E2328" s="229"/>
      <c r="F2328" s="232"/>
      <c r="G2328" s="231"/>
    </row>
    <row r="2329" spans="1:7" x14ac:dyDescent="0.2">
      <c r="A2329" s="225"/>
      <c r="B2329" s="226"/>
      <c r="C2329" s="227"/>
      <c r="D2329" s="228"/>
      <c r="E2329" s="229"/>
      <c r="F2329" s="232"/>
      <c r="G2329" s="231"/>
    </row>
    <row r="2330" spans="1:7" ht="52.5" x14ac:dyDescent="0.2">
      <c r="A2330" s="218" t="s">
        <v>1047</v>
      </c>
      <c r="B2330" s="219" t="s">
        <v>3349</v>
      </c>
      <c r="C2330" s="220" t="s">
        <v>813</v>
      </c>
      <c r="D2330" s="221" t="s">
        <v>12</v>
      </c>
      <c r="E2330" s="222">
        <v>1</v>
      </c>
      <c r="F2330" s="223"/>
      <c r="G2330" s="224">
        <f>SUM(G2331:G2334)</f>
        <v>17.39</v>
      </c>
    </row>
    <row r="2331" spans="1:7" ht="45" x14ac:dyDescent="0.2">
      <c r="A2331" s="225" t="s">
        <v>2170</v>
      </c>
      <c r="B2331" s="226" t="s">
        <v>328</v>
      </c>
      <c r="C2331" s="227" t="s">
        <v>813</v>
      </c>
      <c r="D2331" s="228" t="s">
        <v>12</v>
      </c>
      <c r="E2331" s="229">
        <v>1.0149999999999999</v>
      </c>
      <c r="F2331" s="232">
        <v>14.99</v>
      </c>
      <c r="G2331" s="231">
        <f t="shared" ref="G2331:G2334" si="246">ROUND(E2331*F2331,2)</f>
        <v>15.21</v>
      </c>
    </row>
    <row r="2332" spans="1:7" ht="22.5" x14ac:dyDescent="0.2">
      <c r="A2332" s="225" t="s">
        <v>2173</v>
      </c>
      <c r="B2332" s="226" t="s">
        <v>3342</v>
      </c>
      <c r="C2332" s="227" t="s">
        <v>3343</v>
      </c>
      <c r="D2332" s="228" t="s">
        <v>28</v>
      </c>
      <c r="E2332" s="229">
        <v>8.9999999999999993E-3</v>
      </c>
      <c r="F2332" s="232">
        <v>3.02</v>
      </c>
      <c r="G2332" s="231">
        <f t="shared" si="246"/>
        <v>0.03</v>
      </c>
    </row>
    <row r="2333" spans="1:7" ht="22.5" x14ac:dyDescent="0.2">
      <c r="A2333" s="225" t="s">
        <v>2176</v>
      </c>
      <c r="B2333" s="276" t="s">
        <v>2971</v>
      </c>
      <c r="C2333" s="237" t="s">
        <v>3344</v>
      </c>
      <c r="D2333" s="228" t="s">
        <v>1532</v>
      </c>
      <c r="E2333" s="229">
        <v>6.4000000000000001E-2</v>
      </c>
      <c r="F2333" s="232">
        <v>14.57</v>
      </c>
      <c r="G2333" s="231">
        <f t="shared" si="246"/>
        <v>0.93</v>
      </c>
    </row>
    <row r="2334" spans="1:7" x14ac:dyDescent="0.2">
      <c r="A2334" s="225" t="s">
        <v>2179</v>
      </c>
      <c r="B2334" s="276" t="s">
        <v>2171</v>
      </c>
      <c r="C2334" s="237" t="s">
        <v>3345</v>
      </c>
      <c r="D2334" s="228" t="s">
        <v>1532</v>
      </c>
      <c r="E2334" s="229">
        <v>6.4000000000000001E-2</v>
      </c>
      <c r="F2334" s="232">
        <v>19.11</v>
      </c>
      <c r="G2334" s="231">
        <f t="shared" si="246"/>
        <v>1.22</v>
      </c>
    </row>
    <row r="2335" spans="1:7" x14ac:dyDescent="0.2">
      <c r="A2335" s="225"/>
      <c r="B2335" s="226"/>
      <c r="C2335" s="227"/>
      <c r="D2335" s="228"/>
      <c r="E2335" s="229"/>
      <c r="F2335" s="232"/>
      <c r="G2335" s="231"/>
    </row>
    <row r="2336" spans="1:7" x14ac:dyDescent="0.2">
      <c r="A2336" s="225"/>
      <c r="B2336" s="226"/>
      <c r="C2336" s="227"/>
      <c r="D2336" s="228"/>
      <c r="E2336" s="229"/>
      <c r="F2336" s="232"/>
      <c r="G2336" s="231"/>
    </row>
    <row r="2337" spans="1:7" ht="52.5" x14ac:dyDescent="0.2">
      <c r="A2337" s="218" t="s">
        <v>3350</v>
      </c>
      <c r="B2337" s="219" t="s">
        <v>3351</v>
      </c>
      <c r="C2337" s="220" t="s">
        <v>3352</v>
      </c>
      <c r="D2337" s="221" t="s">
        <v>12</v>
      </c>
      <c r="E2337" s="222">
        <v>1</v>
      </c>
      <c r="F2337" s="223"/>
      <c r="G2337" s="224">
        <f>SUM(G2338:G2341)</f>
        <v>23.08</v>
      </c>
    </row>
    <row r="2338" spans="1:7" ht="45" x14ac:dyDescent="0.2">
      <c r="A2338" s="225" t="s">
        <v>2170</v>
      </c>
      <c r="B2338" s="226" t="s">
        <v>328</v>
      </c>
      <c r="C2338" s="227" t="s">
        <v>3352</v>
      </c>
      <c r="D2338" s="228" t="s">
        <v>12</v>
      </c>
      <c r="E2338" s="229">
        <v>1.0149999999999999</v>
      </c>
      <c r="F2338" s="232">
        <v>20.29</v>
      </c>
      <c r="G2338" s="231">
        <f t="shared" ref="G2338:G2341" si="247">ROUND(E2338*F2338,2)</f>
        <v>20.59</v>
      </c>
    </row>
    <row r="2339" spans="1:7" ht="22.5" x14ac:dyDescent="0.2">
      <c r="A2339" s="225" t="s">
        <v>2173</v>
      </c>
      <c r="B2339" s="226" t="s">
        <v>3342</v>
      </c>
      <c r="C2339" s="227" t="s">
        <v>3343</v>
      </c>
      <c r="D2339" s="228" t="s">
        <v>28</v>
      </c>
      <c r="E2339" s="229">
        <v>8.9999999999999993E-3</v>
      </c>
      <c r="F2339" s="232">
        <v>3.02</v>
      </c>
      <c r="G2339" s="231">
        <f t="shared" si="247"/>
        <v>0.03</v>
      </c>
    </row>
    <row r="2340" spans="1:7" ht="22.5" x14ac:dyDescent="0.2">
      <c r="A2340" s="225" t="s">
        <v>2176</v>
      </c>
      <c r="B2340" s="276" t="s">
        <v>2971</v>
      </c>
      <c r="C2340" s="237" t="s">
        <v>3344</v>
      </c>
      <c r="D2340" s="228" t="s">
        <v>1532</v>
      </c>
      <c r="E2340" s="229">
        <v>7.2999999999999995E-2</v>
      </c>
      <c r="F2340" s="232">
        <v>14.57</v>
      </c>
      <c r="G2340" s="231">
        <f t="shared" si="247"/>
        <v>1.06</v>
      </c>
    </row>
    <row r="2341" spans="1:7" x14ac:dyDescent="0.2">
      <c r="A2341" s="225" t="s">
        <v>2179</v>
      </c>
      <c r="B2341" s="276" t="s">
        <v>2171</v>
      </c>
      <c r="C2341" s="237" t="s">
        <v>3345</v>
      </c>
      <c r="D2341" s="228" t="s">
        <v>1532</v>
      </c>
      <c r="E2341" s="229">
        <v>7.2999999999999995E-2</v>
      </c>
      <c r="F2341" s="232">
        <v>19.11</v>
      </c>
      <c r="G2341" s="231">
        <f t="shared" si="247"/>
        <v>1.4</v>
      </c>
    </row>
    <row r="2342" spans="1:7" x14ac:dyDescent="0.2">
      <c r="A2342" s="225"/>
      <c r="B2342" s="226"/>
      <c r="C2342" s="227"/>
      <c r="D2342" s="228"/>
      <c r="E2342" s="229"/>
      <c r="F2342" s="232"/>
      <c r="G2342" s="231"/>
    </row>
    <row r="2343" spans="1:7" x14ac:dyDescent="0.2">
      <c r="A2343" s="225"/>
      <c r="B2343" s="226"/>
      <c r="C2343" s="227"/>
      <c r="D2343" s="228"/>
      <c r="E2343" s="229"/>
      <c r="F2343" s="232"/>
      <c r="G2343" s="231"/>
    </row>
    <row r="2344" spans="1:7" ht="52.5" x14ac:dyDescent="0.2">
      <c r="A2344" s="218" t="s">
        <v>1048</v>
      </c>
      <c r="B2344" s="219" t="s">
        <v>3353</v>
      </c>
      <c r="C2344" s="220" t="s">
        <v>814</v>
      </c>
      <c r="D2344" s="221" t="s">
        <v>12</v>
      </c>
      <c r="E2344" s="222">
        <v>1</v>
      </c>
      <c r="F2344" s="223"/>
      <c r="G2344" s="224">
        <f>SUM(G2345:G2348)</f>
        <v>32.57</v>
      </c>
    </row>
    <row r="2345" spans="1:7" ht="45" x14ac:dyDescent="0.2">
      <c r="A2345" s="225" t="s">
        <v>2170</v>
      </c>
      <c r="B2345" s="226" t="s">
        <v>328</v>
      </c>
      <c r="C2345" s="227" t="s">
        <v>814</v>
      </c>
      <c r="D2345" s="228" t="s">
        <v>12</v>
      </c>
      <c r="E2345" s="229">
        <v>1.0149999999999999</v>
      </c>
      <c r="F2345" s="232">
        <v>29.17</v>
      </c>
      <c r="G2345" s="231">
        <f t="shared" ref="G2345:G2348" si="248">ROUND(E2345*F2345,2)</f>
        <v>29.61</v>
      </c>
    </row>
    <row r="2346" spans="1:7" ht="22.5" x14ac:dyDescent="0.2">
      <c r="A2346" s="225" t="s">
        <v>2173</v>
      </c>
      <c r="B2346" s="226" t="s">
        <v>3342</v>
      </c>
      <c r="C2346" s="227" t="s">
        <v>3343</v>
      </c>
      <c r="D2346" s="228" t="s">
        <v>28</v>
      </c>
      <c r="E2346" s="229">
        <v>8.9999999999999993E-3</v>
      </c>
      <c r="F2346" s="232">
        <v>3.02</v>
      </c>
      <c r="G2346" s="231">
        <f t="shared" si="248"/>
        <v>0.03</v>
      </c>
    </row>
    <row r="2347" spans="1:7" ht="22.5" x14ac:dyDescent="0.2">
      <c r="A2347" s="225" t="s">
        <v>2176</v>
      </c>
      <c r="B2347" s="276" t="s">
        <v>2971</v>
      </c>
      <c r="C2347" s="237" t="s">
        <v>3344</v>
      </c>
      <c r="D2347" s="228" t="s">
        <v>1532</v>
      </c>
      <c r="E2347" s="229">
        <v>8.6999999999999994E-2</v>
      </c>
      <c r="F2347" s="232">
        <v>14.57</v>
      </c>
      <c r="G2347" s="231">
        <f t="shared" si="248"/>
        <v>1.27</v>
      </c>
    </row>
    <row r="2348" spans="1:7" x14ac:dyDescent="0.2">
      <c r="A2348" s="225" t="s">
        <v>2179</v>
      </c>
      <c r="B2348" s="276" t="s">
        <v>2171</v>
      </c>
      <c r="C2348" s="237" t="s">
        <v>3345</v>
      </c>
      <c r="D2348" s="228" t="s">
        <v>1532</v>
      </c>
      <c r="E2348" s="229">
        <v>8.6999999999999994E-2</v>
      </c>
      <c r="F2348" s="232">
        <v>19.11</v>
      </c>
      <c r="G2348" s="231">
        <f t="shared" si="248"/>
        <v>1.66</v>
      </c>
    </row>
    <row r="2349" spans="1:7" x14ac:dyDescent="0.2">
      <c r="A2349" s="225"/>
      <c r="B2349" s="226"/>
      <c r="C2349" s="227"/>
      <c r="D2349" s="228"/>
      <c r="E2349" s="229"/>
      <c r="F2349" s="232"/>
      <c r="G2349" s="231"/>
    </row>
    <row r="2350" spans="1:7" x14ac:dyDescent="0.2">
      <c r="A2350" s="225"/>
      <c r="B2350" s="226"/>
      <c r="C2350" s="227"/>
      <c r="D2350" s="228"/>
      <c r="E2350" s="229"/>
      <c r="F2350" s="232"/>
      <c r="G2350" s="231"/>
    </row>
    <row r="2351" spans="1:7" ht="52.5" x14ac:dyDescent="0.2">
      <c r="A2351" s="218" t="s">
        <v>1049</v>
      </c>
      <c r="B2351" s="219" t="s">
        <v>3354</v>
      </c>
      <c r="C2351" s="220" t="s">
        <v>815</v>
      </c>
      <c r="D2351" s="221" t="s">
        <v>12</v>
      </c>
      <c r="E2351" s="222">
        <v>1</v>
      </c>
      <c r="F2351" s="223"/>
      <c r="G2351" s="224">
        <f>SUM(G2352:G2355)</f>
        <v>44.57</v>
      </c>
    </row>
    <row r="2352" spans="1:7" ht="45" x14ac:dyDescent="0.2">
      <c r="A2352" s="225" t="s">
        <v>2170</v>
      </c>
      <c r="B2352" s="226" t="s">
        <v>328</v>
      </c>
      <c r="C2352" s="227" t="s">
        <v>815</v>
      </c>
      <c r="D2352" s="228" t="s">
        <v>12</v>
      </c>
      <c r="E2352" s="229">
        <v>1.0149999999999999</v>
      </c>
      <c r="F2352" s="232">
        <v>40.39</v>
      </c>
      <c r="G2352" s="231">
        <f t="shared" ref="G2352:G2355" si="249">ROUND(E2352*F2352,2)</f>
        <v>41</v>
      </c>
    </row>
    <row r="2353" spans="1:7" ht="22.5" x14ac:dyDescent="0.2">
      <c r="A2353" s="225" t="s">
        <v>2173</v>
      </c>
      <c r="B2353" s="226" t="s">
        <v>3342</v>
      </c>
      <c r="C2353" s="227" t="s">
        <v>3343</v>
      </c>
      <c r="D2353" s="228" t="s">
        <v>28</v>
      </c>
      <c r="E2353" s="229">
        <v>8.9999999999999993E-3</v>
      </c>
      <c r="F2353" s="232">
        <v>3.02</v>
      </c>
      <c r="G2353" s="231">
        <f t="shared" si="249"/>
        <v>0.03</v>
      </c>
    </row>
    <row r="2354" spans="1:7" ht="22.5" x14ac:dyDescent="0.2">
      <c r="A2354" s="225" t="s">
        <v>2176</v>
      </c>
      <c r="B2354" s="276" t="s">
        <v>2971</v>
      </c>
      <c r="C2354" s="237" t="s">
        <v>3344</v>
      </c>
      <c r="D2354" s="228" t="s">
        <v>1532</v>
      </c>
      <c r="E2354" s="229">
        <v>0.105</v>
      </c>
      <c r="F2354" s="232">
        <v>14.57</v>
      </c>
      <c r="G2354" s="231">
        <f t="shared" si="249"/>
        <v>1.53</v>
      </c>
    </row>
    <row r="2355" spans="1:7" x14ac:dyDescent="0.2">
      <c r="A2355" s="225" t="s">
        <v>2179</v>
      </c>
      <c r="B2355" s="276" t="s">
        <v>2171</v>
      </c>
      <c r="C2355" s="237" t="s">
        <v>3345</v>
      </c>
      <c r="D2355" s="228" t="s">
        <v>1532</v>
      </c>
      <c r="E2355" s="229">
        <v>0.105</v>
      </c>
      <c r="F2355" s="232">
        <v>19.11</v>
      </c>
      <c r="G2355" s="231">
        <f t="shared" si="249"/>
        <v>2.0099999999999998</v>
      </c>
    </row>
    <row r="2356" spans="1:7" x14ac:dyDescent="0.2">
      <c r="A2356" s="225"/>
      <c r="B2356" s="226"/>
      <c r="C2356" s="227"/>
      <c r="D2356" s="228"/>
      <c r="E2356" s="229"/>
      <c r="F2356" s="232"/>
      <c r="G2356" s="231"/>
    </row>
    <row r="2357" spans="1:7" x14ac:dyDescent="0.2">
      <c r="A2357" s="225"/>
      <c r="B2357" s="226"/>
      <c r="C2357" s="227"/>
      <c r="D2357" s="228"/>
      <c r="E2357" s="229"/>
      <c r="F2357" s="232"/>
      <c r="G2357" s="231"/>
    </row>
    <row r="2358" spans="1:7" ht="52.5" x14ac:dyDescent="0.2">
      <c r="A2358" s="218" t="s">
        <v>1050</v>
      </c>
      <c r="B2358" s="219" t="s">
        <v>3355</v>
      </c>
      <c r="C2358" s="220" t="s">
        <v>816</v>
      </c>
      <c r="D2358" s="221" t="s">
        <v>12</v>
      </c>
      <c r="E2358" s="222">
        <v>1</v>
      </c>
      <c r="F2358" s="223"/>
      <c r="G2358" s="224">
        <f>SUM(G2359:G2362)</f>
        <v>57.760000000000005</v>
      </c>
    </row>
    <row r="2359" spans="1:7" ht="45" x14ac:dyDescent="0.2">
      <c r="A2359" s="225" t="s">
        <v>2170</v>
      </c>
      <c r="B2359" s="226" t="s">
        <v>328</v>
      </c>
      <c r="C2359" s="227" t="s">
        <v>816</v>
      </c>
      <c r="D2359" s="228" t="s">
        <v>12</v>
      </c>
      <c r="E2359" s="229">
        <v>1.0149999999999999</v>
      </c>
      <c r="F2359" s="232">
        <v>52.63</v>
      </c>
      <c r="G2359" s="231">
        <f t="shared" ref="G2359:G2362" si="250">ROUND(E2359*F2359,2)</f>
        <v>53.42</v>
      </c>
    </row>
    <row r="2360" spans="1:7" ht="22.5" x14ac:dyDescent="0.2">
      <c r="A2360" s="225" t="s">
        <v>2173</v>
      </c>
      <c r="B2360" s="226" t="s">
        <v>3342</v>
      </c>
      <c r="C2360" s="227" t="s">
        <v>3343</v>
      </c>
      <c r="D2360" s="228" t="s">
        <v>28</v>
      </c>
      <c r="E2360" s="229">
        <v>8.9999999999999993E-3</v>
      </c>
      <c r="F2360" s="232">
        <v>3.02</v>
      </c>
      <c r="G2360" s="231">
        <f t="shared" si="250"/>
        <v>0.03</v>
      </c>
    </row>
    <row r="2361" spans="1:7" ht="22.5" x14ac:dyDescent="0.2">
      <c r="A2361" s="225" t="s">
        <v>2176</v>
      </c>
      <c r="B2361" s="276" t="s">
        <v>2971</v>
      </c>
      <c r="C2361" s="237" t="s">
        <v>3344</v>
      </c>
      <c r="D2361" s="228" t="s">
        <v>1532</v>
      </c>
      <c r="E2361" s="229">
        <v>0.128</v>
      </c>
      <c r="F2361" s="232">
        <v>14.57</v>
      </c>
      <c r="G2361" s="231">
        <f t="shared" si="250"/>
        <v>1.86</v>
      </c>
    </row>
    <row r="2362" spans="1:7" x14ac:dyDescent="0.2">
      <c r="A2362" s="225" t="s">
        <v>2179</v>
      </c>
      <c r="B2362" s="276" t="s">
        <v>2171</v>
      </c>
      <c r="C2362" s="237" t="s">
        <v>3345</v>
      </c>
      <c r="D2362" s="228" t="s">
        <v>1532</v>
      </c>
      <c r="E2362" s="229">
        <v>0.128</v>
      </c>
      <c r="F2362" s="232">
        <v>19.11</v>
      </c>
      <c r="G2362" s="231">
        <f t="shared" si="250"/>
        <v>2.4500000000000002</v>
      </c>
    </row>
    <row r="2363" spans="1:7" x14ac:dyDescent="0.2">
      <c r="A2363" s="225"/>
      <c r="B2363" s="226"/>
      <c r="C2363" s="227"/>
      <c r="D2363" s="228"/>
      <c r="E2363" s="229"/>
      <c r="F2363" s="232"/>
      <c r="G2363" s="231"/>
    </row>
    <row r="2364" spans="1:7" x14ac:dyDescent="0.2">
      <c r="A2364" s="225"/>
      <c r="B2364" s="226"/>
      <c r="C2364" s="227"/>
      <c r="D2364" s="228"/>
      <c r="E2364" s="229"/>
      <c r="F2364" s="232"/>
      <c r="G2364" s="231"/>
    </row>
    <row r="2365" spans="1:7" ht="52.5" x14ac:dyDescent="0.2">
      <c r="A2365" s="218" t="s">
        <v>1051</v>
      </c>
      <c r="B2365" s="219" t="s">
        <v>3356</v>
      </c>
      <c r="C2365" s="220" t="s">
        <v>817</v>
      </c>
      <c r="D2365" s="221" t="s">
        <v>12</v>
      </c>
      <c r="E2365" s="222">
        <v>1</v>
      </c>
      <c r="F2365" s="223"/>
      <c r="G2365" s="224">
        <f>SUM(G2366:G2369)</f>
        <v>73.010000000000005</v>
      </c>
    </row>
    <row r="2366" spans="1:7" ht="45" x14ac:dyDescent="0.2">
      <c r="A2366" s="225" t="s">
        <v>2170</v>
      </c>
      <c r="B2366" s="226" t="s">
        <v>328</v>
      </c>
      <c r="C2366" s="227" t="s">
        <v>817</v>
      </c>
      <c r="D2366" s="228" t="s">
        <v>12</v>
      </c>
      <c r="E2366" s="229">
        <v>1.0149999999999999</v>
      </c>
      <c r="F2366" s="232">
        <v>66.87</v>
      </c>
      <c r="G2366" s="231">
        <f t="shared" ref="G2366:G2369" si="251">ROUND(E2366*F2366,2)</f>
        <v>67.87</v>
      </c>
    </row>
    <row r="2367" spans="1:7" ht="22.5" x14ac:dyDescent="0.2">
      <c r="A2367" s="225" t="s">
        <v>2173</v>
      </c>
      <c r="B2367" s="226" t="s">
        <v>3342</v>
      </c>
      <c r="C2367" s="227" t="s">
        <v>3343</v>
      </c>
      <c r="D2367" s="228" t="s">
        <v>28</v>
      </c>
      <c r="E2367" s="229">
        <v>8.9999999999999993E-3</v>
      </c>
      <c r="F2367" s="232">
        <v>3.02</v>
      </c>
      <c r="G2367" s="231">
        <f t="shared" si="251"/>
        <v>0.03</v>
      </c>
    </row>
    <row r="2368" spans="1:7" ht="22.5" x14ac:dyDescent="0.2">
      <c r="A2368" s="225" t="s">
        <v>2176</v>
      </c>
      <c r="B2368" s="276" t="s">
        <v>2971</v>
      </c>
      <c r="C2368" s="237" t="s">
        <v>3344</v>
      </c>
      <c r="D2368" s="228" t="s">
        <v>1532</v>
      </c>
      <c r="E2368" s="229">
        <v>0.152</v>
      </c>
      <c r="F2368" s="232">
        <v>14.57</v>
      </c>
      <c r="G2368" s="231">
        <f t="shared" si="251"/>
        <v>2.21</v>
      </c>
    </row>
    <row r="2369" spans="1:7" x14ac:dyDescent="0.2">
      <c r="A2369" s="225" t="s">
        <v>2179</v>
      </c>
      <c r="B2369" s="276" t="s">
        <v>2171</v>
      </c>
      <c r="C2369" s="237" t="s">
        <v>3345</v>
      </c>
      <c r="D2369" s="228" t="s">
        <v>1532</v>
      </c>
      <c r="E2369" s="229">
        <v>0.152</v>
      </c>
      <c r="F2369" s="232">
        <v>19.11</v>
      </c>
      <c r="G2369" s="231">
        <f t="shared" si="251"/>
        <v>2.9</v>
      </c>
    </row>
    <row r="2370" spans="1:7" x14ac:dyDescent="0.2">
      <c r="A2370" s="225"/>
      <c r="B2370" s="226"/>
      <c r="C2370" s="227"/>
      <c r="D2370" s="228"/>
      <c r="E2370" s="229"/>
      <c r="F2370" s="232"/>
      <c r="G2370" s="231"/>
    </row>
    <row r="2371" spans="1:7" x14ac:dyDescent="0.2">
      <c r="A2371" s="225"/>
      <c r="B2371" s="226"/>
      <c r="C2371" s="227"/>
      <c r="D2371" s="228"/>
      <c r="E2371" s="229"/>
      <c r="F2371" s="232"/>
      <c r="G2371" s="231"/>
    </row>
    <row r="2372" spans="1:7" ht="52.5" x14ac:dyDescent="0.2">
      <c r="A2372" s="218" t="s">
        <v>1052</v>
      </c>
      <c r="B2372" s="219" t="s">
        <v>3357</v>
      </c>
      <c r="C2372" s="220" t="s">
        <v>818</v>
      </c>
      <c r="D2372" s="221" t="s">
        <v>12</v>
      </c>
      <c r="E2372" s="222">
        <v>1</v>
      </c>
      <c r="F2372" s="223"/>
      <c r="G2372" s="224">
        <f>SUM(G2373:G2376)</f>
        <v>143.04000000000002</v>
      </c>
    </row>
    <row r="2373" spans="1:7" ht="45" x14ac:dyDescent="0.2">
      <c r="A2373" s="225" t="s">
        <v>2170</v>
      </c>
      <c r="B2373" s="226" t="s">
        <v>328</v>
      </c>
      <c r="C2373" s="227" t="s">
        <v>818</v>
      </c>
      <c r="D2373" s="228" t="s">
        <v>12</v>
      </c>
      <c r="E2373" s="229">
        <v>1.0149999999999999</v>
      </c>
      <c r="F2373" s="232">
        <v>132.16999999999999</v>
      </c>
      <c r="G2373" s="231">
        <f t="shared" ref="G2373:G2376" si="252">ROUND(E2373*F2373,2)</f>
        <v>134.15</v>
      </c>
    </row>
    <row r="2374" spans="1:7" ht="22.5" x14ac:dyDescent="0.2">
      <c r="A2374" s="225" t="s">
        <v>2173</v>
      </c>
      <c r="B2374" s="226" t="s">
        <v>3342</v>
      </c>
      <c r="C2374" s="227" t="s">
        <v>3343</v>
      </c>
      <c r="D2374" s="228" t="s">
        <v>28</v>
      </c>
      <c r="E2374" s="229">
        <v>8.9999999999999993E-3</v>
      </c>
      <c r="F2374" s="232">
        <v>3.02</v>
      </c>
      <c r="G2374" s="231">
        <f t="shared" si="252"/>
        <v>0.03</v>
      </c>
    </row>
    <row r="2375" spans="1:7" ht="22.5" x14ac:dyDescent="0.2">
      <c r="A2375" s="225" t="s">
        <v>2176</v>
      </c>
      <c r="B2375" s="276" t="s">
        <v>2971</v>
      </c>
      <c r="C2375" s="237" t="s">
        <v>3344</v>
      </c>
      <c r="D2375" s="228" t="s">
        <v>1532</v>
      </c>
      <c r="E2375" s="229">
        <v>0.26300000000000001</v>
      </c>
      <c r="F2375" s="232">
        <v>14.57</v>
      </c>
      <c r="G2375" s="231">
        <f t="shared" si="252"/>
        <v>3.83</v>
      </c>
    </row>
    <row r="2376" spans="1:7" x14ac:dyDescent="0.2">
      <c r="A2376" s="225" t="s">
        <v>2179</v>
      </c>
      <c r="B2376" s="276" t="s">
        <v>2171</v>
      </c>
      <c r="C2376" s="237" t="s">
        <v>3345</v>
      </c>
      <c r="D2376" s="228" t="s">
        <v>1532</v>
      </c>
      <c r="E2376" s="229">
        <v>0.26300000000000001</v>
      </c>
      <c r="F2376" s="232">
        <v>19.11</v>
      </c>
      <c r="G2376" s="231">
        <f t="shared" si="252"/>
        <v>5.03</v>
      </c>
    </row>
    <row r="2377" spans="1:7" x14ac:dyDescent="0.2">
      <c r="A2377" s="225"/>
      <c r="B2377" s="226"/>
      <c r="C2377" s="227"/>
      <c r="D2377" s="228"/>
      <c r="E2377" s="229"/>
      <c r="F2377" s="232"/>
      <c r="G2377" s="231"/>
    </row>
    <row r="2378" spans="1:7" x14ac:dyDescent="0.2">
      <c r="A2378" s="225"/>
      <c r="B2378" s="226"/>
      <c r="C2378" s="227"/>
      <c r="D2378" s="228"/>
      <c r="E2378" s="229"/>
      <c r="F2378" s="232"/>
      <c r="G2378" s="231"/>
    </row>
    <row r="2379" spans="1:7" ht="147" x14ac:dyDescent="0.2">
      <c r="A2379" s="218" t="s">
        <v>1053</v>
      </c>
      <c r="B2379" s="233" t="s">
        <v>3339</v>
      </c>
      <c r="C2379" s="220" t="s">
        <v>849</v>
      </c>
      <c r="D2379" s="221" t="s">
        <v>12</v>
      </c>
      <c r="E2379" s="222">
        <v>1</v>
      </c>
      <c r="F2379" s="223"/>
      <c r="G2379" s="224">
        <f>SUM(G2380:G2383)</f>
        <v>7.62</v>
      </c>
    </row>
    <row r="2380" spans="1:7" ht="135" x14ac:dyDescent="0.2">
      <c r="A2380" s="266" t="s">
        <v>2170</v>
      </c>
      <c r="B2380" s="235" t="s">
        <v>3340</v>
      </c>
      <c r="C2380" s="237" t="s">
        <v>849</v>
      </c>
      <c r="D2380" s="238" t="s">
        <v>12</v>
      </c>
      <c r="E2380" s="240">
        <v>1.19</v>
      </c>
      <c r="F2380" s="232">
        <v>4.91</v>
      </c>
      <c r="G2380" s="231">
        <f t="shared" ref="G2380:G2383" si="253">ROUND(E2380*F2380,2)</f>
        <v>5.84</v>
      </c>
    </row>
    <row r="2381" spans="1:7" ht="22.5" x14ac:dyDescent="0.2">
      <c r="A2381" s="266" t="s">
        <v>2173</v>
      </c>
      <c r="B2381" s="235" t="s">
        <v>3342</v>
      </c>
      <c r="C2381" s="237" t="s">
        <v>3343</v>
      </c>
      <c r="D2381" s="238" t="s">
        <v>28</v>
      </c>
      <c r="E2381" s="240">
        <v>8.9999999999999993E-3</v>
      </c>
      <c r="F2381" s="232">
        <v>3.02</v>
      </c>
      <c r="G2381" s="231">
        <f t="shared" si="253"/>
        <v>0.03</v>
      </c>
    </row>
    <row r="2382" spans="1:7" ht="22.5" x14ac:dyDescent="0.2">
      <c r="A2382" s="266" t="s">
        <v>2176</v>
      </c>
      <c r="B2382" s="276" t="s">
        <v>2971</v>
      </c>
      <c r="C2382" s="237" t="s">
        <v>3344</v>
      </c>
      <c r="D2382" s="238" t="s">
        <v>1532</v>
      </c>
      <c r="E2382" s="240">
        <v>5.1999999999999998E-2</v>
      </c>
      <c r="F2382" s="232">
        <v>14.57</v>
      </c>
      <c r="G2382" s="231">
        <f t="shared" si="253"/>
        <v>0.76</v>
      </c>
    </row>
    <row r="2383" spans="1:7" x14ac:dyDescent="0.2">
      <c r="A2383" s="266" t="s">
        <v>2179</v>
      </c>
      <c r="B2383" s="276" t="s">
        <v>2171</v>
      </c>
      <c r="C2383" s="237" t="s">
        <v>3345</v>
      </c>
      <c r="D2383" s="238" t="s">
        <v>1532</v>
      </c>
      <c r="E2383" s="240">
        <v>5.1999999999999998E-2</v>
      </c>
      <c r="F2383" s="232">
        <v>19.11</v>
      </c>
      <c r="G2383" s="231">
        <f t="shared" si="253"/>
        <v>0.99</v>
      </c>
    </row>
    <row r="2384" spans="1:7" x14ac:dyDescent="0.2">
      <c r="A2384" s="225"/>
      <c r="B2384" s="226"/>
      <c r="C2384" s="227"/>
      <c r="D2384" s="228"/>
      <c r="E2384" s="229"/>
      <c r="F2384" s="232"/>
      <c r="G2384" s="231"/>
    </row>
    <row r="2385" spans="1:7" x14ac:dyDescent="0.2">
      <c r="A2385" s="225"/>
      <c r="B2385" s="226"/>
      <c r="C2385" s="227"/>
      <c r="D2385" s="228"/>
      <c r="E2385" s="229"/>
      <c r="F2385" s="232"/>
      <c r="G2385" s="231"/>
    </row>
    <row r="2386" spans="1:7" ht="42" x14ac:dyDescent="0.2">
      <c r="A2386" s="218" t="s">
        <v>3358</v>
      </c>
      <c r="B2386" s="233" t="s">
        <v>3359</v>
      </c>
      <c r="C2386" s="220" t="s">
        <v>3360</v>
      </c>
      <c r="D2386" s="221" t="s">
        <v>12</v>
      </c>
      <c r="E2386" s="222">
        <v>1</v>
      </c>
      <c r="F2386" s="223"/>
      <c r="G2386" s="224">
        <f>SUM(G2387:G2388)</f>
        <v>10.219999999999999</v>
      </c>
    </row>
    <row r="2387" spans="1:7" ht="45" x14ac:dyDescent="0.2">
      <c r="A2387" s="266" t="s">
        <v>2170</v>
      </c>
      <c r="B2387" s="235" t="s">
        <v>3361</v>
      </c>
      <c r="C2387" s="237" t="s">
        <v>3362</v>
      </c>
      <c r="D2387" s="238" t="s">
        <v>12</v>
      </c>
      <c r="E2387" s="240">
        <v>1.0149999999999999</v>
      </c>
      <c r="F2387" s="232">
        <v>3.61</v>
      </c>
      <c r="G2387" s="231">
        <f t="shared" ref="G2387:G2388" si="254">ROUND(E2387*F2387,2)</f>
        <v>3.66</v>
      </c>
    </row>
    <row r="2388" spans="1:7" ht="22.5" x14ac:dyDescent="0.2">
      <c r="A2388" s="266" t="s">
        <v>2173</v>
      </c>
      <c r="B2388" s="235" t="s">
        <v>2971</v>
      </c>
      <c r="C2388" s="285" t="s">
        <v>2972</v>
      </c>
      <c r="D2388" s="257" t="s">
        <v>1532</v>
      </c>
      <c r="E2388" s="240">
        <v>0.45</v>
      </c>
      <c r="F2388" s="232">
        <v>14.57</v>
      </c>
      <c r="G2388" s="231">
        <f t="shared" si="254"/>
        <v>6.56</v>
      </c>
    </row>
    <row r="2389" spans="1:7" x14ac:dyDescent="0.2">
      <c r="A2389" s="225"/>
      <c r="B2389" s="226"/>
      <c r="C2389" s="227"/>
      <c r="D2389" s="228"/>
      <c r="E2389" s="229"/>
      <c r="F2389" s="232"/>
      <c r="G2389" s="231"/>
    </row>
    <row r="2390" spans="1:7" x14ac:dyDescent="0.2">
      <c r="A2390" s="225"/>
      <c r="B2390" s="226"/>
      <c r="C2390" s="227"/>
      <c r="D2390" s="228"/>
      <c r="E2390" s="229"/>
      <c r="F2390" s="232"/>
      <c r="G2390" s="231"/>
    </row>
    <row r="2391" spans="1:7" ht="31.5" x14ac:dyDescent="0.2">
      <c r="A2391" s="218" t="s">
        <v>1055</v>
      </c>
      <c r="B2391" s="233" t="s">
        <v>3187</v>
      </c>
      <c r="C2391" s="220" t="s">
        <v>1054</v>
      </c>
      <c r="D2391" s="221" t="s">
        <v>12</v>
      </c>
      <c r="E2391" s="222">
        <v>1</v>
      </c>
      <c r="F2391" s="223"/>
      <c r="G2391" s="224">
        <f>SUM(G2392:G2393)</f>
        <v>16.84</v>
      </c>
    </row>
    <row r="2392" spans="1:7" ht="33.75" x14ac:dyDescent="0.2">
      <c r="A2392" s="266" t="s">
        <v>2170</v>
      </c>
      <c r="B2392" s="235" t="s">
        <v>3188</v>
      </c>
      <c r="C2392" s="237" t="s">
        <v>3189</v>
      </c>
      <c r="D2392" s="238" t="s">
        <v>12</v>
      </c>
      <c r="E2392" s="240">
        <v>1.0149999999999999</v>
      </c>
      <c r="F2392" s="232">
        <v>10.130000000000001</v>
      </c>
      <c r="G2392" s="231">
        <f t="shared" ref="G2392:G2393" si="255">ROUND(E2392*F2392,2)</f>
        <v>10.28</v>
      </c>
    </row>
    <row r="2393" spans="1:7" ht="22.5" x14ac:dyDescent="0.2">
      <c r="A2393" s="266" t="s">
        <v>2173</v>
      </c>
      <c r="B2393" s="235" t="s">
        <v>2971</v>
      </c>
      <c r="C2393" s="285" t="s">
        <v>2972</v>
      </c>
      <c r="D2393" s="257" t="s">
        <v>1532</v>
      </c>
      <c r="E2393" s="240">
        <v>0.45</v>
      </c>
      <c r="F2393" s="232">
        <v>14.57</v>
      </c>
      <c r="G2393" s="231">
        <f t="shared" si="255"/>
        <v>6.56</v>
      </c>
    </row>
    <row r="2394" spans="1:7" x14ac:dyDescent="0.2">
      <c r="A2394" s="225"/>
      <c r="B2394" s="226"/>
      <c r="C2394" s="227"/>
      <c r="D2394" s="228"/>
      <c r="E2394" s="229"/>
      <c r="F2394" s="232"/>
      <c r="G2394" s="231"/>
    </row>
    <row r="2395" spans="1:7" x14ac:dyDescent="0.2">
      <c r="A2395" s="225"/>
      <c r="B2395" s="226"/>
      <c r="C2395" s="227"/>
      <c r="D2395" s="228"/>
      <c r="E2395" s="229"/>
      <c r="F2395" s="232"/>
      <c r="G2395" s="231"/>
    </row>
    <row r="2396" spans="1:7" ht="21" x14ac:dyDescent="0.2">
      <c r="A2396" s="218" t="s">
        <v>1056</v>
      </c>
      <c r="B2396" s="219" t="s">
        <v>3363</v>
      </c>
      <c r="C2396" s="220" t="s">
        <v>1203</v>
      </c>
      <c r="D2396" s="221" t="s">
        <v>12</v>
      </c>
      <c r="E2396" s="222">
        <v>1</v>
      </c>
      <c r="F2396" s="223"/>
      <c r="G2396" s="224">
        <f>SUM(G2397:G2398)</f>
        <v>7.02</v>
      </c>
    </row>
    <row r="2397" spans="1:7" ht="33.75" x14ac:dyDescent="0.2">
      <c r="A2397" s="225" t="s">
        <v>2170</v>
      </c>
      <c r="B2397" s="226" t="s">
        <v>3364</v>
      </c>
      <c r="C2397" s="227" t="s">
        <v>3365</v>
      </c>
      <c r="D2397" s="228" t="s">
        <v>12</v>
      </c>
      <c r="E2397" s="229">
        <v>1</v>
      </c>
      <c r="F2397" s="232">
        <v>6.38</v>
      </c>
      <c r="G2397" s="231">
        <f t="shared" ref="G2397:G2398" si="256">ROUND(E2397*F2397,2)</f>
        <v>6.38</v>
      </c>
    </row>
    <row r="2398" spans="1:7" ht="22.5" x14ac:dyDescent="0.2">
      <c r="A2398" s="225" t="s">
        <v>2173</v>
      </c>
      <c r="B2398" s="235" t="s">
        <v>2439</v>
      </c>
      <c r="C2398" s="237" t="s">
        <v>2863</v>
      </c>
      <c r="D2398" s="238" t="s">
        <v>28</v>
      </c>
      <c r="E2398" s="240">
        <v>0.1</v>
      </c>
      <c r="F2398" s="232">
        <f>SUM(G2397)</f>
        <v>6.38</v>
      </c>
      <c r="G2398" s="231">
        <f t="shared" si="256"/>
        <v>0.64</v>
      </c>
    </row>
    <row r="2399" spans="1:7" x14ac:dyDescent="0.2">
      <c r="A2399" s="225"/>
      <c r="B2399" s="226"/>
      <c r="C2399" s="227"/>
      <c r="D2399" s="228"/>
      <c r="E2399" s="229"/>
      <c r="F2399" s="232"/>
      <c r="G2399" s="231"/>
    </row>
    <row r="2400" spans="1:7" x14ac:dyDescent="0.2">
      <c r="A2400" s="225"/>
      <c r="B2400" s="226"/>
      <c r="C2400" s="227"/>
      <c r="D2400" s="228"/>
      <c r="E2400" s="229"/>
      <c r="F2400" s="232"/>
      <c r="G2400" s="231"/>
    </row>
    <row r="2401" spans="1:7" ht="31.5" x14ac:dyDescent="0.2">
      <c r="A2401" s="218" t="s">
        <v>1057</v>
      </c>
      <c r="B2401" s="219" t="s">
        <v>3363</v>
      </c>
      <c r="C2401" s="220" t="s">
        <v>1204</v>
      </c>
      <c r="D2401" s="221" t="s">
        <v>12</v>
      </c>
      <c r="E2401" s="222">
        <v>1</v>
      </c>
      <c r="F2401" s="223"/>
      <c r="G2401" s="224">
        <f>SUM(G2402:G2403)</f>
        <v>10.469999999999999</v>
      </c>
    </row>
    <row r="2402" spans="1:7" ht="33.75" x14ac:dyDescent="0.2">
      <c r="A2402" s="225" t="s">
        <v>2170</v>
      </c>
      <c r="B2402" s="226" t="s">
        <v>3366</v>
      </c>
      <c r="C2402" s="227" t="s">
        <v>3367</v>
      </c>
      <c r="D2402" s="228" t="s">
        <v>12</v>
      </c>
      <c r="E2402" s="229">
        <v>1</v>
      </c>
      <c r="F2402" s="232">
        <v>9.52</v>
      </c>
      <c r="G2402" s="231">
        <f t="shared" ref="G2402:G2403" si="257">ROUND(E2402*F2402,2)</f>
        <v>9.52</v>
      </c>
    </row>
    <row r="2403" spans="1:7" ht="22.5" x14ac:dyDescent="0.2">
      <c r="A2403" s="225" t="s">
        <v>2173</v>
      </c>
      <c r="B2403" s="235" t="s">
        <v>2439</v>
      </c>
      <c r="C2403" s="237" t="s">
        <v>2863</v>
      </c>
      <c r="D2403" s="238" t="s">
        <v>28</v>
      </c>
      <c r="E2403" s="240">
        <v>0.1</v>
      </c>
      <c r="F2403" s="232">
        <f>SUM(G2402)</f>
        <v>9.52</v>
      </c>
      <c r="G2403" s="231">
        <f t="shared" si="257"/>
        <v>0.95</v>
      </c>
    </row>
    <row r="2404" spans="1:7" x14ac:dyDescent="0.2">
      <c r="A2404" s="225"/>
      <c r="B2404" s="226"/>
      <c r="C2404" s="227"/>
      <c r="D2404" s="228"/>
      <c r="E2404" s="229"/>
      <c r="F2404" s="232"/>
      <c r="G2404" s="231"/>
    </row>
    <row r="2405" spans="1:7" x14ac:dyDescent="0.2">
      <c r="A2405" s="225"/>
      <c r="B2405" s="226"/>
      <c r="C2405" s="227"/>
      <c r="D2405" s="228"/>
      <c r="E2405" s="229"/>
      <c r="F2405" s="232"/>
      <c r="G2405" s="231"/>
    </row>
    <row r="2406" spans="1:7" ht="52.5" x14ac:dyDescent="0.2">
      <c r="A2406" s="218" t="s">
        <v>1058</v>
      </c>
      <c r="B2406" s="233" t="s">
        <v>3190</v>
      </c>
      <c r="C2406" s="220" t="s">
        <v>358</v>
      </c>
      <c r="D2406" s="221" t="s">
        <v>12</v>
      </c>
      <c r="E2406" s="222">
        <v>1</v>
      </c>
      <c r="F2406" s="223"/>
      <c r="G2406" s="224">
        <f>SUM(G2407:G2413)</f>
        <v>29.519999999999996</v>
      </c>
    </row>
    <row r="2407" spans="1:7" ht="33.75" x14ac:dyDescent="0.2">
      <c r="A2407" s="242" t="s">
        <v>2170</v>
      </c>
      <c r="B2407" s="235" t="s">
        <v>3368</v>
      </c>
      <c r="C2407" s="237" t="s">
        <v>3369</v>
      </c>
      <c r="D2407" s="238" t="s">
        <v>12</v>
      </c>
      <c r="E2407" s="240">
        <v>1</v>
      </c>
      <c r="F2407" s="232">
        <v>20.149999999999999</v>
      </c>
      <c r="G2407" s="231">
        <f t="shared" ref="G2407:G2408" si="258">ROUND(E2407*F2407,2)</f>
        <v>20.149999999999999</v>
      </c>
    </row>
    <row r="2408" spans="1:7" ht="33.75" x14ac:dyDescent="0.2">
      <c r="A2408" s="242" t="s">
        <v>2173</v>
      </c>
      <c r="B2408" s="235" t="s">
        <v>3370</v>
      </c>
      <c r="C2408" s="237" t="s">
        <v>3371</v>
      </c>
      <c r="D2408" s="238" t="s">
        <v>28</v>
      </c>
      <c r="E2408" s="240">
        <v>0.33333000000000002</v>
      </c>
      <c r="F2408" s="232">
        <v>7.76</v>
      </c>
      <c r="G2408" s="231">
        <f t="shared" si="258"/>
        <v>2.59</v>
      </c>
    </row>
    <row r="2409" spans="1:7" ht="33.75" x14ac:dyDescent="0.2">
      <c r="A2409" s="242" t="s">
        <v>2176</v>
      </c>
      <c r="B2409" s="235" t="s">
        <v>3372</v>
      </c>
      <c r="C2409" s="237" t="s">
        <v>3373</v>
      </c>
      <c r="D2409" s="238"/>
      <c r="E2409" s="240"/>
      <c r="F2409" s="232"/>
      <c r="G2409" s="231"/>
    </row>
    <row r="2410" spans="1:7" ht="33.75" x14ac:dyDescent="0.2">
      <c r="A2410" s="242" t="s">
        <v>2301</v>
      </c>
      <c r="B2410" s="235" t="s">
        <v>3374</v>
      </c>
      <c r="C2410" s="237" t="s">
        <v>3375</v>
      </c>
      <c r="D2410" s="238" t="s">
        <v>28</v>
      </c>
      <c r="E2410" s="240">
        <v>0.33333000000000002</v>
      </c>
      <c r="F2410" s="232">
        <v>4.2699999999999996</v>
      </c>
      <c r="G2410" s="231">
        <f t="shared" ref="G2410:G2413" si="259">ROUND(E2410*F2410,2)</f>
        <v>1.42</v>
      </c>
    </row>
    <row r="2411" spans="1:7" ht="22.5" x14ac:dyDescent="0.2">
      <c r="A2411" s="242" t="s">
        <v>2356</v>
      </c>
      <c r="B2411" s="235" t="s">
        <v>2971</v>
      </c>
      <c r="C2411" s="237" t="s">
        <v>2972</v>
      </c>
      <c r="D2411" s="238" t="s">
        <v>1532</v>
      </c>
      <c r="E2411" s="240">
        <v>7.9699999999999993E-2</v>
      </c>
      <c r="F2411" s="232">
        <v>14.57</v>
      </c>
      <c r="G2411" s="231">
        <f t="shared" si="259"/>
        <v>1.1599999999999999</v>
      </c>
    </row>
    <row r="2412" spans="1:7" x14ac:dyDescent="0.2">
      <c r="A2412" s="242" t="s">
        <v>2359</v>
      </c>
      <c r="B2412" s="235" t="s">
        <v>2171</v>
      </c>
      <c r="C2412" s="237" t="s">
        <v>2363</v>
      </c>
      <c r="D2412" s="238" t="s">
        <v>1532</v>
      </c>
      <c r="E2412" s="240">
        <v>7.9699999999999993E-2</v>
      </c>
      <c r="F2412" s="232">
        <v>19.11</v>
      </c>
      <c r="G2412" s="231">
        <f t="shared" si="259"/>
        <v>1.52</v>
      </c>
    </row>
    <row r="2413" spans="1:7" ht="22.5" x14ac:dyDescent="0.2">
      <c r="A2413" s="242" t="s">
        <v>2179</v>
      </c>
      <c r="B2413" s="235" t="s">
        <v>2439</v>
      </c>
      <c r="C2413" s="237" t="s">
        <v>2863</v>
      </c>
      <c r="D2413" s="238" t="s">
        <v>28</v>
      </c>
      <c r="E2413" s="240">
        <v>0.1</v>
      </c>
      <c r="F2413" s="232">
        <f>SUM(G2407:G2412)</f>
        <v>26.839999999999996</v>
      </c>
      <c r="G2413" s="231">
        <f t="shared" si="259"/>
        <v>2.68</v>
      </c>
    </row>
    <row r="2414" spans="1:7" x14ac:dyDescent="0.2">
      <c r="A2414" s="225"/>
      <c r="B2414" s="226"/>
      <c r="C2414" s="227"/>
      <c r="D2414" s="228"/>
      <c r="E2414" s="229"/>
      <c r="F2414" s="232"/>
      <c r="G2414" s="231"/>
    </row>
    <row r="2415" spans="1:7" x14ac:dyDescent="0.2">
      <c r="A2415" s="225"/>
      <c r="B2415" s="226"/>
      <c r="C2415" s="227"/>
      <c r="D2415" s="228"/>
      <c r="E2415" s="229"/>
      <c r="F2415" s="232"/>
      <c r="G2415" s="231"/>
    </row>
    <row r="2416" spans="1:7" ht="52.5" x14ac:dyDescent="0.2">
      <c r="A2416" s="218" t="s">
        <v>1059</v>
      </c>
      <c r="B2416" s="233" t="s">
        <v>2244</v>
      </c>
      <c r="C2416" s="220" t="s">
        <v>359</v>
      </c>
      <c r="D2416" s="221" t="s">
        <v>12</v>
      </c>
      <c r="E2416" s="222">
        <v>1</v>
      </c>
      <c r="F2416" s="223"/>
      <c r="G2416" s="224">
        <f>SUM(G2417:G2432)</f>
        <v>45.769999999999996</v>
      </c>
    </row>
    <row r="2417" spans="1:7" ht="22.5" x14ac:dyDescent="0.2">
      <c r="A2417" s="260" t="s">
        <v>2170</v>
      </c>
      <c r="B2417" s="235" t="s">
        <v>3376</v>
      </c>
      <c r="C2417" s="261" t="s">
        <v>3240</v>
      </c>
      <c r="D2417" s="262"/>
      <c r="E2417" s="263"/>
      <c r="F2417" s="253"/>
      <c r="G2417" s="254"/>
    </row>
    <row r="2418" spans="1:7" ht="22.5" x14ac:dyDescent="0.2">
      <c r="A2418" s="242" t="s">
        <v>2261</v>
      </c>
      <c r="B2418" s="235" t="s">
        <v>3377</v>
      </c>
      <c r="C2418" s="237" t="s">
        <v>3378</v>
      </c>
      <c r="D2418" s="238" t="s">
        <v>12</v>
      </c>
      <c r="E2418" s="240">
        <v>1.05</v>
      </c>
      <c r="F2418" s="232">
        <v>21.73</v>
      </c>
      <c r="G2418" s="231">
        <f>ROUND(E2418*F2418,2)</f>
        <v>22.82</v>
      </c>
    </row>
    <row r="2419" spans="1:7" ht="22.5" x14ac:dyDescent="0.2">
      <c r="A2419" s="242" t="s">
        <v>2338</v>
      </c>
      <c r="B2419" s="235" t="s">
        <v>2971</v>
      </c>
      <c r="C2419" s="285" t="s">
        <v>2972</v>
      </c>
      <c r="D2419" s="257" t="s">
        <v>1532</v>
      </c>
      <c r="E2419" s="240">
        <v>0.221</v>
      </c>
      <c r="F2419" s="232">
        <v>14.57</v>
      </c>
      <c r="G2419" s="231">
        <f>ROUND(E2419*F2419,2)</f>
        <v>3.22</v>
      </c>
    </row>
    <row r="2420" spans="1:7" x14ac:dyDescent="0.2">
      <c r="A2420" s="242" t="s">
        <v>2341</v>
      </c>
      <c r="B2420" s="235" t="s">
        <v>2171</v>
      </c>
      <c r="C2420" s="285" t="s">
        <v>2172</v>
      </c>
      <c r="D2420" s="257" t="s">
        <v>1532</v>
      </c>
      <c r="E2420" s="240">
        <v>0.221</v>
      </c>
      <c r="F2420" s="230">
        <v>19.11</v>
      </c>
      <c r="G2420" s="231">
        <f>ROUND(E2420*F2420,2)</f>
        <v>4.22</v>
      </c>
    </row>
    <row r="2421" spans="1:7" x14ac:dyDescent="0.2">
      <c r="A2421" s="242"/>
      <c r="B2421" s="235"/>
      <c r="C2421" s="237"/>
      <c r="D2421" s="238"/>
      <c r="E2421" s="240"/>
      <c r="F2421" s="232"/>
      <c r="G2421" s="231"/>
    </row>
    <row r="2422" spans="1:7" ht="22.5" x14ac:dyDescent="0.2">
      <c r="A2422" s="260" t="s">
        <v>2173</v>
      </c>
      <c r="B2422" s="235" t="s">
        <v>3379</v>
      </c>
      <c r="C2422" s="261" t="s">
        <v>3244</v>
      </c>
      <c r="D2422" s="262"/>
      <c r="E2422" s="263"/>
      <c r="F2422" s="253"/>
      <c r="G2422" s="254"/>
    </row>
    <row r="2423" spans="1:7" ht="22.5" x14ac:dyDescent="0.2">
      <c r="A2423" s="242" t="s">
        <v>2266</v>
      </c>
      <c r="B2423" s="235" t="s">
        <v>3380</v>
      </c>
      <c r="C2423" s="237" t="s">
        <v>3381</v>
      </c>
      <c r="D2423" s="238" t="s">
        <v>28</v>
      </c>
      <c r="E2423" s="240">
        <v>0.33333000000000002</v>
      </c>
      <c r="F2423" s="232">
        <v>3.32</v>
      </c>
      <c r="G2423" s="231">
        <f>ROUND(E2423*F2423,2)</f>
        <v>1.1100000000000001</v>
      </c>
    </row>
    <row r="2424" spans="1:7" ht="22.5" x14ac:dyDescent="0.2">
      <c r="A2424" s="242" t="s">
        <v>2269</v>
      </c>
      <c r="B2424" s="235" t="s">
        <v>2971</v>
      </c>
      <c r="C2424" s="285" t="s">
        <v>2972</v>
      </c>
      <c r="D2424" s="257" t="s">
        <v>1532</v>
      </c>
      <c r="E2424" s="240">
        <v>6.9330000000000003E-2</v>
      </c>
      <c r="F2424" s="232">
        <v>14.57</v>
      </c>
      <c r="G2424" s="231">
        <f>ROUND(E2424*F2424,2)</f>
        <v>1.01</v>
      </c>
    </row>
    <row r="2425" spans="1:7" x14ac:dyDescent="0.2">
      <c r="A2425" s="242" t="s">
        <v>2271</v>
      </c>
      <c r="B2425" s="235" t="s">
        <v>2171</v>
      </c>
      <c r="C2425" s="285" t="s">
        <v>2172</v>
      </c>
      <c r="D2425" s="257" t="s">
        <v>1532</v>
      </c>
      <c r="E2425" s="240">
        <v>6.9330000000000003E-2</v>
      </c>
      <c r="F2425" s="230">
        <v>19.11</v>
      </c>
      <c r="G2425" s="231">
        <f>ROUND(E2425*F2425,2)</f>
        <v>1.32</v>
      </c>
    </row>
    <row r="2426" spans="1:7" x14ac:dyDescent="0.2">
      <c r="A2426" s="242"/>
      <c r="B2426" s="235"/>
      <c r="C2426" s="237"/>
      <c r="D2426" s="238"/>
      <c r="E2426" s="240"/>
      <c r="F2426" s="232"/>
      <c r="G2426" s="231"/>
    </row>
    <row r="2427" spans="1:7" ht="22.5" x14ac:dyDescent="0.2">
      <c r="A2427" s="260" t="s">
        <v>2176</v>
      </c>
      <c r="B2427" s="235" t="s">
        <v>3382</v>
      </c>
      <c r="C2427" s="261" t="s">
        <v>3248</v>
      </c>
      <c r="D2427" s="262"/>
      <c r="E2427" s="263"/>
      <c r="F2427" s="253"/>
      <c r="G2427" s="254"/>
    </row>
    <row r="2428" spans="1:7" ht="33.75" x14ac:dyDescent="0.2">
      <c r="A2428" s="242" t="s">
        <v>2301</v>
      </c>
      <c r="B2428" s="235" t="s">
        <v>3383</v>
      </c>
      <c r="C2428" s="237" t="s">
        <v>3384</v>
      </c>
      <c r="D2428" s="238" t="s">
        <v>28</v>
      </c>
      <c r="E2428" s="240">
        <v>0.33333000000000002</v>
      </c>
      <c r="F2428" s="232">
        <v>13.21</v>
      </c>
      <c r="G2428" s="231">
        <f>ROUND(E2428*F2428,2)</f>
        <v>4.4000000000000004</v>
      </c>
    </row>
    <row r="2429" spans="1:7" ht="22.5" x14ac:dyDescent="0.2">
      <c r="A2429" s="242" t="s">
        <v>2356</v>
      </c>
      <c r="B2429" s="235" t="s">
        <v>2971</v>
      </c>
      <c r="C2429" s="285" t="s">
        <v>2972</v>
      </c>
      <c r="D2429" s="257" t="s">
        <v>1532</v>
      </c>
      <c r="E2429" s="240">
        <v>0.104</v>
      </c>
      <c r="F2429" s="232">
        <v>14.57</v>
      </c>
      <c r="G2429" s="231">
        <f>ROUND(E2429*F2429,2)</f>
        <v>1.52</v>
      </c>
    </row>
    <row r="2430" spans="1:7" x14ac:dyDescent="0.2">
      <c r="A2430" s="242" t="s">
        <v>2359</v>
      </c>
      <c r="B2430" s="235" t="s">
        <v>2171</v>
      </c>
      <c r="C2430" s="285" t="s">
        <v>2172</v>
      </c>
      <c r="D2430" s="257" t="s">
        <v>1532</v>
      </c>
      <c r="E2430" s="240">
        <v>0.104</v>
      </c>
      <c r="F2430" s="230">
        <v>19.11</v>
      </c>
      <c r="G2430" s="231">
        <f>ROUND(E2430*F2430,2)</f>
        <v>1.99</v>
      </c>
    </row>
    <row r="2431" spans="1:7" x14ac:dyDescent="0.2">
      <c r="A2431" s="242"/>
      <c r="B2431" s="235"/>
      <c r="C2431" s="286"/>
      <c r="D2431" s="238"/>
      <c r="E2431" s="240"/>
      <c r="F2431" s="230"/>
      <c r="G2431" s="231"/>
    </row>
    <row r="2432" spans="1:7" ht="22.5" x14ac:dyDescent="0.2">
      <c r="A2432" s="242" t="s">
        <v>2179</v>
      </c>
      <c r="B2432" s="235" t="s">
        <v>2439</v>
      </c>
      <c r="C2432" s="237" t="s">
        <v>3251</v>
      </c>
      <c r="D2432" s="238" t="s">
        <v>28</v>
      </c>
      <c r="E2432" s="240">
        <v>0.1</v>
      </c>
      <c r="F2432" s="232">
        <f>SUM(G2418:G2430)</f>
        <v>41.61</v>
      </c>
      <c r="G2432" s="231">
        <f>ROUND(E2432*F2432,2)</f>
        <v>4.16</v>
      </c>
    </row>
    <row r="2433" spans="1:7" x14ac:dyDescent="0.2">
      <c r="A2433" s="225"/>
      <c r="B2433" s="226"/>
      <c r="C2433" s="227"/>
      <c r="D2433" s="228"/>
      <c r="E2433" s="229"/>
      <c r="F2433" s="232"/>
      <c r="G2433" s="231"/>
    </row>
    <row r="2434" spans="1:7" x14ac:dyDescent="0.2">
      <c r="A2434" s="255"/>
      <c r="B2434" s="226"/>
      <c r="C2434" s="227"/>
      <c r="D2434" s="228"/>
      <c r="E2434" s="229"/>
      <c r="F2434" s="232"/>
      <c r="G2434" s="231"/>
    </row>
    <row r="2435" spans="1:7" ht="52.5" x14ac:dyDescent="0.2">
      <c r="A2435" s="218" t="s">
        <v>1060</v>
      </c>
      <c r="B2435" s="233" t="s">
        <v>2244</v>
      </c>
      <c r="C2435" s="220" t="s">
        <v>821</v>
      </c>
      <c r="D2435" s="221" t="s">
        <v>12</v>
      </c>
      <c r="E2435" s="222">
        <v>1</v>
      </c>
      <c r="F2435" s="223"/>
      <c r="G2435" s="224">
        <f>SUM(G2436:G2451)</f>
        <v>44.22</v>
      </c>
    </row>
    <row r="2436" spans="1:7" ht="22.5" x14ac:dyDescent="0.2">
      <c r="A2436" s="260" t="s">
        <v>2170</v>
      </c>
      <c r="B2436" s="235" t="s">
        <v>3385</v>
      </c>
      <c r="C2436" s="261" t="s">
        <v>3240</v>
      </c>
      <c r="D2436" s="262"/>
      <c r="E2436" s="263"/>
      <c r="F2436" s="253"/>
      <c r="G2436" s="254"/>
    </row>
    <row r="2437" spans="1:7" ht="22.5" x14ac:dyDescent="0.2">
      <c r="A2437" s="242" t="s">
        <v>2261</v>
      </c>
      <c r="B2437" s="235" t="s">
        <v>3386</v>
      </c>
      <c r="C2437" s="237" t="s">
        <v>3387</v>
      </c>
      <c r="D2437" s="238" t="s">
        <v>12</v>
      </c>
      <c r="E2437" s="240">
        <v>1.05</v>
      </c>
      <c r="F2437" s="232">
        <v>22.07</v>
      </c>
      <c r="G2437" s="231">
        <f>ROUND(E2437*F2437,2)</f>
        <v>23.17</v>
      </c>
    </row>
    <row r="2438" spans="1:7" ht="22.5" x14ac:dyDescent="0.2">
      <c r="A2438" s="242" t="s">
        <v>2338</v>
      </c>
      <c r="B2438" s="235" t="s">
        <v>2971</v>
      </c>
      <c r="C2438" s="285" t="s">
        <v>2972</v>
      </c>
      <c r="D2438" s="257" t="s">
        <v>1532</v>
      </c>
      <c r="E2438" s="240">
        <v>0.112</v>
      </c>
      <c r="F2438" s="232">
        <v>14.57</v>
      </c>
      <c r="G2438" s="231">
        <f>ROUND(E2438*F2438,2)</f>
        <v>1.63</v>
      </c>
    </row>
    <row r="2439" spans="1:7" x14ac:dyDescent="0.2">
      <c r="A2439" s="242" t="s">
        <v>2341</v>
      </c>
      <c r="B2439" s="235" t="s">
        <v>2171</v>
      </c>
      <c r="C2439" s="285" t="s">
        <v>2172</v>
      </c>
      <c r="D2439" s="257" t="s">
        <v>1532</v>
      </c>
      <c r="E2439" s="240">
        <v>0.112</v>
      </c>
      <c r="F2439" s="230">
        <v>19.11</v>
      </c>
      <c r="G2439" s="231">
        <f>ROUND(E2439*F2439,2)</f>
        <v>2.14</v>
      </c>
    </row>
    <row r="2440" spans="1:7" x14ac:dyDescent="0.2">
      <c r="A2440" s="242"/>
      <c r="B2440" s="235"/>
      <c r="C2440" s="237"/>
      <c r="D2440" s="238"/>
      <c r="E2440" s="240"/>
      <c r="F2440" s="232"/>
      <c r="G2440" s="231"/>
    </row>
    <row r="2441" spans="1:7" ht="22.5" x14ac:dyDescent="0.2">
      <c r="A2441" s="260" t="s">
        <v>2173</v>
      </c>
      <c r="B2441" s="235" t="s">
        <v>3388</v>
      </c>
      <c r="C2441" s="261" t="s">
        <v>3244</v>
      </c>
      <c r="D2441" s="262"/>
      <c r="E2441" s="263"/>
      <c r="F2441" s="253"/>
      <c r="G2441" s="254"/>
    </row>
    <row r="2442" spans="1:7" ht="22.5" x14ac:dyDescent="0.2">
      <c r="A2442" s="242" t="s">
        <v>2266</v>
      </c>
      <c r="B2442" s="235" t="s">
        <v>3389</v>
      </c>
      <c r="C2442" s="237" t="s">
        <v>3390</v>
      </c>
      <c r="D2442" s="238" t="s">
        <v>28</v>
      </c>
      <c r="E2442" s="240">
        <v>0.33333000000000002</v>
      </c>
      <c r="F2442" s="232">
        <v>4.8</v>
      </c>
      <c r="G2442" s="231">
        <f>ROUND(E2442*F2442,2)</f>
        <v>1.6</v>
      </c>
    </row>
    <row r="2443" spans="1:7" ht="22.5" x14ac:dyDescent="0.2">
      <c r="A2443" s="242" t="s">
        <v>2269</v>
      </c>
      <c r="B2443" s="235" t="s">
        <v>2971</v>
      </c>
      <c r="C2443" s="285" t="s">
        <v>2972</v>
      </c>
      <c r="D2443" s="257" t="s">
        <v>1532</v>
      </c>
      <c r="E2443" s="240">
        <v>7.4999999999999997E-2</v>
      </c>
      <c r="F2443" s="232">
        <v>14.57</v>
      </c>
      <c r="G2443" s="231">
        <f>ROUND(E2443*F2443,2)</f>
        <v>1.0900000000000001</v>
      </c>
    </row>
    <row r="2444" spans="1:7" x14ac:dyDescent="0.2">
      <c r="A2444" s="242" t="s">
        <v>2271</v>
      </c>
      <c r="B2444" s="235" t="s">
        <v>2171</v>
      </c>
      <c r="C2444" s="285" t="s">
        <v>2172</v>
      </c>
      <c r="D2444" s="257" t="s">
        <v>1532</v>
      </c>
      <c r="E2444" s="240">
        <v>7.4999999999999997E-2</v>
      </c>
      <c r="F2444" s="230">
        <v>19.11</v>
      </c>
      <c r="G2444" s="231">
        <f>ROUND(E2444*F2444,2)</f>
        <v>1.43</v>
      </c>
    </row>
    <row r="2445" spans="1:7" x14ac:dyDescent="0.2">
      <c r="A2445" s="242"/>
      <c r="B2445" s="235"/>
      <c r="C2445" s="237"/>
      <c r="D2445" s="238"/>
      <c r="E2445" s="240"/>
      <c r="F2445" s="232"/>
      <c r="G2445" s="231"/>
    </row>
    <row r="2446" spans="1:7" ht="22.5" x14ac:dyDescent="0.2">
      <c r="A2446" s="260" t="s">
        <v>2176</v>
      </c>
      <c r="B2446" s="235" t="s">
        <v>3391</v>
      </c>
      <c r="C2446" s="261" t="s">
        <v>3248</v>
      </c>
      <c r="D2446" s="262"/>
      <c r="E2446" s="263"/>
      <c r="F2446" s="253"/>
      <c r="G2446" s="254"/>
    </row>
    <row r="2447" spans="1:7" ht="33.75" x14ac:dyDescent="0.2">
      <c r="A2447" s="242" t="s">
        <v>2301</v>
      </c>
      <c r="B2447" s="235" t="s">
        <v>3392</v>
      </c>
      <c r="C2447" s="237" t="s">
        <v>3393</v>
      </c>
      <c r="D2447" s="238" t="s">
        <v>28</v>
      </c>
      <c r="E2447" s="240">
        <v>0.33333000000000002</v>
      </c>
      <c r="F2447" s="232">
        <v>16.12</v>
      </c>
      <c r="G2447" s="231">
        <f>ROUND(E2447*F2447,2)</f>
        <v>5.37</v>
      </c>
    </row>
    <row r="2448" spans="1:7" ht="22.5" x14ac:dyDescent="0.2">
      <c r="A2448" s="242" t="s">
        <v>2356</v>
      </c>
      <c r="B2448" s="235" t="s">
        <v>2971</v>
      </c>
      <c r="C2448" s="285" t="s">
        <v>2972</v>
      </c>
      <c r="D2448" s="257" t="s">
        <v>1532</v>
      </c>
      <c r="E2448" s="240">
        <v>0.112</v>
      </c>
      <c r="F2448" s="232">
        <v>14.57</v>
      </c>
      <c r="G2448" s="231">
        <f>ROUND(E2448*F2448,2)</f>
        <v>1.63</v>
      </c>
    </row>
    <row r="2449" spans="1:7" x14ac:dyDescent="0.2">
      <c r="A2449" s="242" t="s">
        <v>2359</v>
      </c>
      <c r="B2449" s="235" t="s">
        <v>2171</v>
      </c>
      <c r="C2449" s="285" t="s">
        <v>2172</v>
      </c>
      <c r="D2449" s="257" t="s">
        <v>1532</v>
      </c>
      <c r="E2449" s="240">
        <v>0.112</v>
      </c>
      <c r="F2449" s="230">
        <v>19.11</v>
      </c>
      <c r="G2449" s="231">
        <f>ROUND(E2449*F2449,2)</f>
        <v>2.14</v>
      </c>
    </row>
    <row r="2450" spans="1:7" x14ac:dyDescent="0.2">
      <c r="A2450" s="242"/>
      <c r="B2450" s="235"/>
      <c r="C2450" s="286"/>
      <c r="D2450" s="238"/>
      <c r="E2450" s="240"/>
      <c r="F2450" s="230"/>
      <c r="G2450" s="231"/>
    </row>
    <row r="2451" spans="1:7" ht="22.5" x14ac:dyDescent="0.2">
      <c r="A2451" s="242" t="s">
        <v>2179</v>
      </c>
      <c r="B2451" s="235" t="s">
        <v>2439</v>
      </c>
      <c r="C2451" s="237" t="s">
        <v>3251</v>
      </c>
      <c r="D2451" s="238" t="s">
        <v>28</v>
      </c>
      <c r="E2451" s="240">
        <v>0.1</v>
      </c>
      <c r="F2451" s="232">
        <f>SUM(G2437:G2449)</f>
        <v>40.200000000000003</v>
      </c>
      <c r="G2451" s="231">
        <f>ROUND(E2451*F2451,2)</f>
        <v>4.0199999999999996</v>
      </c>
    </row>
    <row r="2452" spans="1:7" x14ac:dyDescent="0.2">
      <c r="A2452" s="225"/>
      <c r="B2452" s="226"/>
      <c r="C2452" s="227"/>
      <c r="D2452" s="228"/>
      <c r="E2452" s="229"/>
      <c r="F2452" s="232"/>
      <c r="G2452" s="231"/>
    </row>
    <row r="2453" spans="1:7" x14ac:dyDescent="0.2">
      <c r="A2453" s="225"/>
      <c r="B2453" s="226"/>
      <c r="C2453" s="227"/>
      <c r="D2453" s="228"/>
      <c r="E2453" s="229"/>
      <c r="F2453" s="232"/>
      <c r="G2453" s="231"/>
    </row>
    <row r="2454" spans="1:7" ht="52.5" x14ac:dyDescent="0.2">
      <c r="A2454" s="218" t="s">
        <v>1061</v>
      </c>
      <c r="B2454" s="233" t="s">
        <v>2758</v>
      </c>
      <c r="C2454" s="220" t="s">
        <v>356</v>
      </c>
      <c r="D2454" s="221" t="s">
        <v>12</v>
      </c>
      <c r="E2454" s="222">
        <v>1</v>
      </c>
      <c r="F2454" s="223"/>
      <c r="G2454" s="224">
        <f>SUM(G2455:G2470)</f>
        <v>69.19</v>
      </c>
    </row>
    <row r="2455" spans="1:7" ht="22.5" x14ac:dyDescent="0.2">
      <c r="A2455" s="242" t="s">
        <v>2170</v>
      </c>
      <c r="B2455" s="235" t="s">
        <v>3394</v>
      </c>
      <c r="C2455" s="237" t="s">
        <v>3240</v>
      </c>
      <c r="D2455" s="238"/>
      <c r="E2455" s="240"/>
      <c r="F2455" s="232"/>
      <c r="G2455" s="231"/>
    </row>
    <row r="2456" spans="1:7" ht="22.5" x14ac:dyDescent="0.2">
      <c r="A2456" s="242" t="s">
        <v>2261</v>
      </c>
      <c r="B2456" s="235" t="s">
        <v>3395</v>
      </c>
      <c r="C2456" s="237" t="s">
        <v>3396</v>
      </c>
      <c r="D2456" s="238" t="s">
        <v>28</v>
      </c>
      <c r="E2456" s="240">
        <v>0.35</v>
      </c>
      <c r="F2456" s="232">
        <v>117.69</v>
      </c>
      <c r="G2456" s="231">
        <f t="shared" ref="G2456:G2458" si="260">ROUND(E2456*F2456,2)</f>
        <v>41.19</v>
      </c>
    </row>
    <row r="2457" spans="1:7" ht="22.5" x14ac:dyDescent="0.2">
      <c r="A2457" s="242" t="s">
        <v>2338</v>
      </c>
      <c r="B2457" s="276" t="s">
        <v>2971</v>
      </c>
      <c r="C2457" s="256" t="s">
        <v>2972</v>
      </c>
      <c r="D2457" s="257" t="s">
        <v>1532</v>
      </c>
      <c r="E2457" s="240">
        <v>0.129</v>
      </c>
      <c r="F2457" s="232">
        <v>14.57</v>
      </c>
      <c r="G2457" s="231">
        <f t="shared" si="260"/>
        <v>1.88</v>
      </c>
    </row>
    <row r="2458" spans="1:7" x14ac:dyDescent="0.2">
      <c r="A2458" s="242" t="s">
        <v>2341</v>
      </c>
      <c r="B2458" s="276" t="s">
        <v>2171</v>
      </c>
      <c r="C2458" s="256" t="s">
        <v>2172</v>
      </c>
      <c r="D2458" s="257" t="s">
        <v>1532</v>
      </c>
      <c r="E2458" s="240">
        <v>0.129</v>
      </c>
      <c r="F2458" s="232">
        <v>19.11</v>
      </c>
      <c r="G2458" s="231">
        <f t="shared" si="260"/>
        <v>2.4700000000000002</v>
      </c>
    </row>
    <row r="2459" spans="1:7" x14ac:dyDescent="0.2">
      <c r="A2459" s="242"/>
      <c r="B2459" s="235"/>
      <c r="C2459" s="237"/>
      <c r="D2459" s="238"/>
      <c r="E2459" s="240"/>
      <c r="F2459" s="232"/>
      <c r="G2459" s="231"/>
    </row>
    <row r="2460" spans="1:7" ht="22.5" x14ac:dyDescent="0.2">
      <c r="A2460" s="242" t="s">
        <v>2173</v>
      </c>
      <c r="B2460" s="235" t="s">
        <v>3397</v>
      </c>
      <c r="C2460" s="237" t="s">
        <v>3398</v>
      </c>
      <c r="D2460" s="238"/>
      <c r="E2460" s="240"/>
      <c r="F2460" s="232"/>
      <c r="G2460" s="231"/>
    </row>
    <row r="2461" spans="1:7" ht="22.5" x14ac:dyDescent="0.2">
      <c r="A2461" s="242" t="s">
        <v>2266</v>
      </c>
      <c r="B2461" s="235" t="s">
        <v>3399</v>
      </c>
      <c r="C2461" s="237" t="s">
        <v>3400</v>
      </c>
      <c r="D2461" s="238" t="s">
        <v>28</v>
      </c>
      <c r="E2461" s="240">
        <v>0.33333000000000002</v>
      </c>
      <c r="F2461" s="232">
        <v>6.7</v>
      </c>
      <c r="G2461" s="231">
        <f t="shared" ref="G2461:G2463" si="261">ROUND(E2461*F2461,2)</f>
        <v>2.23</v>
      </c>
    </row>
    <row r="2462" spans="1:7" ht="22.5" x14ac:dyDescent="0.2">
      <c r="A2462" s="242" t="s">
        <v>2269</v>
      </c>
      <c r="B2462" s="276" t="s">
        <v>2971</v>
      </c>
      <c r="C2462" s="256" t="s">
        <v>2972</v>
      </c>
      <c r="D2462" s="257" t="s">
        <v>1532</v>
      </c>
      <c r="E2462" s="240">
        <v>8.5999999999999993E-2</v>
      </c>
      <c r="F2462" s="232">
        <v>14.57</v>
      </c>
      <c r="G2462" s="231">
        <f t="shared" si="261"/>
        <v>1.25</v>
      </c>
    </row>
    <row r="2463" spans="1:7" x14ac:dyDescent="0.2">
      <c r="A2463" s="242" t="s">
        <v>2271</v>
      </c>
      <c r="B2463" s="276" t="s">
        <v>2171</v>
      </c>
      <c r="C2463" s="256" t="s">
        <v>2172</v>
      </c>
      <c r="D2463" s="257" t="s">
        <v>1532</v>
      </c>
      <c r="E2463" s="240">
        <v>8.5999999999999993E-2</v>
      </c>
      <c r="F2463" s="232">
        <v>19.11</v>
      </c>
      <c r="G2463" s="231">
        <f t="shared" si="261"/>
        <v>1.64</v>
      </c>
    </row>
    <row r="2464" spans="1:7" x14ac:dyDescent="0.2">
      <c r="A2464" s="242"/>
      <c r="B2464" s="235"/>
      <c r="C2464" s="237"/>
      <c r="D2464" s="238"/>
      <c r="E2464" s="240"/>
      <c r="F2464" s="232"/>
      <c r="G2464" s="231"/>
    </row>
    <row r="2465" spans="1:7" ht="22.5" x14ac:dyDescent="0.2">
      <c r="A2465" s="242" t="s">
        <v>2176</v>
      </c>
      <c r="B2465" s="235" t="s">
        <v>3401</v>
      </c>
      <c r="C2465" s="237" t="s">
        <v>3402</v>
      </c>
      <c r="D2465" s="238"/>
      <c r="E2465" s="240"/>
      <c r="F2465" s="232"/>
      <c r="G2465" s="231"/>
    </row>
    <row r="2466" spans="1:7" ht="22.5" x14ac:dyDescent="0.2">
      <c r="A2466" s="242" t="s">
        <v>2301</v>
      </c>
      <c r="B2466" s="235" t="s">
        <v>3403</v>
      </c>
      <c r="C2466" s="237" t="s">
        <v>3404</v>
      </c>
      <c r="D2466" s="238" t="s">
        <v>28</v>
      </c>
      <c r="E2466" s="240">
        <v>0.33333000000000002</v>
      </c>
      <c r="F2466" s="232">
        <v>23.66</v>
      </c>
      <c r="G2466" s="231">
        <f t="shared" ref="G2466:G2468" si="262">ROUND(E2466*F2466,2)</f>
        <v>7.89</v>
      </c>
    </row>
    <row r="2467" spans="1:7" ht="22.5" x14ac:dyDescent="0.2">
      <c r="A2467" s="242" t="s">
        <v>2356</v>
      </c>
      <c r="B2467" s="276" t="s">
        <v>2971</v>
      </c>
      <c r="C2467" s="256" t="s">
        <v>2972</v>
      </c>
      <c r="D2467" s="257" t="s">
        <v>1532</v>
      </c>
      <c r="E2467" s="240">
        <v>0.129</v>
      </c>
      <c r="F2467" s="232">
        <v>14.57</v>
      </c>
      <c r="G2467" s="231">
        <f t="shared" si="262"/>
        <v>1.88</v>
      </c>
    </row>
    <row r="2468" spans="1:7" x14ac:dyDescent="0.2">
      <c r="A2468" s="242" t="s">
        <v>2359</v>
      </c>
      <c r="B2468" s="276" t="s">
        <v>2171</v>
      </c>
      <c r="C2468" s="256" t="s">
        <v>2172</v>
      </c>
      <c r="D2468" s="257" t="s">
        <v>1532</v>
      </c>
      <c r="E2468" s="240">
        <v>0.129</v>
      </c>
      <c r="F2468" s="232">
        <v>19.11</v>
      </c>
      <c r="G2468" s="231">
        <f t="shared" si="262"/>
        <v>2.4700000000000002</v>
      </c>
    </row>
    <row r="2469" spans="1:7" x14ac:dyDescent="0.2">
      <c r="A2469" s="242"/>
      <c r="B2469" s="235"/>
      <c r="C2469" s="237"/>
      <c r="D2469" s="238"/>
      <c r="E2469" s="240"/>
      <c r="F2469" s="232"/>
      <c r="G2469" s="231"/>
    </row>
    <row r="2470" spans="1:7" ht="22.5" x14ac:dyDescent="0.2">
      <c r="A2470" s="242" t="s">
        <v>2179</v>
      </c>
      <c r="B2470" s="235" t="s">
        <v>2439</v>
      </c>
      <c r="C2470" s="237" t="s">
        <v>2863</v>
      </c>
      <c r="D2470" s="238" t="s">
        <v>28</v>
      </c>
      <c r="E2470" s="240">
        <v>0.1</v>
      </c>
      <c r="F2470" s="232">
        <f>SUM(G2456:G2469)</f>
        <v>62.9</v>
      </c>
      <c r="G2470" s="231">
        <f t="shared" ref="G2470" si="263">ROUND(E2470*F2470,2)</f>
        <v>6.29</v>
      </c>
    </row>
    <row r="2471" spans="1:7" x14ac:dyDescent="0.2">
      <c r="A2471" s="225"/>
      <c r="B2471" s="226"/>
      <c r="C2471" s="227"/>
      <c r="D2471" s="228"/>
      <c r="E2471" s="229"/>
      <c r="F2471" s="232"/>
      <c r="G2471" s="231"/>
    </row>
    <row r="2472" spans="1:7" x14ac:dyDescent="0.2">
      <c r="A2472" s="225"/>
      <c r="B2472" s="226"/>
      <c r="C2472" s="227"/>
      <c r="D2472" s="228"/>
      <c r="E2472" s="229"/>
      <c r="F2472" s="232"/>
      <c r="G2472" s="231"/>
    </row>
    <row r="2473" spans="1:7" ht="52.5" x14ac:dyDescent="0.2">
      <c r="A2473" s="218" t="s">
        <v>1062</v>
      </c>
      <c r="B2473" s="233" t="s">
        <v>2758</v>
      </c>
      <c r="C2473" s="220" t="s">
        <v>822</v>
      </c>
      <c r="D2473" s="221" t="s">
        <v>12</v>
      </c>
      <c r="E2473" s="222">
        <v>1</v>
      </c>
      <c r="F2473" s="223"/>
      <c r="G2473" s="224">
        <f>SUM(G2474:G2489)</f>
        <v>106.22</v>
      </c>
    </row>
    <row r="2474" spans="1:7" ht="22.5" x14ac:dyDescent="0.2">
      <c r="A2474" s="242" t="s">
        <v>2170</v>
      </c>
      <c r="B2474" s="235" t="s">
        <v>3405</v>
      </c>
      <c r="C2474" s="237" t="s">
        <v>3240</v>
      </c>
      <c r="D2474" s="238"/>
      <c r="E2474" s="240"/>
      <c r="F2474" s="232"/>
      <c r="G2474" s="231"/>
    </row>
    <row r="2475" spans="1:7" ht="22.5" x14ac:dyDescent="0.2">
      <c r="A2475" s="242" t="s">
        <v>2261</v>
      </c>
      <c r="B2475" s="235" t="s">
        <v>3406</v>
      </c>
      <c r="C2475" s="237" t="s">
        <v>3407</v>
      </c>
      <c r="D2475" s="238" t="s">
        <v>28</v>
      </c>
      <c r="E2475" s="240">
        <v>0.35</v>
      </c>
      <c r="F2475" s="232">
        <v>169.99</v>
      </c>
      <c r="G2475" s="231">
        <f t="shared" ref="G2475:G2477" si="264">ROUND(E2475*F2475,2)</f>
        <v>59.5</v>
      </c>
    </row>
    <row r="2476" spans="1:7" ht="22.5" x14ac:dyDescent="0.2">
      <c r="A2476" s="242" t="s">
        <v>2338</v>
      </c>
      <c r="B2476" s="276" t="s">
        <v>2971</v>
      </c>
      <c r="C2476" s="256" t="s">
        <v>2972</v>
      </c>
      <c r="D2476" s="257" t="s">
        <v>1532</v>
      </c>
      <c r="E2476" s="240">
        <v>0.154</v>
      </c>
      <c r="F2476" s="232">
        <v>14.57</v>
      </c>
      <c r="G2476" s="231">
        <f t="shared" si="264"/>
        <v>2.2400000000000002</v>
      </c>
    </row>
    <row r="2477" spans="1:7" x14ac:dyDescent="0.2">
      <c r="A2477" s="242" t="s">
        <v>2341</v>
      </c>
      <c r="B2477" s="276" t="s">
        <v>2171</v>
      </c>
      <c r="C2477" s="256" t="s">
        <v>2172</v>
      </c>
      <c r="D2477" s="257" t="s">
        <v>1532</v>
      </c>
      <c r="E2477" s="240">
        <v>0.154</v>
      </c>
      <c r="F2477" s="232">
        <v>19.11</v>
      </c>
      <c r="G2477" s="231">
        <f t="shared" si="264"/>
        <v>2.94</v>
      </c>
    </row>
    <row r="2478" spans="1:7" x14ac:dyDescent="0.2">
      <c r="A2478" s="242"/>
      <c r="B2478" s="235"/>
      <c r="C2478" s="237"/>
      <c r="D2478" s="238"/>
      <c r="E2478" s="240"/>
      <c r="F2478" s="232"/>
      <c r="G2478" s="231"/>
    </row>
    <row r="2479" spans="1:7" ht="22.5" x14ac:dyDescent="0.2">
      <c r="A2479" s="242" t="s">
        <v>2173</v>
      </c>
      <c r="B2479" s="235" t="s">
        <v>3408</v>
      </c>
      <c r="C2479" s="237" t="s">
        <v>3398</v>
      </c>
      <c r="D2479" s="238"/>
      <c r="E2479" s="240"/>
      <c r="F2479" s="232"/>
      <c r="G2479" s="231"/>
    </row>
    <row r="2480" spans="1:7" ht="22.5" x14ac:dyDescent="0.2">
      <c r="A2480" s="242" t="s">
        <v>2266</v>
      </c>
      <c r="B2480" s="235" t="s">
        <v>3409</v>
      </c>
      <c r="C2480" s="237" t="s">
        <v>3410</v>
      </c>
      <c r="D2480" s="238" t="s">
        <v>28</v>
      </c>
      <c r="E2480" s="240">
        <v>0.33333000000000002</v>
      </c>
      <c r="F2480" s="232">
        <v>9.77</v>
      </c>
      <c r="G2480" s="231">
        <f t="shared" ref="G2480:G2482" si="265">ROUND(E2480*F2480,2)</f>
        <v>3.26</v>
      </c>
    </row>
    <row r="2481" spans="1:7" ht="22.5" x14ac:dyDescent="0.2">
      <c r="A2481" s="242" t="s">
        <v>2269</v>
      </c>
      <c r="B2481" s="276" t="s">
        <v>2971</v>
      </c>
      <c r="C2481" s="256" t="s">
        <v>2972</v>
      </c>
      <c r="D2481" s="257" t="s">
        <v>1532</v>
      </c>
      <c r="E2481" s="240">
        <v>0.10299999999999999</v>
      </c>
      <c r="F2481" s="232">
        <v>14.57</v>
      </c>
      <c r="G2481" s="231">
        <f t="shared" si="265"/>
        <v>1.5</v>
      </c>
    </row>
    <row r="2482" spans="1:7" x14ac:dyDescent="0.2">
      <c r="A2482" s="242" t="s">
        <v>2271</v>
      </c>
      <c r="B2482" s="276" t="s">
        <v>2171</v>
      </c>
      <c r="C2482" s="256" t="s">
        <v>2172</v>
      </c>
      <c r="D2482" s="257" t="s">
        <v>1532</v>
      </c>
      <c r="E2482" s="240">
        <v>0.10299999999999999</v>
      </c>
      <c r="F2482" s="232">
        <v>19.11</v>
      </c>
      <c r="G2482" s="231">
        <f t="shared" si="265"/>
        <v>1.97</v>
      </c>
    </row>
    <row r="2483" spans="1:7" x14ac:dyDescent="0.2">
      <c r="A2483" s="242"/>
      <c r="B2483" s="235"/>
      <c r="C2483" s="237"/>
      <c r="D2483" s="238"/>
      <c r="E2483" s="240"/>
      <c r="F2483" s="232"/>
      <c r="G2483" s="231"/>
    </row>
    <row r="2484" spans="1:7" ht="22.5" x14ac:dyDescent="0.2">
      <c r="A2484" s="242" t="s">
        <v>2176</v>
      </c>
      <c r="B2484" s="235" t="s">
        <v>3411</v>
      </c>
      <c r="C2484" s="237" t="s">
        <v>3402</v>
      </c>
      <c r="D2484" s="238"/>
      <c r="E2484" s="240"/>
      <c r="F2484" s="232"/>
      <c r="G2484" s="231"/>
    </row>
    <row r="2485" spans="1:7" ht="33.75" x14ac:dyDescent="0.2">
      <c r="A2485" s="242" t="s">
        <v>2301</v>
      </c>
      <c r="B2485" s="235" t="s">
        <v>3412</v>
      </c>
      <c r="C2485" s="237" t="s">
        <v>3413</v>
      </c>
      <c r="D2485" s="238" t="s">
        <v>28</v>
      </c>
      <c r="E2485" s="240">
        <v>0.33333000000000002</v>
      </c>
      <c r="F2485" s="232">
        <v>59.91</v>
      </c>
      <c r="G2485" s="231">
        <f t="shared" ref="G2485:G2487" si="266">ROUND(E2485*F2485,2)</f>
        <v>19.97</v>
      </c>
    </row>
    <row r="2486" spans="1:7" ht="22.5" x14ac:dyDescent="0.2">
      <c r="A2486" s="242" t="s">
        <v>2356</v>
      </c>
      <c r="B2486" s="276" t="s">
        <v>2971</v>
      </c>
      <c r="C2486" s="256" t="s">
        <v>2972</v>
      </c>
      <c r="D2486" s="257" t="s">
        <v>1532</v>
      </c>
      <c r="E2486" s="240">
        <v>0.154</v>
      </c>
      <c r="F2486" s="232">
        <v>14.57</v>
      </c>
      <c r="G2486" s="231">
        <f t="shared" si="266"/>
        <v>2.2400000000000002</v>
      </c>
    </row>
    <row r="2487" spans="1:7" x14ac:dyDescent="0.2">
      <c r="A2487" s="242" t="s">
        <v>2359</v>
      </c>
      <c r="B2487" s="276" t="s">
        <v>2171</v>
      </c>
      <c r="C2487" s="256" t="s">
        <v>2172</v>
      </c>
      <c r="D2487" s="257" t="s">
        <v>1532</v>
      </c>
      <c r="E2487" s="240">
        <v>0.154</v>
      </c>
      <c r="F2487" s="232">
        <v>19.11</v>
      </c>
      <c r="G2487" s="231">
        <f t="shared" si="266"/>
        <v>2.94</v>
      </c>
    </row>
    <row r="2488" spans="1:7" x14ac:dyDescent="0.2">
      <c r="A2488" s="242"/>
      <c r="B2488" s="235"/>
      <c r="C2488" s="237"/>
      <c r="D2488" s="238"/>
      <c r="E2488" s="240"/>
      <c r="F2488" s="232"/>
      <c r="G2488" s="231"/>
    </row>
    <row r="2489" spans="1:7" ht="22.5" x14ac:dyDescent="0.2">
      <c r="A2489" s="242" t="s">
        <v>2179</v>
      </c>
      <c r="B2489" s="235" t="s">
        <v>2439</v>
      </c>
      <c r="C2489" s="237" t="s">
        <v>2863</v>
      </c>
      <c r="D2489" s="238" t="s">
        <v>28</v>
      </c>
      <c r="E2489" s="240">
        <v>0.1</v>
      </c>
      <c r="F2489" s="232">
        <f>SUM(G2475:G2487)</f>
        <v>96.56</v>
      </c>
      <c r="G2489" s="231">
        <f t="shared" ref="G2489" si="267">ROUND(E2489*F2489,2)</f>
        <v>9.66</v>
      </c>
    </row>
    <row r="2490" spans="1:7" x14ac:dyDescent="0.2">
      <c r="A2490" s="225"/>
      <c r="B2490" s="226"/>
      <c r="C2490" s="227"/>
      <c r="D2490" s="228"/>
      <c r="E2490" s="229"/>
      <c r="F2490" s="232"/>
      <c r="G2490" s="231"/>
    </row>
    <row r="2491" spans="1:7" x14ac:dyDescent="0.2">
      <c r="A2491" s="225"/>
      <c r="B2491" s="226"/>
      <c r="C2491" s="227"/>
      <c r="D2491" s="228"/>
      <c r="E2491" s="229"/>
      <c r="F2491" s="232"/>
      <c r="G2491" s="231"/>
    </row>
    <row r="2492" spans="1:7" ht="52.5" x14ac:dyDescent="0.2">
      <c r="A2492" s="218" t="s">
        <v>1063</v>
      </c>
      <c r="B2492" s="219" t="s">
        <v>2758</v>
      </c>
      <c r="C2492" s="220" t="s">
        <v>823</v>
      </c>
      <c r="D2492" s="221" t="s">
        <v>12</v>
      </c>
      <c r="E2492" s="222">
        <v>1</v>
      </c>
      <c r="F2492" s="223"/>
      <c r="G2492" s="224">
        <f>SUM(G2493:G2508)</f>
        <v>192.86999999999998</v>
      </c>
    </row>
    <row r="2493" spans="1:7" ht="22.5" x14ac:dyDescent="0.2">
      <c r="A2493" s="242" t="s">
        <v>2170</v>
      </c>
      <c r="B2493" s="235" t="s">
        <v>3414</v>
      </c>
      <c r="C2493" s="237" t="s">
        <v>3240</v>
      </c>
      <c r="D2493" s="238"/>
      <c r="E2493" s="240"/>
      <c r="F2493" s="232"/>
      <c r="G2493" s="231"/>
    </row>
    <row r="2494" spans="1:7" ht="22.5" x14ac:dyDescent="0.2">
      <c r="A2494" s="242" t="s">
        <v>2261</v>
      </c>
      <c r="B2494" s="235" t="s">
        <v>3415</v>
      </c>
      <c r="C2494" s="237" t="s">
        <v>3416</v>
      </c>
      <c r="D2494" s="238" t="s">
        <v>28</v>
      </c>
      <c r="E2494" s="240">
        <v>0.35</v>
      </c>
      <c r="F2494" s="232">
        <v>296.89999999999998</v>
      </c>
      <c r="G2494" s="231">
        <f t="shared" ref="G2494:G2496" si="268">ROUND(E2494*F2494,2)</f>
        <v>103.92</v>
      </c>
    </row>
    <row r="2495" spans="1:7" ht="22.5" x14ac:dyDescent="0.2">
      <c r="A2495" s="242" t="s">
        <v>2338</v>
      </c>
      <c r="B2495" s="276" t="s">
        <v>2971</v>
      </c>
      <c r="C2495" s="256" t="s">
        <v>2972</v>
      </c>
      <c r="D2495" s="257" t="s">
        <v>1532</v>
      </c>
      <c r="E2495" s="240">
        <v>0.21299999999999999</v>
      </c>
      <c r="F2495" s="232">
        <v>14.57</v>
      </c>
      <c r="G2495" s="231">
        <f t="shared" si="268"/>
        <v>3.1</v>
      </c>
    </row>
    <row r="2496" spans="1:7" x14ac:dyDescent="0.2">
      <c r="A2496" s="242" t="s">
        <v>2341</v>
      </c>
      <c r="B2496" s="276" t="s">
        <v>2171</v>
      </c>
      <c r="C2496" s="256" t="s">
        <v>2172</v>
      </c>
      <c r="D2496" s="257" t="s">
        <v>1532</v>
      </c>
      <c r="E2496" s="240">
        <v>0.21299999999999999</v>
      </c>
      <c r="F2496" s="232">
        <v>19.11</v>
      </c>
      <c r="G2496" s="231">
        <f t="shared" si="268"/>
        <v>4.07</v>
      </c>
    </row>
    <row r="2497" spans="1:7" x14ac:dyDescent="0.2">
      <c r="A2497" s="242"/>
      <c r="B2497" s="235"/>
      <c r="C2497" s="237"/>
      <c r="D2497" s="238"/>
      <c r="E2497" s="240"/>
      <c r="F2497" s="232"/>
      <c r="G2497" s="231"/>
    </row>
    <row r="2498" spans="1:7" ht="22.5" x14ac:dyDescent="0.2">
      <c r="A2498" s="242" t="s">
        <v>2173</v>
      </c>
      <c r="B2498" s="235" t="s">
        <v>3417</v>
      </c>
      <c r="C2498" s="237" t="s">
        <v>3398</v>
      </c>
      <c r="D2498" s="238"/>
      <c r="E2498" s="240"/>
      <c r="F2498" s="232"/>
      <c r="G2498" s="231"/>
    </row>
    <row r="2499" spans="1:7" ht="22.5" x14ac:dyDescent="0.2">
      <c r="A2499" s="242" t="s">
        <v>2266</v>
      </c>
      <c r="B2499" s="235" t="s">
        <v>3418</v>
      </c>
      <c r="C2499" s="237" t="s">
        <v>3419</v>
      </c>
      <c r="D2499" s="238" t="s">
        <v>28</v>
      </c>
      <c r="E2499" s="240">
        <v>0.33333000000000002</v>
      </c>
      <c r="F2499" s="232">
        <v>23.49</v>
      </c>
      <c r="G2499" s="231">
        <f t="shared" ref="G2499:G2501" si="269">ROUND(E2499*F2499,2)</f>
        <v>7.83</v>
      </c>
    </row>
    <row r="2500" spans="1:7" ht="22.5" x14ac:dyDescent="0.2">
      <c r="A2500" s="242" t="s">
        <v>2269</v>
      </c>
      <c r="B2500" s="276" t="s">
        <v>2971</v>
      </c>
      <c r="C2500" s="256" t="s">
        <v>2972</v>
      </c>
      <c r="D2500" s="257" t="s">
        <v>1532</v>
      </c>
      <c r="E2500" s="240">
        <v>0.14199999999999999</v>
      </c>
      <c r="F2500" s="232">
        <v>14.57</v>
      </c>
      <c r="G2500" s="231">
        <f t="shared" si="269"/>
        <v>2.0699999999999998</v>
      </c>
    </row>
    <row r="2501" spans="1:7" x14ac:dyDescent="0.2">
      <c r="A2501" s="242" t="s">
        <v>2271</v>
      </c>
      <c r="B2501" s="276" t="s">
        <v>2171</v>
      </c>
      <c r="C2501" s="256" t="s">
        <v>2172</v>
      </c>
      <c r="D2501" s="257" t="s">
        <v>1532</v>
      </c>
      <c r="E2501" s="240">
        <v>0.14199999999999999</v>
      </c>
      <c r="F2501" s="232">
        <v>19.11</v>
      </c>
      <c r="G2501" s="231">
        <f t="shared" si="269"/>
        <v>2.71</v>
      </c>
    </row>
    <row r="2502" spans="1:7" x14ac:dyDescent="0.2">
      <c r="A2502" s="242"/>
      <c r="B2502" s="235"/>
      <c r="C2502" s="237"/>
      <c r="D2502" s="238"/>
      <c r="E2502" s="240"/>
      <c r="F2502" s="232"/>
      <c r="G2502" s="231"/>
    </row>
    <row r="2503" spans="1:7" ht="22.5" x14ac:dyDescent="0.2">
      <c r="A2503" s="242" t="s">
        <v>2176</v>
      </c>
      <c r="B2503" s="235" t="s">
        <v>3420</v>
      </c>
      <c r="C2503" s="237" t="s">
        <v>3402</v>
      </c>
      <c r="D2503" s="238"/>
      <c r="E2503" s="240"/>
      <c r="F2503" s="232"/>
      <c r="G2503" s="231"/>
    </row>
    <row r="2504" spans="1:7" ht="22.5" x14ac:dyDescent="0.2">
      <c r="A2504" s="242" t="s">
        <v>2301</v>
      </c>
      <c r="B2504" s="235" t="s">
        <v>3421</v>
      </c>
      <c r="C2504" s="237" t="s">
        <v>3422</v>
      </c>
      <c r="D2504" s="238" t="s">
        <v>28</v>
      </c>
      <c r="E2504" s="240">
        <v>0.33333000000000002</v>
      </c>
      <c r="F2504" s="232">
        <v>133.41</v>
      </c>
      <c r="G2504" s="231">
        <f t="shared" ref="G2504:G2506" si="270">ROUND(E2504*F2504,2)</f>
        <v>44.47</v>
      </c>
    </row>
    <row r="2505" spans="1:7" ht="22.5" x14ac:dyDescent="0.2">
      <c r="A2505" s="242" t="s">
        <v>2356</v>
      </c>
      <c r="B2505" s="276" t="s">
        <v>2971</v>
      </c>
      <c r="C2505" s="256" t="s">
        <v>2972</v>
      </c>
      <c r="D2505" s="257" t="s">
        <v>1532</v>
      </c>
      <c r="E2505" s="240">
        <v>0.21299999999999999</v>
      </c>
      <c r="F2505" s="232">
        <v>14.57</v>
      </c>
      <c r="G2505" s="231">
        <f t="shared" si="270"/>
        <v>3.1</v>
      </c>
    </row>
    <row r="2506" spans="1:7" x14ac:dyDescent="0.2">
      <c r="A2506" s="242" t="s">
        <v>2359</v>
      </c>
      <c r="B2506" s="276" t="s">
        <v>2171</v>
      </c>
      <c r="C2506" s="256" t="s">
        <v>2172</v>
      </c>
      <c r="D2506" s="257" t="s">
        <v>1532</v>
      </c>
      <c r="E2506" s="240">
        <v>0.21299999999999999</v>
      </c>
      <c r="F2506" s="232">
        <v>19.11</v>
      </c>
      <c r="G2506" s="231">
        <f t="shared" si="270"/>
        <v>4.07</v>
      </c>
    </row>
    <row r="2507" spans="1:7" x14ac:dyDescent="0.2">
      <c r="A2507" s="242"/>
      <c r="B2507" s="235"/>
      <c r="C2507" s="237"/>
      <c r="D2507" s="238"/>
      <c r="E2507" s="240"/>
      <c r="F2507" s="232"/>
      <c r="G2507" s="231"/>
    </row>
    <row r="2508" spans="1:7" ht="22.5" x14ac:dyDescent="0.2">
      <c r="A2508" s="242" t="s">
        <v>2179</v>
      </c>
      <c r="B2508" s="235" t="s">
        <v>2439</v>
      </c>
      <c r="C2508" s="237" t="s">
        <v>2863</v>
      </c>
      <c r="D2508" s="238" t="s">
        <v>28</v>
      </c>
      <c r="E2508" s="240">
        <v>0.1</v>
      </c>
      <c r="F2508" s="232">
        <f>SUM(G2494:G2506)</f>
        <v>175.33999999999997</v>
      </c>
      <c r="G2508" s="231">
        <f t="shared" ref="G2508" si="271">ROUND(E2508*F2508,2)</f>
        <v>17.53</v>
      </c>
    </row>
    <row r="2509" spans="1:7" x14ac:dyDescent="0.2">
      <c r="A2509" s="225"/>
      <c r="B2509" s="226"/>
      <c r="C2509" s="227"/>
      <c r="D2509" s="228"/>
      <c r="E2509" s="229"/>
      <c r="F2509" s="232"/>
      <c r="G2509" s="231"/>
    </row>
    <row r="2510" spans="1:7" x14ac:dyDescent="0.2">
      <c r="A2510" s="225"/>
      <c r="B2510" s="226"/>
      <c r="C2510" s="227"/>
      <c r="D2510" s="228"/>
      <c r="E2510" s="229"/>
      <c r="F2510" s="232"/>
      <c r="G2510" s="231"/>
    </row>
    <row r="2511" spans="1:7" ht="42" x14ac:dyDescent="0.2">
      <c r="A2511" s="218" t="s">
        <v>1064</v>
      </c>
      <c r="B2511" s="233" t="s">
        <v>3190</v>
      </c>
      <c r="C2511" s="220" t="s">
        <v>360</v>
      </c>
      <c r="D2511" s="221" t="s">
        <v>12</v>
      </c>
      <c r="E2511" s="222">
        <v>1</v>
      </c>
      <c r="F2511" s="223"/>
      <c r="G2511" s="224">
        <f>SUM(G2512:G2528)</f>
        <v>25.199999999999996</v>
      </c>
    </row>
    <row r="2512" spans="1:7" ht="22.5" x14ac:dyDescent="0.2">
      <c r="A2512" s="242" t="s">
        <v>2170</v>
      </c>
      <c r="B2512" s="235" t="s">
        <v>3423</v>
      </c>
      <c r="C2512" s="237" t="s">
        <v>3424</v>
      </c>
      <c r="D2512" s="238"/>
      <c r="E2512" s="240"/>
      <c r="F2512" s="232"/>
      <c r="G2512" s="231"/>
    </row>
    <row r="2513" spans="1:7" ht="22.5" x14ac:dyDescent="0.2">
      <c r="A2513" s="242" t="s">
        <v>2261</v>
      </c>
      <c r="B2513" s="235" t="s">
        <v>328</v>
      </c>
      <c r="C2513" s="237" t="s">
        <v>3425</v>
      </c>
      <c r="D2513" s="238" t="s">
        <v>12</v>
      </c>
      <c r="E2513" s="240">
        <v>1</v>
      </c>
      <c r="F2513" s="232">
        <v>10.66</v>
      </c>
      <c r="G2513" s="231">
        <f t="shared" ref="G2513:G2516" si="272">ROUND(E2513*F2513,2)</f>
        <v>10.66</v>
      </c>
    </row>
    <row r="2514" spans="1:7" x14ac:dyDescent="0.2">
      <c r="A2514" s="242" t="s">
        <v>2338</v>
      </c>
      <c r="B2514" s="235" t="s">
        <v>3426</v>
      </c>
      <c r="C2514" s="237" t="s">
        <v>3427</v>
      </c>
      <c r="D2514" s="238" t="s">
        <v>29</v>
      </c>
      <c r="E2514" s="240">
        <v>1.8E-3</v>
      </c>
      <c r="F2514" s="232">
        <v>12.86</v>
      </c>
      <c r="G2514" s="231">
        <f t="shared" si="272"/>
        <v>0.02</v>
      </c>
    </row>
    <row r="2515" spans="1:7" ht="22.5" x14ac:dyDescent="0.2">
      <c r="A2515" s="242" t="s">
        <v>2341</v>
      </c>
      <c r="B2515" s="276" t="s">
        <v>2971</v>
      </c>
      <c r="C2515" s="256" t="s">
        <v>2972</v>
      </c>
      <c r="D2515" s="257" t="s">
        <v>1532</v>
      </c>
      <c r="E2515" s="240">
        <v>0.10199999999999999</v>
      </c>
      <c r="F2515" s="232">
        <v>14.57</v>
      </c>
      <c r="G2515" s="231">
        <f t="shared" si="272"/>
        <v>1.49</v>
      </c>
    </row>
    <row r="2516" spans="1:7" x14ac:dyDescent="0.2">
      <c r="A2516" s="242" t="s">
        <v>2344</v>
      </c>
      <c r="B2516" s="276" t="s">
        <v>2171</v>
      </c>
      <c r="C2516" s="256" t="s">
        <v>2172</v>
      </c>
      <c r="D2516" s="257" t="s">
        <v>1532</v>
      </c>
      <c r="E2516" s="240">
        <v>0.10199999999999999</v>
      </c>
      <c r="F2516" s="232">
        <v>19.11</v>
      </c>
      <c r="G2516" s="231">
        <f t="shared" si="272"/>
        <v>1.95</v>
      </c>
    </row>
    <row r="2517" spans="1:7" x14ac:dyDescent="0.2">
      <c r="A2517" s="242"/>
      <c r="B2517" s="235"/>
      <c r="C2517" s="237"/>
      <c r="D2517" s="238"/>
      <c r="E2517" s="240"/>
      <c r="F2517" s="232"/>
      <c r="G2517" s="231"/>
    </row>
    <row r="2518" spans="1:7" ht="22.5" x14ac:dyDescent="0.2">
      <c r="A2518" s="242" t="s">
        <v>2173</v>
      </c>
      <c r="B2518" s="235" t="s">
        <v>3428</v>
      </c>
      <c r="C2518" s="237" t="s">
        <v>3429</v>
      </c>
      <c r="D2518" s="238"/>
      <c r="E2518" s="240"/>
      <c r="F2518" s="232"/>
      <c r="G2518" s="231"/>
    </row>
    <row r="2519" spans="1:7" ht="22.5" x14ac:dyDescent="0.2">
      <c r="A2519" s="242" t="s">
        <v>2266</v>
      </c>
      <c r="B2519" s="235" t="s">
        <v>328</v>
      </c>
      <c r="C2519" s="237" t="s">
        <v>3430</v>
      </c>
      <c r="D2519" s="238" t="s">
        <v>28</v>
      </c>
      <c r="E2519" s="240">
        <v>0.33333000000000002</v>
      </c>
      <c r="F2519" s="232">
        <v>5.99</v>
      </c>
      <c r="G2519" s="231">
        <f t="shared" ref="G2519:G2521" si="273">ROUND(E2519*F2519,2)</f>
        <v>2</v>
      </c>
    </row>
    <row r="2520" spans="1:7" ht="22.5" x14ac:dyDescent="0.2">
      <c r="A2520" s="242" t="s">
        <v>2269</v>
      </c>
      <c r="B2520" s="276" t="s">
        <v>2971</v>
      </c>
      <c r="C2520" s="256" t="s">
        <v>2972</v>
      </c>
      <c r="D2520" s="257" t="s">
        <v>1532</v>
      </c>
      <c r="E2520" s="240">
        <v>4.4999999999999998E-2</v>
      </c>
      <c r="F2520" s="232">
        <v>14.57</v>
      </c>
      <c r="G2520" s="231">
        <f t="shared" si="273"/>
        <v>0.66</v>
      </c>
    </row>
    <row r="2521" spans="1:7" x14ac:dyDescent="0.2">
      <c r="A2521" s="242" t="s">
        <v>2271</v>
      </c>
      <c r="B2521" s="276" t="s">
        <v>2171</v>
      </c>
      <c r="C2521" s="256" t="s">
        <v>2172</v>
      </c>
      <c r="D2521" s="257" t="s">
        <v>1532</v>
      </c>
      <c r="E2521" s="240">
        <v>4.4999999999999998E-2</v>
      </c>
      <c r="F2521" s="232">
        <v>19.11</v>
      </c>
      <c r="G2521" s="231">
        <f t="shared" si="273"/>
        <v>0.86</v>
      </c>
    </row>
    <row r="2522" spans="1:7" x14ac:dyDescent="0.2">
      <c r="A2522" s="242"/>
      <c r="B2522" s="235"/>
      <c r="C2522" s="237"/>
      <c r="D2522" s="238"/>
      <c r="E2522" s="240"/>
      <c r="F2522" s="232"/>
      <c r="G2522" s="231"/>
    </row>
    <row r="2523" spans="1:7" ht="22.5" x14ac:dyDescent="0.2">
      <c r="A2523" s="242" t="s">
        <v>2176</v>
      </c>
      <c r="B2523" s="235" t="s">
        <v>3431</v>
      </c>
      <c r="C2523" s="237" t="s">
        <v>3432</v>
      </c>
      <c r="D2523" s="238"/>
      <c r="E2523" s="240"/>
      <c r="F2523" s="232"/>
      <c r="G2523" s="231"/>
    </row>
    <row r="2524" spans="1:7" ht="22.5" x14ac:dyDescent="0.2">
      <c r="A2524" s="242" t="s">
        <v>2301</v>
      </c>
      <c r="B2524" s="235" t="s">
        <v>328</v>
      </c>
      <c r="C2524" s="237" t="s">
        <v>3433</v>
      </c>
      <c r="D2524" s="238" t="s">
        <v>28</v>
      </c>
      <c r="E2524" s="240">
        <v>0.33333000000000002</v>
      </c>
      <c r="F2524" s="232">
        <v>8.99</v>
      </c>
      <c r="G2524" s="231">
        <f t="shared" ref="G2524:G2526" si="274">ROUND(E2524*F2524,2)</f>
        <v>3</v>
      </c>
    </row>
    <row r="2525" spans="1:7" ht="22.5" x14ac:dyDescent="0.2">
      <c r="A2525" s="242" t="s">
        <v>2356</v>
      </c>
      <c r="B2525" s="276" t="s">
        <v>2971</v>
      </c>
      <c r="C2525" s="256" t="s">
        <v>2972</v>
      </c>
      <c r="D2525" s="257" t="s">
        <v>1532</v>
      </c>
      <c r="E2525" s="240">
        <v>6.7330000000000001E-2</v>
      </c>
      <c r="F2525" s="232">
        <v>14.57</v>
      </c>
      <c r="G2525" s="231">
        <f t="shared" si="274"/>
        <v>0.98</v>
      </c>
    </row>
    <row r="2526" spans="1:7" x14ac:dyDescent="0.2">
      <c r="A2526" s="242" t="s">
        <v>2359</v>
      </c>
      <c r="B2526" s="276" t="s">
        <v>2171</v>
      </c>
      <c r="C2526" s="256" t="s">
        <v>2172</v>
      </c>
      <c r="D2526" s="257" t="s">
        <v>1532</v>
      </c>
      <c r="E2526" s="240">
        <v>6.7330000000000001E-2</v>
      </c>
      <c r="F2526" s="232">
        <v>19.11</v>
      </c>
      <c r="G2526" s="231">
        <f t="shared" si="274"/>
        <v>1.29</v>
      </c>
    </row>
    <row r="2527" spans="1:7" x14ac:dyDescent="0.2">
      <c r="A2527" s="242"/>
      <c r="B2527" s="235"/>
      <c r="C2527" s="237"/>
      <c r="D2527" s="238"/>
      <c r="E2527" s="240"/>
      <c r="F2527" s="232"/>
      <c r="G2527" s="231"/>
    </row>
    <row r="2528" spans="1:7" ht="22.5" x14ac:dyDescent="0.2">
      <c r="A2528" s="242" t="s">
        <v>2179</v>
      </c>
      <c r="B2528" s="235" t="s">
        <v>2439</v>
      </c>
      <c r="C2528" s="237" t="s">
        <v>2863</v>
      </c>
      <c r="D2528" s="238" t="s">
        <v>28</v>
      </c>
      <c r="E2528" s="240">
        <v>0.1</v>
      </c>
      <c r="F2528" s="232">
        <f>SUM(G2513:G2526)</f>
        <v>22.909999999999997</v>
      </c>
      <c r="G2528" s="231">
        <f t="shared" ref="G2528" si="275">ROUND(E2528*F2528,2)</f>
        <v>2.29</v>
      </c>
    </row>
    <row r="2529" spans="1:7" x14ac:dyDescent="0.2">
      <c r="A2529" s="225"/>
      <c r="B2529" s="226"/>
      <c r="C2529" s="227"/>
      <c r="D2529" s="228"/>
      <c r="E2529" s="229"/>
      <c r="F2529" s="232"/>
      <c r="G2529" s="231"/>
    </row>
    <row r="2530" spans="1:7" x14ac:dyDescent="0.2">
      <c r="A2530" s="225"/>
      <c r="B2530" s="226"/>
      <c r="C2530" s="227"/>
      <c r="D2530" s="228"/>
      <c r="E2530" s="229"/>
      <c r="F2530" s="232"/>
      <c r="G2530" s="231"/>
    </row>
    <row r="2531" spans="1:7" ht="42" x14ac:dyDescent="0.2">
      <c r="A2531" s="218" t="s">
        <v>1065</v>
      </c>
      <c r="B2531" s="275" t="s">
        <v>2244</v>
      </c>
      <c r="C2531" s="220" t="s">
        <v>824</v>
      </c>
      <c r="D2531" s="221" t="s">
        <v>12</v>
      </c>
      <c r="E2531" s="222">
        <v>1</v>
      </c>
      <c r="F2531" s="223"/>
      <c r="G2531" s="224">
        <f>SUM(G2532:G2548)</f>
        <v>87.38</v>
      </c>
    </row>
    <row r="2532" spans="1:7" ht="33.75" x14ac:dyDescent="0.2">
      <c r="A2532" s="287" t="s">
        <v>2170</v>
      </c>
      <c r="B2532" s="235" t="s">
        <v>3252</v>
      </c>
      <c r="C2532" s="250" t="s">
        <v>3434</v>
      </c>
      <c r="D2532" s="288"/>
      <c r="E2532" s="252"/>
      <c r="F2532" s="277"/>
      <c r="G2532" s="254"/>
    </row>
    <row r="2533" spans="1:7" x14ac:dyDescent="0.2">
      <c r="A2533" s="243" t="s">
        <v>2261</v>
      </c>
      <c r="B2533" s="235" t="s">
        <v>2174</v>
      </c>
      <c r="C2533" s="237" t="s">
        <v>2175</v>
      </c>
      <c r="D2533" s="238" t="s">
        <v>1532</v>
      </c>
      <c r="E2533" s="229">
        <v>0.4</v>
      </c>
      <c r="F2533" s="230">
        <v>12.45</v>
      </c>
      <c r="G2533" s="231">
        <f t="shared" ref="G2533:G2536" si="276">ROUND(E2533*F2533,2)</f>
        <v>4.9800000000000004</v>
      </c>
    </row>
    <row r="2534" spans="1:7" x14ac:dyDescent="0.2">
      <c r="A2534" s="243" t="s">
        <v>2338</v>
      </c>
      <c r="B2534" s="235" t="s">
        <v>2171</v>
      </c>
      <c r="C2534" s="227" t="s">
        <v>2172</v>
      </c>
      <c r="D2534" s="236" t="s">
        <v>1532</v>
      </c>
      <c r="E2534" s="229">
        <v>0.4</v>
      </c>
      <c r="F2534" s="230">
        <v>19.11</v>
      </c>
      <c r="G2534" s="231">
        <f t="shared" si="276"/>
        <v>7.64</v>
      </c>
    </row>
    <row r="2535" spans="1:7" ht="22.5" x14ac:dyDescent="0.2">
      <c r="A2535" s="243" t="s">
        <v>2341</v>
      </c>
      <c r="B2535" s="235" t="s">
        <v>3435</v>
      </c>
      <c r="C2535" s="227" t="s">
        <v>3436</v>
      </c>
      <c r="D2535" s="236" t="s">
        <v>28</v>
      </c>
      <c r="E2535" s="229">
        <v>0.35</v>
      </c>
      <c r="F2535" s="230">
        <v>66.400000000000006</v>
      </c>
      <c r="G2535" s="231">
        <f t="shared" si="276"/>
        <v>23.24</v>
      </c>
    </row>
    <row r="2536" spans="1:7" ht="22.5" x14ac:dyDescent="0.2">
      <c r="A2536" s="243" t="s">
        <v>2344</v>
      </c>
      <c r="B2536" s="235" t="s">
        <v>3437</v>
      </c>
      <c r="C2536" s="227" t="s">
        <v>3438</v>
      </c>
      <c r="D2536" s="236" t="s">
        <v>28</v>
      </c>
      <c r="E2536" s="229">
        <v>0.35</v>
      </c>
      <c r="F2536" s="230">
        <v>41.45</v>
      </c>
      <c r="G2536" s="231">
        <f t="shared" si="276"/>
        <v>14.51</v>
      </c>
    </row>
    <row r="2537" spans="1:7" x14ac:dyDescent="0.2">
      <c r="A2537" s="241"/>
      <c r="B2537" s="276"/>
      <c r="C2537" s="237"/>
      <c r="D2537" s="238"/>
      <c r="E2537" s="240"/>
      <c r="F2537" s="230"/>
      <c r="G2537" s="279"/>
    </row>
    <row r="2538" spans="1:7" ht="45" x14ac:dyDescent="0.2">
      <c r="A2538" s="287" t="s">
        <v>2173</v>
      </c>
      <c r="B2538" s="235" t="s">
        <v>3439</v>
      </c>
      <c r="C2538" s="250" t="s">
        <v>3440</v>
      </c>
      <c r="D2538" s="288"/>
      <c r="E2538" s="252"/>
      <c r="F2538" s="277"/>
      <c r="G2538" s="254"/>
    </row>
    <row r="2539" spans="1:7" x14ac:dyDescent="0.2">
      <c r="A2539" s="243" t="s">
        <v>2266</v>
      </c>
      <c r="B2539" s="235" t="s">
        <v>2174</v>
      </c>
      <c r="C2539" s="237" t="s">
        <v>2175</v>
      </c>
      <c r="D2539" s="238" t="s">
        <v>1532</v>
      </c>
      <c r="E2539" s="229">
        <v>0.2</v>
      </c>
      <c r="F2539" s="230">
        <v>12.45</v>
      </c>
      <c r="G2539" s="231">
        <f t="shared" ref="G2539:G2541" si="277">ROUND(E2539*F2539,2)</f>
        <v>2.4900000000000002</v>
      </c>
    </row>
    <row r="2540" spans="1:7" x14ac:dyDescent="0.2">
      <c r="A2540" s="243" t="s">
        <v>2269</v>
      </c>
      <c r="B2540" s="235" t="s">
        <v>2171</v>
      </c>
      <c r="C2540" s="227" t="s">
        <v>2172</v>
      </c>
      <c r="D2540" s="236" t="s">
        <v>1532</v>
      </c>
      <c r="E2540" s="229">
        <v>0.2</v>
      </c>
      <c r="F2540" s="230">
        <v>19.11</v>
      </c>
      <c r="G2540" s="231">
        <f t="shared" si="277"/>
        <v>3.82</v>
      </c>
    </row>
    <row r="2541" spans="1:7" ht="33.75" x14ac:dyDescent="0.2">
      <c r="A2541" s="243" t="s">
        <v>2271</v>
      </c>
      <c r="B2541" s="235" t="s">
        <v>3441</v>
      </c>
      <c r="C2541" s="227" t="s">
        <v>3440</v>
      </c>
      <c r="D2541" s="236" t="s">
        <v>28</v>
      </c>
      <c r="E2541" s="229">
        <v>1</v>
      </c>
      <c r="F2541" s="230">
        <v>4.99</v>
      </c>
      <c r="G2541" s="231">
        <f t="shared" si="277"/>
        <v>4.99</v>
      </c>
    </row>
    <row r="2542" spans="1:7" x14ac:dyDescent="0.2">
      <c r="A2542" s="266"/>
      <c r="B2542" s="235"/>
      <c r="C2542" s="237"/>
      <c r="D2542" s="238"/>
      <c r="E2542" s="240"/>
      <c r="F2542" s="230"/>
      <c r="G2542" s="279"/>
    </row>
    <row r="2543" spans="1:7" ht="45" x14ac:dyDescent="0.2">
      <c r="A2543" s="287" t="s">
        <v>2176</v>
      </c>
      <c r="B2543" s="235" t="s">
        <v>3442</v>
      </c>
      <c r="C2543" s="250" t="s">
        <v>3443</v>
      </c>
      <c r="D2543" s="288"/>
      <c r="E2543" s="252"/>
      <c r="F2543" s="277"/>
      <c r="G2543" s="254"/>
    </row>
    <row r="2544" spans="1:7" ht="22.5" x14ac:dyDescent="0.2">
      <c r="A2544" s="243" t="s">
        <v>2301</v>
      </c>
      <c r="B2544" s="235" t="s">
        <v>3444</v>
      </c>
      <c r="C2544" s="227" t="s">
        <v>3445</v>
      </c>
      <c r="D2544" s="236" t="s">
        <v>28</v>
      </c>
      <c r="E2544" s="229">
        <v>0.33333000000000002</v>
      </c>
      <c r="F2544" s="230">
        <v>47</v>
      </c>
      <c r="G2544" s="231">
        <f t="shared" ref="G2544:G2546" si="278">ROUND(E2544*F2544,2)</f>
        <v>15.67</v>
      </c>
    </row>
    <row r="2545" spans="1:7" x14ac:dyDescent="0.2">
      <c r="A2545" s="243" t="s">
        <v>2356</v>
      </c>
      <c r="B2545" s="235" t="s">
        <v>2174</v>
      </c>
      <c r="C2545" s="237" t="s">
        <v>2175</v>
      </c>
      <c r="D2545" s="238" t="s">
        <v>1532</v>
      </c>
      <c r="E2545" s="229">
        <v>6.6659999999999997E-2</v>
      </c>
      <c r="F2545" s="230">
        <v>12.45</v>
      </c>
      <c r="G2545" s="231">
        <f t="shared" si="278"/>
        <v>0.83</v>
      </c>
    </row>
    <row r="2546" spans="1:7" x14ac:dyDescent="0.2">
      <c r="A2546" s="243" t="s">
        <v>2359</v>
      </c>
      <c r="B2546" s="235" t="s">
        <v>2171</v>
      </c>
      <c r="C2546" s="227" t="s">
        <v>2172</v>
      </c>
      <c r="D2546" s="236" t="s">
        <v>1532</v>
      </c>
      <c r="E2546" s="229">
        <v>6.6659999999999997E-2</v>
      </c>
      <c r="F2546" s="230">
        <v>19.11</v>
      </c>
      <c r="G2546" s="231">
        <f t="shared" si="278"/>
        <v>1.27</v>
      </c>
    </row>
    <row r="2547" spans="1:7" x14ac:dyDescent="0.2">
      <c r="A2547" s="241"/>
      <c r="B2547" s="276"/>
      <c r="C2547" s="237"/>
      <c r="D2547" s="238"/>
      <c r="E2547" s="240"/>
      <c r="F2547" s="232"/>
      <c r="G2547" s="279"/>
    </row>
    <row r="2548" spans="1:7" ht="22.5" x14ac:dyDescent="0.2">
      <c r="A2548" s="242" t="s">
        <v>2179</v>
      </c>
      <c r="B2548" s="235" t="s">
        <v>2439</v>
      </c>
      <c r="C2548" s="237" t="s">
        <v>2863</v>
      </c>
      <c r="D2548" s="238" t="s">
        <v>28</v>
      </c>
      <c r="E2548" s="240">
        <v>0.1</v>
      </c>
      <c r="F2548" s="232">
        <f>SUM(G2532:G2546)</f>
        <v>79.44</v>
      </c>
      <c r="G2548" s="231">
        <f t="shared" ref="G2548" si="279">ROUND(E2548*F2548,2)</f>
        <v>7.94</v>
      </c>
    </row>
    <row r="2549" spans="1:7" x14ac:dyDescent="0.2">
      <c r="A2549" s="225"/>
      <c r="B2549" s="226"/>
      <c r="C2549" s="227"/>
      <c r="D2549" s="228"/>
      <c r="E2549" s="229"/>
      <c r="F2549" s="232"/>
      <c r="G2549" s="231"/>
    </row>
    <row r="2550" spans="1:7" x14ac:dyDescent="0.2">
      <c r="A2550" s="225"/>
      <c r="B2550" s="226"/>
      <c r="C2550" s="227"/>
      <c r="D2550" s="228"/>
      <c r="E2550" s="229"/>
      <c r="F2550" s="232"/>
      <c r="G2550" s="231"/>
    </row>
    <row r="2551" spans="1:7" ht="42" x14ac:dyDescent="0.2">
      <c r="A2551" s="218" t="s">
        <v>1066</v>
      </c>
      <c r="B2551" s="275" t="s">
        <v>2244</v>
      </c>
      <c r="C2551" s="220" t="s">
        <v>826</v>
      </c>
      <c r="D2551" s="221" t="s">
        <v>12</v>
      </c>
      <c r="E2551" s="222">
        <v>1</v>
      </c>
      <c r="F2551" s="223"/>
      <c r="G2551" s="224">
        <f>SUM(G2552:G2568)</f>
        <v>187.48</v>
      </c>
    </row>
    <row r="2552" spans="1:7" ht="33.75" x14ac:dyDescent="0.2">
      <c r="A2552" s="287" t="s">
        <v>2170</v>
      </c>
      <c r="B2552" s="235" t="s">
        <v>3252</v>
      </c>
      <c r="C2552" s="250" t="s">
        <v>3446</v>
      </c>
      <c r="D2552" s="288"/>
      <c r="E2552" s="252"/>
      <c r="F2552" s="277"/>
      <c r="G2552" s="254"/>
    </row>
    <row r="2553" spans="1:7" x14ac:dyDescent="0.2">
      <c r="A2553" s="243" t="s">
        <v>2261</v>
      </c>
      <c r="B2553" s="235" t="s">
        <v>2174</v>
      </c>
      <c r="C2553" s="237" t="s">
        <v>2175</v>
      </c>
      <c r="D2553" s="238" t="s">
        <v>1532</v>
      </c>
      <c r="E2553" s="229">
        <v>0.6</v>
      </c>
      <c r="F2553" s="230">
        <v>12.45</v>
      </c>
      <c r="G2553" s="231">
        <f t="shared" ref="G2553:G2556" si="280">ROUND(E2553*F2553,2)</f>
        <v>7.47</v>
      </c>
    </row>
    <row r="2554" spans="1:7" x14ac:dyDescent="0.2">
      <c r="A2554" s="243" t="s">
        <v>2338</v>
      </c>
      <c r="B2554" s="235" t="s">
        <v>2171</v>
      </c>
      <c r="C2554" s="227" t="s">
        <v>2172</v>
      </c>
      <c r="D2554" s="236" t="s">
        <v>1532</v>
      </c>
      <c r="E2554" s="229">
        <v>0.6</v>
      </c>
      <c r="F2554" s="230">
        <v>19.11</v>
      </c>
      <c r="G2554" s="231">
        <f t="shared" si="280"/>
        <v>11.47</v>
      </c>
    </row>
    <row r="2555" spans="1:7" ht="22.5" x14ac:dyDescent="0.2">
      <c r="A2555" s="243" t="s">
        <v>2341</v>
      </c>
      <c r="B2555" s="235" t="s">
        <v>3447</v>
      </c>
      <c r="C2555" s="227" t="s">
        <v>3448</v>
      </c>
      <c r="D2555" s="236" t="s">
        <v>12</v>
      </c>
      <c r="E2555" s="229">
        <v>1.05</v>
      </c>
      <c r="F2555" s="230">
        <v>53.37</v>
      </c>
      <c r="G2555" s="231">
        <f t="shared" si="280"/>
        <v>56.04</v>
      </c>
    </row>
    <row r="2556" spans="1:7" ht="22.5" x14ac:dyDescent="0.2">
      <c r="A2556" s="243" t="s">
        <v>2344</v>
      </c>
      <c r="B2556" s="235" t="s">
        <v>3449</v>
      </c>
      <c r="C2556" s="227" t="s">
        <v>3450</v>
      </c>
      <c r="D2556" s="236" t="s">
        <v>28</v>
      </c>
      <c r="E2556" s="229">
        <v>0.35</v>
      </c>
      <c r="F2556" s="230">
        <v>113</v>
      </c>
      <c r="G2556" s="231">
        <f t="shared" si="280"/>
        <v>39.549999999999997</v>
      </c>
    </row>
    <row r="2557" spans="1:7" x14ac:dyDescent="0.2">
      <c r="A2557" s="241"/>
      <c r="B2557" s="276"/>
      <c r="C2557" s="237"/>
      <c r="D2557" s="238"/>
      <c r="E2557" s="240"/>
      <c r="F2557" s="230"/>
      <c r="G2557" s="279"/>
    </row>
    <row r="2558" spans="1:7" ht="45" x14ac:dyDescent="0.2">
      <c r="A2558" s="287" t="s">
        <v>2173</v>
      </c>
      <c r="B2558" s="235" t="s">
        <v>3258</v>
      </c>
      <c r="C2558" s="250" t="s">
        <v>3451</v>
      </c>
      <c r="D2558" s="288"/>
      <c r="E2558" s="252"/>
      <c r="F2558" s="277"/>
      <c r="G2558" s="254"/>
    </row>
    <row r="2559" spans="1:7" x14ac:dyDescent="0.2">
      <c r="A2559" s="243" t="s">
        <v>2266</v>
      </c>
      <c r="B2559" s="235" t="s">
        <v>2174</v>
      </c>
      <c r="C2559" s="237" t="s">
        <v>2175</v>
      </c>
      <c r="D2559" s="238" t="s">
        <v>1532</v>
      </c>
      <c r="E2559" s="229">
        <v>0.2</v>
      </c>
      <c r="F2559" s="230">
        <v>12.45</v>
      </c>
      <c r="G2559" s="231">
        <f t="shared" ref="G2559:G2561" si="281">ROUND(E2559*F2559,2)</f>
        <v>2.4900000000000002</v>
      </c>
    </row>
    <row r="2560" spans="1:7" x14ac:dyDescent="0.2">
      <c r="A2560" s="243" t="s">
        <v>2269</v>
      </c>
      <c r="B2560" s="235" t="s">
        <v>2171</v>
      </c>
      <c r="C2560" s="227" t="s">
        <v>2172</v>
      </c>
      <c r="D2560" s="236" t="s">
        <v>1532</v>
      </c>
      <c r="E2560" s="229">
        <v>0.2</v>
      </c>
      <c r="F2560" s="230">
        <v>19.11</v>
      </c>
      <c r="G2560" s="231">
        <f t="shared" si="281"/>
        <v>3.82</v>
      </c>
    </row>
    <row r="2561" spans="1:7" ht="33.75" x14ac:dyDescent="0.2">
      <c r="A2561" s="243" t="s">
        <v>2271</v>
      </c>
      <c r="B2561" s="235" t="s">
        <v>3452</v>
      </c>
      <c r="C2561" s="227" t="s">
        <v>3451</v>
      </c>
      <c r="D2561" s="236" t="s">
        <v>28</v>
      </c>
      <c r="E2561" s="229">
        <v>1</v>
      </c>
      <c r="F2561" s="230">
        <v>8.5</v>
      </c>
      <c r="G2561" s="231">
        <f t="shared" si="281"/>
        <v>8.5</v>
      </c>
    </row>
    <row r="2562" spans="1:7" x14ac:dyDescent="0.2">
      <c r="A2562" s="266"/>
      <c r="B2562" s="235"/>
      <c r="C2562" s="237"/>
      <c r="D2562" s="238"/>
      <c r="E2562" s="240"/>
      <c r="F2562" s="230"/>
      <c r="G2562" s="279"/>
    </row>
    <row r="2563" spans="1:7" ht="45" x14ac:dyDescent="0.2">
      <c r="A2563" s="287" t="s">
        <v>2176</v>
      </c>
      <c r="B2563" s="235" t="s">
        <v>3453</v>
      </c>
      <c r="C2563" s="250" t="s">
        <v>3454</v>
      </c>
      <c r="D2563" s="288"/>
      <c r="E2563" s="252"/>
      <c r="F2563" s="277"/>
      <c r="G2563" s="254"/>
    </row>
    <row r="2564" spans="1:7" ht="22.5" x14ac:dyDescent="0.2">
      <c r="A2564" s="243" t="s">
        <v>2301</v>
      </c>
      <c r="B2564" s="235" t="s">
        <v>3455</v>
      </c>
      <c r="C2564" s="227" t="s">
        <v>3456</v>
      </c>
      <c r="D2564" s="236" t="s">
        <v>28</v>
      </c>
      <c r="E2564" s="229">
        <v>0.33333000000000002</v>
      </c>
      <c r="F2564" s="230">
        <v>117</v>
      </c>
      <c r="G2564" s="231">
        <f t="shared" ref="G2564:G2566" si="282">ROUND(E2564*F2564,2)</f>
        <v>39</v>
      </c>
    </row>
    <row r="2565" spans="1:7" x14ac:dyDescent="0.2">
      <c r="A2565" s="243" t="s">
        <v>2356</v>
      </c>
      <c r="B2565" s="235" t="s">
        <v>2174</v>
      </c>
      <c r="C2565" s="237" t="s">
        <v>2175</v>
      </c>
      <c r="D2565" s="238" t="s">
        <v>1532</v>
      </c>
      <c r="E2565" s="229">
        <v>6.6659999999999997E-2</v>
      </c>
      <c r="F2565" s="230">
        <v>12.45</v>
      </c>
      <c r="G2565" s="231">
        <f t="shared" si="282"/>
        <v>0.83</v>
      </c>
    </row>
    <row r="2566" spans="1:7" x14ac:dyDescent="0.2">
      <c r="A2566" s="243" t="s">
        <v>2359</v>
      </c>
      <c r="B2566" s="235" t="s">
        <v>2171</v>
      </c>
      <c r="C2566" s="227" t="s">
        <v>2172</v>
      </c>
      <c r="D2566" s="236" t="s">
        <v>1532</v>
      </c>
      <c r="E2566" s="229">
        <v>6.6659999999999997E-2</v>
      </c>
      <c r="F2566" s="230">
        <v>19.11</v>
      </c>
      <c r="G2566" s="231">
        <f t="shared" si="282"/>
        <v>1.27</v>
      </c>
    </row>
    <row r="2567" spans="1:7" x14ac:dyDescent="0.2">
      <c r="A2567" s="241"/>
      <c r="B2567" s="276"/>
      <c r="C2567" s="237"/>
      <c r="D2567" s="238"/>
      <c r="E2567" s="240"/>
      <c r="F2567" s="232"/>
      <c r="G2567" s="279"/>
    </row>
    <row r="2568" spans="1:7" ht="22.5" x14ac:dyDescent="0.2">
      <c r="A2568" s="242" t="s">
        <v>2179</v>
      </c>
      <c r="B2568" s="235" t="s">
        <v>2439</v>
      </c>
      <c r="C2568" s="237" t="s">
        <v>2863</v>
      </c>
      <c r="D2568" s="238" t="s">
        <v>28</v>
      </c>
      <c r="E2568" s="240">
        <v>0.1</v>
      </c>
      <c r="F2568" s="232">
        <f>SUM(G2552:G2566)</f>
        <v>170.44</v>
      </c>
      <c r="G2568" s="231">
        <f t="shared" ref="G2568" si="283">ROUND(E2568*F2568,2)</f>
        <v>17.04</v>
      </c>
    </row>
    <row r="2569" spans="1:7" x14ac:dyDescent="0.2">
      <c r="A2569" s="225"/>
      <c r="B2569" s="226"/>
      <c r="C2569" s="227"/>
      <c r="D2569" s="228"/>
      <c r="E2569" s="229"/>
      <c r="F2569" s="232"/>
      <c r="G2569" s="231"/>
    </row>
    <row r="2570" spans="1:7" x14ac:dyDescent="0.2">
      <c r="A2570" s="225"/>
      <c r="B2570" s="226"/>
      <c r="C2570" s="227"/>
      <c r="D2570" s="228"/>
      <c r="E2570" s="229"/>
      <c r="F2570" s="232"/>
      <c r="G2570" s="231"/>
    </row>
    <row r="2571" spans="1:7" ht="31.5" x14ac:dyDescent="0.2">
      <c r="A2571" s="218" t="s">
        <v>1067</v>
      </c>
      <c r="B2571" s="275" t="s">
        <v>2244</v>
      </c>
      <c r="C2571" s="220" t="s">
        <v>735</v>
      </c>
      <c r="D2571" s="221" t="s">
        <v>28</v>
      </c>
      <c r="E2571" s="222">
        <v>1</v>
      </c>
      <c r="F2571" s="223"/>
      <c r="G2571" s="224">
        <f>SUM(G2572:G2579)</f>
        <v>319.11</v>
      </c>
    </row>
    <row r="2572" spans="1:7" ht="56.25" x14ac:dyDescent="0.2">
      <c r="A2572" s="239" t="s">
        <v>2170</v>
      </c>
      <c r="B2572" s="235" t="s">
        <v>2903</v>
      </c>
      <c r="C2572" s="237" t="s">
        <v>2904</v>
      </c>
      <c r="D2572" s="238" t="s">
        <v>2147</v>
      </c>
      <c r="E2572" s="240">
        <v>1.6</v>
      </c>
      <c r="F2572" s="231">
        <v>44.78</v>
      </c>
      <c r="G2572" s="231">
        <f t="shared" ref="G2572:G2579" si="284">ROUND(E2572*F2572,2)</f>
        <v>71.650000000000006</v>
      </c>
    </row>
    <row r="2573" spans="1:7" ht="45" x14ac:dyDescent="0.2">
      <c r="A2573" s="239" t="s">
        <v>2173</v>
      </c>
      <c r="B2573" s="235" t="s">
        <v>119</v>
      </c>
      <c r="C2573" s="237" t="s">
        <v>2905</v>
      </c>
      <c r="D2573" s="238" t="s">
        <v>2147</v>
      </c>
      <c r="E2573" s="240">
        <v>1.85</v>
      </c>
      <c r="F2573" s="232">
        <v>3.14</v>
      </c>
      <c r="G2573" s="231">
        <f t="shared" si="284"/>
        <v>5.81</v>
      </c>
    </row>
    <row r="2574" spans="1:7" ht="33.75" x14ac:dyDescent="0.2">
      <c r="A2574" s="239" t="s">
        <v>2176</v>
      </c>
      <c r="B2574" s="235" t="s">
        <v>2906</v>
      </c>
      <c r="C2574" s="237" t="s">
        <v>2907</v>
      </c>
      <c r="D2574" s="238" t="s">
        <v>2147</v>
      </c>
      <c r="E2574" s="240">
        <v>1.85</v>
      </c>
      <c r="F2574" s="231">
        <v>33.33</v>
      </c>
      <c r="G2574" s="231">
        <f t="shared" si="284"/>
        <v>61.66</v>
      </c>
    </row>
    <row r="2575" spans="1:7" ht="22.5" x14ac:dyDescent="0.2">
      <c r="A2575" s="239" t="s">
        <v>2179</v>
      </c>
      <c r="B2575" s="235" t="s">
        <v>2908</v>
      </c>
      <c r="C2575" s="237" t="s">
        <v>2909</v>
      </c>
      <c r="D2575" s="238" t="s">
        <v>12</v>
      </c>
      <c r="E2575" s="240">
        <v>0.4</v>
      </c>
      <c r="F2575" s="231">
        <v>15.07</v>
      </c>
      <c r="G2575" s="231">
        <f t="shared" si="284"/>
        <v>6.03</v>
      </c>
    </row>
    <row r="2576" spans="1:7" ht="22.5" x14ac:dyDescent="0.2">
      <c r="A2576" s="239" t="s">
        <v>2182</v>
      </c>
      <c r="B2576" s="235" t="s">
        <v>2910</v>
      </c>
      <c r="C2576" s="237" t="s">
        <v>2911</v>
      </c>
      <c r="D2576" s="238" t="s">
        <v>734</v>
      </c>
      <c r="E2576" s="240">
        <v>2.4500000000000001E-2</v>
      </c>
      <c r="F2576" s="231">
        <v>535.41999999999996</v>
      </c>
      <c r="G2576" s="231">
        <f t="shared" si="284"/>
        <v>13.12</v>
      </c>
    </row>
    <row r="2577" spans="1:7" ht="45" x14ac:dyDescent="0.2">
      <c r="A2577" s="239" t="s">
        <v>2185</v>
      </c>
      <c r="B2577" s="235" t="s">
        <v>2912</v>
      </c>
      <c r="C2577" s="237" t="s">
        <v>2913</v>
      </c>
      <c r="D2577" s="238" t="s">
        <v>734</v>
      </c>
      <c r="E2577" s="240">
        <v>9.8000000000000004E-2</v>
      </c>
      <c r="F2577" s="231">
        <v>176.52</v>
      </c>
      <c r="G2577" s="231">
        <f t="shared" si="284"/>
        <v>17.3</v>
      </c>
    </row>
    <row r="2578" spans="1:7" ht="22.5" x14ac:dyDescent="0.2">
      <c r="A2578" s="239" t="s">
        <v>2188</v>
      </c>
      <c r="B2578" s="235" t="s">
        <v>2408</v>
      </c>
      <c r="C2578" s="237" t="s">
        <v>2914</v>
      </c>
      <c r="D2578" s="238" t="s">
        <v>29</v>
      </c>
      <c r="E2578" s="240">
        <v>6.2412999999999998</v>
      </c>
      <c r="F2578" s="231">
        <v>4.2699999999999996</v>
      </c>
      <c r="G2578" s="231">
        <f t="shared" si="284"/>
        <v>26.65</v>
      </c>
    </row>
    <row r="2579" spans="1:7" ht="33.75" x14ac:dyDescent="0.2">
      <c r="A2579" s="239" t="s">
        <v>2191</v>
      </c>
      <c r="B2579" s="235" t="s">
        <v>3457</v>
      </c>
      <c r="C2579" s="237" t="s">
        <v>3458</v>
      </c>
      <c r="D2579" s="238" t="s">
        <v>28</v>
      </c>
      <c r="E2579" s="240">
        <v>1</v>
      </c>
      <c r="F2579" s="231">
        <v>116.89</v>
      </c>
      <c r="G2579" s="231">
        <f t="shared" si="284"/>
        <v>116.89</v>
      </c>
    </row>
    <row r="2580" spans="1:7" x14ac:dyDescent="0.2">
      <c r="A2580" s="225"/>
      <c r="B2580" s="226"/>
      <c r="C2580" s="227"/>
      <c r="D2580" s="228"/>
      <c r="E2580" s="229"/>
      <c r="F2580" s="232"/>
      <c r="G2580" s="231"/>
    </row>
    <row r="2581" spans="1:7" x14ac:dyDescent="0.2">
      <c r="A2581" s="225"/>
      <c r="B2581" s="226"/>
      <c r="C2581" s="227"/>
      <c r="D2581" s="228"/>
      <c r="E2581" s="229"/>
      <c r="F2581" s="232"/>
      <c r="G2581" s="231"/>
    </row>
    <row r="2582" spans="1:7" ht="31.5" x14ac:dyDescent="0.2">
      <c r="A2582" s="218" t="s">
        <v>1068</v>
      </c>
      <c r="B2582" s="233" t="s">
        <v>2244</v>
      </c>
      <c r="C2582" s="220" t="s">
        <v>322</v>
      </c>
      <c r="D2582" s="221" t="s">
        <v>28</v>
      </c>
      <c r="E2582" s="222">
        <v>1</v>
      </c>
      <c r="F2582" s="223"/>
      <c r="G2582" s="224">
        <f>SUM(G2583:G2590)</f>
        <v>248.63</v>
      </c>
    </row>
    <row r="2583" spans="1:7" ht="56.25" x14ac:dyDescent="0.2">
      <c r="A2583" s="239" t="s">
        <v>2170</v>
      </c>
      <c r="B2583" s="235" t="s">
        <v>2903</v>
      </c>
      <c r="C2583" s="237" t="s">
        <v>2904</v>
      </c>
      <c r="D2583" s="238" t="s">
        <v>2147</v>
      </c>
      <c r="E2583" s="240">
        <v>0.64</v>
      </c>
      <c r="F2583" s="231">
        <v>44.78</v>
      </c>
      <c r="G2583" s="231">
        <f t="shared" ref="G2583:G2590" si="285">ROUND(E2583*F2583,2)</f>
        <v>28.66</v>
      </c>
    </row>
    <row r="2584" spans="1:7" ht="45" x14ac:dyDescent="0.2">
      <c r="A2584" s="239" t="s">
        <v>2173</v>
      </c>
      <c r="B2584" s="235" t="s">
        <v>119</v>
      </c>
      <c r="C2584" s="237" t="s">
        <v>2905</v>
      </c>
      <c r="D2584" s="238" t="s">
        <v>2147</v>
      </c>
      <c r="E2584" s="240">
        <v>0.8</v>
      </c>
      <c r="F2584" s="232">
        <v>3.14</v>
      </c>
      <c r="G2584" s="231">
        <f t="shared" si="285"/>
        <v>2.5099999999999998</v>
      </c>
    </row>
    <row r="2585" spans="1:7" ht="33.75" x14ac:dyDescent="0.2">
      <c r="A2585" s="239" t="s">
        <v>2176</v>
      </c>
      <c r="B2585" s="235" t="s">
        <v>2906</v>
      </c>
      <c r="C2585" s="237" t="s">
        <v>2907</v>
      </c>
      <c r="D2585" s="238" t="s">
        <v>2147</v>
      </c>
      <c r="E2585" s="240">
        <v>0.8</v>
      </c>
      <c r="F2585" s="231">
        <v>33.33</v>
      </c>
      <c r="G2585" s="231">
        <f t="shared" si="285"/>
        <v>26.66</v>
      </c>
    </row>
    <row r="2586" spans="1:7" ht="22.5" x14ac:dyDescent="0.2">
      <c r="A2586" s="239" t="s">
        <v>2179</v>
      </c>
      <c r="B2586" s="235" t="s">
        <v>2908</v>
      </c>
      <c r="C2586" s="237" t="s">
        <v>2909</v>
      </c>
      <c r="D2586" s="238" t="s">
        <v>12</v>
      </c>
      <c r="E2586" s="240">
        <v>0.4</v>
      </c>
      <c r="F2586" s="231">
        <v>15.07</v>
      </c>
      <c r="G2586" s="231">
        <f t="shared" si="285"/>
        <v>6.03</v>
      </c>
    </row>
    <row r="2587" spans="1:7" ht="22.5" x14ac:dyDescent="0.2">
      <c r="A2587" s="239" t="s">
        <v>2182</v>
      </c>
      <c r="B2587" s="235" t="s">
        <v>2910</v>
      </c>
      <c r="C2587" s="237" t="s">
        <v>2911</v>
      </c>
      <c r="D2587" s="238" t="s">
        <v>734</v>
      </c>
      <c r="E2587" s="240">
        <v>1.7999999999999999E-2</v>
      </c>
      <c r="F2587" s="231">
        <v>535.41999999999996</v>
      </c>
      <c r="G2587" s="231">
        <f t="shared" si="285"/>
        <v>9.64</v>
      </c>
    </row>
    <row r="2588" spans="1:7" ht="45" x14ac:dyDescent="0.2">
      <c r="A2588" s="239" t="s">
        <v>2185</v>
      </c>
      <c r="B2588" s="235" t="s">
        <v>2912</v>
      </c>
      <c r="C2588" s="237" t="s">
        <v>2913</v>
      </c>
      <c r="D2588" s="238" t="s">
        <v>734</v>
      </c>
      <c r="E2588" s="240">
        <v>0.128</v>
      </c>
      <c r="F2588" s="231">
        <v>176.52</v>
      </c>
      <c r="G2588" s="231">
        <f t="shared" si="285"/>
        <v>22.59</v>
      </c>
    </row>
    <row r="2589" spans="1:7" ht="22.5" x14ac:dyDescent="0.2">
      <c r="A2589" s="239" t="s">
        <v>2188</v>
      </c>
      <c r="B2589" s="235" t="s">
        <v>2408</v>
      </c>
      <c r="C2589" s="237" t="s">
        <v>2914</v>
      </c>
      <c r="D2589" s="238" t="s">
        <v>29</v>
      </c>
      <c r="E2589" s="240">
        <v>6.2412999999999998</v>
      </c>
      <c r="F2589" s="231">
        <v>4.2699999999999996</v>
      </c>
      <c r="G2589" s="231">
        <f t="shared" si="285"/>
        <v>26.65</v>
      </c>
    </row>
    <row r="2590" spans="1:7" ht="22.5" x14ac:dyDescent="0.2">
      <c r="A2590" s="239" t="s">
        <v>2191</v>
      </c>
      <c r="B2590" s="276" t="s">
        <v>3294</v>
      </c>
      <c r="C2590" s="237" t="s">
        <v>3295</v>
      </c>
      <c r="D2590" s="238" t="s">
        <v>28</v>
      </c>
      <c r="E2590" s="240">
        <v>1</v>
      </c>
      <c r="F2590" s="230">
        <v>125.89</v>
      </c>
      <c r="G2590" s="279">
        <f t="shared" si="285"/>
        <v>125.89</v>
      </c>
    </row>
    <row r="2591" spans="1:7" x14ac:dyDescent="0.2">
      <c r="A2591" s="225"/>
      <c r="B2591" s="226"/>
      <c r="C2591" s="227"/>
      <c r="D2591" s="228"/>
      <c r="E2591" s="229"/>
      <c r="F2591" s="232"/>
      <c r="G2591" s="231"/>
    </row>
    <row r="2592" spans="1:7" x14ac:dyDescent="0.2">
      <c r="A2592" s="225"/>
      <c r="B2592" s="226"/>
      <c r="C2592" s="227"/>
      <c r="D2592" s="228"/>
      <c r="E2592" s="229"/>
      <c r="F2592" s="232"/>
      <c r="G2592" s="231"/>
    </row>
    <row r="2593" spans="1:7" ht="31.5" x14ac:dyDescent="0.2">
      <c r="A2593" s="218" t="s">
        <v>3459</v>
      </c>
      <c r="B2593" s="275" t="s">
        <v>2244</v>
      </c>
      <c r="C2593" s="220" t="s">
        <v>3460</v>
      </c>
      <c r="D2593" s="221" t="s">
        <v>28</v>
      </c>
      <c r="E2593" s="222">
        <v>1</v>
      </c>
      <c r="F2593" s="223"/>
      <c r="G2593" s="224">
        <f>SUM(G2594:G2601)</f>
        <v>806.52</v>
      </c>
    </row>
    <row r="2594" spans="1:7" ht="56.25" x14ac:dyDescent="0.2">
      <c r="A2594" s="239" t="s">
        <v>2170</v>
      </c>
      <c r="B2594" s="235" t="s">
        <v>2903</v>
      </c>
      <c r="C2594" s="237" t="s">
        <v>2904</v>
      </c>
      <c r="D2594" s="238" t="s">
        <v>2147</v>
      </c>
      <c r="E2594" s="240">
        <v>3.2</v>
      </c>
      <c r="F2594" s="231">
        <v>44.78</v>
      </c>
      <c r="G2594" s="231">
        <f t="shared" ref="G2594:G2601" si="286">ROUND(E2594*F2594,2)</f>
        <v>143.30000000000001</v>
      </c>
    </row>
    <row r="2595" spans="1:7" ht="45" x14ac:dyDescent="0.2">
      <c r="A2595" s="239" t="s">
        <v>2173</v>
      </c>
      <c r="B2595" s="235" t="s">
        <v>119</v>
      </c>
      <c r="C2595" s="237" t="s">
        <v>2905</v>
      </c>
      <c r="D2595" s="238" t="s">
        <v>2147</v>
      </c>
      <c r="E2595" s="240">
        <v>3.84</v>
      </c>
      <c r="F2595" s="232">
        <v>3.14</v>
      </c>
      <c r="G2595" s="231">
        <f t="shared" si="286"/>
        <v>12.06</v>
      </c>
    </row>
    <row r="2596" spans="1:7" ht="33.75" x14ac:dyDescent="0.2">
      <c r="A2596" s="239" t="s">
        <v>2176</v>
      </c>
      <c r="B2596" s="235" t="s">
        <v>2906</v>
      </c>
      <c r="C2596" s="237" t="s">
        <v>2907</v>
      </c>
      <c r="D2596" s="238" t="s">
        <v>2147</v>
      </c>
      <c r="E2596" s="240">
        <v>3.84</v>
      </c>
      <c r="F2596" s="231">
        <v>33.33</v>
      </c>
      <c r="G2596" s="231">
        <f t="shared" si="286"/>
        <v>127.99</v>
      </c>
    </row>
    <row r="2597" spans="1:7" ht="22.5" x14ac:dyDescent="0.2">
      <c r="A2597" s="239" t="s">
        <v>2179</v>
      </c>
      <c r="B2597" s="235" t="s">
        <v>2908</v>
      </c>
      <c r="C2597" s="237" t="s">
        <v>2909</v>
      </c>
      <c r="D2597" s="238" t="s">
        <v>12</v>
      </c>
      <c r="E2597" s="240">
        <v>0.4</v>
      </c>
      <c r="F2597" s="231">
        <v>15.07</v>
      </c>
      <c r="G2597" s="231">
        <f t="shared" si="286"/>
        <v>6.03</v>
      </c>
    </row>
    <row r="2598" spans="1:7" ht="22.5" x14ac:dyDescent="0.2">
      <c r="A2598" s="239" t="s">
        <v>2182</v>
      </c>
      <c r="B2598" s="235" t="s">
        <v>2910</v>
      </c>
      <c r="C2598" s="237" t="s">
        <v>2911</v>
      </c>
      <c r="D2598" s="238" t="s">
        <v>734</v>
      </c>
      <c r="E2598" s="240">
        <v>7.8200000000000006E-2</v>
      </c>
      <c r="F2598" s="231">
        <v>535.41999999999996</v>
      </c>
      <c r="G2598" s="231">
        <f t="shared" si="286"/>
        <v>41.87</v>
      </c>
    </row>
    <row r="2599" spans="1:7" ht="45" x14ac:dyDescent="0.2">
      <c r="A2599" s="239" t="s">
        <v>2185</v>
      </c>
      <c r="B2599" s="235" t="s">
        <v>2912</v>
      </c>
      <c r="C2599" s="237" t="s">
        <v>2913</v>
      </c>
      <c r="D2599" s="238" t="s">
        <v>734</v>
      </c>
      <c r="E2599" s="240">
        <v>0.3125</v>
      </c>
      <c r="F2599" s="231">
        <v>176.52</v>
      </c>
      <c r="G2599" s="231">
        <f t="shared" si="286"/>
        <v>55.16</v>
      </c>
    </row>
    <row r="2600" spans="1:7" ht="22.5" x14ac:dyDescent="0.2">
      <c r="A2600" s="239" t="s">
        <v>2188</v>
      </c>
      <c r="B2600" s="235" t="s">
        <v>2408</v>
      </c>
      <c r="C2600" s="237" t="s">
        <v>2914</v>
      </c>
      <c r="D2600" s="238" t="s">
        <v>29</v>
      </c>
      <c r="E2600" s="240">
        <v>9.3632000000000009</v>
      </c>
      <c r="F2600" s="231">
        <v>4.2699999999999996</v>
      </c>
      <c r="G2600" s="231">
        <f t="shared" si="286"/>
        <v>39.979999999999997</v>
      </c>
    </row>
    <row r="2601" spans="1:7" ht="33.75" x14ac:dyDescent="0.2">
      <c r="A2601" s="239" t="s">
        <v>2191</v>
      </c>
      <c r="B2601" s="235" t="s">
        <v>917</v>
      </c>
      <c r="C2601" s="237" t="s">
        <v>3111</v>
      </c>
      <c r="D2601" s="238" t="s">
        <v>28</v>
      </c>
      <c r="E2601" s="240">
        <v>1</v>
      </c>
      <c r="F2601" s="231">
        <v>380.13</v>
      </c>
      <c r="G2601" s="231">
        <f t="shared" si="286"/>
        <v>380.13</v>
      </c>
    </row>
    <row r="2602" spans="1:7" x14ac:dyDescent="0.2">
      <c r="A2602" s="225"/>
      <c r="B2602" s="226"/>
      <c r="C2602" s="227"/>
      <c r="D2602" s="228"/>
      <c r="E2602" s="229"/>
      <c r="F2602" s="232"/>
      <c r="G2602" s="231"/>
    </row>
    <row r="2603" spans="1:7" x14ac:dyDescent="0.2">
      <c r="A2603" s="225"/>
      <c r="B2603" s="226"/>
      <c r="C2603" s="227"/>
      <c r="D2603" s="228"/>
      <c r="E2603" s="229"/>
      <c r="F2603" s="232"/>
      <c r="G2603" s="231"/>
    </row>
    <row r="2604" spans="1:7" ht="31.5" x14ac:dyDescent="0.2">
      <c r="A2604" s="218" t="s">
        <v>1069</v>
      </c>
      <c r="B2604" s="275" t="s">
        <v>2244</v>
      </c>
      <c r="C2604" s="220" t="s">
        <v>292</v>
      </c>
      <c r="D2604" s="221" t="s">
        <v>28</v>
      </c>
      <c r="E2604" s="222">
        <v>1</v>
      </c>
      <c r="F2604" s="223"/>
      <c r="G2604" s="224">
        <f>SUM(G2605:G2612)</f>
        <v>1086.3200000000002</v>
      </c>
    </row>
    <row r="2605" spans="1:7" ht="56.25" x14ac:dyDescent="0.2">
      <c r="A2605" s="239" t="s">
        <v>2170</v>
      </c>
      <c r="B2605" s="235" t="s">
        <v>2903</v>
      </c>
      <c r="C2605" s="237" t="s">
        <v>2904</v>
      </c>
      <c r="D2605" s="238" t="s">
        <v>2147</v>
      </c>
      <c r="E2605" s="240">
        <v>5.76</v>
      </c>
      <c r="F2605" s="231">
        <v>44.78</v>
      </c>
      <c r="G2605" s="231">
        <f t="shared" ref="G2605:G2612" si="287">ROUND(E2605*F2605,2)</f>
        <v>257.93</v>
      </c>
    </row>
    <row r="2606" spans="1:7" ht="45" x14ac:dyDescent="0.2">
      <c r="A2606" s="239" t="s">
        <v>2173</v>
      </c>
      <c r="B2606" s="235" t="s">
        <v>119</v>
      </c>
      <c r="C2606" s="237" t="s">
        <v>2905</v>
      </c>
      <c r="D2606" s="238" t="s">
        <v>2147</v>
      </c>
      <c r="E2606" s="240">
        <v>7.2</v>
      </c>
      <c r="F2606" s="232">
        <v>3.14</v>
      </c>
      <c r="G2606" s="231">
        <f t="shared" si="287"/>
        <v>22.61</v>
      </c>
    </row>
    <row r="2607" spans="1:7" ht="33.75" x14ac:dyDescent="0.2">
      <c r="A2607" s="239" t="s">
        <v>2176</v>
      </c>
      <c r="B2607" s="235" t="s">
        <v>2906</v>
      </c>
      <c r="C2607" s="237" t="s">
        <v>2907</v>
      </c>
      <c r="D2607" s="238" t="s">
        <v>2147</v>
      </c>
      <c r="E2607" s="240">
        <v>7.2</v>
      </c>
      <c r="F2607" s="231">
        <v>33.33</v>
      </c>
      <c r="G2607" s="231">
        <f t="shared" si="287"/>
        <v>239.98</v>
      </c>
    </row>
    <row r="2608" spans="1:7" ht="22.5" x14ac:dyDescent="0.2">
      <c r="A2608" s="239" t="s">
        <v>2179</v>
      </c>
      <c r="B2608" s="235" t="s">
        <v>2908</v>
      </c>
      <c r="C2608" s="237" t="s">
        <v>2909</v>
      </c>
      <c r="D2608" s="238" t="s">
        <v>12</v>
      </c>
      <c r="E2608" s="240">
        <v>0.4</v>
      </c>
      <c r="F2608" s="231">
        <v>15.07</v>
      </c>
      <c r="G2608" s="231">
        <f t="shared" si="287"/>
        <v>6.03</v>
      </c>
    </row>
    <row r="2609" spans="1:7" ht="22.5" x14ac:dyDescent="0.2">
      <c r="A2609" s="239" t="s">
        <v>2182</v>
      </c>
      <c r="B2609" s="235" t="s">
        <v>2910</v>
      </c>
      <c r="C2609" s="237" t="s">
        <v>2911</v>
      </c>
      <c r="D2609" s="238" t="s">
        <v>734</v>
      </c>
      <c r="E2609" s="240">
        <v>0.1125</v>
      </c>
      <c r="F2609" s="231">
        <v>535.41999999999996</v>
      </c>
      <c r="G2609" s="231">
        <f t="shared" si="287"/>
        <v>60.23</v>
      </c>
    </row>
    <row r="2610" spans="1:7" ht="45" x14ac:dyDescent="0.2">
      <c r="A2610" s="239" t="s">
        <v>2185</v>
      </c>
      <c r="B2610" s="235" t="s">
        <v>2912</v>
      </c>
      <c r="C2610" s="237" t="s">
        <v>2913</v>
      </c>
      <c r="D2610" s="238" t="s">
        <v>734</v>
      </c>
      <c r="E2610" s="240">
        <v>0.45</v>
      </c>
      <c r="F2610" s="231">
        <v>176.52</v>
      </c>
      <c r="G2610" s="231">
        <f t="shared" si="287"/>
        <v>79.430000000000007</v>
      </c>
    </row>
    <row r="2611" spans="1:7" ht="22.5" x14ac:dyDescent="0.2">
      <c r="A2611" s="239" t="s">
        <v>2188</v>
      </c>
      <c r="B2611" s="235" t="s">
        <v>2408</v>
      </c>
      <c r="C2611" s="237" t="s">
        <v>2914</v>
      </c>
      <c r="D2611" s="238" t="s">
        <v>29</v>
      </c>
      <c r="E2611" s="240">
        <v>9.3632000000000009</v>
      </c>
      <c r="F2611" s="231">
        <v>4.2699999999999996</v>
      </c>
      <c r="G2611" s="231">
        <f t="shared" si="287"/>
        <v>39.979999999999997</v>
      </c>
    </row>
    <row r="2612" spans="1:7" ht="33.75" x14ac:dyDescent="0.2">
      <c r="A2612" s="239" t="s">
        <v>2191</v>
      </c>
      <c r="B2612" s="235" t="s">
        <v>917</v>
      </c>
      <c r="C2612" s="237" t="s">
        <v>3111</v>
      </c>
      <c r="D2612" s="238" t="s">
        <v>28</v>
      </c>
      <c r="E2612" s="240">
        <v>1</v>
      </c>
      <c r="F2612" s="231">
        <v>380.13</v>
      </c>
      <c r="G2612" s="231">
        <f t="shared" si="287"/>
        <v>380.13</v>
      </c>
    </row>
    <row r="2613" spans="1:7" x14ac:dyDescent="0.2">
      <c r="A2613" s="225"/>
      <c r="B2613" s="226"/>
      <c r="C2613" s="227"/>
      <c r="D2613" s="228"/>
      <c r="E2613" s="229"/>
      <c r="F2613" s="232"/>
      <c r="G2613" s="231"/>
    </row>
    <row r="2614" spans="1:7" x14ac:dyDescent="0.2">
      <c r="A2614" s="225"/>
      <c r="B2614" s="226"/>
      <c r="C2614" s="227"/>
      <c r="D2614" s="228"/>
      <c r="E2614" s="229"/>
      <c r="F2614" s="232"/>
      <c r="G2614" s="231"/>
    </row>
    <row r="2615" spans="1:7" ht="42" x14ac:dyDescent="0.2">
      <c r="A2615" s="218" t="s">
        <v>1070</v>
      </c>
      <c r="B2615" s="275" t="s">
        <v>2244</v>
      </c>
      <c r="C2615" s="220" t="s">
        <v>736</v>
      </c>
      <c r="D2615" s="221" t="s">
        <v>28</v>
      </c>
      <c r="E2615" s="222">
        <v>1</v>
      </c>
      <c r="F2615" s="223"/>
      <c r="G2615" s="224">
        <f>SUM(G2616:G2618)</f>
        <v>156.74</v>
      </c>
    </row>
    <row r="2616" spans="1:7" ht="22.5" x14ac:dyDescent="0.2">
      <c r="A2616" s="241" t="s">
        <v>2170</v>
      </c>
      <c r="B2616" s="276" t="s">
        <v>3461</v>
      </c>
      <c r="C2616" s="285" t="s">
        <v>3462</v>
      </c>
      <c r="D2616" s="238" t="s">
        <v>28</v>
      </c>
      <c r="E2616" s="240">
        <v>1</v>
      </c>
      <c r="F2616" s="230">
        <v>114.64</v>
      </c>
      <c r="G2616" s="259">
        <f>ROUND(E2616*F2616,2)</f>
        <v>114.64</v>
      </c>
    </row>
    <row r="2617" spans="1:7" ht="22.5" x14ac:dyDescent="0.2">
      <c r="A2617" s="241" t="s">
        <v>2173</v>
      </c>
      <c r="B2617" s="276" t="s">
        <v>2971</v>
      </c>
      <c r="C2617" s="237" t="s">
        <v>2972</v>
      </c>
      <c r="D2617" s="238" t="s">
        <v>1532</v>
      </c>
      <c r="E2617" s="240">
        <v>1.25</v>
      </c>
      <c r="F2617" s="230">
        <v>14.57</v>
      </c>
      <c r="G2617" s="259">
        <f>ROUND(E2617*F2617,2)</f>
        <v>18.21</v>
      </c>
    </row>
    <row r="2618" spans="1:7" x14ac:dyDescent="0.2">
      <c r="A2618" s="241" t="s">
        <v>2176</v>
      </c>
      <c r="B2618" s="276" t="s">
        <v>2171</v>
      </c>
      <c r="C2618" s="237" t="s">
        <v>2172</v>
      </c>
      <c r="D2618" s="238" t="s">
        <v>1532</v>
      </c>
      <c r="E2618" s="240">
        <v>1.25</v>
      </c>
      <c r="F2618" s="230">
        <v>19.11</v>
      </c>
      <c r="G2618" s="259">
        <f>ROUND(E2618*F2618,2)</f>
        <v>23.89</v>
      </c>
    </row>
    <row r="2619" spans="1:7" x14ac:dyDescent="0.2">
      <c r="A2619" s="225"/>
      <c r="B2619" s="226"/>
      <c r="C2619" s="227"/>
      <c r="D2619" s="228"/>
      <c r="E2619" s="229"/>
      <c r="F2619" s="232"/>
      <c r="G2619" s="231"/>
    </row>
    <row r="2620" spans="1:7" x14ac:dyDescent="0.2">
      <c r="A2620" s="225"/>
      <c r="B2620" s="226"/>
      <c r="C2620" s="227"/>
      <c r="D2620" s="228"/>
      <c r="E2620" s="229"/>
      <c r="F2620" s="232"/>
      <c r="G2620" s="231"/>
    </row>
    <row r="2621" spans="1:7" ht="42" x14ac:dyDescent="0.2">
      <c r="A2621" s="218" t="s">
        <v>3463</v>
      </c>
      <c r="B2621" s="275" t="s">
        <v>2244</v>
      </c>
      <c r="C2621" s="220" t="s">
        <v>3464</v>
      </c>
      <c r="D2621" s="221" t="s">
        <v>28</v>
      </c>
      <c r="E2621" s="222">
        <v>1</v>
      </c>
      <c r="F2621" s="223"/>
      <c r="G2621" s="224">
        <f>SUM(G2622:G2624)</f>
        <v>67.59</v>
      </c>
    </row>
    <row r="2622" spans="1:7" ht="22.5" x14ac:dyDescent="0.2">
      <c r="A2622" s="241" t="s">
        <v>2170</v>
      </c>
      <c r="B2622" s="276" t="s">
        <v>3465</v>
      </c>
      <c r="C2622" s="285" t="s">
        <v>3466</v>
      </c>
      <c r="D2622" s="238" t="s">
        <v>28</v>
      </c>
      <c r="E2622" s="240">
        <v>1</v>
      </c>
      <c r="F2622" s="230">
        <v>40.64</v>
      </c>
      <c r="G2622" s="259">
        <f>ROUND(E2622*F2622,2)</f>
        <v>40.64</v>
      </c>
    </row>
    <row r="2623" spans="1:7" ht="22.5" x14ac:dyDescent="0.2">
      <c r="A2623" s="241" t="s">
        <v>2173</v>
      </c>
      <c r="B2623" s="276" t="s">
        <v>2971</v>
      </c>
      <c r="C2623" s="237" t="s">
        <v>2972</v>
      </c>
      <c r="D2623" s="238" t="s">
        <v>1532</v>
      </c>
      <c r="E2623" s="240">
        <v>0.8</v>
      </c>
      <c r="F2623" s="230">
        <v>14.57</v>
      </c>
      <c r="G2623" s="259">
        <f>ROUND(E2623*F2623,2)</f>
        <v>11.66</v>
      </c>
    </row>
    <row r="2624" spans="1:7" x14ac:dyDescent="0.2">
      <c r="A2624" s="241" t="s">
        <v>2176</v>
      </c>
      <c r="B2624" s="276" t="s">
        <v>2171</v>
      </c>
      <c r="C2624" s="237" t="s">
        <v>2172</v>
      </c>
      <c r="D2624" s="238" t="s">
        <v>1532</v>
      </c>
      <c r="E2624" s="240">
        <v>0.8</v>
      </c>
      <c r="F2624" s="230">
        <v>19.11</v>
      </c>
      <c r="G2624" s="259">
        <f>ROUND(E2624*F2624,2)</f>
        <v>15.29</v>
      </c>
    </row>
    <row r="2625" spans="1:7" x14ac:dyDescent="0.2">
      <c r="A2625" s="225"/>
      <c r="B2625" s="226"/>
      <c r="C2625" s="227"/>
      <c r="D2625" s="228"/>
      <c r="E2625" s="229"/>
      <c r="F2625" s="232"/>
      <c r="G2625" s="231"/>
    </row>
    <row r="2626" spans="1:7" x14ac:dyDescent="0.2">
      <c r="A2626" s="225"/>
      <c r="B2626" s="226"/>
      <c r="C2626" s="227"/>
      <c r="D2626" s="228"/>
      <c r="E2626" s="229"/>
      <c r="F2626" s="232"/>
      <c r="G2626" s="231"/>
    </row>
    <row r="2627" spans="1:7" ht="115.5" x14ac:dyDescent="0.2">
      <c r="A2627" s="218" t="s">
        <v>1071</v>
      </c>
      <c r="B2627" s="233" t="s">
        <v>2244</v>
      </c>
      <c r="C2627" s="220" t="s">
        <v>828</v>
      </c>
      <c r="D2627" s="221" t="s">
        <v>28</v>
      </c>
      <c r="E2627" s="222">
        <v>1</v>
      </c>
      <c r="F2627" s="223"/>
      <c r="G2627" s="224">
        <f>SUM(G2628:G2631)</f>
        <v>141.97999999999999</v>
      </c>
    </row>
    <row r="2628" spans="1:7" ht="112.5" x14ac:dyDescent="0.2">
      <c r="A2628" s="266" t="s">
        <v>2170</v>
      </c>
      <c r="B2628" s="235" t="s">
        <v>328</v>
      </c>
      <c r="C2628" s="237" t="s">
        <v>828</v>
      </c>
      <c r="D2628" s="238" t="s">
        <v>2169</v>
      </c>
      <c r="E2628" s="240">
        <v>1</v>
      </c>
      <c r="F2628" s="232">
        <v>117.31</v>
      </c>
      <c r="G2628" s="259">
        <f t="shared" ref="G2628:G2631" si="288">ROUND(E2628*F2628,2)</f>
        <v>117.31</v>
      </c>
    </row>
    <row r="2629" spans="1:7" ht="22.5" x14ac:dyDescent="0.2">
      <c r="A2629" s="266" t="s">
        <v>2173</v>
      </c>
      <c r="B2629" s="235" t="s">
        <v>3467</v>
      </c>
      <c r="C2629" s="237" t="s">
        <v>3468</v>
      </c>
      <c r="D2629" s="238" t="s">
        <v>28</v>
      </c>
      <c r="E2629" s="240">
        <v>6.6699999999999995E-2</v>
      </c>
      <c r="F2629" s="232">
        <f>G2628</f>
        <v>117.31</v>
      </c>
      <c r="G2629" s="259">
        <f>ROUND(E2629*F2629,2)</f>
        <v>7.82</v>
      </c>
    </row>
    <row r="2630" spans="1:7" ht="22.5" x14ac:dyDescent="0.2">
      <c r="A2630" s="266" t="s">
        <v>2176</v>
      </c>
      <c r="B2630" s="276" t="s">
        <v>2971</v>
      </c>
      <c r="C2630" s="237" t="s">
        <v>2972</v>
      </c>
      <c r="D2630" s="238" t="s">
        <v>1532</v>
      </c>
      <c r="E2630" s="240">
        <v>0.5</v>
      </c>
      <c r="F2630" s="232">
        <v>14.57</v>
      </c>
      <c r="G2630" s="259">
        <f t="shared" si="288"/>
        <v>7.29</v>
      </c>
    </row>
    <row r="2631" spans="1:7" x14ac:dyDescent="0.2">
      <c r="A2631" s="266" t="s">
        <v>2179</v>
      </c>
      <c r="B2631" s="276" t="s">
        <v>2171</v>
      </c>
      <c r="C2631" s="237" t="s">
        <v>2172</v>
      </c>
      <c r="D2631" s="238" t="s">
        <v>1532</v>
      </c>
      <c r="E2631" s="240">
        <v>0.5</v>
      </c>
      <c r="F2631" s="232">
        <v>19.11</v>
      </c>
      <c r="G2631" s="259">
        <f t="shared" si="288"/>
        <v>9.56</v>
      </c>
    </row>
    <row r="2632" spans="1:7" x14ac:dyDescent="0.2">
      <c r="A2632" s="225"/>
      <c r="B2632" s="226"/>
      <c r="C2632" s="227"/>
      <c r="D2632" s="228"/>
      <c r="E2632" s="229"/>
      <c r="F2632" s="232"/>
      <c r="G2632" s="231"/>
    </row>
    <row r="2633" spans="1:7" x14ac:dyDescent="0.2">
      <c r="A2633" s="225"/>
      <c r="B2633" s="226"/>
      <c r="C2633" s="227"/>
      <c r="D2633" s="228"/>
      <c r="E2633" s="229"/>
      <c r="F2633" s="232"/>
      <c r="G2633" s="231"/>
    </row>
    <row r="2634" spans="1:7" ht="115.5" x14ac:dyDescent="0.2">
      <c r="A2634" s="218" t="s">
        <v>1072</v>
      </c>
      <c r="B2634" s="233" t="s">
        <v>2244</v>
      </c>
      <c r="C2634" s="220" t="s">
        <v>829</v>
      </c>
      <c r="D2634" s="221" t="s">
        <v>28</v>
      </c>
      <c r="E2634" s="222">
        <v>1</v>
      </c>
      <c r="F2634" s="223"/>
      <c r="G2634" s="224">
        <f>SUM(G2635:G2638)</f>
        <v>180.42999999999998</v>
      </c>
    </row>
    <row r="2635" spans="1:7" ht="112.5" x14ac:dyDescent="0.2">
      <c r="A2635" s="266" t="s">
        <v>2170</v>
      </c>
      <c r="B2635" s="235" t="s">
        <v>328</v>
      </c>
      <c r="C2635" s="237" t="s">
        <v>829</v>
      </c>
      <c r="D2635" s="238" t="s">
        <v>2169</v>
      </c>
      <c r="E2635" s="240">
        <v>1</v>
      </c>
      <c r="F2635" s="232">
        <v>153.35</v>
      </c>
      <c r="G2635" s="259">
        <f t="shared" ref="G2635" si="289">ROUND(E2635*F2635,2)</f>
        <v>153.35</v>
      </c>
    </row>
    <row r="2636" spans="1:7" ht="22.5" x14ac:dyDescent="0.2">
      <c r="A2636" s="266" t="s">
        <v>2173</v>
      </c>
      <c r="B2636" s="235" t="s">
        <v>3467</v>
      </c>
      <c r="C2636" s="237" t="s">
        <v>3468</v>
      </c>
      <c r="D2636" s="238" t="s">
        <v>28</v>
      </c>
      <c r="E2636" s="240">
        <v>6.6699999999999995E-2</v>
      </c>
      <c r="F2636" s="232">
        <f>G2635</f>
        <v>153.35</v>
      </c>
      <c r="G2636" s="259">
        <f>ROUND(E2636*F2636,2)</f>
        <v>10.23</v>
      </c>
    </row>
    <row r="2637" spans="1:7" ht="22.5" x14ac:dyDescent="0.2">
      <c r="A2637" s="266" t="s">
        <v>2176</v>
      </c>
      <c r="B2637" s="276" t="s">
        <v>2971</v>
      </c>
      <c r="C2637" s="237" t="s">
        <v>2972</v>
      </c>
      <c r="D2637" s="238" t="s">
        <v>1532</v>
      </c>
      <c r="E2637" s="240">
        <v>0.5</v>
      </c>
      <c r="F2637" s="232">
        <v>14.57</v>
      </c>
      <c r="G2637" s="259">
        <f t="shared" ref="G2637:G2638" si="290">ROUND(E2637*F2637,2)</f>
        <v>7.29</v>
      </c>
    </row>
    <row r="2638" spans="1:7" x14ac:dyDescent="0.2">
      <c r="A2638" s="266" t="s">
        <v>2179</v>
      </c>
      <c r="B2638" s="276" t="s">
        <v>2171</v>
      </c>
      <c r="C2638" s="237" t="s">
        <v>2172</v>
      </c>
      <c r="D2638" s="238" t="s">
        <v>1532</v>
      </c>
      <c r="E2638" s="240">
        <v>0.5</v>
      </c>
      <c r="F2638" s="232">
        <v>19.11</v>
      </c>
      <c r="G2638" s="259">
        <f t="shared" si="290"/>
        <v>9.56</v>
      </c>
    </row>
    <row r="2639" spans="1:7" x14ac:dyDescent="0.2">
      <c r="A2639" s="225"/>
      <c r="B2639" s="226"/>
      <c r="C2639" s="227"/>
      <c r="D2639" s="228"/>
      <c r="E2639" s="229"/>
      <c r="F2639" s="232"/>
      <c r="G2639" s="231"/>
    </row>
    <row r="2640" spans="1:7" x14ac:dyDescent="0.2">
      <c r="A2640" s="225"/>
      <c r="B2640" s="226"/>
      <c r="C2640" s="227"/>
      <c r="D2640" s="228"/>
      <c r="E2640" s="229"/>
      <c r="F2640" s="232"/>
      <c r="G2640" s="231"/>
    </row>
    <row r="2641" spans="1:7" ht="105" x14ac:dyDescent="0.2">
      <c r="A2641" s="218" t="s">
        <v>1073</v>
      </c>
      <c r="B2641" s="233" t="s">
        <v>2244</v>
      </c>
      <c r="C2641" s="220" t="s">
        <v>831</v>
      </c>
      <c r="D2641" s="221" t="s">
        <v>28</v>
      </c>
      <c r="E2641" s="222">
        <v>1</v>
      </c>
      <c r="F2641" s="223"/>
      <c r="G2641" s="224">
        <f>SUM(G2642:G2645)</f>
        <v>72.53</v>
      </c>
    </row>
    <row r="2642" spans="1:7" ht="90" x14ac:dyDescent="0.2">
      <c r="A2642" s="266" t="s">
        <v>2170</v>
      </c>
      <c r="B2642" s="235" t="s">
        <v>328</v>
      </c>
      <c r="C2642" s="237" t="s">
        <v>831</v>
      </c>
      <c r="D2642" s="238" t="s">
        <v>2169</v>
      </c>
      <c r="E2642" s="240">
        <v>1</v>
      </c>
      <c r="F2642" s="232">
        <v>52.2</v>
      </c>
      <c r="G2642" s="259">
        <f t="shared" ref="G2642" si="291">ROUND(E2642*F2642,2)</f>
        <v>52.2</v>
      </c>
    </row>
    <row r="2643" spans="1:7" ht="22.5" x14ac:dyDescent="0.2">
      <c r="A2643" s="266" t="s">
        <v>2173</v>
      </c>
      <c r="B2643" s="235" t="s">
        <v>3467</v>
      </c>
      <c r="C2643" s="237" t="s">
        <v>3468</v>
      </c>
      <c r="D2643" s="238" t="s">
        <v>28</v>
      </c>
      <c r="E2643" s="240">
        <v>6.6699999999999995E-2</v>
      </c>
      <c r="F2643" s="232">
        <f>G2642</f>
        <v>52.2</v>
      </c>
      <c r="G2643" s="259">
        <f>ROUND(E2643*F2643,2)</f>
        <v>3.48</v>
      </c>
    </row>
    <row r="2644" spans="1:7" ht="22.5" x14ac:dyDescent="0.2">
      <c r="A2644" s="266" t="s">
        <v>2176</v>
      </c>
      <c r="B2644" s="276" t="s">
        <v>2971</v>
      </c>
      <c r="C2644" s="237" t="s">
        <v>2972</v>
      </c>
      <c r="D2644" s="238" t="s">
        <v>1532</v>
      </c>
      <c r="E2644" s="240">
        <v>0.5</v>
      </c>
      <c r="F2644" s="232">
        <v>14.57</v>
      </c>
      <c r="G2644" s="259">
        <f t="shared" ref="G2644:G2645" si="292">ROUND(E2644*F2644,2)</f>
        <v>7.29</v>
      </c>
    </row>
    <row r="2645" spans="1:7" x14ac:dyDescent="0.2">
      <c r="A2645" s="266" t="s">
        <v>2179</v>
      </c>
      <c r="B2645" s="276" t="s">
        <v>2171</v>
      </c>
      <c r="C2645" s="237" t="s">
        <v>2172</v>
      </c>
      <c r="D2645" s="238" t="s">
        <v>1532</v>
      </c>
      <c r="E2645" s="240">
        <v>0.5</v>
      </c>
      <c r="F2645" s="232">
        <v>19.11</v>
      </c>
      <c r="G2645" s="259">
        <f t="shared" si="292"/>
        <v>9.56</v>
      </c>
    </row>
    <row r="2646" spans="1:7" x14ac:dyDescent="0.2">
      <c r="A2646" s="225"/>
      <c r="B2646" s="226"/>
      <c r="C2646" s="227"/>
      <c r="D2646" s="228"/>
      <c r="E2646" s="229"/>
      <c r="F2646" s="232"/>
      <c r="G2646" s="231"/>
    </row>
    <row r="2647" spans="1:7" x14ac:dyDescent="0.2">
      <c r="A2647" s="225"/>
      <c r="B2647" s="226"/>
      <c r="C2647" s="227"/>
      <c r="D2647" s="228"/>
      <c r="E2647" s="229"/>
      <c r="F2647" s="232"/>
      <c r="G2647" s="231"/>
    </row>
    <row r="2648" spans="1:7" ht="31.5" x14ac:dyDescent="0.2">
      <c r="A2648" s="218" t="s">
        <v>1074</v>
      </c>
      <c r="B2648" s="233" t="s">
        <v>2244</v>
      </c>
      <c r="C2648" s="220" t="s">
        <v>737</v>
      </c>
      <c r="D2648" s="221" t="s">
        <v>28</v>
      </c>
      <c r="E2648" s="222">
        <v>1</v>
      </c>
      <c r="F2648" s="223"/>
      <c r="G2648" s="224">
        <f>SUM(G2649:G2652)</f>
        <v>791.29000000000008</v>
      </c>
    </row>
    <row r="2649" spans="1:7" ht="22.5" x14ac:dyDescent="0.2">
      <c r="A2649" s="266" t="s">
        <v>2170</v>
      </c>
      <c r="B2649" s="235" t="s">
        <v>328</v>
      </c>
      <c r="C2649" s="237" t="s">
        <v>737</v>
      </c>
      <c r="D2649" s="238" t="s">
        <v>2169</v>
      </c>
      <c r="E2649" s="240">
        <v>1</v>
      </c>
      <c r="F2649" s="232">
        <v>710.24</v>
      </c>
      <c r="G2649" s="259">
        <f t="shared" ref="G2649" si="293">ROUND(E2649*F2649,2)</f>
        <v>710.24</v>
      </c>
    </row>
    <row r="2650" spans="1:7" ht="22.5" x14ac:dyDescent="0.2">
      <c r="A2650" s="266" t="s">
        <v>2173</v>
      </c>
      <c r="B2650" s="235" t="s">
        <v>3467</v>
      </c>
      <c r="C2650" s="237" t="s">
        <v>3468</v>
      </c>
      <c r="D2650" s="238" t="s">
        <v>28</v>
      </c>
      <c r="E2650" s="240">
        <v>6.6699999999999995E-2</v>
      </c>
      <c r="F2650" s="232">
        <f>G2649</f>
        <v>710.24</v>
      </c>
      <c r="G2650" s="259">
        <f>ROUND(E2650*F2650,2)</f>
        <v>47.37</v>
      </c>
    </row>
    <row r="2651" spans="1:7" ht="22.5" x14ac:dyDescent="0.2">
      <c r="A2651" s="266" t="s">
        <v>2176</v>
      </c>
      <c r="B2651" s="276" t="s">
        <v>2971</v>
      </c>
      <c r="C2651" s="237" t="s">
        <v>2972</v>
      </c>
      <c r="D2651" s="238" t="s">
        <v>1532</v>
      </c>
      <c r="E2651" s="240">
        <v>1</v>
      </c>
      <c r="F2651" s="232">
        <v>14.57</v>
      </c>
      <c r="G2651" s="259">
        <f t="shared" ref="G2651:G2652" si="294">ROUND(E2651*F2651,2)</f>
        <v>14.57</v>
      </c>
    </row>
    <row r="2652" spans="1:7" x14ac:dyDescent="0.2">
      <c r="A2652" s="266" t="s">
        <v>2179</v>
      </c>
      <c r="B2652" s="276" t="s">
        <v>2171</v>
      </c>
      <c r="C2652" s="237" t="s">
        <v>2172</v>
      </c>
      <c r="D2652" s="238" t="s">
        <v>1532</v>
      </c>
      <c r="E2652" s="240">
        <v>1</v>
      </c>
      <c r="F2652" s="232">
        <v>19.11</v>
      </c>
      <c r="G2652" s="259">
        <f t="shared" si="294"/>
        <v>19.11</v>
      </c>
    </row>
    <row r="2653" spans="1:7" x14ac:dyDescent="0.2">
      <c r="A2653" s="225"/>
      <c r="B2653" s="226"/>
      <c r="C2653" s="227"/>
      <c r="D2653" s="228"/>
      <c r="E2653" s="229"/>
      <c r="F2653" s="232"/>
      <c r="G2653" s="231"/>
    </row>
    <row r="2654" spans="1:7" x14ac:dyDescent="0.2">
      <c r="A2654" s="255"/>
      <c r="B2654" s="226"/>
      <c r="C2654" s="227"/>
      <c r="D2654" s="228"/>
      <c r="E2654" s="229"/>
      <c r="F2654" s="232"/>
      <c r="G2654" s="231"/>
    </row>
    <row r="2655" spans="1:7" ht="31.5" x14ac:dyDescent="0.2">
      <c r="A2655" s="218" t="s">
        <v>1075</v>
      </c>
      <c r="B2655" s="233" t="s">
        <v>2244</v>
      </c>
      <c r="C2655" s="220" t="s">
        <v>832</v>
      </c>
      <c r="D2655" s="221" t="s">
        <v>28</v>
      </c>
      <c r="E2655" s="222">
        <v>1</v>
      </c>
      <c r="F2655" s="223"/>
      <c r="G2655" s="224">
        <f>SUM(G2656:G2659)</f>
        <v>169.24</v>
      </c>
    </row>
    <row r="2656" spans="1:7" ht="22.5" x14ac:dyDescent="0.2">
      <c r="A2656" s="266" t="s">
        <v>2170</v>
      </c>
      <c r="B2656" s="235" t="s">
        <v>328</v>
      </c>
      <c r="C2656" s="237" t="s">
        <v>832</v>
      </c>
      <c r="D2656" s="238" t="s">
        <v>2169</v>
      </c>
      <c r="E2656" s="240">
        <v>1</v>
      </c>
      <c r="F2656" s="232">
        <v>119.19</v>
      </c>
      <c r="G2656" s="259">
        <f t="shared" ref="G2656" si="295">ROUND(E2656*F2656,2)</f>
        <v>119.19</v>
      </c>
    </row>
    <row r="2657" spans="1:7" ht="22.5" x14ac:dyDescent="0.2">
      <c r="A2657" s="266" t="s">
        <v>2173</v>
      </c>
      <c r="B2657" s="235" t="s">
        <v>3467</v>
      </c>
      <c r="C2657" s="237" t="s">
        <v>3468</v>
      </c>
      <c r="D2657" s="238" t="s">
        <v>28</v>
      </c>
      <c r="E2657" s="240">
        <v>6.6699999999999995E-2</v>
      </c>
      <c r="F2657" s="232">
        <f>G2656</f>
        <v>119.19</v>
      </c>
      <c r="G2657" s="259">
        <f>ROUND(E2657*F2657,2)</f>
        <v>7.95</v>
      </c>
    </row>
    <row r="2658" spans="1:7" ht="22.5" x14ac:dyDescent="0.2">
      <c r="A2658" s="266" t="s">
        <v>2176</v>
      </c>
      <c r="B2658" s="276" t="s">
        <v>2971</v>
      </c>
      <c r="C2658" s="237" t="s">
        <v>2972</v>
      </c>
      <c r="D2658" s="238" t="s">
        <v>1532</v>
      </c>
      <c r="E2658" s="240">
        <v>1.25</v>
      </c>
      <c r="F2658" s="232">
        <v>14.57</v>
      </c>
      <c r="G2658" s="259">
        <f t="shared" ref="G2658:G2659" si="296">ROUND(E2658*F2658,2)</f>
        <v>18.21</v>
      </c>
    </row>
    <row r="2659" spans="1:7" x14ac:dyDescent="0.2">
      <c r="A2659" s="266" t="s">
        <v>2179</v>
      </c>
      <c r="B2659" s="276" t="s">
        <v>2171</v>
      </c>
      <c r="C2659" s="237" t="s">
        <v>2172</v>
      </c>
      <c r="D2659" s="238" t="s">
        <v>1532</v>
      </c>
      <c r="E2659" s="240">
        <v>1.25</v>
      </c>
      <c r="F2659" s="232">
        <v>19.11</v>
      </c>
      <c r="G2659" s="259">
        <f t="shared" si="296"/>
        <v>23.89</v>
      </c>
    </row>
    <row r="2660" spans="1:7" x14ac:dyDescent="0.2">
      <c r="A2660" s="225"/>
      <c r="B2660" s="226"/>
      <c r="C2660" s="227"/>
      <c r="D2660" s="228"/>
      <c r="E2660" s="229"/>
      <c r="F2660" s="232"/>
      <c r="G2660" s="231"/>
    </row>
    <row r="2661" spans="1:7" x14ac:dyDescent="0.2">
      <c r="A2661" s="225"/>
      <c r="B2661" s="226"/>
      <c r="C2661" s="227"/>
      <c r="D2661" s="228"/>
      <c r="E2661" s="229"/>
      <c r="F2661" s="232"/>
      <c r="G2661" s="231"/>
    </row>
    <row r="2662" spans="1:7" ht="31.5" x14ac:dyDescent="0.2">
      <c r="A2662" s="218" t="s">
        <v>1076</v>
      </c>
      <c r="B2662" s="233" t="s">
        <v>2244</v>
      </c>
      <c r="C2662" s="220" t="s">
        <v>833</v>
      </c>
      <c r="D2662" s="221" t="s">
        <v>28</v>
      </c>
      <c r="E2662" s="222">
        <v>1</v>
      </c>
      <c r="F2662" s="223"/>
      <c r="G2662" s="224">
        <f>SUM(G2663:G2666)</f>
        <v>156.51999999999998</v>
      </c>
    </row>
    <row r="2663" spans="1:7" ht="22.5" x14ac:dyDescent="0.2">
      <c r="A2663" s="266" t="s">
        <v>2170</v>
      </c>
      <c r="B2663" s="235" t="s">
        <v>328</v>
      </c>
      <c r="C2663" s="237" t="s">
        <v>833</v>
      </c>
      <c r="D2663" s="238" t="s">
        <v>2169</v>
      </c>
      <c r="E2663" s="240">
        <v>1</v>
      </c>
      <c r="F2663" s="232">
        <v>107.27</v>
      </c>
      <c r="G2663" s="259">
        <f t="shared" ref="G2663" si="297">ROUND(E2663*F2663,2)</f>
        <v>107.27</v>
      </c>
    </row>
    <row r="2664" spans="1:7" ht="22.5" x14ac:dyDescent="0.2">
      <c r="A2664" s="266" t="s">
        <v>2173</v>
      </c>
      <c r="B2664" s="235" t="s">
        <v>3467</v>
      </c>
      <c r="C2664" s="237" t="s">
        <v>3468</v>
      </c>
      <c r="D2664" s="238" t="s">
        <v>28</v>
      </c>
      <c r="E2664" s="240">
        <v>6.6699999999999995E-2</v>
      </c>
      <c r="F2664" s="232">
        <f>G2663</f>
        <v>107.27</v>
      </c>
      <c r="G2664" s="259">
        <f>ROUND(E2664*F2664,2)</f>
        <v>7.15</v>
      </c>
    </row>
    <row r="2665" spans="1:7" ht="22.5" x14ac:dyDescent="0.2">
      <c r="A2665" s="266" t="s">
        <v>2176</v>
      </c>
      <c r="B2665" s="276" t="s">
        <v>2971</v>
      </c>
      <c r="C2665" s="237" t="s">
        <v>2972</v>
      </c>
      <c r="D2665" s="238" t="s">
        <v>1532</v>
      </c>
      <c r="E2665" s="240">
        <v>1.25</v>
      </c>
      <c r="F2665" s="232">
        <v>14.57</v>
      </c>
      <c r="G2665" s="259">
        <f t="shared" ref="G2665:G2666" si="298">ROUND(E2665*F2665,2)</f>
        <v>18.21</v>
      </c>
    </row>
    <row r="2666" spans="1:7" x14ac:dyDescent="0.2">
      <c r="A2666" s="266" t="s">
        <v>2179</v>
      </c>
      <c r="B2666" s="276" t="s">
        <v>2171</v>
      </c>
      <c r="C2666" s="237" t="s">
        <v>2172</v>
      </c>
      <c r="D2666" s="238" t="s">
        <v>1532</v>
      </c>
      <c r="E2666" s="240">
        <v>1.25</v>
      </c>
      <c r="F2666" s="232">
        <v>19.11</v>
      </c>
      <c r="G2666" s="259">
        <f t="shared" si="298"/>
        <v>23.89</v>
      </c>
    </row>
    <row r="2667" spans="1:7" x14ac:dyDescent="0.2">
      <c r="A2667" s="225"/>
      <c r="B2667" s="226"/>
      <c r="C2667" s="227"/>
      <c r="D2667" s="228"/>
      <c r="E2667" s="229"/>
      <c r="F2667" s="232"/>
      <c r="G2667" s="231"/>
    </row>
    <row r="2668" spans="1:7" x14ac:dyDescent="0.2">
      <c r="A2668" s="225"/>
      <c r="B2668" s="226"/>
      <c r="C2668" s="227"/>
      <c r="D2668" s="228"/>
      <c r="E2668" s="229"/>
      <c r="F2668" s="232"/>
      <c r="G2668" s="231"/>
    </row>
    <row r="2669" spans="1:7" ht="31.5" x14ac:dyDescent="0.2">
      <c r="A2669" s="218" t="s">
        <v>1077</v>
      </c>
      <c r="B2669" s="233" t="s">
        <v>2244</v>
      </c>
      <c r="C2669" s="220" t="s">
        <v>738</v>
      </c>
      <c r="D2669" s="221" t="s">
        <v>28</v>
      </c>
      <c r="E2669" s="222">
        <v>1</v>
      </c>
      <c r="F2669" s="223"/>
      <c r="G2669" s="224">
        <f>SUM(G2670:G2673)</f>
        <v>217.07</v>
      </c>
    </row>
    <row r="2670" spans="1:7" ht="22.5" x14ac:dyDescent="0.2">
      <c r="A2670" s="266" t="s">
        <v>2170</v>
      </c>
      <c r="B2670" s="235" t="s">
        <v>328</v>
      </c>
      <c r="C2670" s="237" t="s">
        <v>738</v>
      </c>
      <c r="D2670" s="238" t="s">
        <v>2169</v>
      </c>
      <c r="E2670" s="240">
        <v>1</v>
      </c>
      <c r="F2670" s="232">
        <v>164.03</v>
      </c>
      <c r="G2670" s="259">
        <f t="shared" ref="G2670" si="299">ROUND(E2670*F2670,2)</f>
        <v>164.03</v>
      </c>
    </row>
    <row r="2671" spans="1:7" ht="22.5" x14ac:dyDescent="0.2">
      <c r="A2671" s="266" t="s">
        <v>2173</v>
      </c>
      <c r="B2671" s="235" t="s">
        <v>3467</v>
      </c>
      <c r="C2671" s="237" t="s">
        <v>3468</v>
      </c>
      <c r="D2671" s="238" t="s">
        <v>28</v>
      </c>
      <c r="E2671" s="240">
        <v>6.6699999999999995E-2</v>
      </c>
      <c r="F2671" s="232">
        <f>G2670</f>
        <v>164.03</v>
      </c>
      <c r="G2671" s="259">
        <f>ROUND(E2671*F2671,2)</f>
        <v>10.94</v>
      </c>
    </row>
    <row r="2672" spans="1:7" ht="22.5" x14ac:dyDescent="0.2">
      <c r="A2672" s="266" t="s">
        <v>2176</v>
      </c>
      <c r="B2672" s="276" t="s">
        <v>2971</v>
      </c>
      <c r="C2672" s="237" t="s">
        <v>2972</v>
      </c>
      <c r="D2672" s="238" t="s">
        <v>1532</v>
      </c>
      <c r="E2672" s="240">
        <v>1.25</v>
      </c>
      <c r="F2672" s="232">
        <v>14.57</v>
      </c>
      <c r="G2672" s="259">
        <f t="shared" ref="G2672:G2673" si="300">ROUND(E2672*F2672,2)</f>
        <v>18.21</v>
      </c>
    </row>
    <row r="2673" spans="1:7" x14ac:dyDescent="0.2">
      <c r="A2673" s="266" t="s">
        <v>2179</v>
      </c>
      <c r="B2673" s="276" t="s">
        <v>2171</v>
      </c>
      <c r="C2673" s="237" t="s">
        <v>2172</v>
      </c>
      <c r="D2673" s="238" t="s">
        <v>1532</v>
      </c>
      <c r="E2673" s="240">
        <v>1.25</v>
      </c>
      <c r="F2673" s="232">
        <v>19.11</v>
      </c>
      <c r="G2673" s="259">
        <f t="shared" si="300"/>
        <v>23.89</v>
      </c>
    </row>
    <row r="2674" spans="1:7" x14ac:dyDescent="0.2">
      <c r="A2674" s="225"/>
      <c r="B2674" s="226"/>
      <c r="C2674" s="227"/>
      <c r="D2674" s="228"/>
      <c r="E2674" s="229"/>
      <c r="F2674" s="232"/>
      <c r="G2674" s="231"/>
    </row>
    <row r="2675" spans="1:7" x14ac:dyDescent="0.2">
      <c r="A2675" s="225"/>
      <c r="B2675" s="226"/>
      <c r="C2675" s="227"/>
      <c r="D2675" s="228"/>
      <c r="E2675" s="229"/>
      <c r="F2675" s="232"/>
      <c r="G2675" s="231"/>
    </row>
    <row r="2676" spans="1:7" ht="31.5" x14ac:dyDescent="0.2">
      <c r="A2676" s="218" t="s">
        <v>1078</v>
      </c>
      <c r="B2676" s="233" t="s">
        <v>2244</v>
      </c>
      <c r="C2676" s="220" t="s">
        <v>834</v>
      </c>
      <c r="D2676" s="221" t="s">
        <v>28</v>
      </c>
      <c r="E2676" s="222">
        <v>1</v>
      </c>
      <c r="F2676" s="223"/>
      <c r="G2676" s="224">
        <f>SUM(G2677:G2680)</f>
        <v>397.03999999999996</v>
      </c>
    </row>
    <row r="2677" spans="1:7" ht="33.75" x14ac:dyDescent="0.2">
      <c r="A2677" s="266" t="s">
        <v>2170</v>
      </c>
      <c r="B2677" s="235" t="s">
        <v>328</v>
      </c>
      <c r="C2677" s="237" t="s">
        <v>834</v>
      </c>
      <c r="D2677" s="238" t="s">
        <v>2169</v>
      </c>
      <c r="E2677" s="240">
        <v>1</v>
      </c>
      <c r="F2677" s="232">
        <v>332.75</v>
      </c>
      <c r="G2677" s="259">
        <f t="shared" ref="G2677" si="301">ROUND(E2677*F2677,2)</f>
        <v>332.75</v>
      </c>
    </row>
    <row r="2678" spans="1:7" ht="22.5" x14ac:dyDescent="0.2">
      <c r="A2678" s="266" t="s">
        <v>2173</v>
      </c>
      <c r="B2678" s="235" t="s">
        <v>3467</v>
      </c>
      <c r="C2678" s="237" t="s">
        <v>3468</v>
      </c>
      <c r="D2678" s="238" t="s">
        <v>28</v>
      </c>
      <c r="E2678" s="240">
        <v>6.6699999999999995E-2</v>
      </c>
      <c r="F2678" s="232">
        <f>G2677</f>
        <v>332.75</v>
      </c>
      <c r="G2678" s="259">
        <f>ROUND(E2678*F2678,2)</f>
        <v>22.19</v>
      </c>
    </row>
    <row r="2679" spans="1:7" ht="22.5" x14ac:dyDescent="0.2">
      <c r="A2679" s="266" t="s">
        <v>2176</v>
      </c>
      <c r="B2679" s="276" t="s">
        <v>2971</v>
      </c>
      <c r="C2679" s="237" t="s">
        <v>2972</v>
      </c>
      <c r="D2679" s="238" t="s">
        <v>1532</v>
      </c>
      <c r="E2679" s="240">
        <v>1.25</v>
      </c>
      <c r="F2679" s="232">
        <v>14.57</v>
      </c>
      <c r="G2679" s="259">
        <f t="shared" ref="G2679:G2680" si="302">ROUND(E2679*F2679,2)</f>
        <v>18.21</v>
      </c>
    </row>
    <row r="2680" spans="1:7" x14ac:dyDescent="0.2">
      <c r="A2680" s="266" t="s">
        <v>2179</v>
      </c>
      <c r="B2680" s="276" t="s">
        <v>2171</v>
      </c>
      <c r="C2680" s="237" t="s">
        <v>2172</v>
      </c>
      <c r="D2680" s="238" t="s">
        <v>1532</v>
      </c>
      <c r="E2680" s="240">
        <v>1.25</v>
      </c>
      <c r="F2680" s="232">
        <v>19.11</v>
      </c>
      <c r="G2680" s="259">
        <f t="shared" si="302"/>
        <v>23.89</v>
      </c>
    </row>
    <row r="2681" spans="1:7" x14ac:dyDescent="0.2">
      <c r="A2681" s="225"/>
      <c r="B2681" s="226"/>
      <c r="C2681" s="227"/>
      <c r="D2681" s="228"/>
      <c r="E2681" s="229"/>
      <c r="F2681" s="232"/>
      <c r="G2681" s="231"/>
    </row>
    <row r="2682" spans="1:7" x14ac:dyDescent="0.2">
      <c r="A2682" s="225"/>
      <c r="B2682" s="226"/>
      <c r="C2682" s="227"/>
      <c r="D2682" s="228"/>
      <c r="E2682" s="229"/>
      <c r="F2682" s="232"/>
      <c r="G2682" s="231"/>
    </row>
    <row r="2683" spans="1:7" ht="31.5" x14ac:dyDescent="0.2">
      <c r="A2683" s="218" t="s">
        <v>1079</v>
      </c>
      <c r="B2683" s="233" t="s">
        <v>2244</v>
      </c>
      <c r="C2683" s="220" t="s">
        <v>835</v>
      </c>
      <c r="D2683" s="221" t="s">
        <v>28</v>
      </c>
      <c r="E2683" s="222">
        <v>1</v>
      </c>
      <c r="F2683" s="223"/>
      <c r="G2683" s="224">
        <f>SUM(G2684:G2687)</f>
        <v>239.62</v>
      </c>
    </row>
    <row r="2684" spans="1:7" ht="33.75" x14ac:dyDescent="0.2">
      <c r="A2684" s="266" t="s">
        <v>2170</v>
      </c>
      <c r="B2684" s="235" t="s">
        <v>328</v>
      </c>
      <c r="C2684" s="237" t="s">
        <v>835</v>
      </c>
      <c r="D2684" s="238" t="s">
        <v>2169</v>
      </c>
      <c r="E2684" s="240">
        <v>1</v>
      </c>
      <c r="F2684" s="232">
        <v>185.17</v>
      </c>
      <c r="G2684" s="259">
        <f t="shared" ref="G2684" si="303">ROUND(E2684*F2684,2)</f>
        <v>185.17</v>
      </c>
    </row>
    <row r="2685" spans="1:7" ht="22.5" x14ac:dyDescent="0.2">
      <c r="A2685" s="266" t="s">
        <v>2173</v>
      </c>
      <c r="B2685" s="235" t="s">
        <v>3467</v>
      </c>
      <c r="C2685" s="237" t="s">
        <v>3468</v>
      </c>
      <c r="D2685" s="238" t="s">
        <v>28</v>
      </c>
      <c r="E2685" s="240">
        <v>6.6699999999999995E-2</v>
      </c>
      <c r="F2685" s="232">
        <f>G2684</f>
        <v>185.17</v>
      </c>
      <c r="G2685" s="259">
        <f>ROUND(E2685*F2685,2)</f>
        <v>12.35</v>
      </c>
    </row>
    <row r="2686" spans="1:7" ht="22.5" x14ac:dyDescent="0.2">
      <c r="A2686" s="266" t="s">
        <v>2176</v>
      </c>
      <c r="B2686" s="276" t="s">
        <v>2971</v>
      </c>
      <c r="C2686" s="237" t="s">
        <v>2972</v>
      </c>
      <c r="D2686" s="238" t="s">
        <v>1532</v>
      </c>
      <c r="E2686" s="240">
        <v>1.25</v>
      </c>
      <c r="F2686" s="232">
        <v>14.57</v>
      </c>
      <c r="G2686" s="259">
        <f t="shared" ref="G2686:G2687" si="304">ROUND(E2686*F2686,2)</f>
        <v>18.21</v>
      </c>
    </row>
    <row r="2687" spans="1:7" x14ac:dyDescent="0.2">
      <c r="A2687" s="266" t="s">
        <v>2179</v>
      </c>
      <c r="B2687" s="276" t="s">
        <v>2171</v>
      </c>
      <c r="C2687" s="237" t="s">
        <v>2172</v>
      </c>
      <c r="D2687" s="238" t="s">
        <v>1532</v>
      </c>
      <c r="E2687" s="240">
        <v>1.25</v>
      </c>
      <c r="F2687" s="232">
        <v>19.11</v>
      </c>
      <c r="G2687" s="259">
        <f t="shared" si="304"/>
        <v>23.89</v>
      </c>
    </row>
    <row r="2688" spans="1:7" x14ac:dyDescent="0.2">
      <c r="A2688" s="225"/>
      <c r="B2688" s="226"/>
      <c r="C2688" s="227"/>
      <c r="D2688" s="228"/>
      <c r="E2688" s="229"/>
      <c r="F2688" s="232"/>
      <c r="G2688" s="231"/>
    </row>
    <row r="2689" spans="1:7" x14ac:dyDescent="0.2">
      <c r="A2689" s="225"/>
      <c r="B2689" s="226"/>
      <c r="C2689" s="227"/>
      <c r="D2689" s="228"/>
      <c r="E2689" s="229"/>
      <c r="F2689" s="232"/>
      <c r="G2689" s="231"/>
    </row>
    <row r="2690" spans="1:7" ht="31.5" x14ac:dyDescent="0.2">
      <c r="A2690" s="218" t="s">
        <v>1080</v>
      </c>
      <c r="B2690" s="233" t="s">
        <v>2244</v>
      </c>
      <c r="C2690" s="220" t="s">
        <v>836</v>
      </c>
      <c r="D2690" s="221" t="s">
        <v>28</v>
      </c>
      <c r="E2690" s="222">
        <v>1</v>
      </c>
      <c r="F2690" s="223"/>
      <c r="G2690" s="224">
        <f>SUM(G2691:G2694)</f>
        <v>241.51999999999998</v>
      </c>
    </row>
    <row r="2691" spans="1:7" ht="22.5" x14ac:dyDescent="0.2">
      <c r="A2691" s="266" t="s">
        <v>2170</v>
      </c>
      <c r="B2691" s="235" t="s">
        <v>328</v>
      </c>
      <c r="C2691" s="237" t="s">
        <v>836</v>
      </c>
      <c r="D2691" s="238" t="s">
        <v>2169</v>
      </c>
      <c r="E2691" s="240">
        <v>1</v>
      </c>
      <c r="F2691" s="232">
        <v>186.95</v>
      </c>
      <c r="G2691" s="259">
        <f t="shared" ref="G2691" si="305">ROUND(E2691*F2691,2)</f>
        <v>186.95</v>
      </c>
    </row>
    <row r="2692" spans="1:7" ht="22.5" x14ac:dyDescent="0.2">
      <c r="A2692" s="266" t="s">
        <v>2173</v>
      </c>
      <c r="B2692" s="235" t="s">
        <v>3467</v>
      </c>
      <c r="C2692" s="237" t="s">
        <v>3468</v>
      </c>
      <c r="D2692" s="238" t="s">
        <v>28</v>
      </c>
      <c r="E2692" s="240">
        <v>6.6699999999999995E-2</v>
      </c>
      <c r="F2692" s="232">
        <f>G2691</f>
        <v>186.95</v>
      </c>
      <c r="G2692" s="259">
        <f>ROUND(E2692*F2692,2)</f>
        <v>12.47</v>
      </c>
    </row>
    <row r="2693" spans="1:7" ht="22.5" x14ac:dyDescent="0.2">
      <c r="A2693" s="266" t="s">
        <v>2176</v>
      </c>
      <c r="B2693" s="276" t="s">
        <v>2971</v>
      </c>
      <c r="C2693" s="237" t="s">
        <v>2972</v>
      </c>
      <c r="D2693" s="238" t="s">
        <v>1532</v>
      </c>
      <c r="E2693" s="240">
        <v>1.25</v>
      </c>
      <c r="F2693" s="232">
        <v>14.57</v>
      </c>
      <c r="G2693" s="259">
        <f t="shared" ref="G2693:G2694" si="306">ROUND(E2693*F2693,2)</f>
        <v>18.21</v>
      </c>
    </row>
    <row r="2694" spans="1:7" x14ac:dyDescent="0.2">
      <c r="A2694" s="266" t="s">
        <v>2179</v>
      </c>
      <c r="B2694" s="276" t="s">
        <v>2171</v>
      </c>
      <c r="C2694" s="237" t="s">
        <v>2172</v>
      </c>
      <c r="D2694" s="238" t="s">
        <v>1532</v>
      </c>
      <c r="E2694" s="240">
        <v>1.25</v>
      </c>
      <c r="F2694" s="232">
        <v>19.11</v>
      </c>
      <c r="G2694" s="259">
        <f t="shared" si="306"/>
        <v>23.89</v>
      </c>
    </row>
    <row r="2695" spans="1:7" x14ac:dyDescent="0.2">
      <c r="A2695" s="225"/>
      <c r="B2695" s="226"/>
      <c r="C2695" s="227"/>
      <c r="D2695" s="228"/>
      <c r="E2695" s="229"/>
      <c r="F2695" s="232"/>
      <c r="G2695" s="231"/>
    </row>
    <row r="2696" spans="1:7" x14ac:dyDescent="0.2">
      <c r="A2696" s="225"/>
      <c r="B2696" s="226"/>
      <c r="C2696" s="227"/>
      <c r="D2696" s="228"/>
      <c r="E2696" s="229"/>
      <c r="F2696" s="232"/>
      <c r="G2696" s="231"/>
    </row>
    <row r="2697" spans="1:7" ht="31.5" x14ac:dyDescent="0.2">
      <c r="A2697" s="218" t="s">
        <v>1081</v>
      </c>
      <c r="B2697" s="233" t="s">
        <v>2244</v>
      </c>
      <c r="C2697" s="220" t="s">
        <v>739</v>
      </c>
      <c r="D2697" s="221" t="s">
        <v>28</v>
      </c>
      <c r="E2697" s="222">
        <v>1</v>
      </c>
      <c r="F2697" s="223"/>
      <c r="G2697" s="224">
        <f>SUM(G2698:G2701)</f>
        <v>627.42999999999995</v>
      </c>
    </row>
    <row r="2698" spans="1:7" ht="22.5" x14ac:dyDescent="0.2">
      <c r="A2698" s="266" t="s">
        <v>2170</v>
      </c>
      <c r="B2698" s="235" t="s">
        <v>328</v>
      </c>
      <c r="C2698" s="237" t="s">
        <v>739</v>
      </c>
      <c r="D2698" s="238" t="s">
        <v>2169</v>
      </c>
      <c r="E2698" s="240">
        <v>1</v>
      </c>
      <c r="F2698" s="232">
        <v>564.52</v>
      </c>
      <c r="G2698" s="259">
        <f t="shared" ref="G2698" si="307">ROUND(E2698*F2698,2)</f>
        <v>564.52</v>
      </c>
    </row>
    <row r="2699" spans="1:7" ht="22.5" x14ac:dyDescent="0.2">
      <c r="A2699" s="266" t="s">
        <v>2173</v>
      </c>
      <c r="B2699" s="235" t="s">
        <v>3467</v>
      </c>
      <c r="C2699" s="237" t="s">
        <v>3468</v>
      </c>
      <c r="D2699" s="238" t="s">
        <v>28</v>
      </c>
      <c r="E2699" s="240">
        <v>6.6699999999999995E-2</v>
      </c>
      <c r="F2699" s="232">
        <f>G2698</f>
        <v>564.52</v>
      </c>
      <c r="G2699" s="259">
        <f>ROUND(E2699*F2699,2)</f>
        <v>37.65</v>
      </c>
    </row>
    <row r="2700" spans="1:7" ht="22.5" x14ac:dyDescent="0.2">
      <c r="A2700" s="266" t="s">
        <v>2176</v>
      </c>
      <c r="B2700" s="276" t="s">
        <v>2971</v>
      </c>
      <c r="C2700" s="237" t="s">
        <v>2972</v>
      </c>
      <c r="D2700" s="238" t="s">
        <v>1532</v>
      </c>
      <c r="E2700" s="240">
        <v>0.75</v>
      </c>
      <c r="F2700" s="232">
        <v>14.57</v>
      </c>
      <c r="G2700" s="259">
        <f t="shared" ref="G2700:G2701" si="308">ROUND(E2700*F2700,2)</f>
        <v>10.93</v>
      </c>
    </row>
    <row r="2701" spans="1:7" x14ac:dyDescent="0.2">
      <c r="A2701" s="266" t="s">
        <v>2179</v>
      </c>
      <c r="B2701" s="276" t="s">
        <v>2171</v>
      </c>
      <c r="C2701" s="237" t="s">
        <v>2172</v>
      </c>
      <c r="D2701" s="238" t="s">
        <v>1532</v>
      </c>
      <c r="E2701" s="240">
        <v>0.75</v>
      </c>
      <c r="F2701" s="232">
        <v>19.11</v>
      </c>
      <c r="G2701" s="259">
        <f t="shared" si="308"/>
        <v>14.33</v>
      </c>
    </row>
    <row r="2702" spans="1:7" x14ac:dyDescent="0.2">
      <c r="A2702" s="225"/>
      <c r="B2702" s="226"/>
      <c r="C2702" s="227"/>
      <c r="D2702" s="228"/>
      <c r="E2702" s="229"/>
      <c r="F2702" s="232"/>
      <c r="G2702" s="231"/>
    </row>
    <row r="2703" spans="1:7" x14ac:dyDescent="0.2">
      <c r="A2703" s="225"/>
      <c r="B2703" s="226"/>
      <c r="C2703" s="227"/>
      <c r="D2703" s="228"/>
      <c r="E2703" s="229"/>
      <c r="F2703" s="232"/>
      <c r="G2703" s="231"/>
    </row>
    <row r="2704" spans="1:7" ht="31.5" x14ac:dyDescent="0.2">
      <c r="A2704" s="218" t="s">
        <v>1082</v>
      </c>
      <c r="B2704" s="233" t="s">
        <v>2244</v>
      </c>
      <c r="C2704" s="220" t="s">
        <v>837</v>
      </c>
      <c r="D2704" s="221" t="s">
        <v>28</v>
      </c>
      <c r="E2704" s="222">
        <v>1</v>
      </c>
      <c r="F2704" s="223"/>
      <c r="G2704" s="224">
        <f>SUM(G2705:G2708)</f>
        <v>357.43</v>
      </c>
    </row>
    <row r="2705" spans="1:7" ht="33.75" x14ac:dyDescent="0.2">
      <c r="A2705" s="266" t="s">
        <v>2170</v>
      </c>
      <c r="B2705" s="235" t="s">
        <v>328</v>
      </c>
      <c r="C2705" s="237" t="s">
        <v>837</v>
      </c>
      <c r="D2705" s="238" t="s">
        <v>2169</v>
      </c>
      <c r="E2705" s="240">
        <v>1</v>
      </c>
      <c r="F2705" s="232">
        <v>295.61</v>
      </c>
      <c r="G2705" s="259">
        <f t="shared" ref="G2705" si="309">ROUND(E2705*F2705,2)</f>
        <v>295.61</v>
      </c>
    </row>
    <row r="2706" spans="1:7" ht="22.5" x14ac:dyDescent="0.2">
      <c r="A2706" s="266" t="s">
        <v>2173</v>
      </c>
      <c r="B2706" s="235" t="s">
        <v>3467</v>
      </c>
      <c r="C2706" s="237" t="s">
        <v>3468</v>
      </c>
      <c r="D2706" s="238" t="s">
        <v>28</v>
      </c>
      <c r="E2706" s="240">
        <v>6.6699999999999995E-2</v>
      </c>
      <c r="F2706" s="232">
        <f>G2705</f>
        <v>295.61</v>
      </c>
      <c r="G2706" s="259">
        <f>ROUND(E2706*F2706,2)</f>
        <v>19.72</v>
      </c>
    </row>
    <row r="2707" spans="1:7" ht="22.5" x14ac:dyDescent="0.2">
      <c r="A2707" s="266" t="s">
        <v>2176</v>
      </c>
      <c r="B2707" s="276" t="s">
        <v>2971</v>
      </c>
      <c r="C2707" s="237" t="s">
        <v>2972</v>
      </c>
      <c r="D2707" s="238" t="s">
        <v>1532</v>
      </c>
      <c r="E2707" s="240">
        <v>1.25</v>
      </c>
      <c r="F2707" s="232">
        <v>14.57</v>
      </c>
      <c r="G2707" s="259">
        <f t="shared" ref="G2707:G2708" si="310">ROUND(E2707*F2707,2)</f>
        <v>18.21</v>
      </c>
    </row>
    <row r="2708" spans="1:7" x14ac:dyDescent="0.2">
      <c r="A2708" s="266" t="s">
        <v>2179</v>
      </c>
      <c r="B2708" s="276" t="s">
        <v>2171</v>
      </c>
      <c r="C2708" s="237" t="s">
        <v>2172</v>
      </c>
      <c r="D2708" s="238" t="s">
        <v>1532</v>
      </c>
      <c r="E2708" s="240">
        <v>1.25</v>
      </c>
      <c r="F2708" s="232">
        <v>19.11</v>
      </c>
      <c r="G2708" s="259">
        <f t="shared" si="310"/>
        <v>23.89</v>
      </c>
    </row>
    <row r="2709" spans="1:7" x14ac:dyDescent="0.2">
      <c r="A2709" s="225"/>
      <c r="B2709" s="226"/>
      <c r="C2709" s="227"/>
      <c r="D2709" s="228"/>
      <c r="E2709" s="229"/>
      <c r="F2709" s="232"/>
      <c r="G2709" s="231"/>
    </row>
    <row r="2710" spans="1:7" x14ac:dyDescent="0.2">
      <c r="A2710" s="225"/>
      <c r="B2710" s="226"/>
      <c r="C2710" s="227"/>
      <c r="D2710" s="228"/>
      <c r="E2710" s="229"/>
      <c r="F2710" s="232"/>
      <c r="G2710" s="231"/>
    </row>
    <row r="2711" spans="1:7" ht="31.5" x14ac:dyDescent="0.2">
      <c r="A2711" s="218" t="s">
        <v>1083</v>
      </c>
      <c r="B2711" s="233" t="s">
        <v>2244</v>
      </c>
      <c r="C2711" s="220" t="s">
        <v>838</v>
      </c>
      <c r="D2711" s="221" t="s">
        <v>28</v>
      </c>
      <c r="E2711" s="222">
        <v>1</v>
      </c>
      <c r="F2711" s="223"/>
      <c r="G2711" s="224">
        <f>SUM(G2712:G2715)</f>
        <v>514.76</v>
      </c>
    </row>
    <row r="2712" spans="1:7" ht="33.75" x14ac:dyDescent="0.2">
      <c r="A2712" s="266" t="s">
        <v>2170</v>
      </c>
      <c r="B2712" s="235" t="s">
        <v>328</v>
      </c>
      <c r="C2712" s="237" t="s">
        <v>838</v>
      </c>
      <c r="D2712" s="238" t="s">
        <v>2169</v>
      </c>
      <c r="E2712" s="240">
        <v>1</v>
      </c>
      <c r="F2712" s="232">
        <v>424.17</v>
      </c>
      <c r="G2712" s="259">
        <f t="shared" ref="G2712" si="311">ROUND(E2712*F2712,2)</f>
        <v>424.17</v>
      </c>
    </row>
    <row r="2713" spans="1:7" ht="22.5" x14ac:dyDescent="0.2">
      <c r="A2713" s="266" t="s">
        <v>2173</v>
      </c>
      <c r="B2713" s="235" t="s">
        <v>3467</v>
      </c>
      <c r="C2713" s="237" t="s">
        <v>3468</v>
      </c>
      <c r="D2713" s="238" t="s">
        <v>28</v>
      </c>
      <c r="E2713" s="240">
        <v>6.6699999999999995E-2</v>
      </c>
      <c r="F2713" s="232">
        <f>G2712</f>
        <v>424.17</v>
      </c>
      <c r="G2713" s="259">
        <f>ROUND(E2713*F2713,2)</f>
        <v>28.29</v>
      </c>
    </row>
    <row r="2714" spans="1:7" ht="22.5" x14ac:dyDescent="0.2">
      <c r="A2714" s="266" t="s">
        <v>2176</v>
      </c>
      <c r="B2714" s="276" t="s">
        <v>2971</v>
      </c>
      <c r="C2714" s="237" t="s">
        <v>2972</v>
      </c>
      <c r="D2714" s="238" t="s">
        <v>1532</v>
      </c>
      <c r="E2714" s="240">
        <v>1.85</v>
      </c>
      <c r="F2714" s="232">
        <v>14.57</v>
      </c>
      <c r="G2714" s="259">
        <f t="shared" ref="G2714:G2715" si="312">ROUND(E2714*F2714,2)</f>
        <v>26.95</v>
      </c>
    </row>
    <row r="2715" spans="1:7" x14ac:dyDescent="0.2">
      <c r="A2715" s="266" t="s">
        <v>2179</v>
      </c>
      <c r="B2715" s="276" t="s">
        <v>2171</v>
      </c>
      <c r="C2715" s="237" t="s">
        <v>2172</v>
      </c>
      <c r="D2715" s="238" t="s">
        <v>1532</v>
      </c>
      <c r="E2715" s="240">
        <v>1.85</v>
      </c>
      <c r="F2715" s="232">
        <v>19.11</v>
      </c>
      <c r="G2715" s="259">
        <f t="shared" si="312"/>
        <v>35.35</v>
      </c>
    </row>
    <row r="2716" spans="1:7" x14ac:dyDescent="0.2">
      <c r="A2716" s="225"/>
      <c r="B2716" s="226"/>
      <c r="C2716" s="227"/>
      <c r="D2716" s="228"/>
      <c r="E2716" s="229"/>
      <c r="F2716" s="232"/>
      <c r="G2716" s="231"/>
    </row>
    <row r="2717" spans="1:7" x14ac:dyDescent="0.2">
      <c r="A2717" s="225"/>
      <c r="B2717" s="226"/>
      <c r="C2717" s="227"/>
      <c r="D2717" s="228"/>
      <c r="E2717" s="229"/>
      <c r="F2717" s="232"/>
      <c r="G2717" s="231"/>
    </row>
    <row r="2718" spans="1:7" ht="31.5" x14ac:dyDescent="0.2">
      <c r="A2718" s="218" t="s">
        <v>1084</v>
      </c>
      <c r="B2718" s="233" t="s">
        <v>2244</v>
      </c>
      <c r="C2718" s="220" t="s">
        <v>740</v>
      </c>
      <c r="D2718" s="221" t="s">
        <v>28</v>
      </c>
      <c r="E2718" s="222">
        <v>1</v>
      </c>
      <c r="F2718" s="223"/>
      <c r="G2718" s="224">
        <f>SUM(G2719:G2722)</f>
        <v>1703.2399999999998</v>
      </c>
    </row>
    <row r="2719" spans="1:7" ht="22.5" x14ac:dyDescent="0.2">
      <c r="A2719" s="266" t="s">
        <v>2170</v>
      </c>
      <c r="B2719" s="235" t="s">
        <v>328</v>
      </c>
      <c r="C2719" s="237" t="s">
        <v>740</v>
      </c>
      <c r="D2719" s="238" t="s">
        <v>2169</v>
      </c>
      <c r="E2719" s="240">
        <v>1</v>
      </c>
      <c r="F2719" s="232">
        <v>1538.33</v>
      </c>
      <c r="G2719" s="259">
        <f t="shared" ref="G2719" si="313">ROUND(E2719*F2719,2)</f>
        <v>1538.33</v>
      </c>
    </row>
    <row r="2720" spans="1:7" ht="22.5" x14ac:dyDescent="0.2">
      <c r="A2720" s="266" t="s">
        <v>2173</v>
      </c>
      <c r="B2720" s="235" t="s">
        <v>3467</v>
      </c>
      <c r="C2720" s="237" t="s">
        <v>3468</v>
      </c>
      <c r="D2720" s="238" t="s">
        <v>28</v>
      </c>
      <c r="E2720" s="240">
        <v>6.6699999999999995E-2</v>
      </c>
      <c r="F2720" s="232">
        <f>G2719</f>
        <v>1538.33</v>
      </c>
      <c r="G2720" s="259">
        <f>ROUND(E2720*F2720,2)</f>
        <v>102.61</v>
      </c>
    </row>
    <row r="2721" spans="1:7" ht="22.5" x14ac:dyDescent="0.2">
      <c r="A2721" s="266" t="s">
        <v>2176</v>
      </c>
      <c r="B2721" s="276" t="s">
        <v>2971</v>
      </c>
      <c r="C2721" s="237" t="s">
        <v>2972</v>
      </c>
      <c r="D2721" s="238" t="s">
        <v>1532</v>
      </c>
      <c r="E2721" s="240">
        <v>1.85</v>
      </c>
      <c r="F2721" s="232">
        <v>14.57</v>
      </c>
      <c r="G2721" s="259">
        <f t="shared" ref="G2721:G2722" si="314">ROUND(E2721*F2721,2)</f>
        <v>26.95</v>
      </c>
    </row>
    <row r="2722" spans="1:7" x14ac:dyDescent="0.2">
      <c r="A2722" s="266" t="s">
        <v>2179</v>
      </c>
      <c r="B2722" s="276" t="s">
        <v>2171</v>
      </c>
      <c r="C2722" s="237" t="s">
        <v>2172</v>
      </c>
      <c r="D2722" s="238" t="s">
        <v>1532</v>
      </c>
      <c r="E2722" s="240">
        <v>1.85</v>
      </c>
      <c r="F2722" s="232">
        <v>19.11</v>
      </c>
      <c r="G2722" s="259">
        <f t="shared" si="314"/>
        <v>35.35</v>
      </c>
    </row>
    <row r="2723" spans="1:7" x14ac:dyDescent="0.2">
      <c r="A2723" s="225"/>
      <c r="B2723" s="226"/>
      <c r="C2723" s="227"/>
      <c r="D2723" s="228"/>
      <c r="E2723" s="229"/>
      <c r="F2723" s="232"/>
      <c r="G2723" s="231"/>
    </row>
    <row r="2724" spans="1:7" x14ac:dyDescent="0.2">
      <c r="A2724" s="225"/>
      <c r="B2724" s="226"/>
      <c r="C2724" s="227"/>
      <c r="D2724" s="228"/>
      <c r="E2724" s="229"/>
      <c r="F2724" s="232"/>
      <c r="G2724" s="231"/>
    </row>
    <row r="2725" spans="1:7" ht="31.5" x14ac:dyDescent="0.2">
      <c r="A2725" s="218" t="s">
        <v>3469</v>
      </c>
      <c r="B2725" s="233" t="s">
        <v>2244</v>
      </c>
      <c r="C2725" s="220" t="s">
        <v>3470</v>
      </c>
      <c r="D2725" s="221" t="s">
        <v>28</v>
      </c>
      <c r="E2725" s="222">
        <v>1</v>
      </c>
      <c r="F2725" s="223"/>
      <c r="G2725" s="224">
        <f>SUM(G2726:G2729)</f>
        <v>6620.3</v>
      </c>
    </row>
    <row r="2726" spans="1:7" ht="22.5" x14ac:dyDescent="0.2">
      <c r="A2726" s="266" t="s">
        <v>2170</v>
      </c>
      <c r="B2726" s="235" t="s">
        <v>328</v>
      </c>
      <c r="C2726" s="237" t="s">
        <v>3470</v>
      </c>
      <c r="D2726" s="238" t="s">
        <v>2169</v>
      </c>
      <c r="E2726" s="240">
        <v>1</v>
      </c>
      <c r="F2726" s="232">
        <v>6140.03</v>
      </c>
      <c r="G2726" s="259">
        <f t="shared" ref="G2726" si="315">ROUND(E2726*F2726,2)</f>
        <v>6140.03</v>
      </c>
    </row>
    <row r="2727" spans="1:7" ht="22.5" x14ac:dyDescent="0.2">
      <c r="A2727" s="266" t="s">
        <v>2173</v>
      </c>
      <c r="B2727" s="235" t="s">
        <v>3467</v>
      </c>
      <c r="C2727" s="237" t="s">
        <v>3468</v>
      </c>
      <c r="D2727" s="238" t="s">
        <v>28</v>
      </c>
      <c r="E2727" s="240">
        <v>6.6699999999999995E-2</v>
      </c>
      <c r="F2727" s="232">
        <f>G2726</f>
        <v>6140.03</v>
      </c>
      <c r="G2727" s="259">
        <f>ROUND(E2727*F2727,2)</f>
        <v>409.54</v>
      </c>
    </row>
    <row r="2728" spans="1:7" ht="22.5" x14ac:dyDescent="0.2">
      <c r="A2728" s="266" t="s">
        <v>2176</v>
      </c>
      <c r="B2728" s="276" t="s">
        <v>2971</v>
      </c>
      <c r="C2728" s="237" t="s">
        <v>2972</v>
      </c>
      <c r="D2728" s="238" t="s">
        <v>1532</v>
      </c>
      <c r="E2728" s="240">
        <v>2.1</v>
      </c>
      <c r="F2728" s="232">
        <v>14.57</v>
      </c>
      <c r="G2728" s="259">
        <f t="shared" ref="G2728:G2729" si="316">ROUND(E2728*F2728,2)</f>
        <v>30.6</v>
      </c>
    </row>
    <row r="2729" spans="1:7" x14ac:dyDescent="0.2">
      <c r="A2729" s="266" t="s">
        <v>2179</v>
      </c>
      <c r="B2729" s="276" t="s">
        <v>2171</v>
      </c>
      <c r="C2729" s="237" t="s">
        <v>2172</v>
      </c>
      <c r="D2729" s="238" t="s">
        <v>1532</v>
      </c>
      <c r="E2729" s="240">
        <v>2.1</v>
      </c>
      <c r="F2729" s="232">
        <v>19.11</v>
      </c>
      <c r="G2729" s="259">
        <f t="shared" si="316"/>
        <v>40.130000000000003</v>
      </c>
    </row>
    <row r="2730" spans="1:7" x14ac:dyDescent="0.2">
      <c r="A2730" s="225"/>
      <c r="B2730" s="226"/>
      <c r="C2730" s="227"/>
      <c r="D2730" s="228"/>
      <c r="E2730" s="229"/>
      <c r="F2730" s="232"/>
      <c r="G2730" s="231"/>
    </row>
    <row r="2731" spans="1:7" x14ac:dyDescent="0.2">
      <c r="A2731" s="225"/>
      <c r="B2731" s="226"/>
      <c r="C2731" s="227"/>
      <c r="D2731" s="228"/>
      <c r="E2731" s="229"/>
      <c r="F2731" s="232"/>
      <c r="G2731" s="231"/>
    </row>
    <row r="2732" spans="1:7" ht="31.5" x14ac:dyDescent="0.2">
      <c r="A2732" s="218" t="s">
        <v>3471</v>
      </c>
      <c r="B2732" s="233" t="s">
        <v>2244</v>
      </c>
      <c r="C2732" s="220" t="s">
        <v>740</v>
      </c>
      <c r="D2732" s="221" t="s">
        <v>28</v>
      </c>
      <c r="E2732" s="222">
        <v>1</v>
      </c>
      <c r="F2732" s="223"/>
      <c r="G2732" s="224">
        <f>SUM(G2733:G2736)</f>
        <v>1703.2399999999998</v>
      </c>
    </row>
    <row r="2733" spans="1:7" ht="22.5" x14ac:dyDescent="0.2">
      <c r="A2733" s="266" t="s">
        <v>2170</v>
      </c>
      <c r="B2733" s="235" t="s">
        <v>328</v>
      </c>
      <c r="C2733" s="237" t="s">
        <v>740</v>
      </c>
      <c r="D2733" s="238" t="s">
        <v>2169</v>
      </c>
      <c r="E2733" s="240">
        <v>1</v>
      </c>
      <c r="F2733" s="232">
        <v>1538.33</v>
      </c>
      <c r="G2733" s="259">
        <f t="shared" ref="G2733" si="317">ROUND(E2733*F2733,2)</f>
        <v>1538.33</v>
      </c>
    </row>
    <row r="2734" spans="1:7" ht="22.5" x14ac:dyDescent="0.2">
      <c r="A2734" s="266" t="s">
        <v>2173</v>
      </c>
      <c r="B2734" s="235" t="s">
        <v>3467</v>
      </c>
      <c r="C2734" s="237" t="s">
        <v>3468</v>
      </c>
      <c r="D2734" s="238" t="s">
        <v>28</v>
      </c>
      <c r="E2734" s="240">
        <v>6.6699999999999995E-2</v>
      </c>
      <c r="F2734" s="232">
        <f>G2733</f>
        <v>1538.33</v>
      </c>
      <c r="G2734" s="259">
        <f>ROUND(E2734*F2734,2)</f>
        <v>102.61</v>
      </c>
    </row>
    <row r="2735" spans="1:7" ht="22.5" x14ac:dyDescent="0.2">
      <c r="A2735" s="266" t="s">
        <v>2176</v>
      </c>
      <c r="B2735" s="276" t="s">
        <v>2971</v>
      </c>
      <c r="C2735" s="237" t="s">
        <v>2972</v>
      </c>
      <c r="D2735" s="238" t="s">
        <v>1532</v>
      </c>
      <c r="E2735" s="240">
        <v>1.85</v>
      </c>
      <c r="F2735" s="232">
        <v>14.57</v>
      </c>
      <c r="G2735" s="259">
        <f t="shared" ref="G2735:G2736" si="318">ROUND(E2735*F2735,2)</f>
        <v>26.95</v>
      </c>
    </row>
    <row r="2736" spans="1:7" x14ac:dyDescent="0.2">
      <c r="A2736" s="266" t="s">
        <v>2179</v>
      </c>
      <c r="B2736" s="276" t="s">
        <v>2171</v>
      </c>
      <c r="C2736" s="237" t="s">
        <v>2172</v>
      </c>
      <c r="D2736" s="238" t="s">
        <v>1532</v>
      </c>
      <c r="E2736" s="240">
        <v>1.85</v>
      </c>
      <c r="F2736" s="232">
        <v>19.11</v>
      </c>
      <c r="G2736" s="259">
        <f t="shared" si="318"/>
        <v>35.35</v>
      </c>
    </row>
    <row r="2737" spans="1:7" x14ac:dyDescent="0.2">
      <c r="A2737" s="225"/>
      <c r="B2737" s="226"/>
      <c r="C2737" s="227"/>
      <c r="D2737" s="228"/>
      <c r="E2737" s="229"/>
      <c r="F2737" s="232"/>
      <c r="G2737" s="231"/>
    </row>
    <row r="2738" spans="1:7" x14ac:dyDescent="0.2">
      <c r="A2738" s="225"/>
      <c r="B2738" s="226"/>
      <c r="C2738" s="227"/>
      <c r="D2738" s="228"/>
      <c r="E2738" s="229"/>
      <c r="F2738" s="232"/>
      <c r="G2738" s="231"/>
    </row>
    <row r="2739" spans="1:7" ht="31.5" x14ac:dyDescent="0.2">
      <c r="A2739" s="218" t="s">
        <v>1085</v>
      </c>
      <c r="B2739" s="233" t="s">
        <v>2244</v>
      </c>
      <c r="C2739" s="220" t="s">
        <v>839</v>
      </c>
      <c r="D2739" s="221" t="s">
        <v>28</v>
      </c>
      <c r="E2739" s="222">
        <v>1</v>
      </c>
      <c r="F2739" s="223"/>
      <c r="G2739" s="224">
        <f>SUM(G2740:G2743)</f>
        <v>93.999999999999986</v>
      </c>
    </row>
    <row r="2740" spans="1:7" ht="22.5" x14ac:dyDescent="0.2">
      <c r="A2740" s="266" t="s">
        <v>2170</v>
      </c>
      <c r="B2740" s="235" t="s">
        <v>328</v>
      </c>
      <c r="C2740" s="237" t="s">
        <v>839</v>
      </c>
      <c r="D2740" s="238" t="s">
        <v>2169</v>
      </c>
      <c r="E2740" s="240">
        <v>1</v>
      </c>
      <c r="F2740" s="232">
        <v>64.44</v>
      </c>
      <c r="G2740" s="259">
        <f t="shared" ref="G2740" si="319">ROUND(E2740*F2740,2)</f>
        <v>64.44</v>
      </c>
    </row>
    <row r="2741" spans="1:7" ht="22.5" x14ac:dyDescent="0.2">
      <c r="A2741" s="266" t="s">
        <v>2173</v>
      </c>
      <c r="B2741" s="235" t="s">
        <v>3467</v>
      </c>
      <c r="C2741" s="237" t="s">
        <v>3468</v>
      </c>
      <c r="D2741" s="238" t="s">
        <v>28</v>
      </c>
      <c r="E2741" s="240">
        <v>6.6699999999999995E-2</v>
      </c>
      <c r="F2741" s="232">
        <f>G2740</f>
        <v>64.44</v>
      </c>
      <c r="G2741" s="259">
        <f>ROUND(E2741*F2741,2)</f>
        <v>4.3</v>
      </c>
    </row>
    <row r="2742" spans="1:7" ht="22.5" x14ac:dyDescent="0.2">
      <c r="A2742" s="266" t="s">
        <v>2176</v>
      </c>
      <c r="B2742" s="276" t="s">
        <v>2971</v>
      </c>
      <c r="C2742" s="237" t="s">
        <v>2972</v>
      </c>
      <c r="D2742" s="238" t="s">
        <v>1532</v>
      </c>
      <c r="E2742" s="240">
        <v>0.75</v>
      </c>
      <c r="F2742" s="232">
        <v>14.57</v>
      </c>
      <c r="G2742" s="259">
        <f t="shared" ref="G2742:G2743" si="320">ROUND(E2742*F2742,2)</f>
        <v>10.93</v>
      </c>
    </row>
    <row r="2743" spans="1:7" x14ac:dyDescent="0.2">
      <c r="A2743" s="266" t="s">
        <v>2179</v>
      </c>
      <c r="B2743" s="276" t="s">
        <v>2171</v>
      </c>
      <c r="C2743" s="237" t="s">
        <v>2172</v>
      </c>
      <c r="D2743" s="238" t="s">
        <v>1532</v>
      </c>
      <c r="E2743" s="240">
        <v>0.75</v>
      </c>
      <c r="F2743" s="232">
        <v>19.11</v>
      </c>
      <c r="G2743" s="259">
        <f t="shared" si="320"/>
        <v>14.33</v>
      </c>
    </row>
    <row r="2744" spans="1:7" x14ac:dyDescent="0.2">
      <c r="A2744" s="225"/>
      <c r="B2744" s="226"/>
      <c r="C2744" s="227"/>
      <c r="D2744" s="228"/>
      <c r="E2744" s="229"/>
      <c r="F2744" s="232"/>
      <c r="G2744" s="231"/>
    </row>
    <row r="2745" spans="1:7" x14ac:dyDescent="0.2">
      <c r="A2745" s="225"/>
      <c r="B2745" s="226"/>
      <c r="C2745" s="227"/>
      <c r="D2745" s="228"/>
      <c r="E2745" s="229"/>
      <c r="F2745" s="232"/>
      <c r="G2745" s="231"/>
    </row>
    <row r="2746" spans="1:7" ht="42" x14ac:dyDescent="0.2">
      <c r="A2746" s="218" t="s">
        <v>1086</v>
      </c>
      <c r="B2746" s="233" t="s">
        <v>2244</v>
      </c>
      <c r="C2746" s="220" t="s">
        <v>840</v>
      </c>
      <c r="D2746" s="221" t="s">
        <v>28</v>
      </c>
      <c r="E2746" s="222">
        <v>1</v>
      </c>
      <c r="F2746" s="223"/>
      <c r="G2746" s="224">
        <f>SUM(G2747:G2754)</f>
        <v>2667.59</v>
      </c>
    </row>
    <row r="2747" spans="1:7" ht="33.75" x14ac:dyDescent="0.2">
      <c r="A2747" s="225" t="s">
        <v>2170</v>
      </c>
      <c r="B2747" s="226" t="s">
        <v>3472</v>
      </c>
      <c r="C2747" s="227" t="s">
        <v>3473</v>
      </c>
      <c r="D2747" s="228" t="s">
        <v>28</v>
      </c>
      <c r="E2747" s="229">
        <v>1</v>
      </c>
      <c r="F2747" s="232">
        <v>811.79</v>
      </c>
      <c r="G2747" s="259">
        <f t="shared" ref="G2747:G2754" si="321">ROUND(E2747*F2747,2)</f>
        <v>811.79</v>
      </c>
    </row>
    <row r="2748" spans="1:7" ht="22.5" x14ac:dyDescent="0.2">
      <c r="A2748" s="225" t="s">
        <v>2173</v>
      </c>
      <c r="B2748" s="226" t="s">
        <v>328</v>
      </c>
      <c r="C2748" s="227" t="s">
        <v>3474</v>
      </c>
      <c r="D2748" s="228" t="s">
        <v>28</v>
      </c>
      <c r="E2748" s="229">
        <v>1</v>
      </c>
      <c r="F2748" s="232">
        <v>1488</v>
      </c>
      <c r="G2748" s="259">
        <f t="shared" si="321"/>
        <v>1488</v>
      </c>
    </row>
    <row r="2749" spans="1:7" ht="22.5" x14ac:dyDescent="0.2">
      <c r="A2749" s="266" t="s">
        <v>2173</v>
      </c>
      <c r="B2749" s="235" t="s">
        <v>3467</v>
      </c>
      <c r="C2749" s="237" t="s">
        <v>3468</v>
      </c>
      <c r="D2749" s="238" t="s">
        <v>28</v>
      </c>
      <c r="E2749" s="240">
        <v>6.6699999999999995E-2</v>
      </c>
      <c r="F2749" s="232">
        <f>G2748</f>
        <v>1488</v>
      </c>
      <c r="G2749" s="259">
        <f>ROUND(E2749*F2749,2)</f>
        <v>99.25</v>
      </c>
    </row>
    <row r="2750" spans="1:7" ht="22.5" x14ac:dyDescent="0.2">
      <c r="A2750" s="266" t="s">
        <v>2179</v>
      </c>
      <c r="B2750" s="276" t="s">
        <v>2971</v>
      </c>
      <c r="C2750" s="237" t="s">
        <v>2972</v>
      </c>
      <c r="D2750" s="238" t="s">
        <v>1532</v>
      </c>
      <c r="E2750" s="240">
        <v>4</v>
      </c>
      <c r="F2750" s="232">
        <v>14.57</v>
      </c>
      <c r="G2750" s="259">
        <f t="shared" si="321"/>
        <v>58.28</v>
      </c>
    </row>
    <row r="2751" spans="1:7" x14ac:dyDescent="0.2">
      <c r="A2751" s="266" t="s">
        <v>2182</v>
      </c>
      <c r="B2751" s="276" t="s">
        <v>2171</v>
      </c>
      <c r="C2751" s="237" t="s">
        <v>2172</v>
      </c>
      <c r="D2751" s="238" t="s">
        <v>1532</v>
      </c>
      <c r="E2751" s="240">
        <v>4</v>
      </c>
      <c r="F2751" s="232">
        <v>19.11</v>
      </c>
      <c r="G2751" s="259">
        <f t="shared" si="321"/>
        <v>76.44</v>
      </c>
    </row>
    <row r="2752" spans="1:7" ht="22.5" x14ac:dyDescent="0.2">
      <c r="A2752" s="266" t="s">
        <v>2185</v>
      </c>
      <c r="B2752" s="226" t="s">
        <v>329</v>
      </c>
      <c r="C2752" s="227" t="s">
        <v>89</v>
      </c>
      <c r="D2752" s="228" t="s">
        <v>734</v>
      </c>
      <c r="E2752" s="240">
        <v>0.1125</v>
      </c>
      <c r="F2752" s="232">
        <v>58.41</v>
      </c>
      <c r="G2752" s="259">
        <f t="shared" si="321"/>
        <v>6.57</v>
      </c>
    </row>
    <row r="2753" spans="1:7" x14ac:dyDescent="0.2">
      <c r="A2753" s="266" t="s">
        <v>2188</v>
      </c>
      <c r="B2753" s="226" t="s">
        <v>254</v>
      </c>
      <c r="C2753" s="227" t="s">
        <v>88</v>
      </c>
      <c r="D2753" s="228" t="s">
        <v>734</v>
      </c>
      <c r="E2753" s="240">
        <v>4.8500000000000001E-2</v>
      </c>
      <c r="F2753" s="232">
        <v>29.86</v>
      </c>
      <c r="G2753" s="259">
        <f t="shared" si="321"/>
        <v>1.45</v>
      </c>
    </row>
    <row r="2754" spans="1:7" x14ac:dyDescent="0.2">
      <c r="A2754" s="266" t="s">
        <v>2191</v>
      </c>
      <c r="B2754" s="226" t="s">
        <v>3475</v>
      </c>
      <c r="C2754" s="227" t="s">
        <v>3476</v>
      </c>
      <c r="D2754" s="228" t="s">
        <v>734</v>
      </c>
      <c r="E2754" s="229">
        <v>6.4000000000000001E-2</v>
      </c>
      <c r="F2754" s="232">
        <v>1965.83</v>
      </c>
      <c r="G2754" s="259">
        <f t="shared" si="321"/>
        <v>125.81</v>
      </c>
    </row>
    <row r="2755" spans="1:7" x14ac:dyDescent="0.2">
      <c r="A2755" s="266"/>
      <c r="B2755" s="235"/>
      <c r="C2755" s="237"/>
      <c r="D2755" s="238"/>
      <c r="E2755" s="240"/>
      <c r="F2755" s="232"/>
      <c r="G2755" s="259"/>
    </row>
    <row r="2756" spans="1:7" x14ac:dyDescent="0.2">
      <c r="A2756" s="225"/>
      <c r="B2756" s="226"/>
      <c r="C2756" s="227"/>
      <c r="D2756" s="228"/>
      <c r="E2756" s="229"/>
      <c r="F2756" s="232"/>
      <c r="G2756" s="231"/>
    </row>
    <row r="2757" spans="1:7" ht="42" x14ac:dyDescent="0.2">
      <c r="A2757" s="218" t="s">
        <v>1087</v>
      </c>
      <c r="B2757" s="275" t="s">
        <v>3477</v>
      </c>
      <c r="C2757" s="220" t="s">
        <v>325</v>
      </c>
      <c r="D2757" s="221" t="s">
        <v>28</v>
      </c>
      <c r="E2757" s="222">
        <v>1</v>
      </c>
      <c r="F2757" s="223"/>
      <c r="G2757" s="224">
        <f>SUM(G2758:G2762)</f>
        <v>59.24</v>
      </c>
    </row>
    <row r="2758" spans="1:7" x14ac:dyDescent="0.2">
      <c r="A2758" s="241" t="s">
        <v>2170</v>
      </c>
      <c r="B2758" s="276" t="s">
        <v>3301</v>
      </c>
      <c r="C2758" s="237" t="s">
        <v>3478</v>
      </c>
      <c r="D2758" s="238" t="s">
        <v>28</v>
      </c>
      <c r="E2758" s="240">
        <v>1</v>
      </c>
      <c r="F2758" s="230">
        <v>1.47</v>
      </c>
      <c r="G2758" s="259">
        <f>ROUND(E2758*F2758,2)</f>
        <v>1.47</v>
      </c>
    </row>
    <row r="2759" spans="1:7" x14ac:dyDescent="0.2">
      <c r="A2759" s="241" t="s">
        <v>2173</v>
      </c>
      <c r="B2759" s="276" t="s">
        <v>3479</v>
      </c>
      <c r="C2759" s="237" t="s">
        <v>3480</v>
      </c>
      <c r="D2759" s="238" t="s">
        <v>28</v>
      </c>
      <c r="E2759" s="240">
        <v>1</v>
      </c>
      <c r="F2759" s="230">
        <v>14.14</v>
      </c>
      <c r="G2759" s="259">
        <f>ROUND(E2759*F2759,2)</f>
        <v>14.14</v>
      </c>
    </row>
    <row r="2760" spans="1:7" x14ac:dyDescent="0.2">
      <c r="A2760" s="241" t="s">
        <v>2176</v>
      </c>
      <c r="B2760" s="276" t="s">
        <v>328</v>
      </c>
      <c r="C2760" s="237" t="s">
        <v>3481</v>
      </c>
      <c r="D2760" s="238" t="s">
        <v>28</v>
      </c>
      <c r="E2760" s="240">
        <v>1</v>
      </c>
      <c r="F2760" s="230">
        <v>21.53</v>
      </c>
      <c r="G2760" s="259">
        <f>ROUND(E2760*F2760,2)</f>
        <v>21.53</v>
      </c>
    </row>
    <row r="2761" spans="1:7" x14ac:dyDescent="0.2">
      <c r="A2761" s="241" t="s">
        <v>2179</v>
      </c>
      <c r="B2761" s="276" t="s">
        <v>2171</v>
      </c>
      <c r="C2761" s="237" t="s">
        <v>3345</v>
      </c>
      <c r="D2761" s="238" t="s">
        <v>1532</v>
      </c>
      <c r="E2761" s="240">
        <v>0.7</v>
      </c>
      <c r="F2761" s="230">
        <v>19.11</v>
      </c>
      <c r="G2761" s="259">
        <f>ROUND(E2761*F2761,2)</f>
        <v>13.38</v>
      </c>
    </row>
    <row r="2762" spans="1:7" x14ac:dyDescent="0.2">
      <c r="A2762" s="241" t="s">
        <v>2182</v>
      </c>
      <c r="B2762" s="235" t="s">
        <v>2174</v>
      </c>
      <c r="C2762" s="227" t="s">
        <v>2666</v>
      </c>
      <c r="D2762" s="236" t="s">
        <v>1532</v>
      </c>
      <c r="E2762" s="229">
        <v>0.7</v>
      </c>
      <c r="F2762" s="232">
        <v>12.45</v>
      </c>
      <c r="G2762" s="231">
        <f>ROUND(E2762*F2762,2)</f>
        <v>8.7200000000000006</v>
      </c>
    </row>
    <row r="2763" spans="1:7" x14ac:dyDescent="0.2">
      <c r="A2763" s="225"/>
      <c r="B2763" s="226"/>
      <c r="C2763" s="227"/>
      <c r="D2763" s="228"/>
      <c r="E2763" s="229"/>
      <c r="F2763" s="232"/>
      <c r="G2763" s="231"/>
    </row>
    <row r="2764" spans="1:7" x14ac:dyDescent="0.2">
      <c r="A2764" s="225"/>
      <c r="B2764" s="226"/>
      <c r="C2764" s="227"/>
      <c r="D2764" s="228"/>
      <c r="E2764" s="229"/>
      <c r="F2764" s="232"/>
      <c r="G2764" s="231"/>
    </row>
    <row r="2765" spans="1:7" ht="42" x14ac:dyDescent="0.2">
      <c r="A2765" s="218" t="s">
        <v>1088</v>
      </c>
      <c r="B2765" s="275" t="s">
        <v>3477</v>
      </c>
      <c r="C2765" s="220" t="s">
        <v>326</v>
      </c>
      <c r="D2765" s="221" t="s">
        <v>28</v>
      </c>
      <c r="E2765" s="222">
        <v>1</v>
      </c>
      <c r="F2765" s="223"/>
      <c r="G2765" s="224">
        <f>SUM(G2766:G2770)</f>
        <v>60.980000000000004</v>
      </c>
    </row>
    <row r="2766" spans="1:7" x14ac:dyDescent="0.2">
      <c r="A2766" s="241" t="s">
        <v>2170</v>
      </c>
      <c r="B2766" s="276" t="s">
        <v>3301</v>
      </c>
      <c r="C2766" s="237" t="s">
        <v>3478</v>
      </c>
      <c r="D2766" s="238" t="s">
        <v>28</v>
      </c>
      <c r="E2766" s="240">
        <v>1</v>
      </c>
      <c r="F2766" s="230">
        <v>1.47</v>
      </c>
      <c r="G2766" s="259">
        <f>ROUND(E2766*F2766,2)</f>
        <v>1.47</v>
      </c>
    </row>
    <row r="2767" spans="1:7" x14ac:dyDescent="0.2">
      <c r="A2767" s="241" t="s">
        <v>2173</v>
      </c>
      <c r="B2767" s="276" t="s">
        <v>3482</v>
      </c>
      <c r="C2767" s="237" t="s">
        <v>3483</v>
      </c>
      <c r="D2767" s="238" t="s">
        <v>28</v>
      </c>
      <c r="E2767" s="240">
        <v>1</v>
      </c>
      <c r="F2767" s="230">
        <v>15.88</v>
      </c>
      <c r="G2767" s="259">
        <f>ROUND(E2767*F2767,2)</f>
        <v>15.88</v>
      </c>
    </row>
    <row r="2768" spans="1:7" x14ac:dyDescent="0.2">
      <c r="A2768" s="241" t="s">
        <v>2176</v>
      </c>
      <c r="B2768" s="276" t="s">
        <v>328</v>
      </c>
      <c r="C2768" s="237" t="s">
        <v>3481</v>
      </c>
      <c r="D2768" s="238" t="s">
        <v>28</v>
      </c>
      <c r="E2768" s="240">
        <v>1</v>
      </c>
      <c r="F2768" s="230">
        <v>21.53</v>
      </c>
      <c r="G2768" s="259">
        <f>ROUND(E2768*F2768,2)</f>
        <v>21.53</v>
      </c>
    </row>
    <row r="2769" spans="1:7" x14ac:dyDescent="0.2">
      <c r="A2769" s="241" t="s">
        <v>2179</v>
      </c>
      <c r="B2769" s="276" t="s">
        <v>2171</v>
      </c>
      <c r="C2769" s="237" t="s">
        <v>3345</v>
      </c>
      <c r="D2769" s="238" t="s">
        <v>1532</v>
      </c>
      <c r="E2769" s="240">
        <v>0.7</v>
      </c>
      <c r="F2769" s="230">
        <v>19.11</v>
      </c>
      <c r="G2769" s="259">
        <f>ROUND(E2769*F2769,2)</f>
        <v>13.38</v>
      </c>
    </row>
    <row r="2770" spans="1:7" x14ac:dyDescent="0.2">
      <c r="A2770" s="241" t="s">
        <v>2182</v>
      </c>
      <c r="B2770" s="235" t="s">
        <v>2174</v>
      </c>
      <c r="C2770" s="227" t="s">
        <v>2666</v>
      </c>
      <c r="D2770" s="236" t="s">
        <v>1532</v>
      </c>
      <c r="E2770" s="229">
        <v>0.7</v>
      </c>
      <c r="F2770" s="232">
        <v>12.45</v>
      </c>
      <c r="G2770" s="231">
        <f>ROUND(E2770*F2770,2)</f>
        <v>8.7200000000000006</v>
      </c>
    </row>
    <row r="2771" spans="1:7" x14ac:dyDescent="0.2">
      <c r="A2771" s="225"/>
      <c r="B2771" s="226"/>
      <c r="C2771" s="227"/>
      <c r="D2771" s="228"/>
      <c r="E2771" s="229"/>
      <c r="F2771" s="232"/>
      <c r="G2771" s="231"/>
    </row>
    <row r="2772" spans="1:7" x14ac:dyDescent="0.2">
      <c r="A2772" s="225"/>
      <c r="B2772" s="226"/>
      <c r="C2772" s="227"/>
      <c r="D2772" s="228"/>
      <c r="E2772" s="229"/>
      <c r="F2772" s="232"/>
      <c r="G2772" s="231"/>
    </row>
    <row r="2773" spans="1:7" ht="42" x14ac:dyDescent="0.2">
      <c r="A2773" s="218" t="s">
        <v>1089</v>
      </c>
      <c r="B2773" s="275" t="s">
        <v>3477</v>
      </c>
      <c r="C2773" s="220" t="s">
        <v>850</v>
      </c>
      <c r="D2773" s="221" t="s">
        <v>28</v>
      </c>
      <c r="E2773" s="222">
        <v>1</v>
      </c>
      <c r="F2773" s="223"/>
      <c r="G2773" s="224">
        <f>SUM(G2774:G2778)</f>
        <v>59.24</v>
      </c>
    </row>
    <row r="2774" spans="1:7" x14ac:dyDescent="0.2">
      <c r="A2774" s="241" t="s">
        <v>2170</v>
      </c>
      <c r="B2774" s="276" t="s">
        <v>3301</v>
      </c>
      <c r="C2774" s="237" t="s">
        <v>3478</v>
      </c>
      <c r="D2774" s="238" t="s">
        <v>28</v>
      </c>
      <c r="E2774" s="240">
        <v>1</v>
      </c>
      <c r="F2774" s="230">
        <v>1.47</v>
      </c>
      <c r="G2774" s="259">
        <f>ROUND(E2774*F2774,2)</f>
        <v>1.47</v>
      </c>
    </row>
    <row r="2775" spans="1:7" ht="33.75" x14ac:dyDescent="0.2">
      <c r="A2775" s="241" t="s">
        <v>2173</v>
      </c>
      <c r="B2775" s="276" t="s">
        <v>3479</v>
      </c>
      <c r="C2775" s="237" t="s">
        <v>850</v>
      </c>
      <c r="D2775" s="238" t="s">
        <v>28</v>
      </c>
      <c r="E2775" s="240">
        <v>1</v>
      </c>
      <c r="F2775" s="230">
        <v>14.14</v>
      </c>
      <c r="G2775" s="259">
        <f>ROUND(E2775*F2775,2)</f>
        <v>14.14</v>
      </c>
    </row>
    <row r="2776" spans="1:7" x14ac:dyDescent="0.2">
      <c r="A2776" s="241" t="s">
        <v>2176</v>
      </c>
      <c r="B2776" s="276" t="s">
        <v>328</v>
      </c>
      <c r="C2776" s="237" t="s">
        <v>3481</v>
      </c>
      <c r="D2776" s="238" t="s">
        <v>28</v>
      </c>
      <c r="E2776" s="240">
        <v>1</v>
      </c>
      <c r="F2776" s="230">
        <v>21.53</v>
      </c>
      <c r="G2776" s="259">
        <f>ROUND(E2776*F2776,2)</f>
        <v>21.53</v>
      </c>
    </row>
    <row r="2777" spans="1:7" x14ac:dyDescent="0.2">
      <c r="A2777" s="241" t="s">
        <v>2179</v>
      </c>
      <c r="B2777" s="276" t="s">
        <v>2171</v>
      </c>
      <c r="C2777" s="237" t="s">
        <v>3345</v>
      </c>
      <c r="D2777" s="238" t="s">
        <v>1532</v>
      </c>
      <c r="E2777" s="240">
        <v>0.7</v>
      </c>
      <c r="F2777" s="230">
        <v>19.11</v>
      </c>
      <c r="G2777" s="259">
        <f>ROUND(E2777*F2777,2)</f>
        <v>13.38</v>
      </c>
    </row>
    <row r="2778" spans="1:7" x14ac:dyDescent="0.2">
      <c r="A2778" s="241" t="s">
        <v>2182</v>
      </c>
      <c r="B2778" s="235" t="s">
        <v>2174</v>
      </c>
      <c r="C2778" s="227" t="s">
        <v>2666</v>
      </c>
      <c r="D2778" s="236" t="s">
        <v>1532</v>
      </c>
      <c r="E2778" s="229">
        <v>0.7</v>
      </c>
      <c r="F2778" s="232">
        <v>12.45</v>
      </c>
      <c r="G2778" s="231">
        <f>ROUND(E2778*F2778,2)</f>
        <v>8.7200000000000006</v>
      </c>
    </row>
    <row r="2779" spans="1:7" x14ac:dyDescent="0.2">
      <c r="A2779" s="225"/>
      <c r="B2779" s="226"/>
      <c r="C2779" s="227"/>
      <c r="D2779" s="228"/>
      <c r="E2779" s="229"/>
      <c r="F2779" s="232"/>
      <c r="G2779" s="231"/>
    </row>
    <row r="2780" spans="1:7" x14ac:dyDescent="0.2">
      <c r="A2780" s="225"/>
      <c r="B2780" s="226"/>
      <c r="C2780" s="227"/>
      <c r="D2780" s="228"/>
      <c r="E2780" s="229"/>
      <c r="F2780" s="232"/>
      <c r="G2780" s="231"/>
    </row>
    <row r="2781" spans="1:7" ht="42" x14ac:dyDescent="0.2">
      <c r="A2781" s="218" t="s">
        <v>1090</v>
      </c>
      <c r="B2781" s="275" t="s">
        <v>3477</v>
      </c>
      <c r="C2781" s="220" t="s">
        <v>742</v>
      </c>
      <c r="D2781" s="221" t="s">
        <v>28</v>
      </c>
      <c r="E2781" s="222">
        <v>1</v>
      </c>
      <c r="F2781" s="223"/>
      <c r="G2781" s="224">
        <f>SUM(G2782:G2786)</f>
        <v>59.24</v>
      </c>
    </row>
    <row r="2782" spans="1:7" x14ac:dyDescent="0.2">
      <c r="A2782" s="241" t="s">
        <v>2170</v>
      </c>
      <c r="B2782" s="276" t="s">
        <v>3301</v>
      </c>
      <c r="C2782" s="237" t="s">
        <v>3478</v>
      </c>
      <c r="D2782" s="238" t="s">
        <v>28</v>
      </c>
      <c r="E2782" s="240">
        <v>1</v>
      </c>
      <c r="F2782" s="230">
        <v>1.47</v>
      </c>
      <c r="G2782" s="259">
        <f>ROUND(E2782*F2782,2)</f>
        <v>1.47</v>
      </c>
    </row>
    <row r="2783" spans="1:7" ht="33.75" x14ac:dyDescent="0.2">
      <c r="A2783" s="241" t="s">
        <v>2173</v>
      </c>
      <c r="B2783" s="276" t="s">
        <v>3479</v>
      </c>
      <c r="C2783" s="237" t="s">
        <v>742</v>
      </c>
      <c r="D2783" s="238" t="s">
        <v>28</v>
      </c>
      <c r="E2783" s="240">
        <v>1</v>
      </c>
      <c r="F2783" s="230">
        <v>14.14</v>
      </c>
      <c r="G2783" s="259">
        <f>ROUND(E2783*F2783,2)</f>
        <v>14.14</v>
      </c>
    </row>
    <row r="2784" spans="1:7" x14ac:dyDescent="0.2">
      <c r="A2784" s="241" t="s">
        <v>2176</v>
      </c>
      <c r="B2784" s="276" t="s">
        <v>328</v>
      </c>
      <c r="C2784" s="237" t="s">
        <v>3481</v>
      </c>
      <c r="D2784" s="238" t="s">
        <v>28</v>
      </c>
      <c r="E2784" s="240">
        <v>1</v>
      </c>
      <c r="F2784" s="230">
        <v>21.53</v>
      </c>
      <c r="G2784" s="259">
        <f>ROUND(E2784*F2784,2)</f>
        <v>21.53</v>
      </c>
    </row>
    <row r="2785" spans="1:7" x14ac:dyDescent="0.2">
      <c r="A2785" s="241" t="s">
        <v>2179</v>
      </c>
      <c r="B2785" s="276" t="s">
        <v>2171</v>
      </c>
      <c r="C2785" s="237" t="s">
        <v>3345</v>
      </c>
      <c r="D2785" s="238" t="s">
        <v>1532</v>
      </c>
      <c r="E2785" s="240">
        <v>0.7</v>
      </c>
      <c r="F2785" s="230">
        <v>19.11</v>
      </c>
      <c r="G2785" s="259">
        <f>ROUND(E2785*F2785,2)</f>
        <v>13.38</v>
      </c>
    </row>
    <row r="2786" spans="1:7" x14ac:dyDescent="0.2">
      <c r="A2786" s="241" t="s">
        <v>2182</v>
      </c>
      <c r="B2786" s="235" t="s">
        <v>2174</v>
      </c>
      <c r="C2786" s="227" t="s">
        <v>2666</v>
      </c>
      <c r="D2786" s="236" t="s">
        <v>1532</v>
      </c>
      <c r="E2786" s="229">
        <v>0.7</v>
      </c>
      <c r="F2786" s="232">
        <v>12.45</v>
      </c>
      <c r="G2786" s="231">
        <f>ROUND(E2786*F2786,2)</f>
        <v>8.7200000000000006</v>
      </c>
    </row>
    <row r="2787" spans="1:7" x14ac:dyDescent="0.2">
      <c r="A2787" s="225"/>
      <c r="B2787" s="226"/>
      <c r="C2787" s="227"/>
      <c r="D2787" s="228"/>
      <c r="E2787" s="229"/>
      <c r="F2787" s="232"/>
      <c r="G2787" s="231"/>
    </row>
    <row r="2788" spans="1:7" x14ac:dyDescent="0.2">
      <c r="A2788" s="225"/>
      <c r="B2788" s="226"/>
      <c r="C2788" s="227"/>
      <c r="D2788" s="228"/>
      <c r="E2788" s="229"/>
      <c r="F2788" s="232"/>
      <c r="G2788" s="231"/>
    </row>
    <row r="2789" spans="1:7" ht="42" x14ac:dyDescent="0.2">
      <c r="A2789" s="218" t="s">
        <v>1091</v>
      </c>
      <c r="B2789" s="233" t="s">
        <v>2244</v>
      </c>
      <c r="C2789" s="220" t="s">
        <v>851</v>
      </c>
      <c r="D2789" s="221" t="s">
        <v>28</v>
      </c>
      <c r="E2789" s="222">
        <v>1</v>
      </c>
      <c r="F2789" s="223"/>
      <c r="G2789" s="224">
        <f>SUM(G2790:G2792)</f>
        <v>2003.02</v>
      </c>
    </row>
    <row r="2790" spans="1:7" ht="33.75" x14ac:dyDescent="0.2">
      <c r="A2790" s="225" t="s">
        <v>2170</v>
      </c>
      <c r="B2790" s="226" t="s">
        <v>328</v>
      </c>
      <c r="C2790" s="227" t="s">
        <v>851</v>
      </c>
      <c r="D2790" s="228" t="s">
        <v>28</v>
      </c>
      <c r="E2790" s="229">
        <v>1</v>
      </c>
      <c r="F2790" s="232">
        <v>1957.55</v>
      </c>
      <c r="G2790" s="259">
        <f t="shared" ref="G2790:G2792" si="322">ROUND(E2790*F2790,2)</f>
        <v>1957.55</v>
      </c>
    </row>
    <row r="2791" spans="1:7" ht="22.5" x14ac:dyDescent="0.2">
      <c r="A2791" s="266" t="s">
        <v>2185</v>
      </c>
      <c r="B2791" s="276" t="s">
        <v>2971</v>
      </c>
      <c r="C2791" s="237" t="s">
        <v>2972</v>
      </c>
      <c r="D2791" s="238" t="s">
        <v>1532</v>
      </c>
      <c r="E2791" s="240">
        <v>1.35</v>
      </c>
      <c r="F2791" s="232">
        <v>14.57</v>
      </c>
      <c r="G2791" s="259">
        <f t="shared" si="322"/>
        <v>19.670000000000002</v>
      </c>
    </row>
    <row r="2792" spans="1:7" x14ac:dyDescent="0.2">
      <c r="A2792" s="266" t="s">
        <v>2188</v>
      </c>
      <c r="B2792" s="276" t="s">
        <v>2171</v>
      </c>
      <c r="C2792" s="237" t="s">
        <v>2172</v>
      </c>
      <c r="D2792" s="238" t="s">
        <v>1532</v>
      </c>
      <c r="E2792" s="240">
        <v>1.35</v>
      </c>
      <c r="F2792" s="232">
        <v>19.11</v>
      </c>
      <c r="G2792" s="259">
        <f t="shared" si="322"/>
        <v>25.8</v>
      </c>
    </row>
    <row r="2793" spans="1:7" x14ac:dyDescent="0.2">
      <c r="A2793" s="225"/>
      <c r="B2793" s="226"/>
      <c r="C2793" s="227"/>
      <c r="D2793" s="228"/>
      <c r="E2793" s="229"/>
      <c r="F2793" s="232"/>
      <c r="G2793" s="231"/>
    </row>
    <row r="2794" spans="1:7" x14ac:dyDescent="0.2">
      <c r="A2794" s="225"/>
      <c r="B2794" s="226"/>
      <c r="C2794" s="227"/>
      <c r="D2794" s="228"/>
      <c r="E2794" s="229"/>
      <c r="F2794" s="232"/>
      <c r="G2794" s="231"/>
    </row>
    <row r="2795" spans="1:7" ht="31.5" x14ac:dyDescent="0.2">
      <c r="A2795" s="218" t="s">
        <v>1092</v>
      </c>
      <c r="B2795" s="233" t="s">
        <v>2244</v>
      </c>
      <c r="C2795" s="220" t="s">
        <v>1585</v>
      </c>
      <c r="D2795" s="221" t="s">
        <v>28</v>
      </c>
      <c r="E2795" s="222">
        <v>1</v>
      </c>
      <c r="F2795" s="223"/>
      <c r="G2795" s="224">
        <f>SUM(G2796:G2802)</f>
        <v>88.03</v>
      </c>
    </row>
    <row r="2796" spans="1:7" ht="22.5" x14ac:dyDescent="0.2">
      <c r="A2796" s="266" t="s">
        <v>2170</v>
      </c>
      <c r="B2796" s="235" t="s">
        <v>3307</v>
      </c>
      <c r="C2796" s="237" t="s">
        <v>3484</v>
      </c>
      <c r="D2796" s="238" t="s">
        <v>28</v>
      </c>
      <c r="E2796" s="240">
        <v>1</v>
      </c>
      <c r="F2796" s="232">
        <v>2.92</v>
      </c>
      <c r="G2796" s="259">
        <f t="shared" ref="G2796:G2802" si="323">ROUND(E2796*F2796,2)</f>
        <v>2.92</v>
      </c>
    </row>
    <row r="2797" spans="1:7" ht="22.5" x14ac:dyDescent="0.2">
      <c r="A2797" s="266" t="s">
        <v>2173</v>
      </c>
      <c r="B2797" s="235" t="s">
        <v>3485</v>
      </c>
      <c r="C2797" s="237" t="s">
        <v>3486</v>
      </c>
      <c r="D2797" s="238" t="s">
        <v>12</v>
      </c>
      <c r="E2797" s="240">
        <v>1.5</v>
      </c>
      <c r="F2797" s="232">
        <v>2.9</v>
      </c>
      <c r="G2797" s="259">
        <f t="shared" si="323"/>
        <v>4.3499999999999996</v>
      </c>
    </row>
    <row r="2798" spans="1:7" ht="22.5" x14ac:dyDescent="0.2">
      <c r="A2798" s="266" t="s">
        <v>2176</v>
      </c>
      <c r="B2798" s="235" t="s">
        <v>3487</v>
      </c>
      <c r="C2798" s="237" t="s">
        <v>3488</v>
      </c>
      <c r="D2798" s="238" t="s">
        <v>28</v>
      </c>
      <c r="E2798" s="240">
        <v>2</v>
      </c>
      <c r="F2798" s="232">
        <v>0.74</v>
      </c>
      <c r="G2798" s="259">
        <f t="shared" si="323"/>
        <v>1.48</v>
      </c>
    </row>
    <row r="2799" spans="1:7" ht="22.5" x14ac:dyDescent="0.2">
      <c r="A2799" s="266" t="s">
        <v>2179</v>
      </c>
      <c r="B2799" s="235" t="s">
        <v>3489</v>
      </c>
      <c r="C2799" s="237" t="s">
        <v>3490</v>
      </c>
      <c r="D2799" s="238" t="s">
        <v>28</v>
      </c>
      <c r="E2799" s="240">
        <v>1</v>
      </c>
      <c r="F2799" s="232">
        <v>8.17</v>
      </c>
      <c r="G2799" s="259">
        <f t="shared" si="323"/>
        <v>8.17</v>
      </c>
    </row>
    <row r="2800" spans="1:7" ht="22.5" x14ac:dyDescent="0.2">
      <c r="A2800" s="266" t="s">
        <v>2182</v>
      </c>
      <c r="B2800" s="235" t="s">
        <v>3491</v>
      </c>
      <c r="C2800" s="237" t="s">
        <v>3492</v>
      </c>
      <c r="D2800" s="238" t="s">
        <v>12</v>
      </c>
      <c r="E2800" s="240">
        <v>1.5</v>
      </c>
      <c r="F2800" s="232">
        <v>2.5</v>
      </c>
      <c r="G2800" s="259">
        <f t="shared" si="323"/>
        <v>3.75</v>
      </c>
    </row>
    <row r="2801" spans="1:7" ht="22.5" x14ac:dyDescent="0.2">
      <c r="A2801" s="266" t="s">
        <v>2185</v>
      </c>
      <c r="B2801" s="276" t="s">
        <v>2971</v>
      </c>
      <c r="C2801" s="237" t="s">
        <v>2972</v>
      </c>
      <c r="D2801" s="238" t="s">
        <v>1532</v>
      </c>
      <c r="E2801" s="240">
        <v>2</v>
      </c>
      <c r="F2801" s="232">
        <v>14.57</v>
      </c>
      <c r="G2801" s="259">
        <f t="shared" si="323"/>
        <v>29.14</v>
      </c>
    </row>
    <row r="2802" spans="1:7" x14ac:dyDescent="0.2">
      <c r="A2802" s="266" t="s">
        <v>2188</v>
      </c>
      <c r="B2802" s="276" t="s">
        <v>2171</v>
      </c>
      <c r="C2802" s="237" t="s">
        <v>2172</v>
      </c>
      <c r="D2802" s="238" t="s">
        <v>1532</v>
      </c>
      <c r="E2802" s="240">
        <v>2</v>
      </c>
      <c r="F2802" s="232">
        <v>19.11</v>
      </c>
      <c r="G2802" s="259">
        <f t="shared" si="323"/>
        <v>38.22</v>
      </c>
    </row>
    <row r="2803" spans="1:7" x14ac:dyDescent="0.2">
      <c r="A2803" s="225"/>
      <c r="B2803" s="226"/>
      <c r="C2803" s="227"/>
      <c r="D2803" s="228"/>
      <c r="E2803" s="229"/>
      <c r="F2803" s="232"/>
      <c r="G2803" s="231"/>
    </row>
    <row r="2804" spans="1:7" x14ac:dyDescent="0.2">
      <c r="A2804" s="225"/>
      <c r="B2804" s="226"/>
      <c r="C2804" s="227"/>
      <c r="D2804" s="228"/>
      <c r="E2804" s="229"/>
      <c r="F2804" s="232"/>
      <c r="G2804" s="231"/>
    </row>
    <row r="2805" spans="1:7" ht="73.5" x14ac:dyDescent="0.2">
      <c r="A2805" s="218" t="s">
        <v>1093</v>
      </c>
      <c r="B2805" s="233" t="s">
        <v>2244</v>
      </c>
      <c r="C2805" s="220" t="s">
        <v>370</v>
      </c>
      <c r="D2805" s="221" t="s">
        <v>28</v>
      </c>
      <c r="E2805" s="222">
        <v>1</v>
      </c>
      <c r="F2805" s="223"/>
      <c r="G2805" s="224">
        <f>SUM(G2806:G2812)</f>
        <v>482.00000000000006</v>
      </c>
    </row>
    <row r="2806" spans="1:7" ht="45" x14ac:dyDescent="0.2">
      <c r="A2806" s="266" t="s">
        <v>2170</v>
      </c>
      <c r="B2806" s="235" t="s">
        <v>1021</v>
      </c>
      <c r="C2806" s="237" t="s">
        <v>702</v>
      </c>
      <c r="D2806" s="238" t="s">
        <v>28</v>
      </c>
      <c r="E2806" s="240">
        <v>1</v>
      </c>
      <c r="F2806" s="232">
        <v>343.66</v>
      </c>
      <c r="G2806" s="259">
        <f t="shared" ref="G2806:G2812" si="324">ROUND(E2806*F2806,2)</f>
        <v>343.66</v>
      </c>
    </row>
    <row r="2807" spans="1:7" ht="22.5" x14ac:dyDescent="0.2">
      <c r="A2807" s="266" t="s">
        <v>2173</v>
      </c>
      <c r="B2807" s="235" t="s">
        <v>3485</v>
      </c>
      <c r="C2807" s="237" t="s">
        <v>3486</v>
      </c>
      <c r="D2807" s="238" t="s">
        <v>12</v>
      </c>
      <c r="E2807" s="240">
        <v>2</v>
      </c>
      <c r="F2807" s="232">
        <v>2.9</v>
      </c>
      <c r="G2807" s="259">
        <f t="shared" si="324"/>
        <v>5.8</v>
      </c>
    </row>
    <row r="2808" spans="1:7" ht="22.5" x14ac:dyDescent="0.2">
      <c r="A2808" s="266" t="s">
        <v>2176</v>
      </c>
      <c r="B2808" s="235" t="s">
        <v>3487</v>
      </c>
      <c r="C2808" s="237" t="s">
        <v>3488</v>
      </c>
      <c r="D2808" s="238" t="s">
        <v>28</v>
      </c>
      <c r="E2808" s="240">
        <v>2</v>
      </c>
      <c r="F2808" s="232">
        <v>0.74</v>
      </c>
      <c r="G2808" s="259">
        <f t="shared" si="324"/>
        <v>1.48</v>
      </c>
    </row>
    <row r="2809" spans="1:7" ht="22.5" x14ac:dyDescent="0.2">
      <c r="A2809" s="266" t="s">
        <v>2179</v>
      </c>
      <c r="B2809" s="235" t="s">
        <v>3489</v>
      </c>
      <c r="C2809" s="237" t="s">
        <v>3490</v>
      </c>
      <c r="D2809" s="238" t="s">
        <v>28</v>
      </c>
      <c r="E2809" s="240">
        <v>1</v>
      </c>
      <c r="F2809" s="232">
        <v>8.17</v>
      </c>
      <c r="G2809" s="259">
        <f t="shared" si="324"/>
        <v>8.17</v>
      </c>
    </row>
    <row r="2810" spans="1:7" ht="22.5" x14ac:dyDescent="0.2">
      <c r="A2810" s="266" t="s">
        <v>2182</v>
      </c>
      <c r="B2810" s="235" t="s">
        <v>3491</v>
      </c>
      <c r="C2810" s="237" t="s">
        <v>3492</v>
      </c>
      <c r="D2810" s="238" t="s">
        <v>12</v>
      </c>
      <c r="E2810" s="240">
        <v>2</v>
      </c>
      <c r="F2810" s="232">
        <v>2.5</v>
      </c>
      <c r="G2810" s="259">
        <f t="shared" si="324"/>
        <v>5</v>
      </c>
    </row>
    <row r="2811" spans="1:7" ht="22.5" x14ac:dyDescent="0.2">
      <c r="A2811" s="266" t="s">
        <v>2185</v>
      </c>
      <c r="B2811" s="276" t="s">
        <v>2971</v>
      </c>
      <c r="C2811" s="237" t="s">
        <v>2972</v>
      </c>
      <c r="D2811" s="238" t="s">
        <v>1532</v>
      </c>
      <c r="E2811" s="240">
        <v>3.5</v>
      </c>
      <c r="F2811" s="232">
        <v>14.57</v>
      </c>
      <c r="G2811" s="259">
        <f t="shared" si="324"/>
        <v>51</v>
      </c>
    </row>
    <row r="2812" spans="1:7" x14ac:dyDescent="0.2">
      <c r="A2812" s="266" t="s">
        <v>2188</v>
      </c>
      <c r="B2812" s="276" t="s">
        <v>2171</v>
      </c>
      <c r="C2812" s="237" t="s">
        <v>2172</v>
      </c>
      <c r="D2812" s="238" t="s">
        <v>1532</v>
      </c>
      <c r="E2812" s="240">
        <v>3.5</v>
      </c>
      <c r="F2812" s="232">
        <v>19.11</v>
      </c>
      <c r="G2812" s="259">
        <f t="shared" si="324"/>
        <v>66.89</v>
      </c>
    </row>
    <row r="2813" spans="1:7" x14ac:dyDescent="0.2">
      <c r="A2813" s="225"/>
      <c r="B2813" s="226"/>
      <c r="C2813" s="227"/>
      <c r="D2813" s="228"/>
      <c r="E2813" s="229"/>
      <c r="F2813" s="232"/>
      <c r="G2813" s="231"/>
    </row>
    <row r="2814" spans="1:7" x14ac:dyDescent="0.2">
      <c r="A2814" s="225"/>
      <c r="B2814" s="226"/>
      <c r="C2814" s="227"/>
      <c r="D2814" s="228"/>
      <c r="E2814" s="229"/>
      <c r="F2814" s="232"/>
      <c r="G2814" s="231"/>
    </row>
    <row r="2815" spans="1:7" ht="52.5" x14ac:dyDescent="0.2">
      <c r="A2815" s="218" t="s">
        <v>1094</v>
      </c>
      <c r="B2815" s="219" t="s">
        <v>2244</v>
      </c>
      <c r="C2815" s="220" t="s">
        <v>852</v>
      </c>
      <c r="D2815" s="221" t="s">
        <v>28</v>
      </c>
      <c r="E2815" s="222">
        <v>1</v>
      </c>
      <c r="F2815" s="223"/>
      <c r="G2815" s="224">
        <f>SUM(G2816:G2819)</f>
        <v>55850.200000000004</v>
      </c>
    </row>
    <row r="2816" spans="1:7" ht="45" x14ac:dyDescent="0.2">
      <c r="A2816" s="266" t="s">
        <v>2170</v>
      </c>
      <c r="B2816" s="235" t="s">
        <v>328</v>
      </c>
      <c r="C2816" s="237" t="s">
        <v>852</v>
      </c>
      <c r="D2816" s="238" t="s">
        <v>28</v>
      </c>
      <c r="E2816" s="240">
        <v>1</v>
      </c>
      <c r="F2816" s="232">
        <v>50132.35</v>
      </c>
      <c r="G2816" s="259">
        <f t="shared" ref="G2816:G2819" si="325">ROUND(E2816*F2816,2)</f>
        <v>50132.35</v>
      </c>
    </row>
    <row r="2817" spans="1:7" ht="22.5" x14ac:dyDescent="0.2">
      <c r="A2817" s="266" t="s">
        <v>2173</v>
      </c>
      <c r="B2817" s="276" t="s">
        <v>2971</v>
      </c>
      <c r="C2817" s="237" t="s">
        <v>2972</v>
      </c>
      <c r="D2817" s="238" t="s">
        <v>1532</v>
      </c>
      <c r="E2817" s="240">
        <v>140</v>
      </c>
      <c r="F2817" s="232">
        <v>14.57</v>
      </c>
      <c r="G2817" s="259">
        <f t="shared" si="325"/>
        <v>2039.8</v>
      </c>
    </row>
    <row r="2818" spans="1:7" x14ac:dyDescent="0.2">
      <c r="A2818" s="266" t="s">
        <v>2176</v>
      </c>
      <c r="B2818" s="276" t="s">
        <v>2171</v>
      </c>
      <c r="C2818" s="237" t="s">
        <v>2172</v>
      </c>
      <c r="D2818" s="238" t="s">
        <v>1532</v>
      </c>
      <c r="E2818" s="240">
        <v>140</v>
      </c>
      <c r="F2818" s="232">
        <v>19.11</v>
      </c>
      <c r="G2818" s="259">
        <f t="shared" si="325"/>
        <v>2675.4</v>
      </c>
    </row>
    <row r="2819" spans="1:7" ht="22.5" x14ac:dyDescent="0.2">
      <c r="A2819" s="266" t="s">
        <v>2179</v>
      </c>
      <c r="B2819" s="235" t="s">
        <v>3493</v>
      </c>
      <c r="C2819" s="237" t="s">
        <v>3494</v>
      </c>
      <c r="D2819" s="238" t="s">
        <v>28</v>
      </c>
      <c r="E2819" s="240">
        <v>0.02</v>
      </c>
      <c r="F2819" s="232">
        <f>G2816</f>
        <v>50132.35</v>
      </c>
      <c r="G2819" s="259">
        <f t="shared" si="325"/>
        <v>1002.65</v>
      </c>
    </row>
    <row r="2820" spans="1:7" x14ac:dyDescent="0.2">
      <c r="A2820" s="225"/>
      <c r="B2820" s="226"/>
      <c r="C2820" s="227"/>
      <c r="D2820" s="228"/>
      <c r="E2820" s="229"/>
      <c r="F2820" s="232"/>
      <c r="G2820" s="231"/>
    </row>
    <row r="2821" spans="1:7" x14ac:dyDescent="0.2">
      <c r="A2821" s="225"/>
      <c r="B2821" s="226"/>
      <c r="C2821" s="227"/>
      <c r="D2821" s="228"/>
      <c r="E2821" s="229"/>
      <c r="F2821" s="232"/>
      <c r="G2821" s="231"/>
    </row>
    <row r="2822" spans="1:7" ht="52.5" x14ac:dyDescent="0.2">
      <c r="A2822" s="218" t="s">
        <v>1095</v>
      </c>
      <c r="B2822" s="219" t="s">
        <v>2244</v>
      </c>
      <c r="C2822" s="220" t="s">
        <v>853</v>
      </c>
      <c r="D2822" s="221" t="s">
        <v>28</v>
      </c>
      <c r="E2822" s="222">
        <v>1</v>
      </c>
      <c r="F2822" s="223"/>
      <c r="G2822" s="224">
        <f>SUM(G2823:G2826)</f>
        <v>3881.5199999999995</v>
      </c>
    </row>
    <row r="2823" spans="1:7" ht="45" x14ac:dyDescent="0.2">
      <c r="A2823" s="266" t="s">
        <v>2170</v>
      </c>
      <c r="B2823" s="235" t="s">
        <v>328</v>
      </c>
      <c r="C2823" s="237" t="s">
        <v>853</v>
      </c>
      <c r="D2823" s="238" t="s">
        <v>28</v>
      </c>
      <c r="E2823" s="240">
        <v>1</v>
      </c>
      <c r="F2823" s="232">
        <v>3475.22</v>
      </c>
      <c r="G2823" s="259">
        <f t="shared" ref="G2823:G2826" si="326">ROUND(E2823*F2823,2)</f>
        <v>3475.22</v>
      </c>
    </row>
    <row r="2824" spans="1:7" ht="22.5" x14ac:dyDescent="0.2">
      <c r="A2824" s="266" t="s">
        <v>2173</v>
      </c>
      <c r="B2824" s="276" t="s">
        <v>2971</v>
      </c>
      <c r="C2824" s="237" t="s">
        <v>2972</v>
      </c>
      <c r="D2824" s="238" t="s">
        <v>1532</v>
      </c>
      <c r="E2824" s="240">
        <v>10</v>
      </c>
      <c r="F2824" s="232">
        <v>14.57</v>
      </c>
      <c r="G2824" s="259">
        <f t="shared" si="326"/>
        <v>145.69999999999999</v>
      </c>
    </row>
    <row r="2825" spans="1:7" x14ac:dyDescent="0.2">
      <c r="A2825" s="266" t="s">
        <v>2176</v>
      </c>
      <c r="B2825" s="276" t="s">
        <v>2171</v>
      </c>
      <c r="C2825" s="237" t="s">
        <v>2172</v>
      </c>
      <c r="D2825" s="238" t="s">
        <v>1532</v>
      </c>
      <c r="E2825" s="240">
        <v>10</v>
      </c>
      <c r="F2825" s="232">
        <v>19.11</v>
      </c>
      <c r="G2825" s="259">
        <f t="shared" si="326"/>
        <v>191.1</v>
      </c>
    </row>
    <row r="2826" spans="1:7" ht="22.5" x14ac:dyDescent="0.2">
      <c r="A2826" s="266" t="s">
        <v>2179</v>
      </c>
      <c r="B2826" s="235" t="s">
        <v>3493</v>
      </c>
      <c r="C2826" s="237" t="s">
        <v>3494</v>
      </c>
      <c r="D2826" s="238" t="s">
        <v>28</v>
      </c>
      <c r="E2826" s="240">
        <v>0.02</v>
      </c>
      <c r="F2826" s="232">
        <f>G2823</f>
        <v>3475.22</v>
      </c>
      <c r="G2826" s="259">
        <f t="shared" si="326"/>
        <v>69.5</v>
      </c>
    </row>
    <row r="2827" spans="1:7" x14ac:dyDescent="0.2">
      <c r="A2827" s="225"/>
      <c r="B2827" s="226"/>
      <c r="C2827" s="227"/>
      <c r="D2827" s="228"/>
      <c r="E2827" s="229"/>
      <c r="F2827" s="232"/>
      <c r="G2827" s="231"/>
    </row>
    <row r="2828" spans="1:7" x14ac:dyDescent="0.2">
      <c r="A2828" s="225"/>
      <c r="B2828" s="226"/>
      <c r="C2828" s="227"/>
      <c r="D2828" s="228"/>
      <c r="E2828" s="229"/>
      <c r="F2828" s="232"/>
      <c r="G2828" s="231"/>
    </row>
    <row r="2829" spans="1:7" ht="52.5" x14ac:dyDescent="0.2">
      <c r="A2829" s="218" t="s">
        <v>1096</v>
      </c>
      <c r="B2829" s="219" t="s">
        <v>2244</v>
      </c>
      <c r="C2829" s="220" t="s">
        <v>854</v>
      </c>
      <c r="D2829" s="221" t="s">
        <v>28</v>
      </c>
      <c r="E2829" s="222">
        <v>1</v>
      </c>
      <c r="F2829" s="223"/>
      <c r="G2829" s="224">
        <f>SUM(G2830:G2833)</f>
        <v>4317.95</v>
      </c>
    </row>
    <row r="2830" spans="1:7" ht="45" x14ac:dyDescent="0.2">
      <c r="A2830" s="266" t="s">
        <v>2170</v>
      </c>
      <c r="B2830" s="235" t="s">
        <v>328</v>
      </c>
      <c r="C2830" s="237" t="s">
        <v>854</v>
      </c>
      <c r="D2830" s="238" t="s">
        <v>28</v>
      </c>
      <c r="E2830" s="240">
        <v>1</v>
      </c>
      <c r="F2830" s="232">
        <v>3870.07</v>
      </c>
      <c r="G2830" s="259">
        <f t="shared" ref="G2830:G2833" si="327">ROUND(E2830*F2830,2)</f>
        <v>3870.07</v>
      </c>
    </row>
    <row r="2831" spans="1:7" ht="22.5" x14ac:dyDescent="0.2">
      <c r="A2831" s="266" t="s">
        <v>2173</v>
      </c>
      <c r="B2831" s="276" t="s">
        <v>2971</v>
      </c>
      <c r="C2831" s="237" t="s">
        <v>2972</v>
      </c>
      <c r="D2831" s="238" t="s">
        <v>1532</v>
      </c>
      <c r="E2831" s="240">
        <v>11</v>
      </c>
      <c r="F2831" s="232">
        <v>14.57</v>
      </c>
      <c r="G2831" s="259">
        <f t="shared" si="327"/>
        <v>160.27000000000001</v>
      </c>
    </row>
    <row r="2832" spans="1:7" x14ac:dyDescent="0.2">
      <c r="A2832" s="266" t="s">
        <v>2176</v>
      </c>
      <c r="B2832" s="276" t="s">
        <v>2171</v>
      </c>
      <c r="C2832" s="237" t="s">
        <v>2172</v>
      </c>
      <c r="D2832" s="238" t="s">
        <v>1532</v>
      </c>
      <c r="E2832" s="240">
        <v>11</v>
      </c>
      <c r="F2832" s="232">
        <v>19.11</v>
      </c>
      <c r="G2832" s="259">
        <f t="shared" si="327"/>
        <v>210.21</v>
      </c>
    </row>
    <row r="2833" spans="1:7" ht="22.5" x14ac:dyDescent="0.2">
      <c r="A2833" s="266" t="s">
        <v>2179</v>
      </c>
      <c r="B2833" s="235" t="s">
        <v>3493</v>
      </c>
      <c r="C2833" s="237" t="s">
        <v>3494</v>
      </c>
      <c r="D2833" s="238" t="s">
        <v>28</v>
      </c>
      <c r="E2833" s="240">
        <v>0.02</v>
      </c>
      <c r="F2833" s="232">
        <f>G2830</f>
        <v>3870.07</v>
      </c>
      <c r="G2833" s="259">
        <f t="shared" si="327"/>
        <v>77.400000000000006</v>
      </c>
    </row>
    <row r="2834" spans="1:7" x14ac:dyDescent="0.2">
      <c r="A2834" s="225"/>
      <c r="B2834" s="226"/>
      <c r="C2834" s="227"/>
      <c r="D2834" s="228"/>
      <c r="E2834" s="229"/>
      <c r="F2834" s="232"/>
      <c r="G2834" s="231"/>
    </row>
    <row r="2835" spans="1:7" x14ac:dyDescent="0.2">
      <c r="A2835" s="225"/>
      <c r="B2835" s="226"/>
      <c r="C2835" s="227"/>
      <c r="D2835" s="228"/>
      <c r="E2835" s="229"/>
      <c r="F2835" s="232"/>
      <c r="G2835" s="231"/>
    </row>
    <row r="2836" spans="1:7" ht="42" x14ac:dyDescent="0.2">
      <c r="A2836" s="218" t="s">
        <v>1097</v>
      </c>
      <c r="B2836" s="233" t="s">
        <v>2244</v>
      </c>
      <c r="C2836" s="220" t="s">
        <v>1586</v>
      </c>
      <c r="D2836" s="221" t="s">
        <v>28</v>
      </c>
      <c r="E2836" s="222">
        <v>1</v>
      </c>
      <c r="F2836" s="223"/>
      <c r="G2836" s="224">
        <f>SUM(G2837:G2843)</f>
        <v>97.36</v>
      </c>
    </row>
    <row r="2837" spans="1:7" ht="22.5" x14ac:dyDescent="0.2">
      <c r="A2837" s="266" t="s">
        <v>2170</v>
      </c>
      <c r="B2837" s="235" t="s">
        <v>3495</v>
      </c>
      <c r="C2837" s="237" t="s">
        <v>3496</v>
      </c>
      <c r="D2837" s="238" t="s">
        <v>28</v>
      </c>
      <c r="E2837" s="240">
        <v>1</v>
      </c>
      <c r="F2837" s="232">
        <v>12.25</v>
      </c>
      <c r="G2837" s="259">
        <f t="shared" ref="G2837:G2843" si="328">ROUND(E2837*F2837,2)</f>
        <v>12.25</v>
      </c>
    </row>
    <row r="2838" spans="1:7" ht="22.5" x14ac:dyDescent="0.2">
      <c r="A2838" s="266" t="s">
        <v>2173</v>
      </c>
      <c r="B2838" s="235" t="s">
        <v>3485</v>
      </c>
      <c r="C2838" s="237" t="s">
        <v>3486</v>
      </c>
      <c r="D2838" s="238" t="s">
        <v>12</v>
      </c>
      <c r="E2838" s="240">
        <v>1.5</v>
      </c>
      <c r="F2838" s="232">
        <v>2.9</v>
      </c>
      <c r="G2838" s="259">
        <f t="shared" si="328"/>
        <v>4.3499999999999996</v>
      </c>
    </row>
    <row r="2839" spans="1:7" ht="22.5" x14ac:dyDescent="0.2">
      <c r="A2839" s="266" t="s">
        <v>2176</v>
      </c>
      <c r="B2839" s="235" t="s">
        <v>3487</v>
      </c>
      <c r="C2839" s="237" t="s">
        <v>3488</v>
      </c>
      <c r="D2839" s="238" t="s">
        <v>28</v>
      </c>
      <c r="E2839" s="240">
        <v>2</v>
      </c>
      <c r="F2839" s="232">
        <v>0.74</v>
      </c>
      <c r="G2839" s="259">
        <f t="shared" si="328"/>
        <v>1.48</v>
      </c>
    </row>
    <row r="2840" spans="1:7" ht="22.5" x14ac:dyDescent="0.2">
      <c r="A2840" s="266" t="s">
        <v>2179</v>
      </c>
      <c r="B2840" s="235" t="s">
        <v>3489</v>
      </c>
      <c r="C2840" s="237" t="s">
        <v>3490</v>
      </c>
      <c r="D2840" s="238" t="s">
        <v>28</v>
      </c>
      <c r="E2840" s="240">
        <v>1</v>
      </c>
      <c r="F2840" s="232">
        <v>8.17</v>
      </c>
      <c r="G2840" s="259">
        <f t="shared" si="328"/>
        <v>8.17</v>
      </c>
    </row>
    <row r="2841" spans="1:7" ht="22.5" x14ac:dyDescent="0.2">
      <c r="A2841" s="266" t="s">
        <v>2182</v>
      </c>
      <c r="B2841" s="235" t="s">
        <v>3491</v>
      </c>
      <c r="C2841" s="237" t="s">
        <v>3492</v>
      </c>
      <c r="D2841" s="238" t="s">
        <v>12</v>
      </c>
      <c r="E2841" s="240">
        <v>1.5</v>
      </c>
      <c r="F2841" s="232">
        <v>2.5</v>
      </c>
      <c r="G2841" s="259">
        <f t="shared" si="328"/>
        <v>3.75</v>
      </c>
    </row>
    <row r="2842" spans="1:7" ht="22.5" x14ac:dyDescent="0.2">
      <c r="A2842" s="266" t="s">
        <v>2185</v>
      </c>
      <c r="B2842" s="276" t="s">
        <v>2971</v>
      </c>
      <c r="C2842" s="237" t="s">
        <v>2972</v>
      </c>
      <c r="D2842" s="238" t="s">
        <v>1532</v>
      </c>
      <c r="E2842" s="240">
        <v>2</v>
      </c>
      <c r="F2842" s="232">
        <v>14.57</v>
      </c>
      <c r="G2842" s="259">
        <f t="shared" si="328"/>
        <v>29.14</v>
      </c>
    </row>
    <row r="2843" spans="1:7" x14ac:dyDescent="0.2">
      <c r="A2843" s="266" t="s">
        <v>2188</v>
      </c>
      <c r="B2843" s="276" t="s">
        <v>2171</v>
      </c>
      <c r="C2843" s="237" t="s">
        <v>2172</v>
      </c>
      <c r="D2843" s="238" t="s">
        <v>1532</v>
      </c>
      <c r="E2843" s="240">
        <v>2</v>
      </c>
      <c r="F2843" s="232">
        <v>19.11</v>
      </c>
      <c r="G2843" s="259">
        <f t="shared" si="328"/>
        <v>38.22</v>
      </c>
    </row>
    <row r="2844" spans="1:7" x14ac:dyDescent="0.2">
      <c r="A2844" s="266"/>
      <c r="B2844" s="235"/>
      <c r="C2844" s="237"/>
      <c r="D2844" s="238"/>
      <c r="E2844" s="240"/>
      <c r="F2844" s="232"/>
      <c r="G2844" s="259"/>
    </row>
    <row r="2845" spans="1:7" x14ac:dyDescent="0.2">
      <c r="A2845" s="266"/>
      <c r="B2845" s="235"/>
      <c r="C2845" s="237"/>
      <c r="D2845" s="238"/>
      <c r="E2845" s="240"/>
      <c r="F2845" s="232"/>
      <c r="G2845" s="259"/>
    </row>
    <row r="2846" spans="1:7" ht="52.5" x14ac:dyDescent="0.2">
      <c r="A2846" s="218" t="s">
        <v>1098</v>
      </c>
      <c r="B2846" s="219" t="s">
        <v>2244</v>
      </c>
      <c r="C2846" s="220" t="s">
        <v>855</v>
      </c>
      <c r="D2846" s="221" t="s">
        <v>28</v>
      </c>
      <c r="E2846" s="222">
        <v>1</v>
      </c>
      <c r="F2846" s="223"/>
      <c r="G2846" s="224">
        <f>SUM(G2847:G2850)</f>
        <v>8378.85</v>
      </c>
    </row>
    <row r="2847" spans="1:7" ht="45" x14ac:dyDescent="0.2">
      <c r="A2847" s="266" t="s">
        <v>2170</v>
      </c>
      <c r="B2847" s="235" t="s">
        <v>328</v>
      </c>
      <c r="C2847" s="237" t="s">
        <v>855</v>
      </c>
      <c r="D2847" s="238" t="s">
        <v>28</v>
      </c>
      <c r="E2847" s="240">
        <v>1</v>
      </c>
      <c r="F2847" s="232">
        <v>7521.15</v>
      </c>
      <c r="G2847" s="259">
        <f t="shared" ref="G2847:G2850" si="329">ROUND(E2847*F2847,2)</f>
        <v>7521.15</v>
      </c>
    </row>
    <row r="2848" spans="1:7" ht="22.5" x14ac:dyDescent="0.2">
      <c r="A2848" s="266" t="s">
        <v>2173</v>
      </c>
      <c r="B2848" s="276" t="s">
        <v>2971</v>
      </c>
      <c r="C2848" s="237" t="s">
        <v>2972</v>
      </c>
      <c r="D2848" s="238" t="s">
        <v>1532</v>
      </c>
      <c r="E2848" s="240">
        <v>21</v>
      </c>
      <c r="F2848" s="232">
        <v>14.57</v>
      </c>
      <c r="G2848" s="259">
        <f t="shared" si="329"/>
        <v>305.97000000000003</v>
      </c>
    </row>
    <row r="2849" spans="1:7" x14ac:dyDescent="0.2">
      <c r="A2849" s="266" t="s">
        <v>2176</v>
      </c>
      <c r="B2849" s="276" t="s">
        <v>2171</v>
      </c>
      <c r="C2849" s="237" t="s">
        <v>2172</v>
      </c>
      <c r="D2849" s="238" t="s">
        <v>1532</v>
      </c>
      <c r="E2849" s="240">
        <v>21</v>
      </c>
      <c r="F2849" s="232">
        <v>19.11</v>
      </c>
      <c r="G2849" s="259">
        <f t="shared" si="329"/>
        <v>401.31</v>
      </c>
    </row>
    <row r="2850" spans="1:7" ht="22.5" x14ac:dyDescent="0.2">
      <c r="A2850" s="266" t="s">
        <v>2179</v>
      </c>
      <c r="B2850" s="235" t="s">
        <v>3493</v>
      </c>
      <c r="C2850" s="237" t="s">
        <v>3494</v>
      </c>
      <c r="D2850" s="238" t="s">
        <v>28</v>
      </c>
      <c r="E2850" s="240">
        <v>0.02</v>
      </c>
      <c r="F2850" s="232">
        <f>G2847</f>
        <v>7521.15</v>
      </c>
      <c r="G2850" s="259">
        <f t="shared" si="329"/>
        <v>150.41999999999999</v>
      </c>
    </row>
    <row r="2851" spans="1:7" x14ac:dyDescent="0.2">
      <c r="A2851" s="225"/>
      <c r="B2851" s="226"/>
      <c r="C2851" s="227"/>
      <c r="D2851" s="228"/>
      <c r="E2851" s="229"/>
      <c r="F2851" s="232"/>
      <c r="G2851" s="231"/>
    </row>
    <row r="2852" spans="1:7" x14ac:dyDescent="0.2">
      <c r="A2852" s="225"/>
      <c r="B2852" s="226"/>
      <c r="C2852" s="227"/>
      <c r="D2852" s="228"/>
      <c r="E2852" s="229"/>
      <c r="F2852" s="232"/>
      <c r="G2852" s="231"/>
    </row>
    <row r="2853" spans="1:7" ht="52.5" x14ac:dyDescent="0.2">
      <c r="A2853" s="218" t="s">
        <v>1099</v>
      </c>
      <c r="B2853" s="219" t="s">
        <v>2244</v>
      </c>
      <c r="C2853" s="220" t="s">
        <v>856</v>
      </c>
      <c r="D2853" s="221" t="s">
        <v>28</v>
      </c>
      <c r="E2853" s="222">
        <v>1</v>
      </c>
      <c r="F2853" s="223"/>
      <c r="G2853" s="224">
        <f>SUM(G2854:G2857)</f>
        <v>13927.44</v>
      </c>
    </row>
    <row r="2854" spans="1:7" ht="45" x14ac:dyDescent="0.2">
      <c r="A2854" s="266" t="s">
        <v>2170</v>
      </c>
      <c r="B2854" s="235" t="s">
        <v>328</v>
      </c>
      <c r="C2854" s="237" t="s">
        <v>856</v>
      </c>
      <c r="D2854" s="238" t="s">
        <v>28</v>
      </c>
      <c r="E2854" s="240">
        <v>1</v>
      </c>
      <c r="F2854" s="232">
        <v>12498.67</v>
      </c>
      <c r="G2854" s="259">
        <f t="shared" ref="G2854:G2857" si="330">ROUND(E2854*F2854,2)</f>
        <v>12498.67</v>
      </c>
    </row>
    <row r="2855" spans="1:7" ht="22.5" x14ac:dyDescent="0.2">
      <c r="A2855" s="266" t="s">
        <v>2173</v>
      </c>
      <c r="B2855" s="276" t="s">
        <v>2971</v>
      </c>
      <c r="C2855" s="237" t="s">
        <v>2972</v>
      </c>
      <c r="D2855" s="238" t="s">
        <v>1532</v>
      </c>
      <c r="E2855" s="240">
        <v>35</v>
      </c>
      <c r="F2855" s="232">
        <v>14.57</v>
      </c>
      <c r="G2855" s="259">
        <f t="shared" si="330"/>
        <v>509.95</v>
      </c>
    </row>
    <row r="2856" spans="1:7" x14ac:dyDescent="0.2">
      <c r="A2856" s="266" t="s">
        <v>2176</v>
      </c>
      <c r="B2856" s="276" t="s">
        <v>2171</v>
      </c>
      <c r="C2856" s="237" t="s">
        <v>2172</v>
      </c>
      <c r="D2856" s="238" t="s">
        <v>1532</v>
      </c>
      <c r="E2856" s="240">
        <v>35</v>
      </c>
      <c r="F2856" s="232">
        <v>19.11</v>
      </c>
      <c r="G2856" s="259">
        <f t="shared" si="330"/>
        <v>668.85</v>
      </c>
    </row>
    <row r="2857" spans="1:7" ht="22.5" x14ac:dyDescent="0.2">
      <c r="A2857" s="266" t="s">
        <v>2179</v>
      </c>
      <c r="B2857" s="235" t="s">
        <v>3493</v>
      </c>
      <c r="C2857" s="237" t="s">
        <v>3494</v>
      </c>
      <c r="D2857" s="238" t="s">
        <v>28</v>
      </c>
      <c r="E2857" s="240">
        <v>0.02</v>
      </c>
      <c r="F2857" s="232">
        <f>G2854</f>
        <v>12498.67</v>
      </c>
      <c r="G2857" s="259">
        <f t="shared" si="330"/>
        <v>249.97</v>
      </c>
    </row>
    <row r="2858" spans="1:7" x14ac:dyDescent="0.2">
      <c r="A2858" s="225"/>
      <c r="B2858" s="226"/>
      <c r="C2858" s="227"/>
      <c r="D2858" s="228"/>
      <c r="E2858" s="229"/>
      <c r="F2858" s="232"/>
      <c r="G2858" s="231"/>
    </row>
    <row r="2859" spans="1:7" x14ac:dyDescent="0.2">
      <c r="A2859" s="225"/>
      <c r="B2859" s="226"/>
      <c r="C2859" s="227"/>
      <c r="D2859" s="228"/>
      <c r="E2859" s="229"/>
      <c r="F2859" s="232"/>
      <c r="G2859" s="231"/>
    </row>
    <row r="2860" spans="1:7" ht="52.5" x14ac:dyDescent="0.2">
      <c r="A2860" s="218" t="s">
        <v>1100</v>
      </c>
      <c r="B2860" s="219" t="s">
        <v>2244</v>
      </c>
      <c r="C2860" s="220" t="s">
        <v>857</v>
      </c>
      <c r="D2860" s="221" t="s">
        <v>28</v>
      </c>
      <c r="E2860" s="222">
        <v>1</v>
      </c>
      <c r="F2860" s="223"/>
      <c r="G2860" s="224">
        <f>SUM(G2861:G2864)</f>
        <v>8045.8499999999995</v>
      </c>
    </row>
    <row r="2861" spans="1:7" ht="45" x14ac:dyDescent="0.2">
      <c r="A2861" s="266" t="s">
        <v>2170</v>
      </c>
      <c r="B2861" s="235" t="s">
        <v>328</v>
      </c>
      <c r="C2861" s="237" t="s">
        <v>857</v>
      </c>
      <c r="D2861" s="238" t="s">
        <v>28</v>
      </c>
      <c r="E2861" s="240">
        <v>1</v>
      </c>
      <c r="F2861" s="232">
        <v>7227.7</v>
      </c>
      <c r="G2861" s="259">
        <f t="shared" ref="G2861:G2864" si="331">ROUND(E2861*F2861,2)</f>
        <v>7227.7</v>
      </c>
    </row>
    <row r="2862" spans="1:7" ht="22.5" x14ac:dyDescent="0.2">
      <c r="A2862" s="266" t="s">
        <v>2173</v>
      </c>
      <c r="B2862" s="276" t="s">
        <v>2971</v>
      </c>
      <c r="C2862" s="237" t="s">
        <v>2972</v>
      </c>
      <c r="D2862" s="238" t="s">
        <v>1532</v>
      </c>
      <c r="E2862" s="240">
        <v>20</v>
      </c>
      <c r="F2862" s="232">
        <v>14.57</v>
      </c>
      <c r="G2862" s="259">
        <f t="shared" si="331"/>
        <v>291.39999999999998</v>
      </c>
    </row>
    <row r="2863" spans="1:7" x14ac:dyDescent="0.2">
      <c r="A2863" s="266" t="s">
        <v>2176</v>
      </c>
      <c r="B2863" s="276" t="s">
        <v>2171</v>
      </c>
      <c r="C2863" s="237" t="s">
        <v>2172</v>
      </c>
      <c r="D2863" s="238" t="s">
        <v>1532</v>
      </c>
      <c r="E2863" s="240">
        <v>20</v>
      </c>
      <c r="F2863" s="232">
        <v>19.11</v>
      </c>
      <c r="G2863" s="259">
        <f t="shared" si="331"/>
        <v>382.2</v>
      </c>
    </row>
    <row r="2864" spans="1:7" ht="22.5" x14ac:dyDescent="0.2">
      <c r="A2864" s="266" t="s">
        <v>2179</v>
      </c>
      <c r="B2864" s="235" t="s">
        <v>3493</v>
      </c>
      <c r="C2864" s="237" t="s">
        <v>3494</v>
      </c>
      <c r="D2864" s="238" t="s">
        <v>28</v>
      </c>
      <c r="E2864" s="240">
        <v>0.02</v>
      </c>
      <c r="F2864" s="232">
        <f>G2861</f>
        <v>7227.7</v>
      </c>
      <c r="G2864" s="259">
        <f t="shared" si="331"/>
        <v>144.55000000000001</v>
      </c>
    </row>
    <row r="2865" spans="1:7" x14ac:dyDescent="0.2">
      <c r="A2865" s="225"/>
      <c r="B2865" s="226"/>
      <c r="C2865" s="227"/>
      <c r="D2865" s="228"/>
      <c r="E2865" s="229"/>
      <c r="F2865" s="232"/>
      <c r="G2865" s="231"/>
    </row>
    <row r="2866" spans="1:7" x14ac:dyDescent="0.2">
      <c r="A2866" s="255"/>
      <c r="B2866" s="226"/>
      <c r="C2866" s="227"/>
      <c r="D2866" s="228"/>
      <c r="E2866" s="229"/>
      <c r="F2866" s="232"/>
      <c r="G2866" s="231"/>
    </row>
    <row r="2867" spans="1:7" ht="52.5" x14ac:dyDescent="0.2">
      <c r="A2867" s="218" t="s">
        <v>1101</v>
      </c>
      <c r="B2867" s="219" t="s">
        <v>2244</v>
      </c>
      <c r="C2867" s="220" t="s">
        <v>858</v>
      </c>
      <c r="D2867" s="221" t="s">
        <v>28</v>
      </c>
      <c r="E2867" s="222">
        <v>1</v>
      </c>
      <c r="F2867" s="223"/>
      <c r="G2867" s="224">
        <f>SUM(G2868:G2871)</f>
        <v>7156.8200000000006</v>
      </c>
    </row>
    <row r="2868" spans="1:7" ht="45" x14ac:dyDescent="0.2">
      <c r="A2868" s="266" t="s">
        <v>2170</v>
      </c>
      <c r="B2868" s="235" t="s">
        <v>328</v>
      </c>
      <c r="C2868" s="237" t="s">
        <v>858</v>
      </c>
      <c r="D2868" s="238" t="s">
        <v>28</v>
      </c>
      <c r="E2868" s="240">
        <v>1</v>
      </c>
      <c r="F2868" s="232">
        <v>6422.14</v>
      </c>
      <c r="G2868" s="259">
        <f t="shared" ref="G2868:G2871" si="332">ROUND(E2868*F2868,2)</f>
        <v>6422.14</v>
      </c>
    </row>
    <row r="2869" spans="1:7" ht="22.5" x14ac:dyDescent="0.2">
      <c r="A2869" s="266" t="s">
        <v>2173</v>
      </c>
      <c r="B2869" s="276" t="s">
        <v>2971</v>
      </c>
      <c r="C2869" s="237" t="s">
        <v>2972</v>
      </c>
      <c r="D2869" s="238" t="s">
        <v>1532</v>
      </c>
      <c r="E2869" s="240">
        <v>18</v>
      </c>
      <c r="F2869" s="232">
        <v>14.57</v>
      </c>
      <c r="G2869" s="259">
        <f t="shared" si="332"/>
        <v>262.26</v>
      </c>
    </row>
    <row r="2870" spans="1:7" x14ac:dyDescent="0.2">
      <c r="A2870" s="266" t="s">
        <v>2176</v>
      </c>
      <c r="B2870" s="276" t="s">
        <v>2171</v>
      </c>
      <c r="C2870" s="237" t="s">
        <v>2172</v>
      </c>
      <c r="D2870" s="238" t="s">
        <v>1532</v>
      </c>
      <c r="E2870" s="240">
        <v>18</v>
      </c>
      <c r="F2870" s="232">
        <v>19.11</v>
      </c>
      <c r="G2870" s="259">
        <f t="shared" si="332"/>
        <v>343.98</v>
      </c>
    </row>
    <row r="2871" spans="1:7" ht="22.5" x14ac:dyDescent="0.2">
      <c r="A2871" s="266" t="s">
        <v>2179</v>
      </c>
      <c r="B2871" s="235" t="s">
        <v>3493</v>
      </c>
      <c r="C2871" s="237" t="s">
        <v>3494</v>
      </c>
      <c r="D2871" s="238" t="s">
        <v>28</v>
      </c>
      <c r="E2871" s="240">
        <v>0.02</v>
      </c>
      <c r="F2871" s="232">
        <f>G2868</f>
        <v>6422.14</v>
      </c>
      <c r="G2871" s="259">
        <f t="shared" si="332"/>
        <v>128.44</v>
      </c>
    </row>
    <row r="2872" spans="1:7" x14ac:dyDescent="0.2">
      <c r="A2872" s="225"/>
      <c r="B2872" s="226"/>
      <c r="C2872" s="227"/>
      <c r="D2872" s="228"/>
      <c r="E2872" s="229"/>
      <c r="F2872" s="232"/>
      <c r="G2872" s="231"/>
    </row>
    <row r="2873" spans="1:7" x14ac:dyDescent="0.2">
      <c r="A2873" s="225"/>
      <c r="B2873" s="226"/>
      <c r="C2873" s="227"/>
      <c r="D2873" s="228"/>
      <c r="E2873" s="229"/>
      <c r="F2873" s="232"/>
      <c r="G2873" s="231"/>
    </row>
    <row r="2874" spans="1:7" ht="52.5" x14ac:dyDescent="0.2">
      <c r="A2874" s="218" t="s">
        <v>3497</v>
      </c>
      <c r="B2874" s="219" t="s">
        <v>2244</v>
      </c>
      <c r="C2874" s="220" t="s">
        <v>3498</v>
      </c>
      <c r="D2874" s="221" t="s">
        <v>28</v>
      </c>
      <c r="E2874" s="222">
        <v>1</v>
      </c>
      <c r="F2874" s="223"/>
      <c r="G2874" s="224">
        <f>SUM(G2875:G2878)</f>
        <v>26374.809999999998</v>
      </c>
    </row>
    <row r="2875" spans="1:7" ht="45" x14ac:dyDescent="0.2">
      <c r="A2875" s="266" t="s">
        <v>2170</v>
      </c>
      <c r="B2875" s="235" t="s">
        <v>328</v>
      </c>
      <c r="C2875" s="237" t="s">
        <v>3498</v>
      </c>
      <c r="D2875" s="238" t="s">
        <v>28</v>
      </c>
      <c r="E2875" s="240">
        <v>1</v>
      </c>
      <c r="F2875" s="232">
        <v>23678.36</v>
      </c>
      <c r="G2875" s="259">
        <f t="shared" ref="G2875:G2878" si="333">ROUND(E2875*F2875,2)</f>
        <v>23678.36</v>
      </c>
    </row>
    <row r="2876" spans="1:7" ht="22.5" x14ac:dyDescent="0.2">
      <c r="A2876" s="266" t="s">
        <v>2173</v>
      </c>
      <c r="B2876" s="276" t="s">
        <v>2971</v>
      </c>
      <c r="C2876" s="237" t="s">
        <v>2972</v>
      </c>
      <c r="D2876" s="238" t="s">
        <v>1532</v>
      </c>
      <c r="E2876" s="240">
        <v>66</v>
      </c>
      <c r="F2876" s="232">
        <v>14.57</v>
      </c>
      <c r="G2876" s="259">
        <f t="shared" si="333"/>
        <v>961.62</v>
      </c>
    </row>
    <row r="2877" spans="1:7" x14ac:dyDescent="0.2">
      <c r="A2877" s="266" t="s">
        <v>2176</v>
      </c>
      <c r="B2877" s="276" t="s">
        <v>2171</v>
      </c>
      <c r="C2877" s="237" t="s">
        <v>2172</v>
      </c>
      <c r="D2877" s="238" t="s">
        <v>1532</v>
      </c>
      <c r="E2877" s="240">
        <v>66</v>
      </c>
      <c r="F2877" s="232">
        <v>19.11</v>
      </c>
      <c r="G2877" s="259">
        <f t="shared" si="333"/>
        <v>1261.26</v>
      </c>
    </row>
    <row r="2878" spans="1:7" ht="22.5" x14ac:dyDescent="0.2">
      <c r="A2878" s="266" t="s">
        <v>2179</v>
      </c>
      <c r="B2878" s="235" t="s">
        <v>3493</v>
      </c>
      <c r="C2878" s="237" t="s">
        <v>3494</v>
      </c>
      <c r="D2878" s="238" t="s">
        <v>28</v>
      </c>
      <c r="E2878" s="240">
        <v>0.02</v>
      </c>
      <c r="F2878" s="232">
        <f>G2875</f>
        <v>23678.36</v>
      </c>
      <c r="G2878" s="259">
        <f t="shared" si="333"/>
        <v>473.57</v>
      </c>
    </row>
    <row r="2879" spans="1:7" x14ac:dyDescent="0.2">
      <c r="A2879" s="225"/>
      <c r="B2879" s="226"/>
      <c r="C2879" s="227"/>
      <c r="D2879" s="228"/>
      <c r="E2879" s="229"/>
      <c r="F2879" s="232"/>
      <c r="G2879" s="231"/>
    </row>
    <row r="2880" spans="1:7" x14ac:dyDescent="0.2">
      <c r="A2880" s="225"/>
      <c r="B2880" s="226"/>
      <c r="C2880" s="227"/>
      <c r="D2880" s="228"/>
      <c r="E2880" s="229"/>
      <c r="F2880" s="232"/>
      <c r="G2880" s="231"/>
    </row>
    <row r="2881" spans="1:7" ht="52.5" x14ac:dyDescent="0.2">
      <c r="A2881" s="218" t="s">
        <v>3499</v>
      </c>
      <c r="B2881" s="219" t="s">
        <v>2244</v>
      </c>
      <c r="C2881" s="220" t="s">
        <v>3500</v>
      </c>
      <c r="D2881" s="221" t="s">
        <v>28</v>
      </c>
      <c r="E2881" s="222">
        <v>1</v>
      </c>
      <c r="F2881" s="223"/>
      <c r="G2881" s="224">
        <f>SUM(G2882:G2885)</f>
        <v>6367.57</v>
      </c>
    </row>
    <row r="2882" spans="1:7" ht="45" x14ac:dyDescent="0.2">
      <c r="A2882" s="266" t="s">
        <v>2170</v>
      </c>
      <c r="B2882" s="235" t="s">
        <v>328</v>
      </c>
      <c r="C2882" s="237" t="s">
        <v>3500</v>
      </c>
      <c r="D2882" s="238" t="s">
        <v>28</v>
      </c>
      <c r="E2882" s="240">
        <v>1</v>
      </c>
      <c r="F2882" s="232">
        <v>5714.4</v>
      </c>
      <c r="G2882" s="259">
        <f t="shared" ref="G2882:G2885" si="334">ROUND(E2882*F2882,2)</f>
        <v>5714.4</v>
      </c>
    </row>
    <row r="2883" spans="1:7" ht="22.5" x14ac:dyDescent="0.2">
      <c r="A2883" s="266" t="s">
        <v>2173</v>
      </c>
      <c r="B2883" s="276" t="s">
        <v>2971</v>
      </c>
      <c r="C2883" s="237" t="s">
        <v>2972</v>
      </c>
      <c r="D2883" s="238" t="s">
        <v>1532</v>
      </c>
      <c r="E2883" s="240">
        <v>16</v>
      </c>
      <c r="F2883" s="232">
        <v>14.57</v>
      </c>
      <c r="G2883" s="259">
        <f t="shared" si="334"/>
        <v>233.12</v>
      </c>
    </row>
    <row r="2884" spans="1:7" x14ac:dyDescent="0.2">
      <c r="A2884" s="266" t="s">
        <v>2176</v>
      </c>
      <c r="B2884" s="276" t="s">
        <v>2171</v>
      </c>
      <c r="C2884" s="237" t="s">
        <v>2172</v>
      </c>
      <c r="D2884" s="238" t="s">
        <v>1532</v>
      </c>
      <c r="E2884" s="240">
        <v>16</v>
      </c>
      <c r="F2884" s="232">
        <v>19.11</v>
      </c>
      <c r="G2884" s="259">
        <f t="shared" si="334"/>
        <v>305.76</v>
      </c>
    </row>
    <row r="2885" spans="1:7" ht="22.5" x14ac:dyDescent="0.2">
      <c r="A2885" s="266" t="s">
        <v>2179</v>
      </c>
      <c r="B2885" s="235" t="s">
        <v>3493</v>
      </c>
      <c r="C2885" s="237" t="s">
        <v>3494</v>
      </c>
      <c r="D2885" s="238" t="s">
        <v>28</v>
      </c>
      <c r="E2885" s="240">
        <v>0.02</v>
      </c>
      <c r="F2885" s="232">
        <f>G2882</f>
        <v>5714.4</v>
      </c>
      <c r="G2885" s="259">
        <f t="shared" si="334"/>
        <v>114.29</v>
      </c>
    </row>
    <row r="2886" spans="1:7" x14ac:dyDescent="0.2">
      <c r="A2886" s="225"/>
      <c r="B2886" s="226"/>
      <c r="C2886" s="227"/>
      <c r="D2886" s="228"/>
      <c r="E2886" s="229"/>
      <c r="F2886" s="232"/>
      <c r="G2886" s="231"/>
    </row>
    <row r="2887" spans="1:7" x14ac:dyDescent="0.2">
      <c r="A2887" s="225"/>
      <c r="B2887" s="226"/>
      <c r="C2887" s="227"/>
      <c r="D2887" s="228"/>
      <c r="E2887" s="229"/>
      <c r="F2887" s="232"/>
      <c r="G2887" s="231"/>
    </row>
    <row r="2888" spans="1:7" ht="52.5" x14ac:dyDescent="0.2">
      <c r="A2888" s="218" t="s">
        <v>3501</v>
      </c>
      <c r="B2888" s="219" t="s">
        <v>2244</v>
      </c>
      <c r="C2888" s="220" t="s">
        <v>3502</v>
      </c>
      <c r="D2888" s="221" t="s">
        <v>28</v>
      </c>
      <c r="E2888" s="222">
        <v>1</v>
      </c>
      <c r="F2888" s="223"/>
      <c r="G2888" s="224">
        <f>SUM(G2889:G2892)</f>
        <v>4148.0199999999995</v>
      </c>
    </row>
    <row r="2889" spans="1:7" ht="45" x14ac:dyDescent="0.2">
      <c r="A2889" s="266" t="s">
        <v>2170</v>
      </c>
      <c r="B2889" s="235" t="s">
        <v>328</v>
      </c>
      <c r="C2889" s="237" t="s">
        <v>3502</v>
      </c>
      <c r="D2889" s="238" t="s">
        <v>28</v>
      </c>
      <c r="E2889" s="240">
        <v>1</v>
      </c>
      <c r="F2889" s="232">
        <v>3736.49</v>
      </c>
      <c r="G2889" s="259">
        <f t="shared" ref="G2889:G2892" si="335">ROUND(E2889*F2889,2)</f>
        <v>3736.49</v>
      </c>
    </row>
    <row r="2890" spans="1:7" ht="22.5" x14ac:dyDescent="0.2">
      <c r="A2890" s="266" t="s">
        <v>2173</v>
      </c>
      <c r="B2890" s="276" t="s">
        <v>2971</v>
      </c>
      <c r="C2890" s="237" t="s">
        <v>2972</v>
      </c>
      <c r="D2890" s="238" t="s">
        <v>1532</v>
      </c>
      <c r="E2890" s="240">
        <v>10</v>
      </c>
      <c r="F2890" s="232">
        <v>14.57</v>
      </c>
      <c r="G2890" s="259">
        <f t="shared" si="335"/>
        <v>145.69999999999999</v>
      </c>
    </row>
    <row r="2891" spans="1:7" x14ac:dyDescent="0.2">
      <c r="A2891" s="266" t="s">
        <v>2176</v>
      </c>
      <c r="B2891" s="276" t="s">
        <v>2171</v>
      </c>
      <c r="C2891" s="237" t="s">
        <v>2172</v>
      </c>
      <c r="D2891" s="238" t="s">
        <v>1532</v>
      </c>
      <c r="E2891" s="240">
        <v>10</v>
      </c>
      <c r="F2891" s="232">
        <v>19.11</v>
      </c>
      <c r="G2891" s="259">
        <f t="shared" si="335"/>
        <v>191.1</v>
      </c>
    </row>
    <row r="2892" spans="1:7" ht="22.5" x14ac:dyDescent="0.2">
      <c r="A2892" s="266" t="s">
        <v>2179</v>
      </c>
      <c r="B2892" s="235" t="s">
        <v>3493</v>
      </c>
      <c r="C2892" s="237" t="s">
        <v>3494</v>
      </c>
      <c r="D2892" s="238" t="s">
        <v>28</v>
      </c>
      <c r="E2892" s="240">
        <v>0.02</v>
      </c>
      <c r="F2892" s="232">
        <f>G2889</f>
        <v>3736.49</v>
      </c>
      <c r="G2892" s="259">
        <f t="shared" si="335"/>
        <v>74.73</v>
      </c>
    </row>
    <row r="2893" spans="1:7" x14ac:dyDescent="0.2">
      <c r="A2893" s="225"/>
      <c r="B2893" s="226"/>
      <c r="C2893" s="227"/>
      <c r="D2893" s="228"/>
      <c r="E2893" s="229"/>
      <c r="F2893" s="232"/>
      <c r="G2893" s="231"/>
    </row>
    <row r="2894" spans="1:7" x14ac:dyDescent="0.2">
      <c r="A2894" s="225"/>
      <c r="B2894" s="226"/>
      <c r="C2894" s="227"/>
      <c r="D2894" s="228"/>
      <c r="E2894" s="229"/>
      <c r="F2894" s="232"/>
      <c r="G2894" s="231"/>
    </row>
    <row r="2895" spans="1:7" ht="52.5" x14ac:dyDescent="0.2">
      <c r="A2895" s="218" t="s">
        <v>3503</v>
      </c>
      <c r="B2895" s="219" t="s">
        <v>2244</v>
      </c>
      <c r="C2895" s="220" t="s">
        <v>3504</v>
      </c>
      <c r="D2895" s="221" t="s">
        <v>28</v>
      </c>
      <c r="E2895" s="222">
        <v>1</v>
      </c>
      <c r="F2895" s="223"/>
      <c r="G2895" s="224">
        <f>SUM(G2896:G2899)</f>
        <v>3812.5899999999997</v>
      </c>
    </row>
    <row r="2896" spans="1:7" ht="45" x14ac:dyDescent="0.2">
      <c r="A2896" s="266" t="s">
        <v>2170</v>
      </c>
      <c r="B2896" s="235" t="s">
        <v>328</v>
      </c>
      <c r="C2896" s="237" t="s">
        <v>3504</v>
      </c>
      <c r="D2896" s="238" t="s">
        <v>28</v>
      </c>
      <c r="E2896" s="240">
        <v>1</v>
      </c>
      <c r="F2896" s="232">
        <v>3407.64</v>
      </c>
      <c r="G2896" s="259">
        <f t="shared" ref="G2896:G2899" si="336">ROUND(E2896*F2896,2)</f>
        <v>3407.64</v>
      </c>
    </row>
    <row r="2897" spans="1:7" ht="22.5" x14ac:dyDescent="0.2">
      <c r="A2897" s="266" t="s">
        <v>2173</v>
      </c>
      <c r="B2897" s="276" t="s">
        <v>2971</v>
      </c>
      <c r="C2897" s="237" t="s">
        <v>2972</v>
      </c>
      <c r="D2897" s="238" t="s">
        <v>1532</v>
      </c>
      <c r="E2897" s="240">
        <v>10</v>
      </c>
      <c r="F2897" s="232">
        <v>14.57</v>
      </c>
      <c r="G2897" s="259">
        <f t="shared" si="336"/>
        <v>145.69999999999999</v>
      </c>
    </row>
    <row r="2898" spans="1:7" x14ac:dyDescent="0.2">
      <c r="A2898" s="266" t="s">
        <v>2176</v>
      </c>
      <c r="B2898" s="276" t="s">
        <v>2171</v>
      </c>
      <c r="C2898" s="237" t="s">
        <v>2172</v>
      </c>
      <c r="D2898" s="238" t="s">
        <v>1532</v>
      </c>
      <c r="E2898" s="240">
        <v>10</v>
      </c>
      <c r="F2898" s="232">
        <v>19.11</v>
      </c>
      <c r="G2898" s="259">
        <f t="shared" si="336"/>
        <v>191.1</v>
      </c>
    </row>
    <row r="2899" spans="1:7" ht="22.5" x14ac:dyDescent="0.2">
      <c r="A2899" s="266" t="s">
        <v>2179</v>
      </c>
      <c r="B2899" s="235" t="s">
        <v>3493</v>
      </c>
      <c r="C2899" s="237" t="s">
        <v>3494</v>
      </c>
      <c r="D2899" s="238" t="s">
        <v>28</v>
      </c>
      <c r="E2899" s="240">
        <v>0.02</v>
      </c>
      <c r="F2899" s="232">
        <f>G2896</f>
        <v>3407.64</v>
      </c>
      <c r="G2899" s="259">
        <f t="shared" si="336"/>
        <v>68.150000000000006</v>
      </c>
    </row>
    <row r="2900" spans="1:7" x14ac:dyDescent="0.2">
      <c r="A2900" s="225"/>
      <c r="B2900" s="226"/>
      <c r="C2900" s="227"/>
      <c r="D2900" s="228"/>
      <c r="E2900" s="229"/>
      <c r="F2900" s="232"/>
      <c r="G2900" s="231"/>
    </row>
    <row r="2901" spans="1:7" x14ac:dyDescent="0.2">
      <c r="A2901" s="225"/>
      <c r="B2901" s="226"/>
      <c r="C2901" s="227"/>
      <c r="D2901" s="228"/>
      <c r="E2901" s="229"/>
      <c r="F2901" s="232"/>
      <c r="G2901" s="231"/>
    </row>
    <row r="2902" spans="1:7" ht="52.5" x14ac:dyDescent="0.2">
      <c r="A2902" s="218" t="s">
        <v>3505</v>
      </c>
      <c r="B2902" s="219" t="s">
        <v>2244</v>
      </c>
      <c r="C2902" s="220" t="s">
        <v>3506</v>
      </c>
      <c r="D2902" s="221" t="s">
        <v>28</v>
      </c>
      <c r="E2902" s="222">
        <v>1</v>
      </c>
      <c r="F2902" s="223"/>
      <c r="G2902" s="224">
        <f>SUM(G2903:G2906)</f>
        <v>3880.9899999999993</v>
      </c>
    </row>
    <row r="2903" spans="1:7" ht="45" x14ac:dyDescent="0.2">
      <c r="A2903" s="266" t="s">
        <v>2170</v>
      </c>
      <c r="B2903" s="235" t="s">
        <v>328</v>
      </c>
      <c r="C2903" s="237" t="s">
        <v>3506</v>
      </c>
      <c r="D2903" s="238" t="s">
        <v>28</v>
      </c>
      <c r="E2903" s="240">
        <v>1</v>
      </c>
      <c r="F2903" s="232">
        <v>3474.7</v>
      </c>
      <c r="G2903" s="259">
        <f t="shared" ref="G2903:G2906" si="337">ROUND(E2903*F2903,2)</f>
        <v>3474.7</v>
      </c>
    </row>
    <row r="2904" spans="1:7" ht="22.5" x14ac:dyDescent="0.2">
      <c r="A2904" s="266" t="s">
        <v>2173</v>
      </c>
      <c r="B2904" s="276" t="s">
        <v>2971</v>
      </c>
      <c r="C2904" s="237" t="s">
        <v>2972</v>
      </c>
      <c r="D2904" s="238" t="s">
        <v>1532</v>
      </c>
      <c r="E2904" s="240">
        <v>10</v>
      </c>
      <c r="F2904" s="232">
        <v>14.57</v>
      </c>
      <c r="G2904" s="259">
        <f t="shared" si="337"/>
        <v>145.69999999999999</v>
      </c>
    </row>
    <row r="2905" spans="1:7" x14ac:dyDescent="0.2">
      <c r="A2905" s="266" t="s">
        <v>2176</v>
      </c>
      <c r="B2905" s="276" t="s">
        <v>2171</v>
      </c>
      <c r="C2905" s="237" t="s">
        <v>2172</v>
      </c>
      <c r="D2905" s="238" t="s">
        <v>1532</v>
      </c>
      <c r="E2905" s="240">
        <v>10</v>
      </c>
      <c r="F2905" s="232">
        <v>19.11</v>
      </c>
      <c r="G2905" s="259">
        <f t="shared" si="337"/>
        <v>191.1</v>
      </c>
    </row>
    <row r="2906" spans="1:7" ht="22.5" x14ac:dyDescent="0.2">
      <c r="A2906" s="266" t="s">
        <v>2179</v>
      </c>
      <c r="B2906" s="235" t="s">
        <v>3493</v>
      </c>
      <c r="C2906" s="237" t="s">
        <v>3494</v>
      </c>
      <c r="D2906" s="238" t="s">
        <v>28</v>
      </c>
      <c r="E2906" s="240">
        <v>0.02</v>
      </c>
      <c r="F2906" s="232">
        <f>G2903</f>
        <v>3474.7</v>
      </c>
      <c r="G2906" s="259">
        <f t="shared" si="337"/>
        <v>69.489999999999995</v>
      </c>
    </row>
    <row r="2907" spans="1:7" x14ac:dyDescent="0.2">
      <c r="A2907" s="225"/>
      <c r="B2907" s="226"/>
      <c r="C2907" s="227"/>
      <c r="D2907" s="228"/>
      <c r="E2907" s="229"/>
      <c r="F2907" s="232"/>
      <c r="G2907" s="231"/>
    </row>
    <row r="2908" spans="1:7" x14ac:dyDescent="0.2">
      <c r="A2908" s="225"/>
      <c r="B2908" s="226"/>
      <c r="C2908" s="227"/>
      <c r="D2908" s="228"/>
      <c r="E2908" s="229"/>
      <c r="F2908" s="232"/>
      <c r="G2908" s="231"/>
    </row>
    <row r="2909" spans="1:7" ht="52.5" x14ac:dyDescent="0.2">
      <c r="A2909" s="218" t="s">
        <v>3507</v>
      </c>
      <c r="B2909" s="219" t="s">
        <v>2244</v>
      </c>
      <c r="C2909" s="220" t="s">
        <v>3508</v>
      </c>
      <c r="D2909" s="221" t="s">
        <v>28</v>
      </c>
      <c r="E2909" s="222">
        <v>1</v>
      </c>
      <c r="F2909" s="223"/>
      <c r="G2909" s="224">
        <f>SUM(G2910:G2913)</f>
        <v>3824.6099999999997</v>
      </c>
    </row>
    <row r="2910" spans="1:7" ht="45" x14ac:dyDescent="0.2">
      <c r="A2910" s="266" t="s">
        <v>2170</v>
      </c>
      <c r="B2910" s="235" t="s">
        <v>328</v>
      </c>
      <c r="C2910" s="227" t="s">
        <v>3508</v>
      </c>
      <c r="D2910" s="238" t="s">
        <v>28</v>
      </c>
      <c r="E2910" s="240">
        <v>1</v>
      </c>
      <c r="F2910" s="232">
        <v>3419.42</v>
      </c>
      <c r="G2910" s="259">
        <f t="shared" ref="G2910:G2913" si="338">ROUND(E2910*F2910,2)</f>
        <v>3419.42</v>
      </c>
    </row>
    <row r="2911" spans="1:7" ht="22.5" x14ac:dyDescent="0.2">
      <c r="A2911" s="266" t="s">
        <v>2173</v>
      </c>
      <c r="B2911" s="276" t="s">
        <v>2971</v>
      </c>
      <c r="C2911" s="237" t="s">
        <v>2972</v>
      </c>
      <c r="D2911" s="238" t="s">
        <v>1532</v>
      </c>
      <c r="E2911" s="240">
        <v>10</v>
      </c>
      <c r="F2911" s="232">
        <v>14.57</v>
      </c>
      <c r="G2911" s="259">
        <f t="shared" si="338"/>
        <v>145.69999999999999</v>
      </c>
    </row>
    <row r="2912" spans="1:7" x14ac:dyDescent="0.2">
      <c r="A2912" s="266" t="s">
        <v>2176</v>
      </c>
      <c r="B2912" s="276" t="s">
        <v>2171</v>
      </c>
      <c r="C2912" s="237" t="s">
        <v>2172</v>
      </c>
      <c r="D2912" s="238" t="s">
        <v>1532</v>
      </c>
      <c r="E2912" s="240">
        <v>10</v>
      </c>
      <c r="F2912" s="232">
        <v>19.11</v>
      </c>
      <c r="G2912" s="259">
        <f t="shared" si="338"/>
        <v>191.1</v>
      </c>
    </row>
    <row r="2913" spans="1:7" ht="22.5" x14ac:dyDescent="0.2">
      <c r="A2913" s="266" t="s">
        <v>2179</v>
      </c>
      <c r="B2913" s="235" t="s">
        <v>3493</v>
      </c>
      <c r="C2913" s="237" t="s">
        <v>3494</v>
      </c>
      <c r="D2913" s="238" t="s">
        <v>28</v>
      </c>
      <c r="E2913" s="240">
        <v>0.02</v>
      </c>
      <c r="F2913" s="232">
        <f>G2910</f>
        <v>3419.42</v>
      </c>
      <c r="G2913" s="259">
        <f t="shared" si="338"/>
        <v>68.39</v>
      </c>
    </row>
    <row r="2914" spans="1:7" x14ac:dyDescent="0.2">
      <c r="A2914" s="225"/>
      <c r="B2914" s="226"/>
      <c r="C2914" s="227"/>
      <c r="D2914" s="228"/>
      <c r="E2914" s="229"/>
      <c r="F2914" s="232"/>
      <c r="G2914" s="231"/>
    </row>
    <row r="2915" spans="1:7" x14ac:dyDescent="0.2">
      <c r="A2915" s="225"/>
      <c r="B2915" s="226"/>
      <c r="C2915" s="227"/>
      <c r="D2915" s="228"/>
      <c r="E2915" s="229"/>
      <c r="F2915" s="232"/>
      <c r="G2915" s="231"/>
    </row>
    <row r="2916" spans="1:7" ht="52.5" x14ac:dyDescent="0.2">
      <c r="A2916" s="218" t="s">
        <v>1102</v>
      </c>
      <c r="B2916" s="219" t="s">
        <v>2244</v>
      </c>
      <c r="C2916" s="220" t="s">
        <v>859</v>
      </c>
      <c r="D2916" s="221" t="s">
        <v>28</v>
      </c>
      <c r="E2916" s="222">
        <v>1</v>
      </c>
      <c r="F2916" s="223"/>
      <c r="G2916" s="224">
        <f>SUM(G2917:G2920)</f>
        <v>6298.18</v>
      </c>
    </row>
    <row r="2917" spans="1:7" ht="45" x14ac:dyDescent="0.2">
      <c r="A2917" s="266" t="s">
        <v>2170</v>
      </c>
      <c r="B2917" s="235" t="s">
        <v>328</v>
      </c>
      <c r="C2917" s="227" t="s">
        <v>860</v>
      </c>
      <c r="D2917" s="238" t="s">
        <v>28</v>
      </c>
      <c r="E2917" s="240">
        <v>1</v>
      </c>
      <c r="F2917" s="232">
        <v>5646.37</v>
      </c>
      <c r="G2917" s="259">
        <f t="shared" ref="G2917:G2920" si="339">ROUND(E2917*F2917,2)</f>
        <v>5646.37</v>
      </c>
    </row>
    <row r="2918" spans="1:7" ht="22.5" x14ac:dyDescent="0.2">
      <c r="A2918" s="266" t="s">
        <v>2173</v>
      </c>
      <c r="B2918" s="276" t="s">
        <v>2971</v>
      </c>
      <c r="C2918" s="237" t="s">
        <v>2972</v>
      </c>
      <c r="D2918" s="238" t="s">
        <v>1532</v>
      </c>
      <c r="E2918" s="240">
        <v>16</v>
      </c>
      <c r="F2918" s="232">
        <v>14.57</v>
      </c>
      <c r="G2918" s="259">
        <f t="shared" si="339"/>
        <v>233.12</v>
      </c>
    </row>
    <row r="2919" spans="1:7" x14ac:dyDescent="0.2">
      <c r="A2919" s="266" t="s">
        <v>2176</v>
      </c>
      <c r="B2919" s="276" t="s">
        <v>2171</v>
      </c>
      <c r="C2919" s="237" t="s">
        <v>2172</v>
      </c>
      <c r="D2919" s="238" t="s">
        <v>1532</v>
      </c>
      <c r="E2919" s="240">
        <v>16</v>
      </c>
      <c r="F2919" s="232">
        <v>19.11</v>
      </c>
      <c r="G2919" s="259">
        <f t="shared" si="339"/>
        <v>305.76</v>
      </c>
    </row>
    <row r="2920" spans="1:7" ht="22.5" x14ac:dyDescent="0.2">
      <c r="A2920" s="266" t="s">
        <v>2179</v>
      </c>
      <c r="B2920" s="235" t="s">
        <v>3493</v>
      </c>
      <c r="C2920" s="237" t="s">
        <v>3494</v>
      </c>
      <c r="D2920" s="238" t="s">
        <v>28</v>
      </c>
      <c r="E2920" s="240">
        <v>0.02</v>
      </c>
      <c r="F2920" s="232">
        <f>G2917</f>
        <v>5646.37</v>
      </c>
      <c r="G2920" s="259">
        <f t="shared" si="339"/>
        <v>112.93</v>
      </c>
    </row>
    <row r="2921" spans="1:7" x14ac:dyDescent="0.2">
      <c r="A2921" s="225"/>
      <c r="B2921" s="226"/>
      <c r="C2921" s="227"/>
      <c r="D2921" s="228"/>
      <c r="E2921" s="229"/>
      <c r="F2921" s="232"/>
      <c r="G2921" s="231"/>
    </row>
    <row r="2922" spans="1:7" x14ac:dyDescent="0.2">
      <c r="A2922" s="225"/>
      <c r="B2922" s="226"/>
      <c r="C2922" s="227"/>
      <c r="D2922" s="228"/>
      <c r="E2922" s="229"/>
      <c r="F2922" s="232"/>
      <c r="G2922" s="231"/>
    </row>
    <row r="2923" spans="1:7" ht="52.5" x14ac:dyDescent="0.2">
      <c r="A2923" s="218" t="s">
        <v>1103</v>
      </c>
      <c r="B2923" s="219" t="s">
        <v>2244</v>
      </c>
      <c r="C2923" s="220" t="s">
        <v>860</v>
      </c>
      <c r="D2923" s="221" t="s">
        <v>28</v>
      </c>
      <c r="E2923" s="222">
        <v>1</v>
      </c>
      <c r="F2923" s="223"/>
      <c r="G2923" s="224">
        <f>SUM(G2924:G2927)</f>
        <v>6021.5199999999995</v>
      </c>
    </row>
    <row r="2924" spans="1:7" ht="45" x14ac:dyDescent="0.2">
      <c r="A2924" s="266" t="s">
        <v>2170</v>
      </c>
      <c r="B2924" s="235" t="s">
        <v>328</v>
      </c>
      <c r="C2924" s="237" t="s">
        <v>860</v>
      </c>
      <c r="D2924" s="238" t="s">
        <v>28</v>
      </c>
      <c r="E2924" s="240">
        <v>1</v>
      </c>
      <c r="F2924" s="232">
        <v>5408.16</v>
      </c>
      <c r="G2924" s="259">
        <f t="shared" ref="G2924:G2927" si="340">ROUND(E2924*F2924,2)</f>
        <v>5408.16</v>
      </c>
    </row>
    <row r="2925" spans="1:7" ht="22.5" x14ac:dyDescent="0.2">
      <c r="A2925" s="266" t="s">
        <v>2173</v>
      </c>
      <c r="B2925" s="276" t="s">
        <v>2971</v>
      </c>
      <c r="C2925" s="237" t="s">
        <v>2972</v>
      </c>
      <c r="D2925" s="238" t="s">
        <v>1532</v>
      </c>
      <c r="E2925" s="240">
        <v>15</v>
      </c>
      <c r="F2925" s="232">
        <v>14.57</v>
      </c>
      <c r="G2925" s="259">
        <f t="shared" si="340"/>
        <v>218.55</v>
      </c>
    </row>
    <row r="2926" spans="1:7" x14ac:dyDescent="0.2">
      <c r="A2926" s="266" t="s">
        <v>2176</v>
      </c>
      <c r="B2926" s="276" t="s">
        <v>2171</v>
      </c>
      <c r="C2926" s="237" t="s">
        <v>2172</v>
      </c>
      <c r="D2926" s="238" t="s">
        <v>1532</v>
      </c>
      <c r="E2926" s="240">
        <v>15</v>
      </c>
      <c r="F2926" s="232">
        <v>19.11</v>
      </c>
      <c r="G2926" s="259">
        <f t="shared" si="340"/>
        <v>286.64999999999998</v>
      </c>
    </row>
    <row r="2927" spans="1:7" ht="22.5" x14ac:dyDescent="0.2">
      <c r="A2927" s="266" t="s">
        <v>2179</v>
      </c>
      <c r="B2927" s="235" t="s">
        <v>3493</v>
      </c>
      <c r="C2927" s="237" t="s">
        <v>3494</v>
      </c>
      <c r="D2927" s="238" t="s">
        <v>28</v>
      </c>
      <c r="E2927" s="240">
        <v>0.02</v>
      </c>
      <c r="F2927" s="232">
        <f>G2924</f>
        <v>5408.16</v>
      </c>
      <c r="G2927" s="259">
        <f t="shared" si="340"/>
        <v>108.16</v>
      </c>
    </row>
    <row r="2928" spans="1:7" x14ac:dyDescent="0.2">
      <c r="A2928" s="225"/>
      <c r="B2928" s="226"/>
      <c r="C2928" s="227"/>
      <c r="D2928" s="228"/>
      <c r="E2928" s="229"/>
      <c r="F2928" s="232"/>
      <c r="G2928" s="231"/>
    </row>
    <row r="2929" spans="1:7" x14ac:dyDescent="0.2">
      <c r="A2929" s="225"/>
      <c r="B2929" s="226"/>
      <c r="C2929" s="227"/>
      <c r="D2929" s="228"/>
      <c r="E2929" s="229"/>
      <c r="F2929" s="232"/>
      <c r="G2929" s="231"/>
    </row>
    <row r="2930" spans="1:7" ht="52.5" x14ac:dyDescent="0.2">
      <c r="A2930" s="218" t="s">
        <v>1104</v>
      </c>
      <c r="B2930" s="219" t="s">
        <v>2244</v>
      </c>
      <c r="C2930" s="220" t="s">
        <v>861</v>
      </c>
      <c r="D2930" s="221" t="s">
        <v>28</v>
      </c>
      <c r="E2930" s="222">
        <v>1</v>
      </c>
      <c r="F2930" s="223"/>
      <c r="G2930" s="224">
        <f>SUM(G2931:G2934)</f>
        <v>4416.7700000000004</v>
      </c>
    </row>
    <row r="2931" spans="1:7" ht="45" x14ac:dyDescent="0.2">
      <c r="A2931" s="266" t="s">
        <v>2170</v>
      </c>
      <c r="B2931" s="235" t="s">
        <v>328</v>
      </c>
      <c r="C2931" s="237" t="s">
        <v>861</v>
      </c>
      <c r="D2931" s="238" t="s">
        <v>28</v>
      </c>
      <c r="E2931" s="240">
        <v>1</v>
      </c>
      <c r="F2931" s="232">
        <v>3966.95</v>
      </c>
      <c r="G2931" s="259">
        <f t="shared" ref="G2931:G2934" si="341">ROUND(E2931*F2931,2)</f>
        <v>3966.95</v>
      </c>
    </row>
    <row r="2932" spans="1:7" ht="22.5" x14ac:dyDescent="0.2">
      <c r="A2932" s="266" t="s">
        <v>2173</v>
      </c>
      <c r="B2932" s="276" t="s">
        <v>2971</v>
      </c>
      <c r="C2932" s="237" t="s">
        <v>2972</v>
      </c>
      <c r="D2932" s="238" t="s">
        <v>1532</v>
      </c>
      <c r="E2932" s="240">
        <v>11</v>
      </c>
      <c r="F2932" s="232">
        <v>14.57</v>
      </c>
      <c r="G2932" s="259">
        <f t="shared" si="341"/>
        <v>160.27000000000001</v>
      </c>
    </row>
    <row r="2933" spans="1:7" x14ac:dyDescent="0.2">
      <c r="A2933" s="266" t="s">
        <v>2176</v>
      </c>
      <c r="B2933" s="276" t="s">
        <v>2171</v>
      </c>
      <c r="C2933" s="237" t="s">
        <v>2172</v>
      </c>
      <c r="D2933" s="238" t="s">
        <v>1532</v>
      </c>
      <c r="E2933" s="240">
        <v>11</v>
      </c>
      <c r="F2933" s="232">
        <v>19.11</v>
      </c>
      <c r="G2933" s="259">
        <f t="shared" si="341"/>
        <v>210.21</v>
      </c>
    </row>
    <row r="2934" spans="1:7" ht="22.5" x14ac:dyDescent="0.2">
      <c r="A2934" s="266" t="s">
        <v>2179</v>
      </c>
      <c r="B2934" s="235" t="s">
        <v>3493</v>
      </c>
      <c r="C2934" s="237" t="s">
        <v>3494</v>
      </c>
      <c r="D2934" s="238" t="s">
        <v>28</v>
      </c>
      <c r="E2934" s="240">
        <v>0.02</v>
      </c>
      <c r="F2934" s="232">
        <f>G2931</f>
        <v>3966.95</v>
      </c>
      <c r="G2934" s="259">
        <f t="shared" si="341"/>
        <v>79.34</v>
      </c>
    </row>
    <row r="2935" spans="1:7" x14ac:dyDescent="0.2">
      <c r="A2935" s="225"/>
      <c r="B2935" s="226"/>
      <c r="C2935" s="227"/>
      <c r="D2935" s="228"/>
      <c r="E2935" s="229"/>
      <c r="F2935" s="232"/>
      <c r="G2935" s="231"/>
    </row>
    <row r="2936" spans="1:7" x14ac:dyDescent="0.2">
      <c r="A2936" s="225"/>
      <c r="B2936" s="226"/>
      <c r="C2936" s="227"/>
      <c r="D2936" s="228"/>
      <c r="E2936" s="229"/>
      <c r="F2936" s="232"/>
      <c r="G2936" s="231"/>
    </row>
    <row r="2937" spans="1:7" ht="52.5" x14ac:dyDescent="0.2">
      <c r="A2937" s="218" t="s">
        <v>1105</v>
      </c>
      <c r="B2937" s="219" t="s">
        <v>2244</v>
      </c>
      <c r="C2937" s="220" t="s">
        <v>862</v>
      </c>
      <c r="D2937" s="221" t="s">
        <v>28</v>
      </c>
      <c r="E2937" s="222">
        <v>1</v>
      </c>
      <c r="F2937" s="223"/>
      <c r="G2937" s="224">
        <f>SUM(G2938:G2941)</f>
        <v>5584.79</v>
      </c>
    </row>
    <row r="2938" spans="1:7" ht="45" x14ac:dyDescent="0.2">
      <c r="A2938" s="266" t="s">
        <v>2170</v>
      </c>
      <c r="B2938" s="235" t="s">
        <v>328</v>
      </c>
      <c r="C2938" s="237" t="s">
        <v>862</v>
      </c>
      <c r="D2938" s="238" t="s">
        <v>28</v>
      </c>
      <c r="E2938" s="240">
        <v>1</v>
      </c>
      <c r="F2938" s="232">
        <v>5013.01</v>
      </c>
      <c r="G2938" s="259">
        <f t="shared" ref="G2938:G2941" si="342">ROUND(E2938*F2938,2)</f>
        <v>5013.01</v>
      </c>
    </row>
    <row r="2939" spans="1:7" ht="22.5" x14ac:dyDescent="0.2">
      <c r="A2939" s="266" t="s">
        <v>2173</v>
      </c>
      <c r="B2939" s="276" t="s">
        <v>2971</v>
      </c>
      <c r="C2939" s="237" t="s">
        <v>2972</v>
      </c>
      <c r="D2939" s="238" t="s">
        <v>1532</v>
      </c>
      <c r="E2939" s="240">
        <v>14</v>
      </c>
      <c r="F2939" s="232">
        <v>14.57</v>
      </c>
      <c r="G2939" s="259">
        <f t="shared" si="342"/>
        <v>203.98</v>
      </c>
    </row>
    <row r="2940" spans="1:7" x14ac:dyDescent="0.2">
      <c r="A2940" s="266" t="s">
        <v>2176</v>
      </c>
      <c r="B2940" s="276" t="s">
        <v>2171</v>
      </c>
      <c r="C2940" s="237" t="s">
        <v>2172</v>
      </c>
      <c r="D2940" s="238" t="s">
        <v>1532</v>
      </c>
      <c r="E2940" s="240">
        <v>14</v>
      </c>
      <c r="F2940" s="232">
        <v>19.11</v>
      </c>
      <c r="G2940" s="259">
        <f t="shared" si="342"/>
        <v>267.54000000000002</v>
      </c>
    </row>
    <row r="2941" spans="1:7" ht="22.5" x14ac:dyDescent="0.2">
      <c r="A2941" s="266" t="s">
        <v>2179</v>
      </c>
      <c r="B2941" s="235" t="s">
        <v>3493</v>
      </c>
      <c r="C2941" s="237" t="s">
        <v>3494</v>
      </c>
      <c r="D2941" s="238" t="s">
        <v>28</v>
      </c>
      <c r="E2941" s="240">
        <v>0.02</v>
      </c>
      <c r="F2941" s="232">
        <f>G2938</f>
        <v>5013.01</v>
      </c>
      <c r="G2941" s="259">
        <f t="shared" si="342"/>
        <v>100.26</v>
      </c>
    </row>
    <row r="2942" spans="1:7" x14ac:dyDescent="0.2">
      <c r="A2942" s="225"/>
      <c r="B2942" s="226"/>
      <c r="C2942" s="227"/>
      <c r="D2942" s="228"/>
      <c r="E2942" s="229"/>
      <c r="F2942" s="232"/>
      <c r="G2942" s="231"/>
    </row>
    <row r="2943" spans="1:7" x14ac:dyDescent="0.2">
      <c r="A2943" s="225"/>
      <c r="B2943" s="226"/>
      <c r="C2943" s="227"/>
      <c r="D2943" s="228"/>
      <c r="E2943" s="229"/>
      <c r="F2943" s="232"/>
      <c r="G2943" s="231"/>
    </row>
    <row r="2944" spans="1:7" ht="52.5" x14ac:dyDescent="0.2">
      <c r="A2944" s="218" t="s">
        <v>1106</v>
      </c>
      <c r="B2944" s="219" t="s">
        <v>2244</v>
      </c>
      <c r="C2944" s="220" t="s">
        <v>863</v>
      </c>
      <c r="D2944" s="221" t="s">
        <v>28</v>
      </c>
      <c r="E2944" s="222">
        <v>1</v>
      </c>
      <c r="F2944" s="223"/>
      <c r="G2944" s="224">
        <f>SUM(G2945:G2948)</f>
        <v>7989.1399999999994</v>
      </c>
    </row>
    <row r="2945" spans="1:7" ht="45" x14ac:dyDescent="0.2">
      <c r="A2945" s="266" t="s">
        <v>2170</v>
      </c>
      <c r="B2945" s="235" t="s">
        <v>328</v>
      </c>
      <c r="C2945" s="237" t="s">
        <v>863</v>
      </c>
      <c r="D2945" s="238" t="s">
        <v>28</v>
      </c>
      <c r="E2945" s="240">
        <v>1</v>
      </c>
      <c r="F2945" s="232">
        <v>7172.1</v>
      </c>
      <c r="G2945" s="259">
        <f t="shared" ref="G2945:G2948" si="343">ROUND(E2945*F2945,2)</f>
        <v>7172.1</v>
      </c>
    </row>
    <row r="2946" spans="1:7" ht="22.5" x14ac:dyDescent="0.2">
      <c r="A2946" s="266" t="s">
        <v>2173</v>
      </c>
      <c r="B2946" s="276" t="s">
        <v>2971</v>
      </c>
      <c r="C2946" s="237" t="s">
        <v>2972</v>
      </c>
      <c r="D2946" s="238" t="s">
        <v>1532</v>
      </c>
      <c r="E2946" s="240">
        <v>20</v>
      </c>
      <c r="F2946" s="232">
        <v>14.57</v>
      </c>
      <c r="G2946" s="259">
        <f t="shared" si="343"/>
        <v>291.39999999999998</v>
      </c>
    </row>
    <row r="2947" spans="1:7" x14ac:dyDescent="0.2">
      <c r="A2947" s="266" t="s">
        <v>2176</v>
      </c>
      <c r="B2947" s="276" t="s">
        <v>2171</v>
      </c>
      <c r="C2947" s="237" t="s">
        <v>2172</v>
      </c>
      <c r="D2947" s="238" t="s">
        <v>1532</v>
      </c>
      <c r="E2947" s="240">
        <v>20</v>
      </c>
      <c r="F2947" s="232">
        <v>19.11</v>
      </c>
      <c r="G2947" s="259">
        <f t="shared" si="343"/>
        <v>382.2</v>
      </c>
    </row>
    <row r="2948" spans="1:7" ht="22.5" x14ac:dyDescent="0.2">
      <c r="A2948" s="266" t="s">
        <v>2179</v>
      </c>
      <c r="B2948" s="235" t="s">
        <v>3493</v>
      </c>
      <c r="C2948" s="237" t="s">
        <v>3494</v>
      </c>
      <c r="D2948" s="238" t="s">
        <v>28</v>
      </c>
      <c r="E2948" s="240">
        <v>0.02</v>
      </c>
      <c r="F2948" s="232">
        <f>G2945</f>
        <v>7172.1</v>
      </c>
      <c r="G2948" s="259">
        <f t="shared" si="343"/>
        <v>143.44</v>
      </c>
    </row>
    <row r="2949" spans="1:7" x14ac:dyDescent="0.2">
      <c r="A2949" s="225"/>
      <c r="B2949" s="226"/>
      <c r="C2949" s="227"/>
      <c r="D2949" s="228"/>
      <c r="E2949" s="229"/>
      <c r="F2949" s="232"/>
      <c r="G2949" s="231"/>
    </row>
    <row r="2950" spans="1:7" x14ac:dyDescent="0.2">
      <c r="A2950" s="225"/>
      <c r="B2950" s="226"/>
      <c r="C2950" s="227"/>
      <c r="D2950" s="228"/>
      <c r="E2950" s="229"/>
      <c r="F2950" s="232"/>
      <c r="G2950" s="231"/>
    </row>
    <row r="2951" spans="1:7" ht="52.5" x14ac:dyDescent="0.2">
      <c r="A2951" s="218" t="s">
        <v>1107</v>
      </c>
      <c r="B2951" s="219" t="s">
        <v>2244</v>
      </c>
      <c r="C2951" s="220" t="s">
        <v>864</v>
      </c>
      <c r="D2951" s="221" t="s">
        <v>28</v>
      </c>
      <c r="E2951" s="222">
        <v>1</v>
      </c>
      <c r="F2951" s="223"/>
      <c r="G2951" s="224">
        <f>SUM(G2952:G2955)</f>
        <v>4728.9399999999996</v>
      </c>
    </row>
    <row r="2952" spans="1:7" ht="45" x14ac:dyDescent="0.2">
      <c r="A2952" s="266" t="s">
        <v>2170</v>
      </c>
      <c r="B2952" s="235" t="s">
        <v>328</v>
      </c>
      <c r="C2952" s="237" t="s">
        <v>864</v>
      </c>
      <c r="D2952" s="238" t="s">
        <v>28</v>
      </c>
      <c r="E2952" s="240">
        <v>1</v>
      </c>
      <c r="F2952" s="232">
        <v>4239.9799999999996</v>
      </c>
      <c r="G2952" s="259">
        <f t="shared" ref="G2952:G2955" si="344">ROUND(E2952*F2952,2)</f>
        <v>4239.9799999999996</v>
      </c>
    </row>
    <row r="2953" spans="1:7" ht="22.5" x14ac:dyDescent="0.2">
      <c r="A2953" s="266" t="s">
        <v>2173</v>
      </c>
      <c r="B2953" s="276" t="s">
        <v>2971</v>
      </c>
      <c r="C2953" s="237" t="s">
        <v>2972</v>
      </c>
      <c r="D2953" s="238" t="s">
        <v>1532</v>
      </c>
      <c r="E2953" s="240">
        <v>12</v>
      </c>
      <c r="F2953" s="232">
        <v>14.57</v>
      </c>
      <c r="G2953" s="259">
        <f t="shared" si="344"/>
        <v>174.84</v>
      </c>
    </row>
    <row r="2954" spans="1:7" x14ac:dyDescent="0.2">
      <c r="A2954" s="266" t="s">
        <v>2176</v>
      </c>
      <c r="B2954" s="276" t="s">
        <v>2171</v>
      </c>
      <c r="C2954" s="237" t="s">
        <v>2172</v>
      </c>
      <c r="D2954" s="238" t="s">
        <v>1532</v>
      </c>
      <c r="E2954" s="240">
        <v>12</v>
      </c>
      <c r="F2954" s="232">
        <v>19.11</v>
      </c>
      <c r="G2954" s="259">
        <f t="shared" si="344"/>
        <v>229.32</v>
      </c>
    </row>
    <row r="2955" spans="1:7" ht="22.5" x14ac:dyDescent="0.2">
      <c r="A2955" s="266" t="s">
        <v>2179</v>
      </c>
      <c r="B2955" s="235" t="s">
        <v>3493</v>
      </c>
      <c r="C2955" s="237" t="s">
        <v>3494</v>
      </c>
      <c r="D2955" s="238" t="s">
        <v>28</v>
      </c>
      <c r="E2955" s="240">
        <v>0.02</v>
      </c>
      <c r="F2955" s="232">
        <f>G2952</f>
        <v>4239.9799999999996</v>
      </c>
      <c r="G2955" s="259">
        <f t="shared" si="344"/>
        <v>84.8</v>
      </c>
    </row>
    <row r="2956" spans="1:7" x14ac:dyDescent="0.2">
      <c r="A2956" s="225"/>
      <c r="B2956" s="226"/>
      <c r="C2956" s="227"/>
      <c r="D2956" s="228"/>
      <c r="E2956" s="229"/>
      <c r="F2956" s="232"/>
      <c r="G2956" s="231"/>
    </row>
    <row r="2957" spans="1:7" x14ac:dyDescent="0.2">
      <c r="A2957" s="225"/>
      <c r="B2957" s="226"/>
      <c r="C2957" s="227"/>
      <c r="D2957" s="228"/>
      <c r="E2957" s="229"/>
      <c r="F2957" s="232"/>
      <c r="G2957" s="231"/>
    </row>
    <row r="2958" spans="1:7" ht="52.5" x14ac:dyDescent="0.2">
      <c r="A2958" s="218" t="s">
        <v>1108</v>
      </c>
      <c r="B2958" s="219" t="s">
        <v>2244</v>
      </c>
      <c r="C2958" s="220" t="s">
        <v>865</v>
      </c>
      <c r="D2958" s="221" t="s">
        <v>28</v>
      </c>
      <c r="E2958" s="222">
        <v>1</v>
      </c>
      <c r="F2958" s="223"/>
      <c r="G2958" s="224">
        <f>SUM(G2959:G2962)</f>
        <v>8684.92</v>
      </c>
    </row>
    <row r="2959" spans="1:7" ht="45" x14ac:dyDescent="0.2">
      <c r="A2959" s="266" t="s">
        <v>2170</v>
      </c>
      <c r="B2959" s="235" t="s">
        <v>328</v>
      </c>
      <c r="C2959" s="237" t="s">
        <v>865</v>
      </c>
      <c r="D2959" s="238" t="s">
        <v>28</v>
      </c>
      <c r="E2959" s="240">
        <v>1</v>
      </c>
      <c r="F2959" s="232">
        <v>7788.2</v>
      </c>
      <c r="G2959" s="259">
        <f t="shared" ref="G2959:G2962" si="345">ROUND(E2959*F2959,2)</f>
        <v>7788.2</v>
      </c>
    </row>
    <row r="2960" spans="1:7" ht="22.5" x14ac:dyDescent="0.2">
      <c r="A2960" s="266" t="s">
        <v>2173</v>
      </c>
      <c r="B2960" s="276" t="s">
        <v>2971</v>
      </c>
      <c r="C2960" s="237" t="s">
        <v>2972</v>
      </c>
      <c r="D2960" s="238" t="s">
        <v>1532</v>
      </c>
      <c r="E2960" s="240">
        <v>22</v>
      </c>
      <c r="F2960" s="232">
        <v>14.57</v>
      </c>
      <c r="G2960" s="259">
        <f t="shared" si="345"/>
        <v>320.54000000000002</v>
      </c>
    </row>
    <row r="2961" spans="1:7" x14ac:dyDescent="0.2">
      <c r="A2961" s="266" t="s">
        <v>2176</v>
      </c>
      <c r="B2961" s="276" t="s">
        <v>2171</v>
      </c>
      <c r="C2961" s="237" t="s">
        <v>2172</v>
      </c>
      <c r="D2961" s="238" t="s">
        <v>1532</v>
      </c>
      <c r="E2961" s="240">
        <v>22</v>
      </c>
      <c r="F2961" s="232">
        <v>19.11</v>
      </c>
      <c r="G2961" s="259">
        <f t="shared" si="345"/>
        <v>420.42</v>
      </c>
    </row>
    <row r="2962" spans="1:7" ht="22.5" x14ac:dyDescent="0.2">
      <c r="A2962" s="266" t="s">
        <v>2179</v>
      </c>
      <c r="B2962" s="235" t="s">
        <v>3493</v>
      </c>
      <c r="C2962" s="237" t="s">
        <v>3494</v>
      </c>
      <c r="D2962" s="238" t="s">
        <v>28</v>
      </c>
      <c r="E2962" s="240">
        <v>0.02</v>
      </c>
      <c r="F2962" s="232">
        <f>G2959</f>
        <v>7788.2</v>
      </c>
      <c r="G2962" s="259">
        <f t="shared" si="345"/>
        <v>155.76</v>
      </c>
    </row>
    <row r="2963" spans="1:7" x14ac:dyDescent="0.2">
      <c r="A2963" s="225"/>
      <c r="B2963" s="226"/>
      <c r="C2963" s="227"/>
      <c r="D2963" s="228"/>
      <c r="E2963" s="229"/>
      <c r="F2963" s="232"/>
      <c r="G2963" s="231"/>
    </row>
    <row r="2964" spans="1:7" x14ac:dyDescent="0.2">
      <c r="A2964" s="225"/>
      <c r="B2964" s="226"/>
      <c r="C2964" s="227"/>
      <c r="D2964" s="228"/>
      <c r="E2964" s="229"/>
      <c r="F2964" s="232"/>
      <c r="G2964" s="231"/>
    </row>
    <row r="2965" spans="1:7" ht="52.5" x14ac:dyDescent="0.2">
      <c r="A2965" s="218" t="s">
        <v>1109</v>
      </c>
      <c r="B2965" s="219" t="s">
        <v>2244</v>
      </c>
      <c r="C2965" s="220" t="s">
        <v>866</v>
      </c>
      <c r="D2965" s="221" t="s">
        <v>28</v>
      </c>
      <c r="E2965" s="222">
        <v>1</v>
      </c>
      <c r="F2965" s="223"/>
      <c r="G2965" s="224">
        <f>SUM(G2966:G2969)</f>
        <v>6726.9699999999993</v>
      </c>
    </row>
    <row r="2966" spans="1:7" ht="45" x14ac:dyDescent="0.2">
      <c r="A2966" s="266" t="s">
        <v>2170</v>
      </c>
      <c r="B2966" s="235" t="s">
        <v>328</v>
      </c>
      <c r="C2966" s="237" t="s">
        <v>866</v>
      </c>
      <c r="D2966" s="238" t="s">
        <v>28</v>
      </c>
      <c r="E2966" s="240">
        <v>1</v>
      </c>
      <c r="F2966" s="232">
        <v>6033.74</v>
      </c>
      <c r="G2966" s="259">
        <f t="shared" ref="G2966:G2969" si="346">ROUND(E2966*F2966,2)</f>
        <v>6033.74</v>
      </c>
    </row>
    <row r="2967" spans="1:7" ht="22.5" x14ac:dyDescent="0.2">
      <c r="A2967" s="266" t="s">
        <v>2173</v>
      </c>
      <c r="B2967" s="276" t="s">
        <v>2971</v>
      </c>
      <c r="C2967" s="237" t="s">
        <v>2972</v>
      </c>
      <c r="D2967" s="238" t="s">
        <v>1532</v>
      </c>
      <c r="E2967" s="240">
        <v>17</v>
      </c>
      <c r="F2967" s="232">
        <v>14.57</v>
      </c>
      <c r="G2967" s="259">
        <f t="shared" si="346"/>
        <v>247.69</v>
      </c>
    </row>
    <row r="2968" spans="1:7" x14ac:dyDescent="0.2">
      <c r="A2968" s="266" t="s">
        <v>2176</v>
      </c>
      <c r="B2968" s="276" t="s">
        <v>2171</v>
      </c>
      <c r="C2968" s="237" t="s">
        <v>2172</v>
      </c>
      <c r="D2968" s="238" t="s">
        <v>1532</v>
      </c>
      <c r="E2968" s="240">
        <v>17</v>
      </c>
      <c r="F2968" s="232">
        <v>19.11</v>
      </c>
      <c r="G2968" s="259">
        <f t="shared" si="346"/>
        <v>324.87</v>
      </c>
    </row>
    <row r="2969" spans="1:7" ht="22.5" x14ac:dyDescent="0.2">
      <c r="A2969" s="266" t="s">
        <v>2179</v>
      </c>
      <c r="B2969" s="235" t="s">
        <v>3493</v>
      </c>
      <c r="C2969" s="237" t="s">
        <v>3494</v>
      </c>
      <c r="D2969" s="238" t="s">
        <v>28</v>
      </c>
      <c r="E2969" s="240">
        <v>0.02</v>
      </c>
      <c r="F2969" s="232">
        <f>G2966</f>
        <v>6033.74</v>
      </c>
      <c r="G2969" s="259">
        <f t="shared" si="346"/>
        <v>120.67</v>
      </c>
    </row>
    <row r="2970" spans="1:7" x14ac:dyDescent="0.2">
      <c r="A2970" s="225"/>
      <c r="B2970" s="226"/>
      <c r="C2970" s="227"/>
      <c r="D2970" s="228"/>
      <c r="E2970" s="229"/>
      <c r="F2970" s="232"/>
      <c r="G2970" s="231"/>
    </row>
    <row r="2971" spans="1:7" x14ac:dyDescent="0.2">
      <c r="A2971" s="225"/>
      <c r="B2971" s="226"/>
      <c r="C2971" s="227"/>
      <c r="D2971" s="228"/>
      <c r="E2971" s="229"/>
      <c r="F2971" s="232"/>
      <c r="G2971" s="231"/>
    </row>
    <row r="2972" spans="1:7" ht="52.5" x14ac:dyDescent="0.2">
      <c r="A2972" s="218" t="s">
        <v>1110</v>
      </c>
      <c r="B2972" s="219" t="s">
        <v>2244</v>
      </c>
      <c r="C2972" s="220" t="s">
        <v>867</v>
      </c>
      <c r="D2972" s="221" t="s">
        <v>28</v>
      </c>
      <c r="E2972" s="222">
        <v>1</v>
      </c>
      <c r="F2972" s="223"/>
      <c r="G2972" s="224">
        <f>SUM(G2973:G2976)</f>
        <v>6893.7099999999991</v>
      </c>
    </row>
    <row r="2973" spans="1:7" ht="45" x14ac:dyDescent="0.2">
      <c r="A2973" s="266" t="s">
        <v>2170</v>
      </c>
      <c r="B2973" s="235" t="s">
        <v>328</v>
      </c>
      <c r="C2973" s="237" t="s">
        <v>867</v>
      </c>
      <c r="D2973" s="238" t="s">
        <v>28</v>
      </c>
      <c r="E2973" s="240">
        <v>1</v>
      </c>
      <c r="F2973" s="232">
        <v>6197.21</v>
      </c>
      <c r="G2973" s="259">
        <f t="shared" ref="G2973:G2976" si="347">ROUND(E2973*F2973,2)</f>
        <v>6197.21</v>
      </c>
    </row>
    <row r="2974" spans="1:7" ht="22.5" x14ac:dyDescent="0.2">
      <c r="A2974" s="266" t="s">
        <v>2173</v>
      </c>
      <c r="B2974" s="276" t="s">
        <v>2971</v>
      </c>
      <c r="C2974" s="237" t="s">
        <v>2972</v>
      </c>
      <c r="D2974" s="238" t="s">
        <v>1532</v>
      </c>
      <c r="E2974" s="240">
        <v>17</v>
      </c>
      <c r="F2974" s="232">
        <v>14.57</v>
      </c>
      <c r="G2974" s="259">
        <f t="shared" si="347"/>
        <v>247.69</v>
      </c>
    </row>
    <row r="2975" spans="1:7" x14ac:dyDescent="0.2">
      <c r="A2975" s="266" t="s">
        <v>2176</v>
      </c>
      <c r="B2975" s="276" t="s">
        <v>2171</v>
      </c>
      <c r="C2975" s="237" t="s">
        <v>2172</v>
      </c>
      <c r="D2975" s="238" t="s">
        <v>1532</v>
      </c>
      <c r="E2975" s="240">
        <v>17</v>
      </c>
      <c r="F2975" s="232">
        <v>19.11</v>
      </c>
      <c r="G2975" s="259">
        <f t="shared" si="347"/>
        <v>324.87</v>
      </c>
    </row>
    <row r="2976" spans="1:7" ht="22.5" x14ac:dyDescent="0.2">
      <c r="A2976" s="266" t="s">
        <v>2179</v>
      </c>
      <c r="B2976" s="235" t="s">
        <v>3493</v>
      </c>
      <c r="C2976" s="237" t="s">
        <v>3494</v>
      </c>
      <c r="D2976" s="238" t="s">
        <v>28</v>
      </c>
      <c r="E2976" s="240">
        <v>0.02</v>
      </c>
      <c r="F2976" s="232">
        <f>G2973</f>
        <v>6197.21</v>
      </c>
      <c r="G2976" s="259">
        <f t="shared" si="347"/>
        <v>123.94</v>
      </c>
    </row>
    <row r="2977" spans="1:7" x14ac:dyDescent="0.2">
      <c r="A2977" s="225"/>
      <c r="B2977" s="226"/>
      <c r="C2977" s="227"/>
      <c r="D2977" s="228"/>
      <c r="E2977" s="229"/>
      <c r="F2977" s="232"/>
      <c r="G2977" s="231"/>
    </row>
    <row r="2978" spans="1:7" x14ac:dyDescent="0.2">
      <c r="A2978" s="225"/>
      <c r="B2978" s="226"/>
      <c r="C2978" s="227"/>
      <c r="D2978" s="228"/>
      <c r="E2978" s="229"/>
      <c r="F2978" s="232"/>
      <c r="G2978" s="231"/>
    </row>
    <row r="2979" spans="1:7" ht="52.5" x14ac:dyDescent="0.2">
      <c r="A2979" s="218" t="s">
        <v>1111</v>
      </c>
      <c r="B2979" s="219" t="s">
        <v>2244</v>
      </c>
      <c r="C2979" s="220" t="s">
        <v>868</v>
      </c>
      <c r="D2979" s="221" t="s">
        <v>28</v>
      </c>
      <c r="E2979" s="222">
        <v>1</v>
      </c>
      <c r="F2979" s="223"/>
      <c r="G2979" s="224">
        <f>SUM(G2980:G2983)</f>
        <v>12552.16</v>
      </c>
    </row>
    <row r="2980" spans="1:7" ht="45" x14ac:dyDescent="0.2">
      <c r="A2980" s="266" t="s">
        <v>2170</v>
      </c>
      <c r="B2980" s="235" t="s">
        <v>328</v>
      </c>
      <c r="C2980" s="237" t="s">
        <v>868</v>
      </c>
      <c r="D2980" s="238" t="s">
        <v>28</v>
      </c>
      <c r="E2980" s="240">
        <v>1</v>
      </c>
      <c r="F2980" s="232">
        <v>11282.43</v>
      </c>
      <c r="G2980" s="259">
        <f t="shared" ref="G2980:G2983" si="348">ROUND(E2980*F2980,2)</f>
        <v>11282.43</v>
      </c>
    </row>
    <row r="2981" spans="1:7" ht="22.5" x14ac:dyDescent="0.2">
      <c r="A2981" s="266" t="s">
        <v>2173</v>
      </c>
      <c r="B2981" s="276" t="s">
        <v>2971</v>
      </c>
      <c r="C2981" s="237" t="s">
        <v>2972</v>
      </c>
      <c r="D2981" s="238" t="s">
        <v>1532</v>
      </c>
      <c r="E2981" s="240">
        <v>31</v>
      </c>
      <c r="F2981" s="232">
        <v>14.57</v>
      </c>
      <c r="G2981" s="259">
        <f t="shared" si="348"/>
        <v>451.67</v>
      </c>
    </row>
    <row r="2982" spans="1:7" x14ac:dyDescent="0.2">
      <c r="A2982" s="266" t="s">
        <v>2176</v>
      </c>
      <c r="B2982" s="276" t="s">
        <v>2171</v>
      </c>
      <c r="C2982" s="237" t="s">
        <v>2172</v>
      </c>
      <c r="D2982" s="238" t="s">
        <v>1532</v>
      </c>
      <c r="E2982" s="240">
        <v>31</v>
      </c>
      <c r="F2982" s="232">
        <v>19.11</v>
      </c>
      <c r="G2982" s="259">
        <f t="shared" si="348"/>
        <v>592.41</v>
      </c>
    </row>
    <row r="2983" spans="1:7" ht="22.5" x14ac:dyDescent="0.2">
      <c r="A2983" s="266" t="s">
        <v>2179</v>
      </c>
      <c r="B2983" s="235" t="s">
        <v>3493</v>
      </c>
      <c r="C2983" s="237" t="s">
        <v>3494</v>
      </c>
      <c r="D2983" s="238" t="s">
        <v>28</v>
      </c>
      <c r="E2983" s="240">
        <v>0.02</v>
      </c>
      <c r="F2983" s="232">
        <f>G2980</f>
        <v>11282.43</v>
      </c>
      <c r="G2983" s="259">
        <f t="shared" si="348"/>
        <v>225.65</v>
      </c>
    </row>
    <row r="2984" spans="1:7" x14ac:dyDescent="0.2">
      <c r="A2984" s="225"/>
      <c r="B2984" s="226"/>
      <c r="C2984" s="227"/>
      <c r="D2984" s="228"/>
      <c r="E2984" s="229"/>
      <c r="F2984" s="232"/>
      <c r="G2984" s="231"/>
    </row>
    <row r="2985" spans="1:7" x14ac:dyDescent="0.2">
      <c r="A2985" s="225"/>
      <c r="B2985" s="226"/>
      <c r="C2985" s="227"/>
      <c r="D2985" s="228"/>
      <c r="E2985" s="229"/>
      <c r="F2985" s="232"/>
      <c r="G2985" s="231"/>
    </row>
    <row r="2986" spans="1:7" ht="52.5" x14ac:dyDescent="0.2">
      <c r="A2986" s="218" t="s">
        <v>1112</v>
      </c>
      <c r="B2986" s="219" t="s">
        <v>2244</v>
      </c>
      <c r="C2986" s="220" t="s">
        <v>869</v>
      </c>
      <c r="D2986" s="221" t="s">
        <v>28</v>
      </c>
      <c r="E2986" s="222">
        <v>1</v>
      </c>
      <c r="F2986" s="223"/>
      <c r="G2986" s="224">
        <f>SUM(G2987:G2990)</f>
        <v>10468.140000000001</v>
      </c>
    </row>
    <row r="2987" spans="1:7" ht="45" x14ac:dyDescent="0.2">
      <c r="A2987" s="266" t="s">
        <v>2170</v>
      </c>
      <c r="B2987" s="235" t="s">
        <v>328</v>
      </c>
      <c r="C2987" s="237" t="s">
        <v>869</v>
      </c>
      <c r="D2987" s="238" t="s">
        <v>28</v>
      </c>
      <c r="E2987" s="240">
        <v>1</v>
      </c>
      <c r="F2987" s="232">
        <v>9404.3700000000008</v>
      </c>
      <c r="G2987" s="259">
        <f t="shared" ref="G2987:G2990" si="349">ROUND(E2987*F2987,2)</f>
        <v>9404.3700000000008</v>
      </c>
    </row>
    <row r="2988" spans="1:7" ht="22.5" x14ac:dyDescent="0.2">
      <c r="A2988" s="266" t="s">
        <v>2173</v>
      </c>
      <c r="B2988" s="276" t="s">
        <v>2971</v>
      </c>
      <c r="C2988" s="237" t="s">
        <v>2972</v>
      </c>
      <c r="D2988" s="238" t="s">
        <v>1532</v>
      </c>
      <c r="E2988" s="240">
        <v>26</v>
      </c>
      <c r="F2988" s="232">
        <v>14.57</v>
      </c>
      <c r="G2988" s="259">
        <f t="shared" si="349"/>
        <v>378.82</v>
      </c>
    </row>
    <row r="2989" spans="1:7" x14ac:dyDescent="0.2">
      <c r="A2989" s="266" t="s">
        <v>2176</v>
      </c>
      <c r="B2989" s="276" t="s">
        <v>2171</v>
      </c>
      <c r="C2989" s="237" t="s">
        <v>2172</v>
      </c>
      <c r="D2989" s="238" t="s">
        <v>1532</v>
      </c>
      <c r="E2989" s="240">
        <v>26</v>
      </c>
      <c r="F2989" s="232">
        <v>19.11</v>
      </c>
      <c r="G2989" s="259">
        <f t="shared" si="349"/>
        <v>496.86</v>
      </c>
    </row>
    <row r="2990" spans="1:7" ht="22.5" x14ac:dyDescent="0.2">
      <c r="A2990" s="266" t="s">
        <v>2179</v>
      </c>
      <c r="B2990" s="235" t="s">
        <v>3493</v>
      </c>
      <c r="C2990" s="237" t="s">
        <v>3494</v>
      </c>
      <c r="D2990" s="238" t="s">
        <v>28</v>
      </c>
      <c r="E2990" s="240">
        <v>0.02</v>
      </c>
      <c r="F2990" s="232">
        <f>G2987</f>
        <v>9404.3700000000008</v>
      </c>
      <c r="G2990" s="259">
        <f t="shared" si="349"/>
        <v>188.09</v>
      </c>
    </row>
    <row r="2991" spans="1:7" x14ac:dyDescent="0.2">
      <c r="A2991" s="225"/>
      <c r="B2991" s="226"/>
      <c r="C2991" s="227"/>
      <c r="D2991" s="228"/>
      <c r="E2991" s="229"/>
      <c r="F2991" s="232"/>
      <c r="G2991" s="231"/>
    </row>
    <row r="2992" spans="1:7" x14ac:dyDescent="0.2">
      <c r="A2992" s="225"/>
      <c r="B2992" s="226"/>
      <c r="C2992" s="227"/>
      <c r="D2992" s="228"/>
      <c r="E2992" s="229"/>
      <c r="F2992" s="232"/>
      <c r="G2992" s="231"/>
    </row>
    <row r="2993" spans="1:7" ht="52.5" x14ac:dyDescent="0.2">
      <c r="A2993" s="218" t="s">
        <v>1113</v>
      </c>
      <c r="B2993" s="219" t="s">
        <v>2244</v>
      </c>
      <c r="C2993" s="220" t="s">
        <v>870</v>
      </c>
      <c r="D2993" s="221" t="s">
        <v>28</v>
      </c>
      <c r="E2993" s="222">
        <v>1</v>
      </c>
      <c r="F2993" s="223"/>
      <c r="G2993" s="224">
        <f>SUM(G2994:G2997)</f>
        <v>6011.0099999999993</v>
      </c>
    </row>
    <row r="2994" spans="1:7" ht="45" x14ac:dyDescent="0.2">
      <c r="A2994" s="266" t="s">
        <v>2170</v>
      </c>
      <c r="B2994" s="235" t="s">
        <v>328</v>
      </c>
      <c r="C2994" s="237" t="s">
        <v>870</v>
      </c>
      <c r="D2994" s="238" t="s">
        <v>28</v>
      </c>
      <c r="E2994" s="240">
        <v>1</v>
      </c>
      <c r="F2994" s="232">
        <v>5664.04</v>
      </c>
      <c r="G2994" s="259">
        <f t="shared" ref="G2994:G2997" si="350">ROUND(E2994*F2994,2)</f>
        <v>5664.04</v>
      </c>
    </row>
    <row r="2995" spans="1:7" ht="22.5" x14ac:dyDescent="0.2">
      <c r="A2995" s="266" t="s">
        <v>2173</v>
      </c>
      <c r="B2995" s="276" t="s">
        <v>2971</v>
      </c>
      <c r="C2995" s="237" t="s">
        <v>2972</v>
      </c>
      <c r="D2995" s="238" t="s">
        <v>1532</v>
      </c>
      <c r="E2995" s="240">
        <v>16</v>
      </c>
      <c r="F2995" s="232">
        <v>14.57</v>
      </c>
      <c r="G2995" s="259">
        <f t="shared" si="350"/>
        <v>233.12</v>
      </c>
    </row>
    <row r="2996" spans="1:7" x14ac:dyDescent="0.2">
      <c r="A2996" s="266" t="s">
        <v>2179</v>
      </c>
      <c r="B2996" s="276" t="s">
        <v>2171</v>
      </c>
      <c r="C2996" s="237" t="s">
        <v>2172</v>
      </c>
      <c r="D2996" s="238" t="s">
        <v>1532</v>
      </c>
      <c r="E2996" s="240">
        <v>0.03</v>
      </c>
      <c r="F2996" s="232">
        <v>19.11</v>
      </c>
      <c r="G2996" s="259">
        <f t="shared" si="350"/>
        <v>0.56999999999999995</v>
      </c>
    </row>
    <row r="2997" spans="1:7" ht="22.5" x14ac:dyDescent="0.2">
      <c r="A2997" s="266" t="s">
        <v>2179</v>
      </c>
      <c r="B2997" s="235" t="s">
        <v>3493</v>
      </c>
      <c r="C2997" s="237" t="s">
        <v>3494</v>
      </c>
      <c r="D2997" s="238" t="s">
        <v>28</v>
      </c>
      <c r="E2997" s="240">
        <v>0.02</v>
      </c>
      <c r="F2997" s="232">
        <f>G2994</f>
        <v>5664.04</v>
      </c>
      <c r="G2997" s="259">
        <f t="shared" si="350"/>
        <v>113.28</v>
      </c>
    </row>
    <row r="2998" spans="1:7" x14ac:dyDescent="0.2">
      <c r="A2998" s="225"/>
      <c r="B2998" s="226"/>
      <c r="C2998" s="227"/>
      <c r="D2998" s="228"/>
      <c r="E2998" s="229"/>
      <c r="F2998" s="232"/>
      <c r="G2998" s="231"/>
    </row>
    <row r="2999" spans="1:7" x14ac:dyDescent="0.2">
      <c r="A2999" s="225"/>
      <c r="B2999" s="226"/>
      <c r="C2999" s="227"/>
      <c r="D2999" s="228"/>
      <c r="E2999" s="229"/>
      <c r="F2999" s="232"/>
      <c r="G2999" s="231"/>
    </row>
    <row r="3000" spans="1:7" ht="52.5" x14ac:dyDescent="0.2">
      <c r="A3000" s="218" t="s">
        <v>3509</v>
      </c>
      <c r="B3000" s="219" t="s">
        <v>2244</v>
      </c>
      <c r="C3000" s="220" t="s">
        <v>3510</v>
      </c>
      <c r="D3000" s="221" t="s">
        <v>28</v>
      </c>
      <c r="E3000" s="222">
        <v>1</v>
      </c>
      <c r="F3000" s="223"/>
      <c r="G3000" s="224">
        <f>SUM(G3001:G3004)</f>
        <v>4746.8499999999995</v>
      </c>
    </row>
    <row r="3001" spans="1:7" ht="45" x14ac:dyDescent="0.2">
      <c r="A3001" s="266" t="s">
        <v>2170</v>
      </c>
      <c r="B3001" s="235" t="s">
        <v>328</v>
      </c>
      <c r="C3001" s="237" t="s">
        <v>3510</v>
      </c>
      <c r="D3001" s="238" t="s">
        <v>28</v>
      </c>
      <c r="E3001" s="240">
        <v>1</v>
      </c>
      <c r="F3001" s="232">
        <v>4257.54</v>
      </c>
      <c r="G3001" s="259">
        <f t="shared" ref="G3001:G3004" si="351">ROUND(E3001*F3001,2)</f>
        <v>4257.54</v>
      </c>
    </row>
    <row r="3002" spans="1:7" ht="22.5" x14ac:dyDescent="0.2">
      <c r="A3002" s="266" t="s">
        <v>2173</v>
      </c>
      <c r="B3002" s="276" t="s">
        <v>2971</v>
      </c>
      <c r="C3002" s="237" t="s">
        <v>2972</v>
      </c>
      <c r="D3002" s="238" t="s">
        <v>1532</v>
      </c>
      <c r="E3002" s="240">
        <v>12</v>
      </c>
      <c r="F3002" s="232">
        <v>14.57</v>
      </c>
      <c r="G3002" s="259">
        <f t="shared" si="351"/>
        <v>174.84</v>
      </c>
    </row>
    <row r="3003" spans="1:7" x14ac:dyDescent="0.2">
      <c r="A3003" s="266" t="s">
        <v>2176</v>
      </c>
      <c r="B3003" s="276" t="s">
        <v>2171</v>
      </c>
      <c r="C3003" s="237" t="s">
        <v>2172</v>
      </c>
      <c r="D3003" s="238" t="s">
        <v>1532</v>
      </c>
      <c r="E3003" s="240">
        <v>12</v>
      </c>
      <c r="F3003" s="232">
        <v>19.11</v>
      </c>
      <c r="G3003" s="259">
        <f t="shared" si="351"/>
        <v>229.32</v>
      </c>
    </row>
    <row r="3004" spans="1:7" ht="22.5" x14ac:dyDescent="0.2">
      <c r="A3004" s="266" t="s">
        <v>2179</v>
      </c>
      <c r="B3004" s="235" t="s">
        <v>3493</v>
      </c>
      <c r="C3004" s="237" t="s">
        <v>3494</v>
      </c>
      <c r="D3004" s="238" t="s">
        <v>28</v>
      </c>
      <c r="E3004" s="240">
        <v>0.02</v>
      </c>
      <c r="F3004" s="232">
        <f>G3001</f>
        <v>4257.54</v>
      </c>
      <c r="G3004" s="259">
        <f t="shared" si="351"/>
        <v>85.15</v>
      </c>
    </row>
    <row r="3005" spans="1:7" x14ac:dyDescent="0.2">
      <c r="A3005" s="225"/>
      <c r="B3005" s="226"/>
      <c r="C3005" s="227"/>
      <c r="D3005" s="228"/>
      <c r="E3005" s="229"/>
      <c r="F3005" s="232"/>
      <c r="G3005" s="231"/>
    </row>
    <row r="3006" spans="1:7" x14ac:dyDescent="0.2">
      <c r="A3006" s="225"/>
      <c r="B3006" s="226"/>
      <c r="C3006" s="227"/>
      <c r="D3006" s="228"/>
      <c r="E3006" s="229"/>
      <c r="F3006" s="232"/>
      <c r="G3006" s="231"/>
    </row>
    <row r="3007" spans="1:7" ht="52.5" x14ac:dyDescent="0.2">
      <c r="A3007" s="218" t="s">
        <v>1114</v>
      </c>
      <c r="B3007" s="219" t="s">
        <v>2244</v>
      </c>
      <c r="C3007" s="220" t="s">
        <v>871</v>
      </c>
      <c r="D3007" s="221" t="s">
        <v>28</v>
      </c>
      <c r="E3007" s="222">
        <v>1</v>
      </c>
      <c r="F3007" s="223"/>
      <c r="G3007" s="224">
        <f>SUM(G3008:G3011)</f>
        <v>4811.46</v>
      </c>
    </row>
    <row r="3008" spans="1:7" ht="45" x14ac:dyDescent="0.2">
      <c r="A3008" s="266" t="s">
        <v>2170</v>
      </c>
      <c r="B3008" s="235" t="s">
        <v>328</v>
      </c>
      <c r="C3008" s="237" t="s">
        <v>871</v>
      </c>
      <c r="D3008" s="238" t="s">
        <v>28</v>
      </c>
      <c r="E3008" s="240">
        <v>1</v>
      </c>
      <c r="F3008" s="232">
        <v>4320.88</v>
      </c>
      <c r="G3008" s="259">
        <f t="shared" ref="G3008:G3011" si="352">ROUND(E3008*F3008,2)</f>
        <v>4320.88</v>
      </c>
    </row>
    <row r="3009" spans="1:7" ht="22.5" x14ac:dyDescent="0.2">
      <c r="A3009" s="266" t="s">
        <v>2173</v>
      </c>
      <c r="B3009" s="276" t="s">
        <v>2971</v>
      </c>
      <c r="C3009" s="237" t="s">
        <v>2972</v>
      </c>
      <c r="D3009" s="238" t="s">
        <v>1532</v>
      </c>
      <c r="E3009" s="240">
        <v>12</v>
      </c>
      <c r="F3009" s="232">
        <v>14.57</v>
      </c>
      <c r="G3009" s="259">
        <f t="shared" si="352"/>
        <v>174.84</v>
      </c>
    </row>
    <row r="3010" spans="1:7" x14ac:dyDescent="0.2">
      <c r="A3010" s="266" t="s">
        <v>2176</v>
      </c>
      <c r="B3010" s="276" t="s">
        <v>2171</v>
      </c>
      <c r="C3010" s="237" t="s">
        <v>2172</v>
      </c>
      <c r="D3010" s="238" t="s">
        <v>1532</v>
      </c>
      <c r="E3010" s="240">
        <v>12</v>
      </c>
      <c r="F3010" s="232">
        <v>19.11</v>
      </c>
      <c r="G3010" s="259">
        <f t="shared" si="352"/>
        <v>229.32</v>
      </c>
    </row>
    <row r="3011" spans="1:7" ht="22.5" x14ac:dyDescent="0.2">
      <c r="A3011" s="266" t="s">
        <v>2179</v>
      </c>
      <c r="B3011" s="235" t="s">
        <v>3493</v>
      </c>
      <c r="C3011" s="237" t="s">
        <v>3494</v>
      </c>
      <c r="D3011" s="238" t="s">
        <v>28</v>
      </c>
      <c r="E3011" s="240">
        <v>0.02</v>
      </c>
      <c r="F3011" s="232">
        <f>G3008</f>
        <v>4320.88</v>
      </c>
      <c r="G3011" s="259">
        <f t="shared" si="352"/>
        <v>86.42</v>
      </c>
    </row>
    <row r="3012" spans="1:7" x14ac:dyDescent="0.2">
      <c r="A3012" s="225"/>
      <c r="B3012" s="226"/>
      <c r="C3012" s="227"/>
      <c r="D3012" s="228"/>
      <c r="E3012" s="229"/>
      <c r="F3012" s="232"/>
      <c r="G3012" s="231"/>
    </row>
    <row r="3013" spans="1:7" x14ac:dyDescent="0.2">
      <c r="A3013" s="225"/>
      <c r="B3013" s="226"/>
      <c r="C3013" s="227"/>
      <c r="D3013" s="228"/>
      <c r="E3013" s="229"/>
      <c r="F3013" s="232"/>
      <c r="G3013" s="231"/>
    </row>
    <row r="3014" spans="1:7" ht="52.5" x14ac:dyDescent="0.2">
      <c r="A3014" s="218" t="s">
        <v>1115</v>
      </c>
      <c r="B3014" s="219" t="s">
        <v>2244</v>
      </c>
      <c r="C3014" s="220" t="s">
        <v>872</v>
      </c>
      <c r="D3014" s="221" t="s">
        <v>28</v>
      </c>
      <c r="E3014" s="222">
        <v>1</v>
      </c>
      <c r="F3014" s="223"/>
      <c r="G3014" s="224">
        <f>SUM(G3015:G3018)</f>
        <v>14055.19</v>
      </c>
    </row>
    <row r="3015" spans="1:7" ht="45" x14ac:dyDescent="0.2">
      <c r="A3015" s="266" t="s">
        <v>2170</v>
      </c>
      <c r="B3015" s="235" t="s">
        <v>328</v>
      </c>
      <c r="C3015" s="237" t="s">
        <v>872</v>
      </c>
      <c r="D3015" s="238" t="s">
        <v>28</v>
      </c>
      <c r="E3015" s="240">
        <v>1</v>
      </c>
      <c r="F3015" s="232">
        <v>12623.91</v>
      </c>
      <c r="G3015" s="259">
        <f t="shared" ref="G3015:G3018" si="353">ROUND(E3015*F3015,2)</f>
        <v>12623.91</v>
      </c>
    </row>
    <row r="3016" spans="1:7" ht="22.5" x14ac:dyDescent="0.2">
      <c r="A3016" s="266" t="s">
        <v>2173</v>
      </c>
      <c r="B3016" s="276" t="s">
        <v>2971</v>
      </c>
      <c r="C3016" s="237" t="s">
        <v>2972</v>
      </c>
      <c r="D3016" s="238" t="s">
        <v>1532</v>
      </c>
      <c r="E3016" s="240">
        <v>35</v>
      </c>
      <c r="F3016" s="232">
        <v>14.57</v>
      </c>
      <c r="G3016" s="259">
        <f t="shared" si="353"/>
        <v>509.95</v>
      </c>
    </row>
    <row r="3017" spans="1:7" x14ac:dyDescent="0.2">
      <c r="A3017" s="266" t="s">
        <v>2176</v>
      </c>
      <c r="B3017" s="276" t="s">
        <v>2171</v>
      </c>
      <c r="C3017" s="237" t="s">
        <v>2172</v>
      </c>
      <c r="D3017" s="238" t="s">
        <v>1532</v>
      </c>
      <c r="E3017" s="240">
        <v>35</v>
      </c>
      <c r="F3017" s="232">
        <v>19.11</v>
      </c>
      <c r="G3017" s="259">
        <f t="shared" si="353"/>
        <v>668.85</v>
      </c>
    </row>
    <row r="3018" spans="1:7" ht="22.5" x14ac:dyDescent="0.2">
      <c r="A3018" s="266" t="s">
        <v>2179</v>
      </c>
      <c r="B3018" s="235" t="s">
        <v>3493</v>
      </c>
      <c r="C3018" s="237" t="s">
        <v>3494</v>
      </c>
      <c r="D3018" s="238" t="s">
        <v>28</v>
      </c>
      <c r="E3018" s="240">
        <v>0.02</v>
      </c>
      <c r="F3018" s="232">
        <f>G3015</f>
        <v>12623.91</v>
      </c>
      <c r="G3018" s="259">
        <f t="shared" si="353"/>
        <v>252.48</v>
      </c>
    </row>
    <row r="3019" spans="1:7" x14ac:dyDescent="0.2">
      <c r="A3019" s="225"/>
      <c r="B3019" s="226"/>
      <c r="C3019" s="227"/>
      <c r="D3019" s="228"/>
      <c r="E3019" s="229"/>
      <c r="F3019" s="232"/>
      <c r="G3019" s="231"/>
    </row>
    <row r="3020" spans="1:7" x14ac:dyDescent="0.2">
      <c r="A3020" s="225"/>
      <c r="B3020" s="226"/>
      <c r="C3020" s="227"/>
      <c r="D3020" s="228"/>
      <c r="E3020" s="229"/>
      <c r="F3020" s="232"/>
      <c r="G3020" s="231"/>
    </row>
    <row r="3021" spans="1:7" ht="52.5" x14ac:dyDescent="0.2">
      <c r="A3021" s="218" t="s">
        <v>3511</v>
      </c>
      <c r="B3021" s="219" t="s">
        <v>2244</v>
      </c>
      <c r="C3021" s="220" t="s">
        <v>3512</v>
      </c>
      <c r="D3021" s="221" t="s">
        <v>28</v>
      </c>
      <c r="E3021" s="222">
        <v>1</v>
      </c>
      <c r="F3021" s="223"/>
      <c r="G3021" s="224">
        <f>SUM(G3022:G3025)</f>
        <v>4365.79</v>
      </c>
    </row>
    <row r="3022" spans="1:7" ht="45" x14ac:dyDescent="0.2">
      <c r="A3022" s="266" t="s">
        <v>2170</v>
      </c>
      <c r="B3022" s="235" t="s">
        <v>328</v>
      </c>
      <c r="C3022" s="237" t="s">
        <v>3512</v>
      </c>
      <c r="D3022" s="238" t="s">
        <v>28</v>
      </c>
      <c r="E3022" s="240">
        <v>1</v>
      </c>
      <c r="F3022" s="232">
        <v>3916.97</v>
      </c>
      <c r="G3022" s="259">
        <f t="shared" ref="G3022:G3025" si="354">ROUND(E3022*F3022,2)</f>
        <v>3916.97</v>
      </c>
    </row>
    <row r="3023" spans="1:7" ht="22.5" x14ac:dyDescent="0.2">
      <c r="A3023" s="266" t="s">
        <v>2173</v>
      </c>
      <c r="B3023" s="276" t="s">
        <v>2971</v>
      </c>
      <c r="C3023" s="237" t="s">
        <v>2972</v>
      </c>
      <c r="D3023" s="238" t="s">
        <v>1532</v>
      </c>
      <c r="E3023" s="240">
        <v>11</v>
      </c>
      <c r="F3023" s="232">
        <v>14.57</v>
      </c>
      <c r="G3023" s="259">
        <f t="shared" si="354"/>
        <v>160.27000000000001</v>
      </c>
    </row>
    <row r="3024" spans="1:7" x14ac:dyDescent="0.2">
      <c r="A3024" s="266" t="s">
        <v>2176</v>
      </c>
      <c r="B3024" s="276" t="s">
        <v>2171</v>
      </c>
      <c r="C3024" s="237" t="s">
        <v>2172</v>
      </c>
      <c r="D3024" s="238" t="s">
        <v>1532</v>
      </c>
      <c r="E3024" s="240">
        <v>11</v>
      </c>
      <c r="F3024" s="232">
        <v>19.11</v>
      </c>
      <c r="G3024" s="259">
        <f t="shared" si="354"/>
        <v>210.21</v>
      </c>
    </row>
    <row r="3025" spans="1:7" ht="22.5" x14ac:dyDescent="0.2">
      <c r="A3025" s="266" t="s">
        <v>2179</v>
      </c>
      <c r="B3025" s="235" t="s">
        <v>3493</v>
      </c>
      <c r="C3025" s="237" t="s">
        <v>3494</v>
      </c>
      <c r="D3025" s="238" t="s">
        <v>28</v>
      </c>
      <c r="E3025" s="240">
        <v>0.02</v>
      </c>
      <c r="F3025" s="232">
        <f>G3022</f>
        <v>3916.97</v>
      </c>
      <c r="G3025" s="259">
        <f t="shared" si="354"/>
        <v>78.34</v>
      </c>
    </row>
    <row r="3026" spans="1:7" x14ac:dyDescent="0.2">
      <c r="A3026" s="225"/>
      <c r="B3026" s="226"/>
      <c r="C3026" s="227"/>
      <c r="D3026" s="228"/>
      <c r="E3026" s="229"/>
      <c r="F3026" s="232"/>
      <c r="G3026" s="231"/>
    </row>
    <row r="3027" spans="1:7" x14ac:dyDescent="0.2">
      <c r="A3027" s="268"/>
      <c r="B3027" s="219"/>
      <c r="C3027" s="220"/>
      <c r="D3027" s="221"/>
      <c r="E3027" s="222"/>
      <c r="F3027" s="223"/>
      <c r="G3027" s="224"/>
    </row>
    <row r="3028" spans="1:7" ht="52.5" x14ac:dyDescent="0.2">
      <c r="A3028" s="218" t="s">
        <v>3513</v>
      </c>
      <c r="B3028" s="219" t="s">
        <v>2244</v>
      </c>
      <c r="C3028" s="220" t="s">
        <v>3514</v>
      </c>
      <c r="D3028" s="221" t="s">
        <v>28</v>
      </c>
      <c r="E3028" s="222">
        <v>1</v>
      </c>
      <c r="F3028" s="223"/>
      <c r="G3028" s="224">
        <f>SUM(G3029:G3032)</f>
        <v>4365.79</v>
      </c>
    </row>
    <row r="3029" spans="1:7" ht="45" x14ac:dyDescent="0.2">
      <c r="A3029" s="266" t="s">
        <v>2170</v>
      </c>
      <c r="B3029" s="235" t="s">
        <v>328</v>
      </c>
      <c r="C3029" s="237" t="s">
        <v>3514</v>
      </c>
      <c r="D3029" s="238" t="s">
        <v>28</v>
      </c>
      <c r="E3029" s="240">
        <v>1</v>
      </c>
      <c r="F3029" s="232">
        <v>3916.97</v>
      </c>
      <c r="G3029" s="259">
        <f t="shared" ref="G3029:G3032" si="355">ROUND(E3029*F3029,2)</f>
        <v>3916.97</v>
      </c>
    </row>
    <row r="3030" spans="1:7" ht="22.5" x14ac:dyDescent="0.2">
      <c r="A3030" s="266" t="s">
        <v>2173</v>
      </c>
      <c r="B3030" s="276" t="s">
        <v>2971</v>
      </c>
      <c r="C3030" s="237" t="s">
        <v>2972</v>
      </c>
      <c r="D3030" s="238" t="s">
        <v>1532</v>
      </c>
      <c r="E3030" s="240">
        <v>11</v>
      </c>
      <c r="F3030" s="232">
        <v>14.57</v>
      </c>
      <c r="G3030" s="259">
        <f t="shared" si="355"/>
        <v>160.27000000000001</v>
      </c>
    </row>
    <row r="3031" spans="1:7" x14ac:dyDescent="0.2">
      <c r="A3031" s="266" t="s">
        <v>2176</v>
      </c>
      <c r="B3031" s="276" t="s">
        <v>2171</v>
      </c>
      <c r="C3031" s="237" t="s">
        <v>2172</v>
      </c>
      <c r="D3031" s="238" t="s">
        <v>1532</v>
      </c>
      <c r="E3031" s="240">
        <v>11</v>
      </c>
      <c r="F3031" s="232">
        <v>19.11</v>
      </c>
      <c r="G3031" s="259">
        <f t="shared" si="355"/>
        <v>210.21</v>
      </c>
    </row>
    <row r="3032" spans="1:7" ht="22.5" x14ac:dyDescent="0.2">
      <c r="A3032" s="266" t="s">
        <v>2179</v>
      </c>
      <c r="B3032" s="235" t="s">
        <v>3493</v>
      </c>
      <c r="C3032" s="237" t="s">
        <v>3494</v>
      </c>
      <c r="D3032" s="238" t="s">
        <v>28</v>
      </c>
      <c r="E3032" s="240">
        <v>0.02</v>
      </c>
      <c r="F3032" s="232">
        <f>G3029</f>
        <v>3916.97</v>
      </c>
      <c r="G3032" s="259">
        <f t="shared" si="355"/>
        <v>78.34</v>
      </c>
    </row>
    <row r="3033" spans="1:7" x14ac:dyDescent="0.2">
      <c r="A3033" s="225"/>
      <c r="B3033" s="226"/>
      <c r="C3033" s="227"/>
      <c r="D3033" s="228"/>
      <c r="E3033" s="229"/>
      <c r="F3033" s="232"/>
      <c r="G3033" s="231"/>
    </row>
    <row r="3034" spans="1:7" x14ac:dyDescent="0.2">
      <c r="A3034" s="225"/>
      <c r="B3034" s="226"/>
      <c r="C3034" s="227"/>
      <c r="D3034" s="228"/>
      <c r="E3034" s="229"/>
      <c r="F3034" s="232"/>
      <c r="G3034" s="231"/>
    </row>
    <row r="3035" spans="1:7" ht="52.5" x14ac:dyDescent="0.2">
      <c r="A3035" s="218" t="s">
        <v>3515</v>
      </c>
      <c r="B3035" s="219" t="s">
        <v>2244</v>
      </c>
      <c r="C3035" s="220" t="s">
        <v>3516</v>
      </c>
      <c r="D3035" s="221" t="s">
        <v>28</v>
      </c>
      <c r="E3035" s="222">
        <v>1</v>
      </c>
      <c r="F3035" s="223"/>
      <c r="G3035" s="224">
        <f>SUM(G3036:G3039)</f>
        <v>4365.79</v>
      </c>
    </row>
    <row r="3036" spans="1:7" ht="45" x14ac:dyDescent="0.2">
      <c r="A3036" s="266" t="s">
        <v>2170</v>
      </c>
      <c r="B3036" s="235" t="s">
        <v>328</v>
      </c>
      <c r="C3036" s="237" t="s">
        <v>3516</v>
      </c>
      <c r="D3036" s="238" t="s">
        <v>28</v>
      </c>
      <c r="E3036" s="240">
        <v>1</v>
      </c>
      <c r="F3036" s="232">
        <v>3916.97</v>
      </c>
      <c r="G3036" s="259">
        <f t="shared" ref="G3036:G3039" si="356">ROUND(E3036*F3036,2)</f>
        <v>3916.97</v>
      </c>
    </row>
    <row r="3037" spans="1:7" ht="22.5" x14ac:dyDescent="0.2">
      <c r="A3037" s="266" t="s">
        <v>2173</v>
      </c>
      <c r="B3037" s="276" t="s">
        <v>2971</v>
      </c>
      <c r="C3037" s="237" t="s">
        <v>2972</v>
      </c>
      <c r="D3037" s="238" t="s">
        <v>1532</v>
      </c>
      <c r="E3037" s="240">
        <v>11</v>
      </c>
      <c r="F3037" s="232">
        <v>14.57</v>
      </c>
      <c r="G3037" s="259">
        <f t="shared" si="356"/>
        <v>160.27000000000001</v>
      </c>
    </row>
    <row r="3038" spans="1:7" x14ac:dyDescent="0.2">
      <c r="A3038" s="266" t="s">
        <v>2176</v>
      </c>
      <c r="B3038" s="276" t="s">
        <v>2171</v>
      </c>
      <c r="C3038" s="237" t="s">
        <v>2172</v>
      </c>
      <c r="D3038" s="238" t="s">
        <v>1532</v>
      </c>
      <c r="E3038" s="240">
        <v>11</v>
      </c>
      <c r="F3038" s="232">
        <v>19.11</v>
      </c>
      <c r="G3038" s="259">
        <f t="shared" si="356"/>
        <v>210.21</v>
      </c>
    </row>
    <row r="3039" spans="1:7" ht="22.5" x14ac:dyDescent="0.2">
      <c r="A3039" s="266" t="s">
        <v>2179</v>
      </c>
      <c r="B3039" s="235" t="s">
        <v>3493</v>
      </c>
      <c r="C3039" s="237" t="s">
        <v>3494</v>
      </c>
      <c r="D3039" s="238" t="s">
        <v>28</v>
      </c>
      <c r="E3039" s="240">
        <v>0.02</v>
      </c>
      <c r="F3039" s="232">
        <f>G3036</f>
        <v>3916.97</v>
      </c>
      <c r="G3039" s="259">
        <f t="shared" si="356"/>
        <v>78.34</v>
      </c>
    </row>
    <row r="3040" spans="1:7" x14ac:dyDescent="0.2">
      <c r="A3040" s="225"/>
      <c r="B3040" s="226"/>
      <c r="C3040" s="227"/>
      <c r="D3040" s="228"/>
      <c r="E3040" s="229"/>
      <c r="F3040" s="232"/>
      <c r="G3040" s="231"/>
    </row>
    <row r="3041" spans="1:7" x14ac:dyDescent="0.2">
      <c r="A3041" s="225"/>
      <c r="B3041" s="226"/>
      <c r="C3041" s="227"/>
      <c r="D3041" s="228"/>
      <c r="E3041" s="229"/>
      <c r="F3041" s="232"/>
      <c r="G3041" s="231"/>
    </row>
    <row r="3042" spans="1:7" ht="52.5" x14ac:dyDescent="0.2">
      <c r="A3042" s="218" t="s">
        <v>1116</v>
      </c>
      <c r="B3042" s="219" t="s">
        <v>2244</v>
      </c>
      <c r="C3042" s="220" t="s">
        <v>873</v>
      </c>
      <c r="D3042" s="221" t="s">
        <v>28</v>
      </c>
      <c r="E3042" s="222">
        <v>1</v>
      </c>
      <c r="F3042" s="223"/>
      <c r="G3042" s="224">
        <f>SUM(G3043:G3046)</f>
        <v>5853.79</v>
      </c>
    </row>
    <row r="3043" spans="1:7" ht="45" x14ac:dyDescent="0.2">
      <c r="A3043" s="266" t="s">
        <v>2170</v>
      </c>
      <c r="B3043" s="235" t="s">
        <v>328</v>
      </c>
      <c r="C3043" s="237" t="s">
        <v>873</v>
      </c>
      <c r="D3043" s="238" t="s">
        <v>28</v>
      </c>
      <c r="E3043" s="240">
        <v>1</v>
      </c>
      <c r="F3043" s="232">
        <v>5243.72</v>
      </c>
      <c r="G3043" s="259">
        <f t="shared" ref="G3043:G3046" si="357">ROUND(E3043*F3043,2)</f>
        <v>5243.72</v>
      </c>
    </row>
    <row r="3044" spans="1:7" ht="22.5" x14ac:dyDescent="0.2">
      <c r="A3044" s="266" t="s">
        <v>2173</v>
      </c>
      <c r="B3044" s="276" t="s">
        <v>2971</v>
      </c>
      <c r="C3044" s="237" t="s">
        <v>2972</v>
      </c>
      <c r="D3044" s="238" t="s">
        <v>1532</v>
      </c>
      <c r="E3044" s="240">
        <v>15</v>
      </c>
      <c r="F3044" s="232">
        <v>14.57</v>
      </c>
      <c r="G3044" s="259">
        <f t="shared" si="357"/>
        <v>218.55</v>
      </c>
    </row>
    <row r="3045" spans="1:7" x14ac:dyDescent="0.2">
      <c r="A3045" s="266" t="s">
        <v>2176</v>
      </c>
      <c r="B3045" s="276" t="s">
        <v>2171</v>
      </c>
      <c r="C3045" s="237" t="s">
        <v>2172</v>
      </c>
      <c r="D3045" s="238" t="s">
        <v>1532</v>
      </c>
      <c r="E3045" s="240">
        <v>15</v>
      </c>
      <c r="F3045" s="232">
        <v>19.11</v>
      </c>
      <c r="G3045" s="259">
        <f t="shared" si="357"/>
        <v>286.64999999999998</v>
      </c>
    </row>
    <row r="3046" spans="1:7" ht="22.5" x14ac:dyDescent="0.2">
      <c r="A3046" s="266" t="s">
        <v>2179</v>
      </c>
      <c r="B3046" s="235" t="s">
        <v>3493</v>
      </c>
      <c r="C3046" s="237" t="s">
        <v>3494</v>
      </c>
      <c r="D3046" s="238" t="s">
        <v>28</v>
      </c>
      <c r="E3046" s="240">
        <v>0.02</v>
      </c>
      <c r="F3046" s="232">
        <f>G3043</f>
        <v>5243.72</v>
      </c>
      <c r="G3046" s="259">
        <f t="shared" si="357"/>
        <v>104.87</v>
      </c>
    </row>
    <row r="3047" spans="1:7" x14ac:dyDescent="0.2">
      <c r="A3047" s="225"/>
      <c r="B3047" s="226"/>
      <c r="C3047" s="227"/>
      <c r="D3047" s="228"/>
      <c r="E3047" s="229"/>
      <c r="F3047" s="232"/>
      <c r="G3047" s="231"/>
    </row>
    <row r="3048" spans="1:7" x14ac:dyDescent="0.2">
      <c r="A3048" s="225"/>
      <c r="B3048" s="226"/>
      <c r="C3048" s="227"/>
      <c r="D3048" s="228"/>
      <c r="E3048" s="229"/>
      <c r="F3048" s="232"/>
      <c r="G3048" s="231"/>
    </row>
    <row r="3049" spans="1:7" ht="52.5" x14ac:dyDescent="0.2">
      <c r="A3049" s="218" t="s">
        <v>1117</v>
      </c>
      <c r="B3049" s="219" t="s">
        <v>2244</v>
      </c>
      <c r="C3049" s="220" t="s">
        <v>874</v>
      </c>
      <c r="D3049" s="221" t="s">
        <v>28</v>
      </c>
      <c r="E3049" s="222">
        <v>1</v>
      </c>
      <c r="F3049" s="223"/>
      <c r="G3049" s="224">
        <f>SUM(G3050:G3053)</f>
        <v>5853.79</v>
      </c>
    </row>
    <row r="3050" spans="1:7" ht="45" x14ac:dyDescent="0.2">
      <c r="A3050" s="266" t="s">
        <v>2170</v>
      </c>
      <c r="B3050" s="235" t="s">
        <v>328</v>
      </c>
      <c r="C3050" s="237" t="s">
        <v>874</v>
      </c>
      <c r="D3050" s="238" t="s">
        <v>28</v>
      </c>
      <c r="E3050" s="240">
        <v>1</v>
      </c>
      <c r="F3050" s="232">
        <v>5243.72</v>
      </c>
      <c r="G3050" s="259">
        <f t="shared" ref="G3050:G3053" si="358">ROUND(E3050*F3050,2)</f>
        <v>5243.72</v>
      </c>
    </row>
    <row r="3051" spans="1:7" ht="22.5" x14ac:dyDescent="0.2">
      <c r="A3051" s="266" t="s">
        <v>2173</v>
      </c>
      <c r="B3051" s="276" t="s">
        <v>2971</v>
      </c>
      <c r="C3051" s="237" t="s">
        <v>2972</v>
      </c>
      <c r="D3051" s="238" t="s">
        <v>1532</v>
      </c>
      <c r="E3051" s="240">
        <v>15</v>
      </c>
      <c r="F3051" s="232">
        <v>14.57</v>
      </c>
      <c r="G3051" s="259">
        <f t="shared" si="358"/>
        <v>218.55</v>
      </c>
    </row>
    <row r="3052" spans="1:7" x14ac:dyDescent="0.2">
      <c r="A3052" s="266" t="s">
        <v>2176</v>
      </c>
      <c r="B3052" s="276" t="s">
        <v>2171</v>
      </c>
      <c r="C3052" s="237" t="s">
        <v>2172</v>
      </c>
      <c r="D3052" s="238" t="s">
        <v>1532</v>
      </c>
      <c r="E3052" s="240">
        <v>15</v>
      </c>
      <c r="F3052" s="232">
        <v>19.11</v>
      </c>
      <c r="G3052" s="259">
        <f t="shared" si="358"/>
        <v>286.64999999999998</v>
      </c>
    </row>
    <row r="3053" spans="1:7" ht="22.5" x14ac:dyDescent="0.2">
      <c r="A3053" s="266" t="s">
        <v>2179</v>
      </c>
      <c r="B3053" s="235" t="s">
        <v>3493</v>
      </c>
      <c r="C3053" s="237" t="s">
        <v>3494</v>
      </c>
      <c r="D3053" s="238" t="s">
        <v>28</v>
      </c>
      <c r="E3053" s="240">
        <v>0.02</v>
      </c>
      <c r="F3053" s="232">
        <f>G3050</f>
        <v>5243.72</v>
      </c>
      <c r="G3053" s="259">
        <f t="shared" si="358"/>
        <v>104.87</v>
      </c>
    </row>
    <row r="3054" spans="1:7" x14ac:dyDescent="0.2">
      <c r="A3054" s="225"/>
      <c r="B3054" s="226"/>
      <c r="C3054" s="227"/>
      <c r="D3054" s="228"/>
      <c r="E3054" s="229"/>
      <c r="F3054" s="232"/>
      <c r="G3054" s="231"/>
    </row>
    <row r="3055" spans="1:7" x14ac:dyDescent="0.2">
      <c r="A3055" s="225"/>
      <c r="B3055" s="226"/>
      <c r="C3055" s="227"/>
      <c r="D3055" s="228"/>
      <c r="E3055" s="229"/>
      <c r="F3055" s="232"/>
      <c r="G3055" s="231"/>
    </row>
    <row r="3056" spans="1:7" ht="52.5" x14ac:dyDescent="0.2">
      <c r="A3056" s="218" t="s">
        <v>1118</v>
      </c>
      <c r="B3056" s="219" t="s">
        <v>2244</v>
      </c>
      <c r="C3056" s="220" t="s">
        <v>875</v>
      </c>
      <c r="D3056" s="221" t="s">
        <v>28</v>
      </c>
      <c r="E3056" s="222">
        <v>1</v>
      </c>
      <c r="F3056" s="223"/>
      <c r="G3056" s="224">
        <f>SUM(G3057:G3060)</f>
        <v>5853.79</v>
      </c>
    </row>
    <row r="3057" spans="1:7" ht="45" x14ac:dyDescent="0.2">
      <c r="A3057" s="266" t="s">
        <v>2170</v>
      </c>
      <c r="B3057" s="235" t="s">
        <v>328</v>
      </c>
      <c r="C3057" s="237" t="s">
        <v>875</v>
      </c>
      <c r="D3057" s="238" t="s">
        <v>28</v>
      </c>
      <c r="E3057" s="240">
        <v>1</v>
      </c>
      <c r="F3057" s="232">
        <v>5243.72</v>
      </c>
      <c r="G3057" s="259">
        <f t="shared" ref="G3057:G3060" si="359">ROUND(E3057*F3057,2)</f>
        <v>5243.72</v>
      </c>
    </row>
    <row r="3058" spans="1:7" ht="22.5" x14ac:dyDescent="0.2">
      <c r="A3058" s="266" t="s">
        <v>2173</v>
      </c>
      <c r="B3058" s="276" t="s">
        <v>2971</v>
      </c>
      <c r="C3058" s="237" t="s">
        <v>2972</v>
      </c>
      <c r="D3058" s="238" t="s">
        <v>1532</v>
      </c>
      <c r="E3058" s="240">
        <v>15</v>
      </c>
      <c r="F3058" s="232">
        <v>14.57</v>
      </c>
      <c r="G3058" s="259">
        <f t="shared" si="359"/>
        <v>218.55</v>
      </c>
    </row>
    <row r="3059" spans="1:7" x14ac:dyDescent="0.2">
      <c r="A3059" s="266" t="s">
        <v>2176</v>
      </c>
      <c r="B3059" s="276" t="s">
        <v>2171</v>
      </c>
      <c r="C3059" s="237" t="s">
        <v>2172</v>
      </c>
      <c r="D3059" s="238" t="s">
        <v>1532</v>
      </c>
      <c r="E3059" s="240">
        <v>15</v>
      </c>
      <c r="F3059" s="232">
        <v>19.11</v>
      </c>
      <c r="G3059" s="259">
        <f t="shared" si="359"/>
        <v>286.64999999999998</v>
      </c>
    </row>
    <row r="3060" spans="1:7" ht="22.5" x14ac:dyDescent="0.2">
      <c r="A3060" s="266" t="s">
        <v>2179</v>
      </c>
      <c r="B3060" s="235" t="s">
        <v>3493</v>
      </c>
      <c r="C3060" s="237" t="s">
        <v>3494</v>
      </c>
      <c r="D3060" s="238" t="s">
        <v>28</v>
      </c>
      <c r="E3060" s="240">
        <v>0.02</v>
      </c>
      <c r="F3060" s="232">
        <f>G3057</f>
        <v>5243.72</v>
      </c>
      <c r="G3060" s="259">
        <f t="shared" si="359"/>
        <v>104.87</v>
      </c>
    </row>
    <row r="3061" spans="1:7" x14ac:dyDescent="0.2">
      <c r="A3061" s="225"/>
      <c r="B3061" s="226"/>
      <c r="C3061" s="227"/>
      <c r="D3061" s="228"/>
      <c r="E3061" s="229"/>
      <c r="F3061" s="232"/>
      <c r="G3061" s="231"/>
    </row>
    <row r="3062" spans="1:7" x14ac:dyDescent="0.2">
      <c r="A3062" s="225"/>
      <c r="B3062" s="226"/>
      <c r="C3062" s="227"/>
      <c r="D3062" s="228"/>
      <c r="E3062" s="229"/>
      <c r="F3062" s="232"/>
      <c r="G3062" s="231"/>
    </row>
    <row r="3063" spans="1:7" ht="52.5" x14ac:dyDescent="0.2">
      <c r="A3063" s="218" t="s">
        <v>1119</v>
      </c>
      <c r="B3063" s="219" t="s">
        <v>2244</v>
      </c>
      <c r="C3063" s="220" t="s">
        <v>876</v>
      </c>
      <c r="D3063" s="221" t="s">
        <v>28</v>
      </c>
      <c r="E3063" s="222">
        <v>1</v>
      </c>
      <c r="F3063" s="223"/>
      <c r="G3063" s="224">
        <f>SUM(G3064:G3067)</f>
        <v>5853.79</v>
      </c>
    </row>
    <row r="3064" spans="1:7" ht="45" x14ac:dyDescent="0.2">
      <c r="A3064" s="266" t="s">
        <v>2170</v>
      </c>
      <c r="B3064" s="235" t="s">
        <v>328</v>
      </c>
      <c r="C3064" s="237" t="s">
        <v>876</v>
      </c>
      <c r="D3064" s="238" t="s">
        <v>28</v>
      </c>
      <c r="E3064" s="240">
        <v>1</v>
      </c>
      <c r="F3064" s="232">
        <v>5243.72</v>
      </c>
      <c r="G3064" s="259">
        <f t="shared" ref="G3064:G3067" si="360">ROUND(E3064*F3064,2)</f>
        <v>5243.72</v>
      </c>
    </row>
    <row r="3065" spans="1:7" ht="22.5" x14ac:dyDescent="0.2">
      <c r="A3065" s="266" t="s">
        <v>2173</v>
      </c>
      <c r="B3065" s="276" t="s">
        <v>2971</v>
      </c>
      <c r="C3065" s="237" t="s">
        <v>2972</v>
      </c>
      <c r="D3065" s="238" t="s">
        <v>1532</v>
      </c>
      <c r="E3065" s="240">
        <v>15</v>
      </c>
      <c r="F3065" s="232">
        <v>14.57</v>
      </c>
      <c r="G3065" s="259">
        <f t="shared" si="360"/>
        <v>218.55</v>
      </c>
    </row>
    <row r="3066" spans="1:7" x14ac:dyDescent="0.2">
      <c r="A3066" s="266" t="s">
        <v>2176</v>
      </c>
      <c r="B3066" s="276" t="s">
        <v>2171</v>
      </c>
      <c r="C3066" s="237" t="s">
        <v>2172</v>
      </c>
      <c r="D3066" s="238" t="s">
        <v>1532</v>
      </c>
      <c r="E3066" s="240">
        <v>15</v>
      </c>
      <c r="F3066" s="232">
        <v>19.11</v>
      </c>
      <c r="G3066" s="259">
        <f t="shared" si="360"/>
        <v>286.64999999999998</v>
      </c>
    </row>
    <row r="3067" spans="1:7" ht="22.5" x14ac:dyDescent="0.2">
      <c r="A3067" s="266" t="s">
        <v>2179</v>
      </c>
      <c r="B3067" s="235" t="s">
        <v>3493</v>
      </c>
      <c r="C3067" s="237" t="s">
        <v>3494</v>
      </c>
      <c r="D3067" s="238" t="s">
        <v>28</v>
      </c>
      <c r="E3067" s="240">
        <v>0.02</v>
      </c>
      <c r="F3067" s="232">
        <f>G3064</f>
        <v>5243.72</v>
      </c>
      <c r="G3067" s="259">
        <f t="shared" si="360"/>
        <v>104.87</v>
      </c>
    </row>
    <row r="3068" spans="1:7" x14ac:dyDescent="0.2">
      <c r="A3068" s="266"/>
      <c r="B3068" s="235"/>
      <c r="C3068" s="237"/>
      <c r="D3068" s="238"/>
      <c r="E3068" s="240"/>
      <c r="F3068" s="232"/>
      <c r="G3068" s="231"/>
    </row>
    <row r="3069" spans="1:7" x14ac:dyDescent="0.2">
      <c r="A3069" s="225"/>
      <c r="B3069" s="226"/>
      <c r="C3069" s="227"/>
      <c r="D3069" s="228"/>
      <c r="E3069" s="229"/>
      <c r="F3069" s="232"/>
      <c r="G3069" s="231"/>
    </row>
    <row r="3070" spans="1:7" ht="52.5" x14ac:dyDescent="0.2">
      <c r="A3070" s="218" t="s">
        <v>1120</v>
      </c>
      <c r="B3070" s="219" t="s">
        <v>2244</v>
      </c>
      <c r="C3070" s="220" t="s">
        <v>877</v>
      </c>
      <c r="D3070" s="221" t="s">
        <v>28</v>
      </c>
      <c r="E3070" s="222">
        <v>1</v>
      </c>
      <c r="F3070" s="223"/>
      <c r="G3070" s="224">
        <f>SUM(G3071:G3074)</f>
        <v>5529.9</v>
      </c>
    </row>
    <row r="3071" spans="1:7" ht="45" x14ac:dyDescent="0.2">
      <c r="A3071" s="266" t="s">
        <v>2170</v>
      </c>
      <c r="B3071" s="235" t="s">
        <v>328</v>
      </c>
      <c r="C3071" s="237" t="s">
        <v>877</v>
      </c>
      <c r="D3071" s="238" t="s">
        <v>28</v>
      </c>
      <c r="E3071" s="240">
        <v>1</v>
      </c>
      <c r="F3071" s="232">
        <v>4959.2</v>
      </c>
      <c r="G3071" s="259">
        <f t="shared" ref="G3071:G3074" si="361">ROUND(E3071*F3071,2)</f>
        <v>4959.2</v>
      </c>
    </row>
    <row r="3072" spans="1:7" ht="22.5" x14ac:dyDescent="0.2">
      <c r="A3072" s="266" t="s">
        <v>2173</v>
      </c>
      <c r="B3072" s="276" t="s">
        <v>2971</v>
      </c>
      <c r="C3072" s="237" t="s">
        <v>2972</v>
      </c>
      <c r="D3072" s="238" t="s">
        <v>1532</v>
      </c>
      <c r="E3072" s="240">
        <v>14</v>
      </c>
      <c r="F3072" s="232">
        <v>14.57</v>
      </c>
      <c r="G3072" s="259">
        <f t="shared" si="361"/>
        <v>203.98</v>
      </c>
    </row>
    <row r="3073" spans="1:7" x14ac:dyDescent="0.2">
      <c r="A3073" s="266" t="s">
        <v>2176</v>
      </c>
      <c r="B3073" s="276" t="s">
        <v>2171</v>
      </c>
      <c r="C3073" s="237" t="s">
        <v>2172</v>
      </c>
      <c r="D3073" s="238" t="s">
        <v>1532</v>
      </c>
      <c r="E3073" s="240">
        <v>14</v>
      </c>
      <c r="F3073" s="232">
        <v>19.11</v>
      </c>
      <c r="G3073" s="259">
        <f t="shared" si="361"/>
        <v>267.54000000000002</v>
      </c>
    </row>
    <row r="3074" spans="1:7" ht="22.5" x14ac:dyDescent="0.2">
      <c r="A3074" s="266" t="s">
        <v>2179</v>
      </c>
      <c r="B3074" s="235" t="s">
        <v>3493</v>
      </c>
      <c r="C3074" s="237" t="s">
        <v>3494</v>
      </c>
      <c r="D3074" s="238" t="s">
        <v>28</v>
      </c>
      <c r="E3074" s="240">
        <v>0.02</v>
      </c>
      <c r="F3074" s="232">
        <f>G3071</f>
        <v>4959.2</v>
      </c>
      <c r="G3074" s="259">
        <f t="shared" si="361"/>
        <v>99.18</v>
      </c>
    </row>
    <row r="3075" spans="1:7" x14ac:dyDescent="0.2">
      <c r="A3075" s="225"/>
      <c r="B3075" s="226"/>
      <c r="C3075" s="227"/>
      <c r="D3075" s="228"/>
      <c r="E3075" s="229"/>
      <c r="F3075" s="232"/>
      <c r="G3075" s="231"/>
    </row>
    <row r="3076" spans="1:7" x14ac:dyDescent="0.2">
      <c r="A3076" s="225"/>
      <c r="B3076" s="226"/>
      <c r="C3076" s="227"/>
      <c r="D3076" s="228"/>
      <c r="E3076" s="229"/>
      <c r="F3076" s="232"/>
      <c r="G3076" s="231"/>
    </row>
    <row r="3077" spans="1:7" ht="52.5" x14ac:dyDescent="0.2">
      <c r="A3077" s="218" t="s">
        <v>1121</v>
      </c>
      <c r="B3077" s="219" t="s">
        <v>2244</v>
      </c>
      <c r="C3077" s="220" t="s">
        <v>878</v>
      </c>
      <c r="D3077" s="221" t="s">
        <v>28</v>
      </c>
      <c r="E3077" s="222">
        <v>1</v>
      </c>
      <c r="F3077" s="223"/>
      <c r="G3077" s="224">
        <f>SUM(G3078:G3081)</f>
        <v>5529.9</v>
      </c>
    </row>
    <row r="3078" spans="1:7" ht="45" x14ac:dyDescent="0.2">
      <c r="A3078" s="266" t="s">
        <v>2170</v>
      </c>
      <c r="B3078" s="235" t="s">
        <v>328</v>
      </c>
      <c r="C3078" s="237" t="s">
        <v>878</v>
      </c>
      <c r="D3078" s="238" t="s">
        <v>28</v>
      </c>
      <c r="E3078" s="240">
        <v>1</v>
      </c>
      <c r="F3078" s="232">
        <v>4959.2</v>
      </c>
      <c r="G3078" s="259">
        <f t="shared" ref="G3078:G3081" si="362">ROUND(E3078*F3078,2)</f>
        <v>4959.2</v>
      </c>
    </row>
    <row r="3079" spans="1:7" ht="22.5" x14ac:dyDescent="0.2">
      <c r="A3079" s="266" t="s">
        <v>2173</v>
      </c>
      <c r="B3079" s="276" t="s">
        <v>2971</v>
      </c>
      <c r="C3079" s="237" t="s">
        <v>2972</v>
      </c>
      <c r="D3079" s="238" t="s">
        <v>1532</v>
      </c>
      <c r="E3079" s="240">
        <v>14</v>
      </c>
      <c r="F3079" s="232">
        <v>14.57</v>
      </c>
      <c r="G3079" s="259">
        <f t="shared" si="362"/>
        <v>203.98</v>
      </c>
    </row>
    <row r="3080" spans="1:7" x14ac:dyDescent="0.2">
      <c r="A3080" s="266" t="s">
        <v>2176</v>
      </c>
      <c r="B3080" s="276" t="s">
        <v>2171</v>
      </c>
      <c r="C3080" s="237" t="s">
        <v>2172</v>
      </c>
      <c r="D3080" s="238" t="s">
        <v>1532</v>
      </c>
      <c r="E3080" s="240">
        <v>14</v>
      </c>
      <c r="F3080" s="232">
        <v>19.11</v>
      </c>
      <c r="G3080" s="259">
        <f t="shared" si="362"/>
        <v>267.54000000000002</v>
      </c>
    </row>
    <row r="3081" spans="1:7" ht="22.5" x14ac:dyDescent="0.2">
      <c r="A3081" s="266" t="s">
        <v>2179</v>
      </c>
      <c r="B3081" s="235" t="s">
        <v>3493</v>
      </c>
      <c r="C3081" s="237" t="s">
        <v>3494</v>
      </c>
      <c r="D3081" s="238" t="s">
        <v>28</v>
      </c>
      <c r="E3081" s="240">
        <v>0.02</v>
      </c>
      <c r="F3081" s="232">
        <f>G3078</f>
        <v>4959.2</v>
      </c>
      <c r="G3081" s="259">
        <f t="shared" si="362"/>
        <v>99.18</v>
      </c>
    </row>
    <row r="3082" spans="1:7" x14ac:dyDescent="0.2">
      <c r="A3082" s="225"/>
      <c r="B3082" s="226"/>
      <c r="C3082" s="227"/>
      <c r="D3082" s="228"/>
      <c r="E3082" s="229"/>
      <c r="F3082" s="232"/>
      <c r="G3082" s="231"/>
    </row>
    <row r="3083" spans="1:7" x14ac:dyDescent="0.2">
      <c r="A3083" s="225"/>
      <c r="B3083" s="226"/>
      <c r="C3083" s="227"/>
      <c r="D3083" s="228"/>
      <c r="E3083" s="229"/>
      <c r="F3083" s="232"/>
      <c r="G3083" s="231"/>
    </row>
    <row r="3084" spans="1:7" ht="52.5" x14ac:dyDescent="0.2">
      <c r="A3084" s="218" t="s">
        <v>1122</v>
      </c>
      <c r="B3084" s="219" t="s">
        <v>2244</v>
      </c>
      <c r="C3084" s="220" t="s">
        <v>879</v>
      </c>
      <c r="D3084" s="221" t="s">
        <v>28</v>
      </c>
      <c r="E3084" s="222">
        <v>1</v>
      </c>
      <c r="F3084" s="223"/>
      <c r="G3084" s="224">
        <f>SUM(G3085:G3088)</f>
        <v>6640.23</v>
      </c>
    </row>
    <row r="3085" spans="1:7" ht="45" x14ac:dyDescent="0.2">
      <c r="A3085" s="266" t="s">
        <v>2170</v>
      </c>
      <c r="B3085" s="235" t="s">
        <v>328</v>
      </c>
      <c r="C3085" s="237" t="s">
        <v>879</v>
      </c>
      <c r="D3085" s="238" t="s">
        <v>28</v>
      </c>
      <c r="E3085" s="240">
        <v>1</v>
      </c>
      <c r="F3085" s="232">
        <v>5948.7</v>
      </c>
      <c r="G3085" s="259">
        <f t="shared" ref="G3085:G3088" si="363">ROUND(E3085*F3085,2)</f>
        <v>5948.7</v>
      </c>
    </row>
    <row r="3086" spans="1:7" ht="22.5" x14ac:dyDescent="0.2">
      <c r="A3086" s="266" t="s">
        <v>2173</v>
      </c>
      <c r="B3086" s="276" t="s">
        <v>2971</v>
      </c>
      <c r="C3086" s="237" t="s">
        <v>2972</v>
      </c>
      <c r="D3086" s="238" t="s">
        <v>1532</v>
      </c>
      <c r="E3086" s="240">
        <v>17</v>
      </c>
      <c r="F3086" s="232">
        <v>14.57</v>
      </c>
      <c r="G3086" s="259">
        <f t="shared" si="363"/>
        <v>247.69</v>
      </c>
    </row>
    <row r="3087" spans="1:7" x14ac:dyDescent="0.2">
      <c r="A3087" s="266" t="s">
        <v>2176</v>
      </c>
      <c r="B3087" s="276" t="s">
        <v>2171</v>
      </c>
      <c r="C3087" s="237" t="s">
        <v>2172</v>
      </c>
      <c r="D3087" s="238" t="s">
        <v>1532</v>
      </c>
      <c r="E3087" s="240">
        <v>17</v>
      </c>
      <c r="F3087" s="232">
        <v>19.11</v>
      </c>
      <c r="G3087" s="259">
        <f t="shared" si="363"/>
        <v>324.87</v>
      </c>
    </row>
    <row r="3088" spans="1:7" ht="22.5" x14ac:dyDescent="0.2">
      <c r="A3088" s="266" t="s">
        <v>2179</v>
      </c>
      <c r="B3088" s="235" t="s">
        <v>3493</v>
      </c>
      <c r="C3088" s="237" t="s">
        <v>3494</v>
      </c>
      <c r="D3088" s="238" t="s">
        <v>28</v>
      </c>
      <c r="E3088" s="240">
        <v>0.02</v>
      </c>
      <c r="F3088" s="232">
        <f>G3085</f>
        <v>5948.7</v>
      </c>
      <c r="G3088" s="259">
        <f t="shared" si="363"/>
        <v>118.97</v>
      </c>
    </row>
    <row r="3089" spans="1:7" x14ac:dyDescent="0.2">
      <c r="A3089" s="225"/>
      <c r="B3089" s="226"/>
      <c r="C3089" s="227"/>
      <c r="D3089" s="228"/>
      <c r="E3089" s="229"/>
      <c r="F3089" s="232"/>
      <c r="G3089" s="231"/>
    </row>
    <row r="3090" spans="1:7" x14ac:dyDescent="0.2">
      <c r="A3090" s="225"/>
      <c r="B3090" s="226"/>
      <c r="C3090" s="227"/>
      <c r="D3090" s="228"/>
      <c r="E3090" s="229"/>
      <c r="F3090" s="232"/>
      <c r="G3090" s="231"/>
    </row>
    <row r="3091" spans="1:7" ht="52.5" x14ac:dyDescent="0.2">
      <c r="A3091" s="218" t="s">
        <v>1123</v>
      </c>
      <c r="B3091" s="219" t="s">
        <v>2244</v>
      </c>
      <c r="C3091" s="220" t="s">
        <v>880</v>
      </c>
      <c r="D3091" s="221" t="s">
        <v>28</v>
      </c>
      <c r="E3091" s="222">
        <v>1</v>
      </c>
      <c r="F3091" s="223"/>
      <c r="G3091" s="224">
        <f>SUM(G3092:G3095)</f>
        <v>5185.92</v>
      </c>
    </row>
    <row r="3092" spans="1:7" ht="45" x14ac:dyDescent="0.2">
      <c r="A3092" s="266" t="s">
        <v>2170</v>
      </c>
      <c r="B3092" s="235" t="s">
        <v>328</v>
      </c>
      <c r="C3092" s="237" t="s">
        <v>880</v>
      </c>
      <c r="D3092" s="238" t="s">
        <v>28</v>
      </c>
      <c r="E3092" s="240">
        <v>1</v>
      </c>
      <c r="F3092" s="232">
        <v>4654.9799999999996</v>
      </c>
      <c r="G3092" s="259">
        <f t="shared" ref="G3092:G3095" si="364">ROUND(E3092*F3092,2)</f>
        <v>4654.9799999999996</v>
      </c>
    </row>
    <row r="3093" spans="1:7" ht="22.5" x14ac:dyDescent="0.2">
      <c r="A3093" s="266" t="s">
        <v>2173</v>
      </c>
      <c r="B3093" s="276" t="s">
        <v>2971</v>
      </c>
      <c r="C3093" s="237" t="s">
        <v>2972</v>
      </c>
      <c r="D3093" s="238" t="s">
        <v>1532</v>
      </c>
      <c r="E3093" s="240">
        <v>13</v>
      </c>
      <c r="F3093" s="232">
        <v>14.57</v>
      </c>
      <c r="G3093" s="259">
        <f t="shared" si="364"/>
        <v>189.41</v>
      </c>
    </row>
    <row r="3094" spans="1:7" x14ac:dyDescent="0.2">
      <c r="A3094" s="266" t="s">
        <v>2176</v>
      </c>
      <c r="B3094" s="276" t="s">
        <v>2171</v>
      </c>
      <c r="C3094" s="237" t="s">
        <v>2172</v>
      </c>
      <c r="D3094" s="238" t="s">
        <v>1532</v>
      </c>
      <c r="E3094" s="240">
        <v>13</v>
      </c>
      <c r="F3094" s="232">
        <v>19.11</v>
      </c>
      <c r="G3094" s="259">
        <f t="shared" si="364"/>
        <v>248.43</v>
      </c>
    </row>
    <row r="3095" spans="1:7" ht="22.5" x14ac:dyDescent="0.2">
      <c r="A3095" s="266" t="s">
        <v>2179</v>
      </c>
      <c r="B3095" s="235" t="s">
        <v>3493</v>
      </c>
      <c r="C3095" s="237" t="s">
        <v>3494</v>
      </c>
      <c r="D3095" s="238" t="s">
        <v>28</v>
      </c>
      <c r="E3095" s="240">
        <v>0.02</v>
      </c>
      <c r="F3095" s="232">
        <f>G3092</f>
        <v>4654.9799999999996</v>
      </c>
      <c r="G3095" s="259">
        <f t="shared" si="364"/>
        <v>93.1</v>
      </c>
    </row>
    <row r="3096" spans="1:7" x14ac:dyDescent="0.2">
      <c r="A3096" s="225"/>
      <c r="B3096" s="226"/>
      <c r="C3096" s="227"/>
      <c r="D3096" s="228"/>
      <c r="E3096" s="229"/>
      <c r="F3096" s="232"/>
      <c r="G3096" s="231"/>
    </row>
    <row r="3097" spans="1:7" x14ac:dyDescent="0.2">
      <c r="A3097" s="225"/>
      <c r="B3097" s="226"/>
      <c r="C3097" s="227"/>
      <c r="D3097" s="228"/>
      <c r="E3097" s="229"/>
      <c r="F3097" s="232"/>
      <c r="G3097" s="231"/>
    </row>
    <row r="3098" spans="1:7" ht="52.5" x14ac:dyDescent="0.2">
      <c r="A3098" s="218" t="s">
        <v>1124</v>
      </c>
      <c r="B3098" s="219" t="s">
        <v>2244</v>
      </c>
      <c r="C3098" s="220" t="s">
        <v>881</v>
      </c>
      <c r="D3098" s="221" t="s">
        <v>28</v>
      </c>
      <c r="E3098" s="222">
        <v>1</v>
      </c>
      <c r="F3098" s="223"/>
      <c r="G3098" s="224">
        <f>SUM(G3099:G3102)</f>
        <v>18682.62</v>
      </c>
    </row>
    <row r="3099" spans="1:7" ht="45" x14ac:dyDescent="0.2">
      <c r="A3099" s="266" t="s">
        <v>2170</v>
      </c>
      <c r="B3099" s="235" t="s">
        <v>328</v>
      </c>
      <c r="C3099" s="237" t="s">
        <v>881</v>
      </c>
      <c r="D3099" s="238" t="s">
        <v>28</v>
      </c>
      <c r="E3099" s="240">
        <v>1</v>
      </c>
      <c r="F3099" s="232">
        <v>16764.37</v>
      </c>
      <c r="G3099" s="259">
        <f t="shared" ref="G3099:G3102" si="365">ROUND(E3099*F3099,2)</f>
        <v>16764.37</v>
      </c>
    </row>
    <row r="3100" spans="1:7" ht="22.5" x14ac:dyDescent="0.2">
      <c r="A3100" s="266" t="s">
        <v>2173</v>
      </c>
      <c r="B3100" s="276" t="s">
        <v>2971</v>
      </c>
      <c r="C3100" s="237" t="s">
        <v>2972</v>
      </c>
      <c r="D3100" s="238" t="s">
        <v>1532</v>
      </c>
      <c r="E3100" s="240">
        <v>47</v>
      </c>
      <c r="F3100" s="232">
        <v>14.57</v>
      </c>
      <c r="G3100" s="259">
        <f t="shared" si="365"/>
        <v>684.79</v>
      </c>
    </row>
    <row r="3101" spans="1:7" x14ac:dyDescent="0.2">
      <c r="A3101" s="266" t="s">
        <v>2176</v>
      </c>
      <c r="B3101" s="276" t="s">
        <v>2171</v>
      </c>
      <c r="C3101" s="237" t="s">
        <v>2172</v>
      </c>
      <c r="D3101" s="238" t="s">
        <v>1532</v>
      </c>
      <c r="E3101" s="240">
        <v>47</v>
      </c>
      <c r="F3101" s="232">
        <v>19.11</v>
      </c>
      <c r="G3101" s="259">
        <f t="shared" si="365"/>
        <v>898.17</v>
      </c>
    </row>
    <row r="3102" spans="1:7" ht="22.5" x14ac:dyDescent="0.2">
      <c r="A3102" s="266" t="s">
        <v>2179</v>
      </c>
      <c r="B3102" s="235" t="s">
        <v>3493</v>
      </c>
      <c r="C3102" s="237" t="s">
        <v>3494</v>
      </c>
      <c r="D3102" s="238" t="s">
        <v>28</v>
      </c>
      <c r="E3102" s="240">
        <v>0.02</v>
      </c>
      <c r="F3102" s="232">
        <f>G3099</f>
        <v>16764.37</v>
      </c>
      <c r="G3102" s="259">
        <f t="shared" si="365"/>
        <v>335.29</v>
      </c>
    </row>
    <row r="3103" spans="1:7" x14ac:dyDescent="0.2">
      <c r="A3103" s="225"/>
      <c r="B3103" s="226"/>
      <c r="C3103" s="227"/>
      <c r="D3103" s="228"/>
      <c r="E3103" s="229"/>
      <c r="F3103" s="232"/>
      <c r="G3103" s="231"/>
    </row>
    <row r="3104" spans="1:7" x14ac:dyDescent="0.2">
      <c r="A3104" s="225"/>
      <c r="B3104" s="226"/>
      <c r="C3104" s="227"/>
      <c r="D3104" s="228"/>
      <c r="E3104" s="229"/>
      <c r="F3104" s="232"/>
      <c r="G3104" s="231"/>
    </row>
    <row r="3105" spans="1:7" ht="52.5" x14ac:dyDescent="0.2">
      <c r="A3105" s="218" t="s">
        <v>1125</v>
      </c>
      <c r="B3105" s="219" t="s">
        <v>2244</v>
      </c>
      <c r="C3105" s="220" t="s">
        <v>882</v>
      </c>
      <c r="D3105" s="221" t="s">
        <v>28</v>
      </c>
      <c r="E3105" s="222">
        <v>1</v>
      </c>
      <c r="F3105" s="223"/>
      <c r="G3105" s="224">
        <f>SUM(G3106:G3109)</f>
        <v>3718.8299999999995</v>
      </c>
    </row>
    <row r="3106" spans="1:7" ht="45" x14ac:dyDescent="0.2">
      <c r="A3106" s="266" t="s">
        <v>2170</v>
      </c>
      <c r="B3106" s="235" t="s">
        <v>328</v>
      </c>
      <c r="C3106" s="237" t="s">
        <v>882</v>
      </c>
      <c r="D3106" s="238" t="s">
        <v>28</v>
      </c>
      <c r="E3106" s="240">
        <v>1</v>
      </c>
      <c r="F3106" s="232">
        <v>3348.74</v>
      </c>
      <c r="G3106" s="259">
        <f t="shared" ref="G3106:G3109" si="366">ROUND(E3106*F3106,2)</f>
        <v>3348.74</v>
      </c>
    </row>
    <row r="3107" spans="1:7" ht="22.5" x14ac:dyDescent="0.2">
      <c r="A3107" s="266" t="s">
        <v>2173</v>
      </c>
      <c r="B3107" s="276" t="s">
        <v>2971</v>
      </c>
      <c r="C3107" s="237" t="s">
        <v>2972</v>
      </c>
      <c r="D3107" s="238" t="s">
        <v>1532</v>
      </c>
      <c r="E3107" s="240">
        <v>9</v>
      </c>
      <c r="F3107" s="232">
        <v>14.57</v>
      </c>
      <c r="G3107" s="259">
        <f t="shared" si="366"/>
        <v>131.13</v>
      </c>
    </row>
    <row r="3108" spans="1:7" x14ac:dyDescent="0.2">
      <c r="A3108" s="266" t="s">
        <v>2176</v>
      </c>
      <c r="B3108" s="276" t="s">
        <v>2171</v>
      </c>
      <c r="C3108" s="237" t="s">
        <v>2172</v>
      </c>
      <c r="D3108" s="238" t="s">
        <v>1532</v>
      </c>
      <c r="E3108" s="240">
        <v>9</v>
      </c>
      <c r="F3108" s="232">
        <v>19.11</v>
      </c>
      <c r="G3108" s="259">
        <f t="shared" si="366"/>
        <v>171.99</v>
      </c>
    </row>
    <row r="3109" spans="1:7" ht="22.5" x14ac:dyDescent="0.2">
      <c r="A3109" s="266" t="s">
        <v>2179</v>
      </c>
      <c r="B3109" s="235" t="s">
        <v>3493</v>
      </c>
      <c r="C3109" s="237" t="s">
        <v>3494</v>
      </c>
      <c r="D3109" s="238" t="s">
        <v>28</v>
      </c>
      <c r="E3109" s="240">
        <v>0.02</v>
      </c>
      <c r="F3109" s="232">
        <f>G3106</f>
        <v>3348.74</v>
      </c>
      <c r="G3109" s="259">
        <f t="shared" si="366"/>
        <v>66.97</v>
      </c>
    </row>
    <row r="3110" spans="1:7" x14ac:dyDescent="0.2">
      <c r="A3110" s="225"/>
      <c r="B3110" s="226"/>
      <c r="C3110" s="227"/>
      <c r="D3110" s="228"/>
      <c r="E3110" s="229"/>
      <c r="F3110" s="232"/>
      <c r="G3110" s="231"/>
    </row>
    <row r="3111" spans="1:7" x14ac:dyDescent="0.2">
      <c r="A3111" s="225"/>
      <c r="B3111" s="226"/>
      <c r="C3111" s="227"/>
      <c r="D3111" s="228"/>
      <c r="E3111" s="229"/>
      <c r="F3111" s="232"/>
      <c r="G3111" s="231"/>
    </row>
    <row r="3112" spans="1:7" ht="52.5" x14ac:dyDescent="0.2">
      <c r="A3112" s="218" t="s">
        <v>3517</v>
      </c>
      <c r="B3112" s="219" t="s">
        <v>2244</v>
      </c>
      <c r="C3112" s="220" t="s">
        <v>3518</v>
      </c>
      <c r="D3112" s="221" t="s">
        <v>28</v>
      </c>
      <c r="E3112" s="222">
        <v>1</v>
      </c>
      <c r="F3112" s="223"/>
      <c r="G3112" s="224">
        <f>SUM(G3113:G3116)</f>
        <v>3706.8199999999997</v>
      </c>
    </row>
    <row r="3113" spans="1:7" ht="45" x14ac:dyDescent="0.2">
      <c r="A3113" s="266" t="s">
        <v>2170</v>
      </c>
      <c r="B3113" s="235" t="s">
        <v>328</v>
      </c>
      <c r="C3113" s="237" t="s">
        <v>3518</v>
      </c>
      <c r="D3113" s="238" t="s">
        <v>28</v>
      </c>
      <c r="E3113" s="240">
        <v>1</v>
      </c>
      <c r="F3113" s="232">
        <v>3336.96</v>
      </c>
      <c r="G3113" s="259">
        <f t="shared" ref="G3113:G3116" si="367">ROUND(E3113*F3113,2)</f>
        <v>3336.96</v>
      </c>
    </row>
    <row r="3114" spans="1:7" ht="22.5" x14ac:dyDescent="0.2">
      <c r="A3114" s="266" t="s">
        <v>2173</v>
      </c>
      <c r="B3114" s="276" t="s">
        <v>2971</v>
      </c>
      <c r="C3114" s="237" t="s">
        <v>2972</v>
      </c>
      <c r="D3114" s="238" t="s">
        <v>1532</v>
      </c>
      <c r="E3114" s="240">
        <v>9</v>
      </c>
      <c r="F3114" s="232">
        <v>14.57</v>
      </c>
      <c r="G3114" s="259">
        <f t="shared" si="367"/>
        <v>131.13</v>
      </c>
    </row>
    <row r="3115" spans="1:7" x14ac:dyDescent="0.2">
      <c r="A3115" s="266" t="s">
        <v>2176</v>
      </c>
      <c r="B3115" s="276" t="s">
        <v>2171</v>
      </c>
      <c r="C3115" s="237" t="s">
        <v>2172</v>
      </c>
      <c r="D3115" s="238" t="s">
        <v>1532</v>
      </c>
      <c r="E3115" s="240">
        <v>9</v>
      </c>
      <c r="F3115" s="232">
        <v>19.11</v>
      </c>
      <c r="G3115" s="259">
        <f t="shared" si="367"/>
        <v>171.99</v>
      </c>
    </row>
    <row r="3116" spans="1:7" ht="22.5" x14ac:dyDescent="0.2">
      <c r="A3116" s="266" t="s">
        <v>2179</v>
      </c>
      <c r="B3116" s="235" t="s">
        <v>3493</v>
      </c>
      <c r="C3116" s="237" t="s">
        <v>3494</v>
      </c>
      <c r="D3116" s="238" t="s">
        <v>28</v>
      </c>
      <c r="E3116" s="240">
        <v>0.02</v>
      </c>
      <c r="F3116" s="232">
        <f>G3113</f>
        <v>3336.96</v>
      </c>
      <c r="G3116" s="259">
        <f t="shared" si="367"/>
        <v>66.739999999999995</v>
      </c>
    </row>
    <row r="3117" spans="1:7" x14ac:dyDescent="0.2">
      <c r="A3117" s="225"/>
      <c r="B3117" s="226"/>
      <c r="C3117" s="227"/>
      <c r="D3117" s="228"/>
      <c r="E3117" s="229"/>
      <c r="F3117" s="232"/>
      <c r="G3117" s="231"/>
    </row>
    <row r="3118" spans="1:7" x14ac:dyDescent="0.2">
      <c r="A3118" s="225"/>
      <c r="B3118" s="226"/>
      <c r="C3118" s="227"/>
      <c r="D3118" s="228"/>
      <c r="E3118" s="229"/>
      <c r="F3118" s="232"/>
      <c r="G3118" s="231"/>
    </row>
    <row r="3119" spans="1:7" ht="52.5" x14ac:dyDescent="0.2">
      <c r="A3119" s="218" t="s">
        <v>3519</v>
      </c>
      <c r="B3119" s="219" t="s">
        <v>2244</v>
      </c>
      <c r="C3119" s="220" t="s">
        <v>3520</v>
      </c>
      <c r="D3119" s="221" t="s">
        <v>28</v>
      </c>
      <c r="E3119" s="222">
        <v>1</v>
      </c>
      <c r="F3119" s="223"/>
      <c r="G3119" s="224">
        <f>SUM(G3120:G3123)</f>
        <v>3754.8799999999997</v>
      </c>
    </row>
    <row r="3120" spans="1:7" ht="45" x14ac:dyDescent="0.2">
      <c r="A3120" s="266" t="s">
        <v>2170</v>
      </c>
      <c r="B3120" s="235" t="s">
        <v>328</v>
      </c>
      <c r="C3120" s="237" t="s">
        <v>3520</v>
      </c>
      <c r="D3120" s="238" t="s">
        <v>28</v>
      </c>
      <c r="E3120" s="240">
        <v>1</v>
      </c>
      <c r="F3120" s="232">
        <v>3384.08</v>
      </c>
      <c r="G3120" s="259">
        <f t="shared" ref="G3120:G3123" si="368">ROUND(E3120*F3120,2)</f>
        <v>3384.08</v>
      </c>
    </row>
    <row r="3121" spans="1:7" ht="22.5" x14ac:dyDescent="0.2">
      <c r="A3121" s="266" t="s">
        <v>2173</v>
      </c>
      <c r="B3121" s="276" t="s">
        <v>2971</v>
      </c>
      <c r="C3121" s="237" t="s">
        <v>2972</v>
      </c>
      <c r="D3121" s="238" t="s">
        <v>1532</v>
      </c>
      <c r="E3121" s="240">
        <v>9</v>
      </c>
      <c r="F3121" s="232">
        <v>14.57</v>
      </c>
      <c r="G3121" s="259">
        <f t="shared" si="368"/>
        <v>131.13</v>
      </c>
    </row>
    <row r="3122" spans="1:7" x14ac:dyDescent="0.2">
      <c r="A3122" s="266" t="s">
        <v>2176</v>
      </c>
      <c r="B3122" s="276" t="s">
        <v>2171</v>
      </c>
      <c r="C3122" s="237" t="s">
        <v>2172</v>
      </c>
      <c r="D3122" s="238" t="s">
        <v>1532</v>
      </c>
      <c r="E3122" s="240">
        <v>9</v>
      </c>
      <c r="F3122" s="232">
        <v>19.11</v>
      </c>
      <c r="G3122" s="259">
        <f t="shared" si="368"/>
        <v>171.99</v>
      </c>
    </row>
    <row r="3123" spans="1:7" ht="22.5" x14ac:dyDescent="0.2">
      <c r="A3123" s="266" t="s">
        <v>2179</v>
      </c>
      <c r="B3123" s="235" t="s">
        <v>3493</v>
      </c>
      <c r="C3123" s="237" t="s">
        <v>3494</v>
      </c>
      <c r="D3123" s="238" t="s">
        <v>28</v>
      </c>
      <c r="E3123" s="240">
        <v>0.02</v>
      </c>
      <c r="F3123" s="232">
        <f>G3120</f>
        <v>3384.08</v>
      </c>
      <c r="G3123" s="259">
        <f t="shared" si="368"/>
        <v>67.680000000000007</v>
      </c>
    </row>
    <row r="3124" spans="1:7" x14ac:dyDescent="0.2">
      <c r="A3124" s="225"/>
      <c r="B3124" s="226"/>
      <c r="C3124" s="227"/>
      <c r="D3124" s="228"/>
      <c r="E3124" s="229"/>
      <c r="F3124" s="232"/>
      <c r="G3124" s="231"/>
    </row>
    <row r="3125" spans="1:7" x14ac:dyDescent="0.2">
      <c r="A3125" s="225"/>
      <c r="B3125" s="226"/>
      <c r="C3125" s="227"/>
      <c r="D3125" s="228"/>
      <c r="E3125" s="229"/>
      <c r="F3125" s="232"/>
      <c r="G3125" s="231"/>
    </row>
    <row r="3126" spans="1:7" ht="52.5" x14ac:dyDescent="0.2">
      <c r="A3126" s="218" t="s">
        <v>1126</v>
      </c>
      <c r="B3126" s="219" t="s">
        <v>2244</v>
      </c>
      <c r="C3126" s="220" t="s">
        <v>883</v>
      </c>
      <c r="D3126" s="221" t="s">
        <v>28</v>
      </c>
      <c r="E3126" s="222">
        <v>1</v>
      </c>
      <c r="F3126" s="223"/>
      <c r="G3126" s="224">
        <f>SUM(G3127:G3130)</f>
        <v>3929.5899999999997</v>
      </c>
    </row>
    <row r="3127" spans="1:7" ht="45" x14ac:dyDescent="0.2">
      <c r="A3127" s="266" t="s">
        <v>2170</v>
      </c>
      <c r="B3127" s="235" t="s">
        <v>328</v>
      </c>
      <c r="C3127" s="237" t="s">
        <v>883</v>
      </c>
      <c r="D3127" s="238" t="s">
        <v>28</v>
      </c>
      <c r="E3127" s="240">
        <v>1</v>
      </c>
      <c r="F3127" s="232">
        <v>3522.34</v>
      </c>
      <c r="G3127" s="259">
        <f t="shared" ref="G3127:G3130" si="369">ROUND(E3127*F3127,2)</f>
        <v>3522.34</v>
      </c>
    </row>
    <row r="3128" spans="1:7" ht="22.5" x14ac:dyDescent="0.2">
      <c r="A3128" s="266" t="s">
        <v>2173</v>
      </c>
      <c r="B3128" s="276" t="s">
        <v>2971</v>
      </c>
      <c r="C3128" s="237" t="s">
        <v>2972</v>
      </c>
      <c r="D3128" s="238" t="s">
        <v>1532</v>
      </c>
      <c r="E3128" s="240">
        <v>10</v>
      </c>
      <c r="F3128" s="232">
        <v>14.57</v>
      </c>
      <c r="G3128" s="259">
        <f t="shared" si="369"/>
        <v>145.69999999999999</v>
      </c>
    </row>
    <row r="3129" spans="1:7" x14ac:dyDescent="0.2">
      <c r="A3129" s="266" t="s">
        <v>2176</v>
      </c>
      <c r="B3129" s="276" t="s">
        <v>2171</v>
      </c>
      <c r="C3129" s="237" t="s">
        <v>2172</v>
      </c>
      <c r="D3129" s="238" t="s">
        <v>1532</v>
      </c>
      <c r="E3129" s="240">
        <v>10</v>
      </c>
      <c r="F3129" s="232">
        <v>19.11</v>
      </c>
      <c r="G3129" s="259">
        <f t="shared" si="369"/>
        <v>191.1</v>
      </c>
    </row>
    <row r="3130" spans="1:7" ht="22.5" x14ac:dyDescent="0.2">
      <c r="A3130" s="266" t="s">
        <v>2179</v>
      </c>
      <c r="B3130" s="235" t="s">
        <v>3493</v>
      </c>
      <c r="C3130" s="237" t="s">
        <v>3494</v>
      </c>
      <c r="D3130" s="238" t="s">
        <v>28</v>
      </c>
      <c r="E3130" s="240">
        <v>0.02</v>
      </c>
      <c r="F3130" s="232">
        <f>G3127</f>
        <v>3522.34</v>
      </c>
      <c r="G3130" s="259">
        <f t="shared" si="369"/>
        <v>70.45</v>
      </c>
    </row>
    <row r="3131" spans="1:7" x14ac:dyDescent="0.2">
      <c r="A3131" s="225"/>
      <c r="B3131" s="226"/>
      <c r="C3131" s="227"/>
      <c r="D3131" s="228"/>
      <c r="E3131" s="229"/>
      <c r="F3131" s="232"/>
      <c r="G3131" s="231"/>
    </row>
    <row r="3132" spans="1:7" x14ac:dyDescent="0.2">
      <c r="A3132" s="225"/>
      <c r="B3132" s="226"/>
      <c r="C3132" s="227"/>
      <c r="D3132" s="228"/>
      <c r="E3132" s="229"/>
      <c r="F3132" s="232"/>
      <c r="G3132" s="231"/>
    </row>
    <row r="3133" spans="1:7" ht="52.5" x14ac:dyDescent="0.2">
      <c r="A3133" s="218" t="s">
        <v>1127</v>
      </c>
      <c r="B3133" s="219" t="s">
        <v>2244</v>
      </c>
      <c r="C3133" s="220" t="s">
        <v>884</v>
      </c>
      <c r="D3133" s="221" t="s">
        <v>28</v>
      </c>
      <c r="E3133" s="222">
        <v>1</v>
      </c>
      <c r="F3133" s="223"/>
      <c r="G3133" s="224">
        <f>SUM(G3134:G3137)</f>
        <v>3718.8299999999995</v>
      </c>
    </row>
    <row r="3134" spans="1:7" ht="45" x14ac:dyDescent="0.2">
      <c r="A3134" s="266" t="s">
        <v>2170</v>
      </c>
      <c r="B3134" s="235" t="s">
        <v>328</v>
      </c>
      <c r="C3134" s="237" t="s">
        <v>884</v>
      </c>
      <c r="D3134" s="238" t="s">
        <v>28</v>
      </c>
      <c r="E3134" s="240">
        <v>1</v>
      </c>
      <c r="F3134" s="232">
        <v>3348.74</v>
      </c>
      <c r="G3134" s="259">
        <f t="shared" ref="G3134:G3137" si="370">ROUND(E3134*F3134,2)</f>
        <v>3348.74</v>
      </c>
    </row>
    <row r="3135" spans="1:7" ht="22.5" x14ac:dyDescent="0.2">
      <c r="A3135" s="266" t="s">
        <v>2173</v>
      </c>
      <c r="B3135" s="276" t="s">
        <v>2971</v>
      </c>
      <c r="C3135" s="237" t="s">
        <v>2972</v>
      </c>
      <c r="D3135" s="238" t="s">
        <v>1532</v>
      </c>
      <c r="E3135" s="240">
        <v>9</v>
      </c>
      <c r="F3135" s="232">
        <v>14.57</v>
      </c>
      <c r="G3135" s="259">
        <f t="shared" si="370"/>
        <v>131.13</v>
      </c>
    </row>
    <row r="3136" spans="1:7" x14ac:dyDescent="0.2">
      <c r="A3136" s="266" t="s">
        <v>2176</v>
      </c>
      <c r="B3136" s="276" t="s">
        <v>2171</v>
      </c>
      <c r="C3136" s="237" t="s">
        <v>2172</v>
      </c>
      <c r="D3136" s="238" t="s">
        <v>1532</v>
      </c>
      <c r="E3136" s="240">
        <v>9</v>
      </c>
      <c r="F3136" s="232">
        <v>19.11</v>
      </c>
      <c r="G3136" s="259">
        <f t="shared" si="370"/>
        <v>171.99</v>
      </c>
    </row>
    <row r="3137" spans="1:7" ht="22.5" x14ac:dyDescent="0.2">
      <c r="A3137" s="266" t="s">
        <v>2179</v>
      </c>
      <c r="B3137" s="235" t="s">
        <v>3493</v>
      </c>
      <c r="C3137" s="237" t="s">
        <v>3494</v>
      </c>
      <c r="D3137" s="238" t="s">
        <v>28</v>
      </c>
      <c r="E3137" s="240">
        <v>0.02</v>
      </c>
      <c r="F3137" s="232">
        <f>G3134</f>
        <v>3348.74</v>
      </c>
      <c r="G3137" s="259">
        <f t="shared" si="370"/>
        <v>66.97</v>
      </c>
    </row>
    <row r="3138" spans="1:7" x14ac:dyDescent="0.2">
      <c r="A3138" s="225"/>
      <c r="B3138" s="226"/>
      <c r="C3138" s="227"/>
      <c r="D3138" s="228"/>
      <c r="E3138" s="229"/>
      <c r="F3138" s="232"/>
      <c r="G3138" s="231"/>
    </row>
    <row r="3139" spans="1:7" x14ac:dyDescent="0.2">
      <c r="A3139" s="225"/>
      <c r="B3139" s="226"/>
      <c r="C3139" s="227"/>
      <c r="D3139" s="228"/>
      <c r="E3139" s="229"/>
      <c r="F3139" s="232"/>
      <c r="G3139" s="231"/>
    </row>
    <row r="3140" spans="1:7" ht="52.5" x14ac:dyDescent="0.2">
      <c r="A3140" s="218" t="s">
        <v>1128</v>
      </c>
      <c r="B3140" s="219" t="s">
        <v>2244</v>
      </c>
      <c r="C3140" s="220" t="s">
        <v>885</v>
      </c>
      <c r="D3140" s="221" t="s">
        <v>28</v>
      </c>
      <c r="E3140" s="222">
        <v>1</v>
      </c>
      <c r="F3140" s="223"/>
      <c r="G3140" s="224">
        <f>SUM(G3141:G3144)</f>
        <v>4001.68</v>
      </c>
    </row>
    <row r="3141" spans="1:7" ht="45" x14ac:dyDescent="0.2">
      <c r="A3141" s="266" t="s">
        <v>2170</v>
      </c>
      <c r="B3141" s="235" t="s">
        <v>328</v>
      </c>
      <c r="C3141" s="237" t="s">
        <v>885</v>
      </c>
      <c r="D3141" s="238" t="s">
        <v>28</v>
      </c>
      <c r="E3141" s="240">
        <v>1</v>
      </c>
      <c r="F3141" s="232">
        <v>3593.02</v>
      </c>
      <c r="G3141" s="259">
        <f t="shared" ref="G3141:G3144" si="371">ROUND(E3141*F3141,2)</f>
        <v>3593.02</v>
      </c>
    </row>
    <row r="3142" spans="1:7" ht="22.5" x14ac:dyDescent="0.2">
      <c r="A3142" s="266" t="s">
        <v>2173</v>
      </c>
      <c r="B3142" s="276" t="s">
        <v>2971</v>
      </c>
      <c r="C3142" s="237" t="s">
        <v>2972</v>
      </c>
      <c r="D3142" s="238" t="s">
        <v>1532</v>
      </c>
      <c r="E3142" s="240">
        <v>10</v>
      </c>
      <c r="F3142" s="232">
        <v>14.57</v>
      </c>
      <c r="G3142" s="259">
        <f t="shared" si="371"/>
        <v>145.69999999999999</v>
      </c>
    </row>
    <row r="3143" spans="1:7" x14ac:dyDescent="0.2">
      <c r="A3143" s="266" t="s">
        <v>2176</v>
      </c>
      <c r="B3143" s="276" t="s">
        <v>2171</v>
      </c>
      <c r="C3143" s="237" t="s">
        <v>2172</v>
      </c>
      <c r="D3143" s="238" t="s">
        <v>1532</v>
      </c>
      <c r="E3143" s="240">
        <v>10</v>
      </c>
      <c r="F3143" s="232">
        <v>19.11</v>
      </c>
      <c r="G3143" s="259">
        <f t="shared" si="371"/>
        <v>191.1</v>
      </c>
    </row>
    <row r="3144" spans="1:7" ht="22.5" x14ac:dyDescent="0.2">
      <c r="A3144" s="266" t="s">
        <v>2179</v>
      </c>
      <c r="B3144" s="235" t="s">
        <v>3493</v>
      </c>
      <c r="C3144" s="237" t="s">
        <v>3494</v>
      </c>
      <c r="D3144" s="238" t="s">
        <v>28</v>
      </c>
      <c r="E3144" s="240">
        <v>0.02</v>
      </c>
      <c r="F3144" s="232">
        <f>G3141</f>
        <v>3593.02</v>
      </c>
      <c r="G3144" s="259">
        <f t="shared" si="371"/>
        <v>71.86</v>
      </c>
    </row>
    <row r="3145" spans="1:7" x14ac:dyDescent="0.2">
      <c r="A3145" s="225"/>
      <c r="B3145" s="226"/>
      <c r="C3145" s="227"/>
      <c r="D3145" s="228"/>
      <c r="E3145" s="229"/>
      <c r="F3145" s="232"/>
      <c r="G3145" s="231"/>
    </row>
    <row r="3146" spans="1:7" x14ac:dyDescent="0.2">
      <c r="A3146" s="225"/>
      <c r="B3146" s="226"/>
      <c r="C3146" s="227"/>
      <c r="D3146" s="228"/>
      <c r="E3146" s="229"/>
      <c r="F3146" s="232"/>
      <c r="G3146" s="231"/>
    </row>
    <row r="3147" spans="1:7" ht="52.5" x14ac:dyDescent="0.2">
      <c r="A3147" s="218" t="s">
        <v>3521</v>
      </c>
      <c r="B3147" s="219" t="s">
        <v>2244</v>
      </c>
      <c r="C3147" s="220" t="s">
        <v>3522</v>
      </c>
      <c r="D3147" s="221" t="s">
        <v>28</v>
      </c>
      <c r="E3147" s="222">
        <v>1</v>
      </c>
      <c r="F3147" s="223"/>
      <c r="G3147" s="224">
        <f>SUM(G3148:G3151)</f>
        <v>3742.87</v>
      </c>
    </row>
    <row r="3148" spans="1:7" ht="45" x14ac:dyDescent="0.2">
      <c r="A3148" s="266" t="s">
        <v>2170</v>
      </c>
      <c r="B3148" s="235" t="s">
        <v>328</v>
      </c>
      <c r="C3148" s="237" t="s">
        <v>3522</v>
      </c>
      <c r="D3148" s="238" t="s">
        <v>28</v>
      </c>
      <c r="E3148" s="240">
        <v>1</v>
      </c>
      <c r="F3148" s="232">
        <v>3372.3</v>
      </c>
      <c r="G3148" s="259">
        <f t="shared" ref="G3148:G3151" si="372">ROUND(E3148*F3148,2)</f>
        <v>3372.3</v>
      </c>
    </row>
    <row r="3149" spans="1:7" ht="22.5" x14ac:dyDescent="0.2">
      <c r="A3149" s="266" t="s">
        <v>2173</v>
      </c>
      <c r="B3149" s="276" t="s">
        <v>2971</v>
      </c>
      <c r="C3149" s="237" t="s">
        <v>2972</v>
      </c>
      <c r="D3149" s="238" t="s">
        <v>1532</v>
      </c>
      <c r="E3149" s="240">
        <v>9</v>
      </c>
      <c r="F3149" s="232">
        <v>14.57</v>
      </c>
      <c r="G3149" s="259">
        <f t="shared" si="372"/>
        <v>131.13</v>
      </c>
    </row>
    <row r="3150" spans="1:7" x14ac:dyDescent="0.2">
      <c r="A3150" s="266" t="s">
        <v>2176</v>
      </c>
      <c r="B3150" s="276" t="s">
        <v>2171</v>
      </c>
      <c r="C3150" s="237" t="s">
        <v>2172</v>
      </c>
      <c r="D3150" s="238" t="s">
        <v>1532</v>
      </c>
      <c r="E3150" s="240">
        <v>9</v>
      </c>
      <c r="F3150" s="232">
        <v>19.11</v>
      </c>
      <c r="G3150" s="259">
        <f t="shared" si="372"/>
        <v>171.99</v>
      </c>
    </row>
    <row r="3151" spans="1:7" ht="22.5" x14ac:dyDescent="0.2">
      <c r="A3151" s="266" t="s">
        <v>2179</v>
      </c>
      <c r="B3151" s="235" t="s">
        <v>3493</v>
      </c>
      <c r="C3151" s="237" t="s">
        <v>3494</v>
      </c>
      <c r="D3151" s="238" t="s">
        <v>28</v>
      </c>
      <c r="E3151" s="240">
        <v>0.02</v>
      </c>
      <c r="F3151" s="232">
        <f>G3148</f>
        <v>3372.3</v>
      </c>
      <c r="G3151" s="259">
        <f t="shared" si="372"/>
        <v>67.45</v>
      </c>
    </row>
    <row r="3152" spans="1:7" x14ac:dyDescent="0.2">
      <c r="A3152" s="225"/>
      <c r="B3152" s="226"/>
      <c r="C3152" s="227"/>
      <c r="D3152" s="228"/>
      <c r="E3152" s="229"/>
      <c r="F3152" s="232"/>
      <c r="G3152" s="231"/>
    </row>
    <row r="3153" spans="1:7" x14ac:dyDescent="0.2">
      <c r="A3153" s="225"/>
      <c r="B3153" s="226"/>
      <c r="C3153" s="227"/>
      <c r="D3153" s="228"/>
      <c r="E3153" s="229"/>
      <c r="F3153" s="232"/>
      <c r="G3153" s="231"/>
    </row>
    <row r="3154" spans="1:7" ht="52.5" x14ac:dyDescent="0.2">
      <c r="A3154" s="218" t="s">
        <v>1129</v>
      </c>
      <c r="B3154" s="219" t="s">
        <v>2244</v>
      </c>
      <c r="C3154" s="220" t="s">
        <v>886</v>
      </c>
      <c r="D3154" s="221" t="s">
        <v>28</v>
      </c>
      <c r="E3154" s="222">
        <v>1</v>
      </c>
      <c r="F3154" s="223"/>
      <c r="G3154" s="224">
        <f>SUM(G3155:G3158)</f>
        <v>3965.6299999999997</v>
      </c>
    </row>
    <row r="3155" spans="1:7" ht="45" x14ac:dyDescent="0.2">
      <c r="A3155" s="266" t="s">
        <v>2170</v>
      </c>
      <c r="B3155" s="235" t="s">
        <v>328</v>
      </c>
      <c r="C3155" s="237" t="s">
        <v>886</v>
      </c>
      <c r="D3155" s="238" t="s">
        <v>28</v>
      </c>
      <c r="E3155" s="240">
        <v>1</v>
      </c>
      <c r="F3155" s="232">
        <v>3557.68</v>
      </c>
      <c r="G3155" s="259">
        <f t="shared" ref="G3155:G3158" si="373">ROUND(E3155*F3155,2)</f>
        <v>3557.68</v>
      </c>
    </row>
    <row r="3156" spans="1:7" ht="22.5" x14ac:dyDescent="0.2">
      <c r="A3156" s="266" t="s">
        <v>2173</v>
      </c>
      <c r="B3156" s="276" t="s">
        <v>2971</v>
      </c>
      <c r="C3156" s="237" t="s">
        <v>2972</v>
      </c>
      <c r="D3156" s="238" t="s">
        <v>1532</v>
      </c>
      <c r="E3156" s="240">
        <v>10</v>
      </c>
      <c r="F3156" s="232">
        <v>14.57</v>
      </c>
      <c r="G3156" s="259">
        <f t="shared" si="373"/>
        <v>145.69999999999999</v>
      </c>
    </row>
    <row r="3157" spans="1:7" x14ac:dyDescent="0.2">
      <c r="A3157" s="266" t="s">
        <v>2176</v>
      </c>
      <c r="B3157" s="276" t="s">
        <v>2171</v>
      </c>
      <c r="C3157" s="237" t="s">
        <v>2172</v>
      </c>
      <c r="D3157" s="238" t="s">
        <v>1532</v>
      </c>
      <c r="E3157" s="240">
        <v>10</v>
      </c>
      <c r="F3157" s="232">
        <v>19.11</v>
      </c>
      <c r="G3157" s="259">
        <f t="shared" si="373"/>
        <v>191.1</v>
      </c>
    </row>
    <row r="3158" spans="1:7" ht="22.5" x14ac:dyDescent="0.2">
      <c r="A3158" s="266" t="s">
        <v>2179</v>
      </c>
      <c r="B3158" s="235" t="s">
        <v>3493</v>
      </c>
      <c r="C3158" s="237" t="s">
        <v>3494</v>
      </c>
      <c r="D3158" s="238" t="s">
        <v>28</v>
      </c>
      <c r="E3158" s="240">
        <v>0.02</v>
      </c>
      <c r="F3158" s="232">
        <f>G3155</f>
        <v>3557.68</v>
      </c>
      <c r="G3158" s="259">
        <f t="shared" si="373"/>
        <v>71.150000000000006</v>
      </c>
    </row>
    <row r="3159" spans="1:7" x14ac:dyDescent="0.2">
      <c r="A3159" s="225"/>
      <c r="B3159" s="226"/>
      <c r="C3159" s="227"/>
      <c r="D3159" s="228"/>
      <c r="E3159" s="229"/>
      <c r="F3159" s="232"/>
      <c r="G3159" s="231"/>
    </row>
    <row r="3160" spans="1:7" x14ac:dyDescent="0.2">
      <c r="A3160" s="225"/>
      <c r="B3160" s="226"/>
      <c r="C3160" s="227"/>
      <c r="D3160" s="228"/>
      <c r="E3160" s="229"/>
      <c r="F3160" s="232"/>
      <c r="G3160" s="231"/>
    </row>
    <row r="3161" spans="1:7" ht="52.5" x14ac:dyDescent="0.2">
      <c r="A3161" s="218" t="s">
        <v>1130</v>
      </c>
      <c r="B3161" s="219" t="s">
        <v>2244</v>
      </c>
      <c r="C3161" s="220" t="s">
        <v>887</v>
      </c>
      <c r="D3161" s="221" t="s">
        <v>28</v>
      </c>
      <c r="E3161" s="222">
        <v>1</v>
      </c>
      <c r="F3161" s="223"/>
      <c r="G3161" s="224">
        <f>SUM(G3162:G3165)</f>
        <v>3802.9399999999996</v>
      </c>
    </row>
    <row r="3162" spans="1:7" ht="45" x14ac:dyDescent="0.2">
      <c r="A3162" s="266" t="s">
        <v>2170</v>
      </c>
      <c r="B3162" s="235" t="s">
        <v>328</v>
      </c>
      <c r="C3162" s="237" t="s">
        <v>887</v>
      </c>
      <c r="D3162" s="238" t="s">
        <v>28</v>
      </c>
      <c r="E3162" s="240">
        <v>1</v>
      </c>
      <c r="F3162" s="232">
        <v>3431.2</v>
      </c>
      <c r="G3162" s="259">
        <f t="shared" ref="G3162:G3165" si="374">ROUND(E3162*F3162,2)</f>
        <v>3431.2</v>
      </c>
    </row>
    <row r="3163" spans="1:7" ht="22.5" x14ac:dyDescent="0.2">
      <c r="A3163" s="266" t="s">
        <v>2173</v>
      </c>
      <c r="B3163" s="276" t="s">
        <v>2971</v>
      </c>
      <c r="C3163" s="237" t="s">
        <v>2972</v>
      </c>
      <c r="D3163" s="238" t="s">
        <v>1532</v>
      </c>
      <c r="E3163" s="240">
        <v>9</v>
      </c>
      <c r="F3163" s="232">
        <v>14.57</v>
      </c>
      <c r="G3163" s="259">
        <f t="shared" si="374"/>
        <v>131.13</v>
      </c>
    </row>
    <row r="3164" spans="1:7" x14ac:dyDescent="0.2">
      <c r="A3164" s="266" t="s">
        <v>2176</v>
      </c>
      <c r="B3164" s="276" t="s">
        <v>2171</v>
      </c>
      <c r="C3164" s="237" t="s">
        <v>2172</v>
      </c>
      <c r="D3164" s="238" t="s">
        <v>1532</v>
      </c>
      <c r="E3164" s="240">
        <v>9</v>
      </c>
      <c r="F3164" s="232">
        <v>19.11</v>
      </c>
      <c r="G3164" s="259">
        <f t="shared" si="374"/>
        <v>171.99</v>
      </c>
    </row>
    <row r="3165" spans="1:7" ht="22.5" x14ac:dyDescent="0.2">
      <c r="A3165" s="266" t="s">
        <v>2179</v>
      </c>
      <c r="B3165" s="235" t="s">
        <v>3493</v>
      </c>
      <c r="C3165" s="237" t="s">
        <v>3494</v>
      </c>
      <c r="D3165" s="238" t="s">
        <v>28</v>
      </c>
      <c r="E3165" s="240">
        <v>0.02</v>
      </c>
      <c r="F3165" s="232">
        <f>G3162</f>
        <v>3431.2</v>
      </c>
      <c r="G3165" s="259">
        <f t="shared" si="374"/>
        <v>68.62</v>
      </c>
    </row>
    <row r="3166" spans="1:7" x14ac:dyDescent="0.2">
      <c r="A3166" s="225"/>
      <c r="B3166" s="226"/>
      <c r="C3166" s="227"/>
      <c r="D3166" s="228"/>
      <c r="E3166" s="229"/>
      <c r="F3166" s="232"/>
      <c r="G3166" s="231"/>
    </row>
    <row r="3167" spans="1:7" x14ac:dyDescent="0.2">
      <c r="A3167" s="225"/>
      <c r="B3167" s="226"/>
      <c r="C3167" s="227"/>
      <c r="D3167" s="228"/>
      <c r="E3167" s="229"/>
      <c r="F3167" s="232"/>
      <c r="G3167" s="231"/>
    </row>
    <row r="3168" spans="1:7" ht="52.5" x14ac:dyDescent="0.2">
      <c r="A3168" s="218" t="s">
        <v>1131</v>
      </c>
      <c r="B3168" s="219" t="s">
        <v>2244</v>
      </c>
      <c r="C3168" s="220" t="s">
        <v>2052</v>
      </c>
      <c r="D3168" s="221" t="s">
        <v>28</v>
      </c>
      <c r="E3168" s="222">
        <v>1</v>
      </c>
      <c r="F3168" s="223"/>
      <c r="G3168" s="224">
        <f>SUM(G3169:G3171)</f>
        <v>444.72</v>
      </c>
    </row>
    <row r="3169" spans="1:7" x14ac:dyDescent="0.2">
      <c r="A3169" s="266" t="s">
        <v>2170</v>
      </c>
      <c r="B3169" s="235" t="s">
        <v>3316</v>
      </c>
      <c r="C3169" s="227" t="s">
        <v>3317</v>
      </c>
      <c r="D3169" s="238" t="s">
        <v>1532</v>
      </c>
      <c r="E3169" s="240">
        <v>8</v>
      </c>
      <c r="F3169" s="232">
        <v>21.91</v>
      </c>
      <c r="G3169" s="231">
        <f t="shared" ref="G3169:G3171" si="375">ROUND(E3169*F3169,2)</f>
        <v>175.28</v>
      </c>
    </row>
    <row r="3170" spans="1:7" ht="22.5" x14ac:dyDescent="0.2">
      <c r="A3170" s="266" t="s">
        <v>2173</v>
      </c>
      <c r="B3170" s="276" t="s">
        <v>2971</v>
      </c>
      <c r="C3170" s="237" t="s">
        <v>2972</v>
      </c>
      <c r="D3170" s="238" t="s">
        <v>1532</v>
      </c>
      <c r="E3170" s="240">
        <v>8</v>
      </c>
      <c r="F3170" s="232">
        <v>14.57</v>
      </c>
      <c r="G3170" s="259">
        <f t="shared" si="375"/>
        <v>116.56</v>
      </c>
    </row>
    <row r="3171" spans="1:7" x14ac:dyDescent="0.2">
      <c r="A3171" s="266" t="s">
        <v>2176</v>
      </c>
      <c r="B3171" s="276" t="s">
        <v>2171</v>
      </c>
      <c r="C3171" s="237" t="s">
        <v>2172</v>
      </c>
      <c r="D3171" s="238" t="s">
        <v>1532</v>
      </c>
      <c r="E3171" s="240">
        <v>8</v>
      </c>
      <c r="F3171" s="232">
        <v>19.11</v>
      </c>
      <c r="G3171" s="259">
        <f t="shared" si="375"/>
        <v>152.88</v>
      </c>
    </row>
    <row r="3172" spans="1:7" x14ac:dyDescent="0.2">
      <c r="A3172" s="225"/>
      <c r="B3172" s="226"/>
      <c r="C3172" s="227"/>
      <c r="D3172" s="228"/>
      <c r="E3172" s="229"/>
      <c r="F3172" s="232"/>
      <c r="G3172" s="231"/>
    </row>
    <row r="3173" spans="1:7" x14ac:dyDescent="0.2">
      <c r="A3173" s="225"/>
      <c r="B3173" s="226"/>
      <c r="C3173" s="227"/>
      <c r="D3173" s="228"/>
      <c r="E3173" s="229"/>
      <c r="F3173" s="232"/>
      <c r="G3173" s="231"/>
    </row>
    <row r="3174" spans="1:7" ht="42" x14ac:dyDescent="0.2">
      <c r="A3174" s="218" t="s">
        <v>1132</v>
      </c>
      <c r="B3174" s="219" t="s">
        <v>3523</v>
      </c>
      <c r="C3174" s="220" t="s">
        <v>3524</v>
      </c>
      <c r="D3174" s="221" t="s">
        <v>28</v>
      </c>
      <c r="E3174" s="222">
        <v>1</v>
      </c>
      <c r="F3174" s="223"/>
      <c r="G3174" s="224">
        <f>SUM(G3175:G3176)</f>
        <v>185.25</v>
      </c>
    </row>
    <row r="3175" spans="1:7" ht="22.5" x14ac:dyDescent="0.2">
      <c r="A3175" s="266" t="s">
        <v>2170</v>
      </c>
      <c r="B3175" s="276" t="s">
        <v>2971</v>
      </c>
      <c r="C3175" s="237" t="s">
        <v>2972</v>
      </c>
      <c r="D3175" s="238" t="s">
        <v>1532</v>
      </c>
      <c r="E3175" s="240">
        <v>5.5</v>
      </c>
      <c r="F3175" s="232">
        <v>14.57</v>
      </c>
      <c r="G3175" s="259">
        <f t="shared" ref="G3175:G3176" si="376">ROUND(E3175*F3175,2)</f>
        <v>80.14</v>
      </c>
    </row>
    <row r="3176" spans="1:7" x14ac:dyDescent="0.2">
      <c r="A3176" s="266" t="s">
        <v>2173</v>
      </c>
      <c r="B3176" s="276" t="s">
        <v>2171</v>
      </c>
      <c r="C3176" s="237" t="s">
        <v>2172</v>
      </c>
      <c r="D3176" s="238" t="s">
        <v>1532</v>
      </c>
      <c r="E3176" s="240">
        <v>5.5</v>
      </c>
      <c r="F3176" s="232">
        <v>19.11</v>
      </c>
      <c r="G3176" s="259">
        <f t="shared" si="376"/>
        <v>105.11</v>
      </c>
    </row>
    <row r="3177" spans="1:7" x14ac:dyDescent="0.2">
      <c r="A3177" s="225"/>
      <c r="B3177" s="226"/>
      <c r="C3177" s="227"/>
      <c r="D3177" s="228"/>
      <c r="E3177" s="229"/>
      <c r="F3177" s="232"/>
      <c r="G3177" s="231"/>
    </row>
    <row r="3178" spans="1:7" x14ac:dyDescent="0.2">
      <c r="A3178" s="225"/>
      <c r="B3178" s="226"/>
      <c r="C3178" s="227"/>
      <c r="D3178" s="228"/>
      <c r="E3178" s="229"/>
      <c r="F3178" s="232"/>
      <c r="G3178" s="231"/>
    </row>
    <row r="3179" spans="1:7" ht="31.5" x14ac:dyDescent="0.2">
      <c r="A3179" s="218" t="s">
        <v>1133</v>
      </c>
      <c r="B3179" s="233" t="s">
        <v>2244</v>
      </c>
      <c r="C3179" s="220" t="s">
        <v>743</v>
      </c>
      <c r="D3179" s="221" t="s">
        <v>28</v>
      </c>
      <c r="E3179" s="222">
        <v>1</v>
      </c>
      <c r="F3179" s="223"/>
      <c r="G3179" s="224">
        <f>SUM(G3180:G3182)</f>
        <v>680.53</v>
      </c>
    </row>
    <row r="3180" spans="1:7" ht="22.5" x14ac:dyDescent="0.2">
      <c r="A3180" s="225" t="s">
        <v>2170</v>
      </c>
      <c r="B3180" s="226" t="s">
        <v>328</v>
      </c>
      <c r="C3180" s="227" t="s">
        <v>743</v>
      </c>
      <c r="D3180" s="228" t="s">
        <v>28</v>
      </c>
      <c r="E3180" s="229">
        <v>1</v>
      </c>
      <c r="F3180" s="232">
        <v>630</v>
      </c>
      <c r="G3180" s="259">
        <f t="shared" ref="G3180:G3182" si="377">ROUND(E3180*F3180,2)</f>
        <v>630</v>
      </c>
    </row>
    <row r="3181" spans="1:7" ht="22.5" x14ac:dyDescent="0.2">
      <c r="A3181" s="266" t="s">
        <v>2170</v>
      </c>
      <c r="B3181" s="276" t="s">
        <v>2971</v>
      </c>
      <c r="C3181" s="237" t="s">
        <v>2972</v>
      </c>
      <c r="D3181" s="238" t="s">
        <v>1532</v>
      </c>
      <c r="E3181" s="240">
        <v>1.5</v>
      </c>
      <c r="F3181" s="232">
        <v>14.57</v>
      </c>
      <c r="G3181" s="259">
        <f t="shared" si="377"/>
        <v>21.86</v>
      </c>
    </row>
    <row r="3182" spans="1:7" x14ac:dyDescent="0.2">
      <c r="A3182" s="266" t="s">
        <v>2173</v>
      </c>
      <c r="B3182" s="276" t="s">
        <v>2171</v>
      </c>
      <c r="C3182" s="237" t="s">
        <v>2172</v>
      </c>
      <c r="D3182" s="238" t="s">
        <v>1532</v>
      </c>
      <c r="E3182" s="240">
        <v>1.5</v>
      </c>
      <c r="F3182" s="232">
        <v>19.11</v>
      </c>
      <c r="G3182" s="259">
        <f t="shared" si="377"/>
        <v>28.67</v>
      </c>
    </row>
    <row r="3183" spans="1:7" x14ac:dyDescent="0.2">
      <c r="A3183" s="225"/>
      <c r="B3183" s="226"/>
      <c r="C3183" s="227"/>
      <c r="D3183" s="228"/>
      <c r="E3183" s="229"/>
      <c r="F3183" s="232"/>
      <c r="G3183" s="231"/>
    </row>
    <row r="3184" spans="1:7" x14ac:dyDescent="0.2">
      <c r="A3184" s="225"/>
      <c r="B3184" s="226"/>
      <c r="C3184" s="227"/>
      <c r="D3184" s="228"/>
      <c r="E3184" s="229"/>
      <c r="F3184" s="232"/>
      <c r="G3184" s="231"/>
    </row>
    <row r="3185" spans="1:7" ht="31.5" x14ac:dyDescent="0.2">
      <c r="A3185" s="218" t="s">
        <v>1134</v>
      </c>
      <c r="B3185" s="233" t="s">
        <v>3525</v>
      </c>
      <c r="C3185" s="220" t="s">
        <v>3526</v>
      </c>
      <c r="D3185" s="221" t="s">
        <v>28</v>
      </c>
      <c r="E3185" s="222">
        <v>1</v>
      </c>
      <c r="F3185" s="223"/>
      <c r="G3185" s="224">
        <f>SUM(G3186:G3205)</f>
        <v>127024.07999999999</v>
      </c>
    </row>
    <row r="3186" spans="1:7" ht="22.5" x14ac:dyDescent="0.2">
      <c r="A3186" s="241" t="s">
        <v>2170</v>
      </c>
      <c r="B3186" s="235" t="s">
        <v>3527</v>
      </c>
      <c r="C3186" s="237" t="s">
        <v>3528</v>
      </c>
      <c r="D3186" s="238" t="s">
        <v>28</v>
      </c>
      <c r="E3186" s="240">
        <v>128</v>
      </c>
      <c r="F3186" s="230">
        <v>25.28</v>
      </c>
      <c r="G3186" s="231">
        <f>ROUND(E3186*F3186,2)</f>
        <v>3235.84</v>
      </c>
    </row>
    <row r="3187" spans="1:7" ht="22.5" x14ac:dyDescent="0.2">
      <c r="A3187" s="241" t="s">
        <v>2173</v>
      </c>
      <c r="B3187" s="235" t="s">
        <v>3529</v>
      </c>
      <c r="C3187" s="237" t="s">
        <v>3530</v>
      </c>
      <c r="D3187" s="238" t="s">
        <v>12</v>
      </c>
      <c r="E3187" s="240">
        <v>12</v>
      </c>
      <c r="F3187" s="230">
        <v>276.33999999999997</v>
      </c>
      <c r="G3187" s="231">
        <f>ROUND(E3187*F3187,2)</f>
        <v>3316.08</v>
      </c>
    </row>
    <row r="3188" spans="1:7" ht="22.5" x14ac:dyDescent="0.2">
      <c r="A3188" s="241" t="s">
        <v>2176</v>
      </c>
      <c r="B3188" s="235" t="s">
        <v>3531</v>
      </c>
      <c r="C3188" s="237" t="s">
        <v>3532</v>
      </c>
      <c r="D3188" s="238" t="s">
        <v>28</v>
      </c>
      <c r="E3188" s="240">
        <v>8</v>
      </c>
      <c r="F3188" s="230">
        <v>960.86</v>
      </c>
      <c r="G3188" s="231">
        <f>ROUND(E3188*F3188,2)</f>
        <v>7686.88</v>
      </c>
    </row>
    <row r="3189" spans="1:7" x14ac:dyDescent="0.2">
      <c r="A3189" s="241"/>
      <c r="B3189" s="235"/>
      <c r="C3189" s="237"/>
      <c r="D3189" s="238"/>
      <c r="E3189" s="240"/>
      <c r="F3189" s="230"/>
      <c r="G3189" s="230"/>
    </row>
    <row r="3190" spans="1:7" x14ac:dyDescent="0.2">
      <c r="A3190" s="241" t="s">
        <v>2179</v>
      </c>
      <c r="B3190" s="235"/>
      <c r="C3190" s="237" t="s">
        <v>3533</v>
      </c>
      <c r="D3190" s="238"/>
      <c r="E3190" s="240"/>
      <c r="F3190" s="230"/>
      <c r="G3190" s="230"/>
    </row>
    <row r="3191" spans="1:7" ht="22.5" x14ac:dyDescent="0.2">
      <c r="A3191" s="241" t="s">
        <v>2306</v>
      </c>
      <c r="B3191" s="235" t="s">
        <v>3534</v>
      </c>
      <c r="C3191" s="237" t="s">
        <v>3535</v>
      </c>
      <c r="D3191" s="238" t="s">
        <v>1532</v>
      </c>
      <c r="E3191" s="240">
        <v>704</v>
      </c>
      <c r="F3191" s="230">
        <v>18.2</v>
      </c>
      <c r="G3191" s="231">
        <f t="shared" ref="G3191:G3196" si="378">ROUND(E3191*F3191,2)</f>
        <v>12812.8</v>
      </c>
    </row>
    <row r="3192" spans="1:7" ht="22.5" x14ac:dyDescent="0.2">
      <c r="A3192" s="241" t="s">
        <v>3134</v>
      </c>
      <c r="B3192" s="235" t="s">
        <v>3316</v>
      </c>
      <c r="C3192" s="237" t="s">
        <v>3536</v>
      </c>
      <c r="D3192" s="238" t="s">
        <v>1532</v>
      </c>
      <c r="E3192" s="240">
        <v>704</v>
      </c>
      <c r="F3192" s="259">
        <v>21.91</v>
      </c>
      <c r="G3192" s="231">
        <f t="shared" si="378"/>
        <v>15424.64</v>
      </c>
    </row>
    <row r="3193" spans="1:7" ht="33.75" x14ac:dyDescent="0.2">
      <c r="A3193" s="241" t="s">
        <v>3135</v>
      </c>
      <c r="B3193" s="235" t="s">
        <v>3537</v>
      </c>
      <c r="C3193" s="237" t="s">
        <v>3538</v>
      </c>
      <c r="D3193" s="238" t="s">
        <v>1532</v>
      </c>
      <c r="E3193" s="240">
        <v>704</v>
      </c>
      <c r="F3193" s="230">
        <v>19.989999999999998</v>
      </c>
      <c r="G3193" s="231">
        <f t="shared" si="378"/>
        <v>14072.96</v>
      </c>
    </row>
    <row r="3194" spans="1:7" ht="22.5" x14ac:dyDescent="0.2">
      <c r="A3194" s="241" t="s">
        <v>3136</v>
      </c>
      <c r="B3194" s="235" t="s">
        <v>2971</v>
      </c>
      <c r="C3194" s="237" t="s">
        <v>3539</v>
      </c>
      <c r="D3194" s="238" t="s">
        <v>1532</v>
      </c>
      <c r="E3194" s="240">
        <v>1056</v>
      </c>
      <c r="F3194" s="230">
        <v>14.57</v>
      </c>
      <c r="G3194" s="231">
        <f t="shared" si="378"/>
        <v>15385.92</v>
      </c>
    </row>
    <row r="3195" spans="1:7" ht="22.5" x14ac:dyDescent="0.2">
      <c r="A3195" s="241" t="s">
        <v>3137</v>
      </c>
      <c r="B3195" s="235" t="s">
        <v>3540</v>
      </c>
      <c r="C3195" s="237" t="s">
        <v>3541</v>
      </c>
      <c r="D3195" s="238" t="s">
        <v>1532</v>
      </c>
      <c r="E3195" s="240">
        <v>1056</v>
      </c>
      <c r="F3195" s="230">
        <v>12.76</v>
      </c>
      <c r="G3195" s="231">
        <f t="shared" si="378"/>
        <v>13474.56</v>
      </c>
    </row>
    <row r="3196" spans="1:7" ht="22.5" x14ac:dyDescent="0.2">
      <c r="A3196" s="241" t="s">
        <v>3138</v>
      </c>
      <c r="B3196" s="235" t="s">
        <v>2174</v>
      </c>
      <c r="C3196" s="237" t="s">
        <v>3542</v>
      </c>
      <c r="D3196" s="236" t="s">
        <v>1532</v>
      </c>
      <c r="E3196" s="240">
        <v>1408</v>
      </c>
      <c r="F3196" s="232">
        <v>12.45</v>
      </c>
      <c r="G3196" s="231">
        <f t="shared" si="378"/>
        <v>17529.599999999999</v>
      </c>
    </row>
    <row r="3197" spans="1:7" x14ac:dyDescent="0.2">
      <c r="A3197" s="241"/>
      <c r="B3197" s="235"/>
      <c r="C3197" s="237"/>
      <c r="D3197" s="236"/>
      <c r="E3197" s="240"/>
      <c r="F3197" s="230"/>
      <c r="G3197" s="230"/>
    </row>
    <row r="3198" spans="1:7" x14ac:dyDescent="0.2">
      <c r="A3198" s="241" t="s">
        <v>2182</v>
      </c>
      <c r="B3198" s="235"/>
      <c r="C3198" s="237" t="s">
        <v>3543</v>
      </c>
      <c r="D3198" s="238"/>
      <c r="E3198" s="240"/>
      <c r="F3198" s="230"/>
      <c r="G3198" s="230"/>
    </row>
    <row r="3199" spans="1:7" ht="22.5" x14ac:dyDescent="0.2">
      <c r="A3199" s="241" t="s">
        <v>2311</v>
      </c>
      <c r="B3199" s="235" t="s">
        <v>3544</v>
      </c>
      <c r="C3199" s="237" t="s">
        <v>3545</v>
      </c>
      <c r="D3199" s="238" t="s">
        <v>1532</v>
      </c>
      <c r="E3199" s="240">
        <v>32</v>
      </c>
      <c r="F3199" s="230">
        <v>94.41</v>
      </c>
      <c r="G3199" s="231">
        <f t="shared" ref="G3199:G3205" si="379">ROUND(E3199*F3199,2)</f>
        <v>3021.12</v>
      </c>
    </row>
    <row r="3200" spans="1:7" ht="22.5" x14ac:dyDescent="0.2">
      <c r="A3200" s="241" t="s">
        <v>2314</v>
      </c>
      <c r="B3200" s="235" t="s">
        <v>3534</v>
      </c>
      <c r="C3200" s="237" t="s">
        <v>3546</v>
      </c>
      <c r="D3200" s="238" t="s">
        <v>1532</v>
      </c>
      <c r="E3200" s="240">
        <v>128</v>
      </c>
      <c r="F3200" s="230">
        <v>18.2</v>
      </c>
      <c r="G3200" s="231">
        <f t="shared" si="379"/>
        <v>2329.6</v>
      </c>
    </row>
    <row r="3201" spans="1:7" ht="22.5" x14ac:dyDescent="0.2">
      <c r="A3201" s="241" t="s">
        <v>3547</v>
      </c>
      <c r="B3201" s="235" t="s">
        <v>3316</v>
      </c>
      <c r="C3201" s="237" t="s">
        <v>3548</v>
      </c>
      <c r="D3201" s="238" t="s">
        <v>1532</v>
      </c>
      <c r="E3201" s="240">
        <v>128</v>
      </c>
      <c r="F3201" s="259">
        <v>21.91</v>
      </c>
      <c r="G3201" s="231">
        <f t="shared" si="379"/>
        <v>2804.48</v>
      </c>
    </row>
    <row r="3202" spans="1:7" ht="33.75" x14ac:dyDescent="0.2">
      <c r="A3202" s="241" t="s">
        <v>3549</v>
      </c>
      <c r="B3202" s="235" t="s">
        <v>3537</v>
      </c>
      <c r="C3202" s="237" t="s">
        <v>3550</v>
      </c>
      <c r="D3202" s="238" t="s">
        <v>1532</v>
      </c>
      <c r="E3202" s="240">
        <v>128</v>
      </c>
      <c r="F3202" s="230">
        <v>19.989999999999998</v>
      </c>
      <c r="G3202" s="231">
        <f t="shared" si="379"/>
        <v>2558.7199999999998</v>
      </c>
    </row>
    <row r="3203" spans="1:7" ht="22.5" x14ac:dyDescent="0.2">
      <c r="A3203" s="241" t="s">
        <v>3551</v>
      </c>
      <c r="B3203" s="235" t="s">
        <v>2971</v>
      </c>
      <c r="C3203" s="237" t="s">
        <v>3552</v>
      </c>
      <c r="D3203" s="238" t="s">
        <v>1532</v>
      </c>
      <c r="E3203" s="240">
        <v>256</v>
      </c>
      <c r="F3203" s="230">
        <v>14.57</v>
      </c>
      <c r="G3203" s="231">
        <f t="shared" si="379"/>
        <v>3729.92</v>
      </c>
    </row>
    <row r="3204" spans="1:7" ht="22.5" x14ac:dyDescent="0.2">
      <c r="A3204" s="241" t="s">
        <v>3553</v>
      </c>
      <c r="B3204" s="235" t="s">
        <v>3540</v>
      </c>
      <c r="C3204" s="237" t="s">
        <v>3554</v>
      </c>
      <c r="D3204" s="238" t="s">
        <v>1532</v>
      </c>
      <c r="E3204" s="240">
        <v>256</v>
      </c>
      <c r="F3204" s="230">
        <v>12.76</v>
      </c>
      <c r="G3204" s="231">
        <f t="shared" si="379"/>
        <v>3266.56</v>
      </c>
    </row>
    <row r="3205" spans="1:7" ht="22.5" x14ac:dyDescent="0.2">
      <c r="A3205" s="241" t="s">
        <v>3138</v>
      </c>
      <c r="B3205" s="235" t="s">
        <v>2174</v>
      </c>
      <c r="C3205" s="237" t="s">
        <v>3555</v>
      </c>
      <c r="D3205" s="236" t="s">
        <v>1532</v>
      </c>
      <c r="E3205" s="240">
        <v>512</v>
      </c>
      <c r="F3205" s="232">
        <v>12.45</v>
      </c>
      <c r="G3205" s="231">
        <f t="shared" si="379"/>
        <v>6374.4</v>
      </c>
    </row>
    <row r="3206" spans="1:7" x14ac:dyDescent="0.2">
      <c r="A3206" s="225"/>
      <c r="B3206" s="226"/>
      <c r="C3206" s="227"/>
      <c r="D3206" s="228"/>
      <c r="E3206" s="229"/>
      <c r="F3206" s="232"/>
      <c r="G3206" s="231"/>
    </row>
    <row r="3207" spans="1:7" x14ac:dyDescent="0.2">
      <c r="A3207" s="225"/>
      <c r="B3207" s="226"/>
      <c r="C3207" s="227"/>
      <c r="D3207" s="228"/>
      <c r="E3207" s="229"/>
      <c r="F3207" s="232"/>
      <c r="G3207" s="231"/>
    </row>
    <row r="3208" spans="1:7" ht="136.5" x14ac:dyDescent="0.2">
      <c r="A3208" s="218" t="s">
        <v>1135</v>
      </c>
      <c r="B3208" s="219" t="s">
        <v>2244</v>
      </c>
      <c r="C3208" s="220" t="s">
        <v>830</v>
      </c>
      <c r="D3208" s="221" t="s">
        <v>28</v>
      </c>
      <c r="E3208" s="222">
        <v>1</v>
      </c>
      <c r="F3208" s="223"/>
      <c r="G3208" s="224">
        <f>SUM(G3209:G3225)</f>
        <v>36897.69</v>
      </c>
    </row>
    <row r="3209" spans="1:7" x14ac:dyDescent="0.2">
      <c r="A3209" s="225" t="s">
        <v>2170</v>
      </c>
      <c r="B3209" s="226" t="s">
        <v>328</v>
      </c>
      <c r="C3209" s="227" t="s">
        <v>3556</v>
      </c>
      <c r="D3209" s="228" t="s">
        <v>28</v>
      </c>
      <c r="E3209" s="229">
        <v>1</v>
      </c>
      <c r="F3209" s="232">
        <v>19200</v>
      </c>
      <c r="G3209" s="259">
        <f t="shared" ref="G3209:G3225" si="380">ROUND(E3209*F3209,2)</f>
        <v>19200</v>
      </c>
    </row>
    <row r="3210" spans="1:7" ht="22.5" x14ac:dyDescent="0.2">
      <c r="A3210" s="225" t="s">
        <v>2173</v>
      </c>
      <c r="B3210" s="226" t="s">
        <v>328</v>
      </c>
      <c r="C3210" s="227" t="s">
        <v>3557</v>
      </c>
      <c r="D3210" s="228" t="s">
        <v>28</v>
      </c>
      <c r="E3210" s="229">
        <v>1</v>
      </c>
      <c r="F3210" s="232">
        <v>1557.1</v>
      </c>
      <c r="G3210" s="259">
        <f t="shared" si="380"/>
        <v>1557.1</v>
      </c>
    </row>
    <row r="3211" spans="1:7" ht="33.75" x14ac:dyDescent="0.2">
      <c r="A3211" s="225" t="s">
        <v>2176</v>
      </c>
      <c r="B3211" s="226" t="s">
        <v>3558</v>
      </c>
      <c r="C3211" s="227" t="s">
        <v>3559</v>
      </c>
      <c r="D3211" s="228" t="s">
        <v>2169</v>
      </c>
      <c r="E3211" s="229">
        <v>8</v>
      </c>
      <c r="F3211" s="232">
        <v>272.02</v>
      </c>
      <c r="G3211" s="259">
        <f t="shared" si="380"/>
        <v>2176.16</v>
      </c>
    </row>
    <row r="3212" spans="1:7" x14ac:dyDescent="0.2">
      <c r="A3212" s="225" t="s">
        <v>2179</v>
      </c>
      <c r="B3212" s="226" t="s">
        <v>3560</v>
      </c>
      <c r="C3212" s="227" t="s">
        <v>3561</v>
      </c>
      <c r="D3212" s="228" t="s">
        <v>12</v>
      </c>
      <c r="E3212" s="229">
        <v>30</v>
      </c>
      <c r="F3212" s="232">
        <v>134.63999999999999</v>
      </c>
      <c r="G3212" s="259">
        <f t="shared" si="380"/>
        <v>4039.2</v>
      </c>
    </row>
    <row r="3213" spans="1:7" ht="22.5" x14ac:dyDescent="0.2">
      <c r="A3213" s="225" t="s">
        <v>2182</v>
      </c>
      <c r="B3213" s="226" t="s">
        <v>3562</v>
      </c>
      <c r="C3213" s="227" t="s">
        <v>3563</v>
      </c>
      <c r="D3213" s="228" t="s">
        <v>28</v>
      </c>
      <c r="E3213" s="229">
        <v>6</v>
      </c>
      <c r="F3213" s="232">
        <v>414</v>
      </c>
      <c r="G3213" s="259">
        <f t="shared" si="380"/>
        <v>2484</v>
      </c>
    </row>
    <row r="3214" spans="1:7" x14ac:dyDescent="0.2">
      <c r="A3214" s="225" t="s">
        <v>2185</v>
      </c>
      <c r="B3214" s="226" t="s">
        <v>3564</v>
      </c>
      <c r="C3214" s="227" t="s">
        <v>3565</v>
      </c>
      <c r="D3214" s="228" t="s">
        <v>12</v>
      </c>
      <c r="E3214" s="229">
        <v>30</v>
      </c>
      <c r="F3214" s="232">
        <v>25.67</v>
      </c>
      <c r="G3214" s="259">
        <f t="shared" si="380"/>
        <v>770.1</v>
      </c>
    </row>
    <row r="3215" spans="1:7" ht="22.5" x14ac:dyDescent="0.2">
      <c r="A3215" s="225" t="s">
        <v>2188</v>
      </c>
      <c r="B3215" s="226" t="s">
        <v>3566</v>
      </c>
      <c r="C3215" s="227" t="s">
        <v>3567</v>
      </c>
      <c r="D3215" s="228" t="s">
        <v>28</v>
      </c>
      <c r="E3215" s="229">
        <v>2</v>
      </c>
      <c r="F3215" s="232">
        <v>435</v>
      </c>
      <c r="G3215" s="259">
        <f t="shared" si="380"/>
        <v>870</v>
      </c>
    </row>
    <row r="3216" spans="1:7" ht="22.5" x14ac:dyDescent="0.2">
      <c r="A3216" s="225" t="s">
        <v>2191</v>
      </c>
      <c r="B3216" s="226" t="s">
        <v>3568</v>
      </c>
      <c r="C3216" s="227" t="s">
        <v>3569</v>
      </c>
      <c r="D3216" s="228" t="s">
        <v>28</v>
      </c>
      <c r="E3216" s="229">
        <v>6</v>
      </c>
      <c r="F3216" s="232">
        <v>41.12</v>
      </c>
      <c r="G3216" s="259">
        <f t="shared" si="380"/>
        <v>246.72</v>
      </c>
    </row>
    <row r="3217" spans="1:7" ht="22.5" x14ac:dyDescent="0.2">
      <c r="A3217" s="225" t="s">
        <v>2194</v>
      </c>
      <c r="B3217" s="226" t="s">
        <v>3570</v>
      </c>
      <c r="C3217" s="227" t="s">
        <v>3571</v>
      </c>
      <c r="D3217" s="228" t="s">
        <v>28</v>
      </c>
      <c r="E3217" s="229">
        <v>6</v>
      </c>
      <c r="F3217" s="232">
        <v>51.5</v>
      </c>
      <c r="G3217" s="259">
        <f t="shared" si="380"/>
        <v>309</v>
      </c>
    </row>
    <row r="3218" spans="1:7" ht="33.75" x14ac:dyDescent="0.2">
      <c r="A3218" s="225" t="s">
        <v>2197</v>
      </c>
      <c r="B3218" s="226" t="s">
        <v>3572</v>
      </c>
      <c r="C3218" s="227" t="s">
        <v>3573</v>
      </c>
      <c r="D3218" s="228" t="s">
        <v>28</v>
      </c>
      <c r="E3218" s="229">
        <v>6</v>
      </c>
      <c r="F3218" s="232">
        <v>58.55</v>
      </c>
      <c r="G3218" s="259">
        <f t="shared" si="380"/>
        <v>351.3</v>
      </c>
    </row>
    <row r="3219" spans="1:7" ht="33.75" x14ac:dyDescent="0.2">
      <c r="A3219" s="225" t="s">
        <v>2203</v>
      </c>
      <c r="B3219" s="226" t="s">
        <v>2057</v>
      </c>
      <c r="C3219" s="227" t="s">
        <v>3574</v>
      </c>
      <c r="D3219" s="228" t="s">
        <v>12</v>
      </c>
      <c r="E3219" s="229">
        <v>12</v>
      </c>
      <c r="F3219" s="232">
        <v>75.75</v>
      </c>
      <c r="G3219" s="259">
        <f t="shared" si="380"/>
        <v>909</v>
      </c>
    </row>
    <row r="3220" spans="1:7" ht="22.5" x14ac:dyDescent="0.2">
      <c r="A3220" s="225" t="s">
        <v>2206</v>
      </c>
      <c r="B3220" s="226" t="s">
        <v>3575</v>
      </c>
      <c r="C3220" s="227" t="s">
        <v>3576</v>
      </c>
      <c r="D3220" s="228" t="s">
        <v>2147</v>
      </c>
      <c r="E3220" s="229">
        <v>0.08</v>
      </c>
      <c r="F3220" s="232">
        <v>606.53</v>
      </c>
      <c r="G3220" s="259">
        <f t="shared" si="380"/>
        <v>48.52</v>
      </c>
    </row>
    <row r="3221" spans="1:7" ht="22.5" x14ac:dyDescent="0.2">
      <c r="A3221" s="225" t="s">
        <v>2209</v>
      </c>
      <c r="B3221" s="226" t="s">
        <v>3577</v>
      </c>
      <c r="C3221" s="227" t="s">
        <v>3578</v>
      </c>
      <c r="D3221" s="228" t="s">
        <v>2147</v>
      </c>
      <c r="E3221" s="229">
        <v>1.68</v>
      </c>
      <c r="F3221" s="232">
        <v>396.49</v>
      </c>
      <c r="G3221" s="259">
        <f t="shared" si="380"/>
        <v>666.1</v>
      </c>
    </row>
    <row r="3222" spans="1:7" ht="56.25" x14ac:dyDescent="0.2">
      <c r="A3222" s="225" t="s">
        <v>2239</v>
      </c>
      <c r="B3222" s="226" t="s">
        <v>3579</v>
      </c>
      <c r="C3222" s="227" t="s">
        <v>3580</v>
      </c>
      <c r="D3222" s="228" t="s">
        <v>2147</v>
      </c>
      <c r="E3222" s="229">
        <v>9</v>
      </c>
      <c r="F3222" s="232">
        <v>113.93</v>
      </c>
      <c r="G3222" s="259">
        <f t="shared" si="380"/>
        <v>1025.3699999999999</v>
      </c>
    </row>
    <row r="3223" spans="1:7" x14ac:dyDescent="0.2">
      <c r="A3223" s="225" t="s">
        <v>2242</v>
      </c>
      <c r="B3223" s="226" t="s">
        <v>3316</v>
      </c>
      <c r="C3223" s="227" t="s">
        <v>3317</v>
      </c>
      <c r="D3223" s="228" t="s">
        <v>1532</v>
      </c>
      <c r="E3223" s="229">
        <v>32</v>
      </c>
      <c r="F3223" s="232">
        <v>21.91</v>
      </c>
      <c r="G3223" s="259">
        <f t="shared" si="380"/>
        <v>701.12</v>
      </c>
    </row>
    <row r="3224" spans="1:7" ht="22.5" x14ac:dyDescent="0.2">
      <c r="A3224" s="225" t="s">
        <v>2753</v>
      </c>
      <c r="B3224" s="226" t="s">
        <v>2971</v>
      </c>
      <c r="C3224" s="227" t="s">
        <v>2972</v>
      </c>
      <c r="D3224" s="228" t="s">
        <v>1532</v>
      </c>
      <c r="E3224" s="229">
        <v>64</v>
      </c>
      <c r="F3224" s="232">
        <v>14.57</v>
      </c>
      <c r="G3224" s="259">
        <f t="shared" si="380"/>
        <v>932.48</v>
      </c>
    </row>
    <row r="3225" spans="1:7" x14ac:dyDescent="0.2">
      <c r="A3225" s="225" t="s">
        <v>3581</v>
      </c>
      <c r="B3225" s="226" t="s">
        <v>2171</v>
      </c>
      <c r="C3225" s="227" t="s">
        <v>2172</v>
      </c>
      <c r="D3225" s="228" t="s">
        <v>1532</v>
      </c>
      <c r="E3225" s="229">
        <v>32</v>
      </c>
      <c r="F3225" s="232">
        <v>19.11</v>
      </c>
      <c r="G3225" s="259">
        <f t="shared" si="380"/>
        <v>611.52</v>
      </c>
    </row>
    <row r="3226" spans="1:7" x14ac:dyDescent="0.2">
      <c r="A3226" s="225"/>
      <c r="B3226" s="226"/>
      <c r="C3226" s="227"/>
      <c r="D3226" s="228"/>
      <c r="E3226" s="229"/>
      <c r="F3226" s="232"/>
      <c r="G3226" s="231"/>
    </row>
    <row r="3227" spans="1:7" x14ac:dyDescent="0.2">
      <c r="A3227" s="225"/>
      <c r="B3227" s="226"/>
      <c r="C3227" s="227"/>
      <c r="D3227" s="228"/>
      <c r="E3227" s="229"/>
      <c r="F3227" s="232"/>
      <c r="G3227" s="231"/>
    </row>
    <row r="3228" spans="1:7" ht="126" x14ac:dyDescent="0.2">
      <c r="A3228" s="218" t="s">
        <v>1136</v>
      </c>
      <c r="B3228" s="219" t="s">
        <v>2244</v>
      </c>
      <c r="C3228" s="220" t="s">
        <v>2049</v>
      </c>
      <c r="D3228" s="221" t="s">
        <v>28</v>
      </c>
      <c r="E3228" s="222">
        <v>1</v>
      </c>
      <c r="F3228" s="223"/>
      <c r="G3228" s="224">
        <f>SUM(G3229:G3244)</f>
        <v>30813.77</v>
      </c>
    </row>
    <row r="3229" spans="1:7" ht="22.5" x14ac:dyDescent="0.2">
      <c r="A3229" s="225" t="s">
        <v>2170</v>
      </c>
      <c r="B3229" s="226" t="s">
        <v>328</v>
      </c>
      <c r="C3229" s="227" t="s">
        <v>3557</v>
      </c>
      <c r="D3229" s="228" t="s">
        <v>28</v>
      </c>
      <c r="E3229" s="229">
        <v>2</v>
      </c>
      <c r="F3229" s="232">
        <v>1557.1</v>
      </c>
      <c r="G3229" s="259">
        <f t="shared" ref="G3229:G3244" si="381">ROUND(E3229*F3229,2)</f>
        <v>3114.2</v>
      </c>
    </row>
    <row r="3230" spans="1:7" ht="33.75" x14ac:dyDescent="0.2">
      <c r="A3230" s="225" t="s">
        <v>2173</v>
      </c>
      <c r="B3230" s="226" t="s">
        <v>3558</v>
      </c>
      <c r="C3230" s="227" t="s">
        <v>3559</v>
      </c>
      <c r="D3230" s="228" t="s">
        <v>2169</v>
      </c>
      <c r="E3230" s="229">
        <v>4</v>
      </c>
      <c r="F3230" s="232">
        <v>272.02</v>
      </c>
      <c r="G3230" s="259">
        <f t="shared" si="381"/>
        <v>1088.08</v>
      </c>
    </row>
    <row r="3231" spans="1:7" x14ac:dyDescent="0.2">
      <c r="A3231" s="225" t="s">
        <v>2176</v>
      </c>
      <c r="B3231" s="226" t="s">
        <v>3560</v>
      </c>
      <c r="C3231" s="227" t="s">
        <v>3561</v>
      </c>
      <c r="D3231" s="228" t="s">
        <v>12</v>
      </c>
      <c r="E3231" s="229">
        <v>30</v>
      </c>
      <c r="F3231" s="232">
        <v>134.63999999999999</v>
      </c>
      <c r="G3231" s="259">
        <f t="shared" si="381"/>
        <v>4039.2</v>
      </c>
    </row>
    <row r="3232" spans="1:7" ht="22.5" x14ac:dyDescent="0.2">
      <c r="A3232" s="225" t="s">
        <v>2179</v>
      </c>
      <c r="B3232" s="226" t="s">
        <v>3562</v>
      </c>
      <c r="C3232" s="227" t="s">
        <v>3563</v>
      </c>
      <c r="D3232" s="228" t="s">
        <v>28</v>
      </c>
      <c r="E3232" s="229">
        <v>3</v>
      </c>
      <c r="F3232" s="232">
        <v>414</v>
      </c>
      <c r="G3232" s="259">
        <f t="shared" si="381"/>
        <v>1242</v>
      </c>
    </row>
    <row r="3233" spans="1:7" ht="22.5" x14ac:dyDescent="0.2">
      <c r="A3233" s="225" t="s">
        <v>2182</v>
      </c>
      <c r="B3233" s="226" t="s">
        <v>3582</v>
      </c>
      <c r="C3233" s="227" t="s">
        <v>3583</v>
      </c>
      <c r="D3233" s="228" t="s">
        <v>28</v>
      </c>
      <c r="E3233" s="229">
        <v>6</v>
      </c>
      <c r="F3233" s="232">
        <v>333.87</v>
      </c>
      <c r="G3233" s="259">
        <f t="shared" si="381"/>
        <v>2003.22</v>
      </c>
    </row>
    <row r="3234" spans="1:7" x14ac:dyDescent="0.2">
      <c r="A3234" s="225" t="s">
        <v>2185</v>
      </c>
      <c r="B3234" s="226" t="s">
        <v>3584</v>
      </c>
      <c r="C3234" s="227" t="s">
        <v>3585</v>
      </c>
      <c r="D3234" s="228" t="s">
        <v>12</v>
      </c>
      <c r="E3234" s="229">
        <v>42</v>
      </c>
      <c r="F3234" s="232">
        <v>13.34</v>
      </c>
      <c r="G3234" s="259">
        <f t="shared" si="381"/>
        <v>560.28</v>
      </c>
    </row>
    <row r="3235" spans="1:7" x14ac:dyDescent="0.2">
      <c r="A3235" s="225" t="s">
        <v>2188</v>
      </c>
      <c r="B3235" s="226" t="s">
        <v>3586</v>
      </c>
      <c r="C3235" s="227" t="s">
        <v>3587</v>
      </c>
      <c r="D3235" s="228" t="s">
        <v>12</v>
      </c>
      <c r="E3235" s="229">
        <v>110</v>
      </c>
      <c r="F3235" s="232">
        <v>50.94</v>
      </c>
      <c r="G3235" s="259">
        <f t="shared" si="381"/>
        <v>5603.4</v>
      </c>
    </row>
    <row r="3236" spans="1:7" ht="22.5" x14ac:dyDescent="0.2">
      <c r="A3236" s="225" t="s">
        <v>2191</v>
      </c>
      <c r="B3236" s="226" t="s">
        <v>3570</v>
      </c>
      <c r="C3236" s="227" t="s">
        <v>3571</v>
      </c>
      <c r="D3236" s="228" t="s">
        <v>28</v>
      </c>
      <c r="E3236" s="229">
        <v>48</v>
      </c>
      <c r="F3236" s="232">
        <v>51.5</v>
      </c>
      <c r="G3236" s="259">
        <f t="shared" si="381"/>
        <v>2472</v>
      </c>
    </row>
    <row r="3237" spans="1:7" ht="22.5" x14ac:dyDescent="0.2">
      <c r="A3237" s="225" t="s">
        <v>2194</v>
      </c>
      <c r="B3237" s="226" t="s">
        <v>3588</v>
      </c>
      <c r="C3237" s="227" t="s">
        <v>3589</v>
      </c>
      <c r="D3237" s="228" t="s">
        <v>28</v>
      </c>
      <c r="E3237" s="229">
        <v>15</v>
      </c>
      <c r="F3237" s="232">
        <v>4.5599999999999996</v>
      </c>
      <c r="G3237" s="259">
        <f t="shared" si="381"/>
        <v>68.400000000000006</v>
      </c>
    </row>
    <row r="3238" spans="1:7" ht="33.75" x14ac:dyDescent="0.2">
      <c r="A3238" s="225" t="s">
        <v>2200</v>
      </c>
      <c r="B3238" s="226" t="s">
        <v>2057</v>
      </c>
      <c r="C3238" s="227" t="s">
        <v>3574</v>
      </c>
      <c r="D3238" s="228" t="s">
        <v>12</v>
      </c>
      <c r="E3238" s="229">
        <v>3</v>
      </c>
      <c r="F3238" s="232">
        <v>75.75</v>
      </c>
      <c r="G3238" s="259">
        <f t="shared" si="381"/>
        <v>227.25</v>
      </c>
    </row>
    <row r="3239" spans="1:7" ht="22.5" x14ac:dyDescent="0.2">
      <c r="A3239" s="225" t="s">
        <v>2203</v>
      </c>
      <c r="B3239" s="226" t="s">
        <v>3577</v>
      </c>
      <c r="C3239" s="227" t="s">
        <v>3578</v>
      </c>
      <c r="D3239" s="228" t="s">
        <v>2147</v>
      </c>
      <c r="E3239" s="229">
        <v>5.04</v>
      </c>
      <c r="F3239" s="232">
        <v>396.49</v>
      </c>
      <c r="G3239" s="259">
        <f t="shared" si="381"/>
        <v>1998.31</v>
      </c>
    </row>
    <row r="3240" spans="1:7" ht="56.25" x14ac:dyDescent="0.2">
      <c r="A3240" s="225" t="s">
        <v>2206</v>
      </c>
      <c r="B3240" s="226" t="s">
        <v>3579</v>
      </c>
      <c r="C3240" s="227" t="s">
        <v>3580</v>
      </c>
      <c r="D3240" s="228" t="s">
        <v>2147</v>
      </c>
      <c r="E3240" s="229">
        <v>17</v>
      </c>
      <c r="F3240" s="232">
        <v>113.93</v>
      </c>
      <c r="G3240" s="259">
        <f t="shared" si="381"/>
        <v>1936.81</v>
      </c>
    </row>
    <row r="3241" spans="1:7" ht="22.5" x14ac:dyDescent="0.2">
      <c r="A3241" s="225" t="s">
        <v>2209</v>
      </c>
      <c r="B3241" s="226" t="s">
        <v>3590</v>
      </c>
      <c r="C3241" s="227" t="s">
        <v>3591</v>
      </c>
      <c r="D3241" s="228" t="s">
        <v>29</v>
      </c>
      <c r="E3241" s="229">
        <v>436.24</v>
      </c>
      <c r="F3241" s="232">
        <v>7.09</v>
      </c>
      <c r="G3241" s="259">
        <f t="shared" si="381"/>
        <v>3092.94</v>
      </c>
    </row>
    <row r="3242" spans="1:7" x14ac:dyDescent="0.2">
      <c r="A3242" s="225" t="s">
        <v>2239</v>
      </c>
      <c r="B3242" s="235" t="s">
        <v>3316</v>
      </c>
      <c r="C3242" s="227" t="s">
        <v>3317</v>
      </c>
      <c r="D3242" s="238" t="s">
        <v>1532</v>
      </c>
      <c r="E3242" s="240">
        <v>48</v>
      </c>
      <c r="F3242" s="232">
        <v>21.91</v>
      </c>
      <c r="G3242" s="259">
        <f t="shared" si="381"/>
        <v>1051.68</v>
      </c>
    </row>
    <row r="3243" spans="1:7" ht="22.5" x14ac:dyDescent="0.2">
      <c r="A3243" s="225" t="s">
        <v>2242</v>
      </c>
      <c r="B3243" s="276" t="s">
        <v>2971</v>
      </c>
      <c r="C3243" s="237" t="s">
        <v>2972</v>
      </c>
      <c r="D3243" s="238" t="s">
        <v>1532</v>
      </c>
      <c r="E3243" s="240">
        <v>96</v>
      </c>
      <c r="F3243" s="232">
        <v>14.57</v>
      </c>
      <c r="G3243" s="259">
        <f t="shared" si="381"/>
        <v>1398.72</v>
      </c>
    </row>
    <row r="3244" spans="1:7" x14ac:dyDescent="0.2">
      <c r="A3244" s="225" t="s">
        <v>2753</v>
      </c>
      <c r="B3244" s="276" t="s">
        <v>2171</v>
      </c>
      <c r="C3244" s="237" t="s">
        <v>2172</v>
      </c>
      <c r="D3244" s="238" t="s">
        <v>1532</v>
      </c>
      <c r="E3244" s="240">
        <v>48</v>
      </c>
      <c r="F3244" s="232">
        <v>19.11</v>
      </c>
      <c r="G3244" s="259">
        <f t="shared" si="381"/>
        <v>917.28</v>
      </c>
    </row>
    <row r="3245" spans="1:7" x14ac:dyDescent="0.2">
      <c r="A3245" s="242"/>
      <c r="B3245" s="235"/>
      <c r="C3245" s="237"/>
      <c r="D3245" s="238"/>
      <c r="E3245" s="240"/>
      <c r="F3245" s="232"/>
      <c r="G3245" s="259"/>
    </row>
    <row r="3246" spans="1:7" x14ac:dyDescent="0.2">
      <c r="A3246" s="242"/>
      <c r="B3246" s="235"/>
      <c r="C3246" s="237"/>
      <c r="D3246" s="238"/>
      <c r="E3246" s="240"/>
      <c r="F3246" s="232"/>
      <c r="G3246" s="259"/>
    </row>
    <row r="3247" spans="1:7" ht="231" x14ac:dyDescent="0.2">
      <c r="A3247" s="218" t="s">
        <v>3592</v>
      </c>
      <c r="B3247" s="219" t="s">
        <v>2244</v>
      </c>
      <c r="C3247" s="220" t="s">
        <v>3593</v>
      </c>
      <c r="D3247" s="221" t="s">
        <v>28</v>
      </c>
      <c r="E3247" s="222">
        <v>1</v>
      </c>
      <c r="F3247" s="223"/>
      <c r="G3247" s="224">
        <f>SUM(G3248:G3250)</f>
        <v>10484.380000000001</v>
      </c>
    </row>
    <row r="3248" spans="1:7" ht="33.75" x14ac:dyDescent="0.2">
      <c r="A3248" s="225" t="s">
        <v>2170</v>
      </c>
      <c r="B3248" s="226" t="s">
        <v>328</v>
      </c>
      <c r="C3248" s="227" t="s">
        <v>3594</v>
      </c>
      <c r="D3248" s="228" t="s">
        <v>28</v>
      </c>
      <c r="E3248" s="229">
        <v>1</v>
      </c>
      <c r="F3248" s="232">
        <v>10382.280000000001</v>
      </c>
      <c r="G3248" s="231">
        <f t="shared" ref="G3248:G3250" si="382">ROUND(E3248*F3248,2)</f>
        <v>10382.280000000001</v>
      </c>
    </row>
    <row r="3249" spans="1:7" ht="22.5" x14ac:dyDescent="0.2">
      <c r="A3249" s="225" t="s">
        <v>2173</v>
      </c>
      <c r="B3249" s="276" t="s">
        <v>2971</v>
      </c>
      <c r="C3249" s="237" t="s">
        <v>2972</v>
      </c>
      <c r="D3249" s="238" t="s">
        <v>1532</v>
      </c>
      <c r="E3249" s="240">
        <v>4</v>
      </c>
      <c r="F3249" s="232">
        <v>14.57</v>
      </c>
      <c r="G3249" s="231">
        <f t="shared" si="382"/>
        <v>58.28</v>
      </c>
    </row>
    <row r="3250" spans="1:7" x14ac:dyDescent="0.2">
      <c r="A3250" s="225" t="s">
        <v>2176</v>
      </c>
      <c r="B3250" s="235" t="s">
        <v>3316</v>
      </c>
      <c r="C3250" s="227" t="s">
        <v>3317</v>
      </c>
      <c r="D3250" s="238" t="s">
        <v>1532</v>
      </c>
      <c r="E3250" s="240">
        <v>2</v>
      </c>
      <c r="F3250" s="232">
        <v>21.91</v>
      </c>
      <c r="G3250" s="231">
        <f t="shared" si="382"/>
        <v>43.82</v>
      </c>
    </row>
    <row r="3251" spans="1:7" x14ac:dyDescent="0.2">
      <c r="A3251" s="266"/>
      <c r="B3251" s="235"/>
      <c r="C3251" s="237"/>
      <c r="D3251" s="238"/>
      <c r="E3251" s="240"/>
      <c r="F3251" s="232"/>
      <c r="G3251" s="259"/>
    </row>
    <row r="3252" spans="1:7" x14ac:dyDescent="0.2">
      <c r="A3252" s="266"/>
      <c r="B3252" s="235"/>
      <c r="C3252" s="237"/>
      <c r="D3252" s="238"/>
      <c r="E3252" s="240"/>
      <c r="F3252" s="232"/>
      <c r="G3252" s="259"/>
    </row>
    <row r="3253" spans="1:7" ht="31.5" x14ac:dyDescent="0.2">
      <c r="A3253" s="218" t="s">
        <v>1137</v>
      </c>
      <c r="B3253" s="219" t="s">
        <v>2244</v>
      </c>
      <c r="C3253" s="220" t="s">
        <v>844</v>
      </c>
      <c r="D3253" s="221" t="s">
        <v>12</v>
      </c>
      <c r="E3253" s="222">
        <v>1</v>
      </c>
      <c r="F3253" s="223"/>
      <c r="G3253" s="224">
        <f>SUM(G3254:G3256)</f>
        <v>86.91</v>
      </c>
    </row>
    <row r="3254" spans="1:7" ht="22.5" x14ac:dyDescent="0.2">
      <c r="A3254" s="225" t="s">
        <v>2170</v>
      </c>
      <c r="B3254" s="226" t="s">
        <v>3560</v>
      </c>
      <c r="C3254" s="227" t="s">
        <v>844</v>
      </c>
      <c r="D3254" s="228" t="s">
        <v>29</v>
      </c>
      <c r="E3254" s="229">
        <v>0.80600000000000005</v>
      </c>
      <c r="F3254" s="232">
        <v>76.5</v>
      </c>
      <c r="G3254" s="259">
        <f>ROUND(E3254*F3254,2)</f>
        <v>61.66</v>
      </c>
    </row>
    <row r="3255" spans="1:7" x14ac:dyDescent="0.2">
      <c r="A3255" s="239" t="s">
        <v>2173</v>
      </c>
      <c r="B3255" s="276" t="s">
        <v>2171</v>
      </c>
      <c r="C3255" s="237" t="s">
        <v>3345</v>
      </c>
      <c r="D3255" s="238" t="s">
        <v>1532</v>
      </c>
      <c r="E3255" s="240">
        <v>0.8</v>
      </c>
      <c r="F3255" s="230">
        <v>19.11</v>
      </c>
      <c r="G3255" s="259">
        <f>ROUND(E3255*F3255,2)</f>
        <v>15.29</v>
      </c>
    </row>
    <row r="3256" spans="1:7" x14ac:dyDescent="0.2">
      <c r="A3256" s="239" t="s">
        <v>2176</v>
      </c>
      <c r="B3256" s="276" t="s">
        <v>2174</v>
      </c>
      <c r="C3256" s="237" t="s">
        <v>2666</v>
      </c>
      <c r="D3256" s="238" t="s">
        <v>1532</v>
      </c>
      <c r="E3256" s="240">
        <v>0.8</v>
      </c>
      <c r="F3256" s="232">
        <v>12.45</v>
      </c>
      <c r="G3256" s="259">
        <f>ROUND(E3256*F3256,2)</f>
        <v>9.9600000000000009</v>
      </c>
    </row>
    <row r="3257" spans="1:7" x14ac:dyDescent="0.2">
      <c r="A3257" s="225"/>
      <c r="B3257" s="226"/>
      <c r="C3257" s="227"/>
      <c r="D3257" s="228"/>
      <c r="E3257" s="229"/>
      <c r="F3257" s="253"/>
      <c r="G3257" s="231"/>
    </row>
    <row r="3258" spans="1:7" x14ac:dyDescent="0.2">
      <c r="A3258" s="225"/>
      <c r="B3258" s="226"/>
      <c r="C3258" s="227"/>
      <c r="D3258" s="228"/>
      <c r="E3258" s="229"/>
      <c r="F3258" s="253"/>
      <c r="G3258" s="231"/>
    </row>
    <row r="3259" spans="1:7" ht="42" x14ac:dyDescent="0.2">
      <c r="A3259" s="218" t="s">
        <v>1138</v>
      </c>
      <c r="B3259" s="275" t="s">
        <v>3595</v>
      </c>
      <c r="C3259" s="220" t="s">
        <v>304</v>
      </c>
      <c r="D3259" s="221" t="s">
        <v>28</v>
      </c>
      <c r="E3259" s="222">
        <v>1</v>
      </c>
      <c r="F3259" s="223"/>
      <c r="G3259" s="224">
        <f>SUM(G3260:G3262)</f>
        <v>250.19</v>
      </c>
    </row>
    <row r="3260" spans="1:7" ht="33.75" x14ac:dyDescent="0.2">
      <c r="A3260" s="239" t="s">
        <v>2170</v>
      </c>
      <c r="B3260" s="276" t="s">
        <v>3596</v>
      </c>
      <c r="C3260" s="289" t="s">
        <v>3597</v>
      </c>
      <c r="D3260" s="290" t="s">
        <v>28</v>
      </c>
      <c r="E3260" s="267">
        <v>1</v>
      </c>
      <c r="F3260" s="259">
        <v>240.72</v>
      </c>
      <c r="G3260" s="259">
        <f>ROUND(E3260*F3260,2)</f>
        <v>240.72</v>
      </c>
    </row>
    <row r="3261" spans="1:7" x14ac:dyDescent="0.2">
      <c r="A3261" s="239" t="s">
        <v>2173</v>
      </c>
      <c r="B3261" s="276" t="s">
        <v>2171</v>
      </c>
      <c r="C3261" s="237" t="s">
        <v>3345</v>
      </c>
      <c r="D3261" s="238" t="s">
        <v>1532</v>
      </c>
      <c r="E3261" s="240">
        <v>0.3</v>
      </c>
      <c r="F3261" s="230">
        <v>19.11</v>
      </c>
      <c r="G3261" s="259">
        <f>ROUND(E3261*F3261,2)</f>
        <v>5.73</v>
      </c>
    </row>
    <row r="3262" spans="1:7" x14ac:dyDescent="0.2">
      <c r="A3262" s="239" t="s">
        <v>2176</v>
      </c>
      <c r="B3262" s="276" t="s">
        <v>2174</v>
      </c>
      <c r="C3262" s="237" t="s">
        <v>2666</v>
      </c>
      <c r="D3262" s="238" t="s">
        <v>1532</v>
      </c>
      <c r="E3262" s="240">
        <v>0.3</v>
      </c>
      <c r="F3262" s="232">
        <v>12.45</v>
      </c>
      <c r="G3262" s="259">
        <f>ROUND(E3262*F3262,2)</f>
        <v>3.74</v>
      </c>
    </row>
    <row r="3263" spans="1:7" x14ac:dyDescent="0.2">
      <c r="A3263" s="225"/>
      <c r="B3263" s="226"/>
      <c r="C3263" s="227"/>
      <c r="D3263" s="228"/>
      <c r="E3263" s="229"/>
      <c r="F3263" s="232"/>
      <c r="G3263" s="231"/>
    </row>
    <row r="3264" spans="1:7" x14ac:dyDescent="0.2">
      <c r="A3264" s="225"/>
      <c r="B3264" s="226"/>
      <c r="C3264" s="227"/>
      <c r="D3264" s="228"/>
      <c r="E3264" s="229"/>
      <c r="F3264" s="232"/>
      <c r="G3264" s="231"/>
    </row>
    <row r="3265" spans="1:7" ht="63" x14ac:dyDescent="0.2">
      <c r="A3265" s="218" t="s">
        <v>1139</v>
      </c>
      <c r="B3265" s="233" t="s">
        <v>2244</v>
      </c>
      <c r="C3265" s="220" t="s">
        <v>715</v>
      </c>
      <c r="D3265" s="221" t="s">
        <v>28</v>
      </c>
      <c r="E3265" s="222">
        <v>1</v>
      </c>
      <c r="F3265" s="223"/>
      <c r="G3265" s="224">
        <f>SUM(G3266:G3274)</f>
        <v>238.2</v>
      </c>
    </row>
    <row r="3266" spans="1:7" ht="22.5" x14ac:dyDescent="0.2">
      <c r="A3266" s="284" t="s">
        <v>2170</v>
      </c>
      <c r="B3266" s="235" t="s">
        <v>2900</v>
      </c>
      <c r="C3266" s="237" t="s">
        <v>2901</v>
      </c>
      <c r="D3266" s="238" t="s">
        <v>734</v>
      </c>
      <c r="E3266" s="240">
        <v>0.1</v>
      </c>
      <c r="F3266" s="232">
        <v>92.16</v>
      </c>
      <c r="G3266" s="259">
        <f t="shared" ref="G3266:G3272" si="383">ROUND(E3266*F3266,2)</f>
        <v>9.2200000000000006</v>
      </c>
    </row>
    <row r="3267" spans="1:7" ht="22.5" x14ac:dyDescent="0.2">
      <c r="A3267" s="284" t="s">
        <v>2173</v>
      </c>
      <c r="B3267" s="276" t="s">
        <v>3568</v>
      </c>
      <c r="C3267" s="289" t="s">
        <v>3569</v>
      </c>
      <c r="D3267" s="290" t="s">
        <v>28</v>
      </c>
      <c r="E3267" s="267">
        <v>1</v>
      </c>
      <c r="F3267" s="259">
        <v>41.12</v>
      </c>
      <c r="G3267" s="259">
        <f t="shared" si="383"/>
        <v>41.12</v>
      </c>
    </row>
    <row r="3268" spans="1:7" ht="33.75" x14ac:dyDescent="0.2">
      <c r="A3268" s="284" t="s">
        <v>2173</v>
      </c>
      <c r="B3268" s="276" t="s">
        <v>3598</v>
      </c>
      <c r="C3268" s="289" t="s">
        <v>3599</v>
      </c>
      <c r="D3268" s="290" t="s">
        <v>28</v>
      </c>
      <c r="E3268" s="267">
        <v>1</v>
      </c>
      <c r="F3268" s="279">
        <v>92.78</v>
      </c>
      <c r="G3268" s="259">
        <f t="shared" si="383"/>
        <v>92.78</v>
      </c>
    </row>
    <row r="3269" spans="1:7" ht="33.75" x14ac:dyDescent="0.2">
      <c r="A3269" s="284" t="s">
        <v>2176</v>
      </c>
      <c r="B3269" s="276" t="s">
        <v>3600</v>
      </c>
      <c r="C3269" s="289" t="s">
        <v>3601</v>
      </c>
      <c r="D3269" s="290" t="s">
        <v>28</v>
      </c>
      <c r="E3269" s="267">
        <v>1</v>
      </c>
      <c r="F3269" s="279">
        <v>20</v>
      </c>
      <c r="G3269" s="259">
        <f t="shared" si="383"/>
        <v>20</v>
      </c>
    </row>
    <row r="3270" spans="1:7" ht="33.75" x14ac:dyDescent="0.2">
      <c r="A3270" s="284" t="s">
        <v>2179</v>
      </c>
      <c r="B3270" s="276" t="s">
        <v>3602</v>
      </c>
      <c r="C3270" s="289" t="s">
        <v>3603</v>
      </c>
      <c r="D3270" s="290" t="s">
        <v>28</v>
      </c>
      <c r="E3270" s="267">
        <v>1</v>
      </c>
      <c r="F3270" s="279">
        <v>2.89</v>
      </c>
      <c r="G3270" s="259">
        <f t="shared" si="383"/>
        <v>2.89</v>
      </c>
    </row>
    <row r="3271" spans="1:7" x14ac:dyDescent="0.2">
      <c r="A3271" s="284" t="s">
        <v>2182</v>
      </c>
      <c r="B3271" s="276" t="s">
        <v>2237</v>
      </c>
      <c r="C3271" s="289" t="s">
        <v>3604</v>
      </c>
      <c r="D3271" s="290" t="s">
        <v>1532</v>
      </c>
      <c r="E3271" s="267">
        <v>0.33</v>
      </c>
      <c r="F3271" s="232">
        <v>17.170000000000002</v>
      </c>
      <c r="G3271" s="259">
        <f t="shared" si="383"/>
        <v>5.67</v>
      </c>
    </row>
    <row r="3272" spans="1:7" x14ac:dyDescent="0.2">
      <c r="A3272" s="284" t="s">
        <v>2185</v>
      </c>
      <c r="B3272" s="276" t="s">
        <v>2171</v>
      </c>
      <c r="C3272" s="237" t="s">
        <v>3345</v>
      </c>
      <c r="D3272" s="238" t="s">
        <v>1532</v>
      </c>
      <c r="E3272" s="267">
        <v>0.75</v>
      </c>
      <c r="F3272" s="230">
        <v>19.11</v>
      </c>
      <c r="G3272" s="259">
        <f t="shared" si="383"/>
        <v>14.33</v>
      </c>
    </row>
    <row r="3273" spans="1:7" x14ac:dyDescent="0.2">
      <c r="A3273" s="284" t="s">
        <v>2188</v>
      </c>
      <c r="B3273" s="235" t="s">
        <v>2174</v>
      </c>
      <c r="C3273" s="237" t="s">
        <v>2175</v>
      </c>
      <c r="D3273" s="238" t="s">
        <v>1532</v>
      </c>
      <c r="E3273" s="267">
        <v>0.33</v>
      </c>
      <c r="F3273" s="232">
        <v>12.45</v>
      </c>
      <c r="G3273" s="259">
        <f>ROUND(E3273*F3273,2)</f>
        <v>4.1100000000000003</v>
      </c>
    </row>
    <row r="3274" spans="1:7" ht="22.5" x14ac:dyDescent="0.2">
      <c r="A3274" s="284" t="s">
        <v>2191</v>
      </c>
      <c r="B3274" s="235" t="s">
        <v>3605</v>
      </c>
      <c r="C3274" s="237" t="s">
        <v>3606</v>
      </c>
      <c r="D3274" s="238" t="s">
        <v>28</v>
      </c>
      <c r="E3274" s="240">
        <v>1</v>
      </c>
      <c r="F3274" s="232">
        <v>48.08</v>
      </c>
      <c r="G3274" s="231">
        <f>ROUND(E3274*F3274,2)</f>
        <v>48.08</v>
      </c>
    </row>
    <row r="3275" spans="1:7" x14ac:dyDescent="0.2">
      <c r="A3275" s="225"/>
      <c r="B3275" s="226"/>
      <c r="C3275" s="227"/>
      <c r="D3275" s="228"/>
      <c r="E3275" s="229"/>
      <c r="F3275" s="232"/>
      <c r="G3275" s="231"/>
    </row>
    <row r="3276" spans="1:7" x14ac:dyDescent="0.2">
      <c r="A3276" s="225"/>
      <c r="B3276" s="226"/>
      <c r="C3276" s="227"/>
      <c r="D3276" s="228"/>
      <c r="E3276" s="229"/>
      <c r="F3276" s="232"/>
      <c r="G3276" s="231"/>
    </row>
    <row r="3277" spans="1:7" ht="42" x14ac:dyDescent="0.2">
      <c r="A3277" s="218" t="s">
        <v>1140</v>
      </c>
      <c r="B3277" s="219" t="s">
        <v>2244</v>
      </c>
      <c r="C3277" s="220" t="s">
        <v>845</v>
      </c>
      <c r="D3277" s="221" t="s">
        <v>28</v>
      </c>
      <c r="E3277" s="222">
        <v>1</v>
      </c>
      <c r="F3277" s="223"/>
      <c r="G3277" s="224">
        <f>SUM(G3278:G3286)</f>
        <v>662.95</v>
      </c>
    </row>
    <row r="3278" spans="1:7" ht="22.5" x14ac:dyDescent="0.2">
      <c r="A3278" s="225" t="s">
        <v>2170</v>
      </c>
      <c r="B3278" s="226" t="s">
        <v>3607</v>
      </c>
      <c r="C3278" s="227" t="s">
        <v>3608</v>
      </c>
      <c r="D3278" s="228" t="s">
        <v>28</v>
      </c>
      <c r="E3278" s="229">
        <v>2</v>
      </c>
      <c r="F3278" s="232">
        <v>147.07</v>
      </c>
      <c r="G3278" s="231">
        <f t="shared" ref="G3278:G3286" si="384">ROUND(E3278*F3278,2)</f>
        <v>294.14</v>
      </c>
    </row>
    <row r="3279" spans="1:7" ht="22.5" x14ac:dyDescent="0.2">
      <c r="A3279" s="225" t="s">
        <v>2173</v>
      </c>
      <c r="B3279" s="226" t="s">
        <v>3609</v>
      </c>
      <c r="C3279" s="227" t="s">
        <v>3610</v>
      </c>
      <c r="D3279" s="228" t="s">
        <v>28</v>
      </c>
      <c r="E3279" s="229">
        <v>2</v>
      </c>
      <c r="F3279" s="232">
        <v>64.17</v>
      </c>
      <c r="G3279" s="231">
        <f t="shared" si="384"/>
        <v>128.34</v>
      </c>
    </row>
    <row r="3280" spans="1:7" ht="33.75" x14ac:dyDescent="0.2">
      <c r="A3280" s="225" t="s">
        <v>2176</v>
      </c>
      <c r="B3280" s="226" t="s">
        <v>3611</v>
      </c>
      <c r="C3280" s="227" t="s">
        <v>3612</v>
      </c>
      <c r="D3280" s="228" t="s">
        <v>29</v>
      </c>
      <c r="E3280" s="229">
        <v>1.4</v>
      </c>
      <c r="F3280" s="232">
        <v>10.08</v>
      </c>
      <c r="G3280" s="231">
        <f t="shared" si="384"/>
        <v>14.11</v>
      </c>
    </row>
    <row r="3281" spans="1:7" x14ac:dyDescent="0.2">
      <c r="A3281" s="225" t="s">
        <v>2179</v>
      </c>
      <c r="B3281" s="235" t="s">
        <v>2405</v>
      </c>
      <c r="C3281" s="237" t="s">
        <v>2629</v>
      </c>
      <c r="D3281" s="238" t="s">
        <v>2407</v>
      </c>
      <c r="E3281" s="240">
        <f>25*0.01</f>
        <v>0.25</v>
      </c>
      <c r="F3281" s="231">
        <v>37.5</v>
      </c>
      <c r="G3281" s="231">
        <f t="shared" si="384"/>
        <v>9.3800000000000008</v>
      </c>
    </row>
    <row r="3282" spans="1:7" ht="22.5" x14ac:dyDescent="0.2">
      <c r="A3282" s="225" t="s">
        <v>2182</v>
      </c>
      <c r="B3282" s="235" t="s">
        <v>2412</v>
      </c>
      <c r="C3282" s="237" t="s">
        <v>2630</v>
      </c>
      <c r="D3282" s="238" t="s">
        <v>2407</v>
      </c>
      <c r="E3282" s="240">
        <f>25*0.025</f>
        <v>0.625</v>
      </c>
      <c r="F3282" s="231">
        <v>19.190000000000001</v>
      </c>
      <c r="G3282" s="231">
        <f t="shared" si="384"/>
        <v>11.99</v>
      </c>
    </row>
    <row r="3283" spans="1:7" x14ac:dyDescent="0.2">
      <c r="A3283" s="225" t="s">
        <v>2185</v>
      </c>
      <c r="B3283" s="235" t="s">
        <v>2414</v>
      </c>
      <c r="C3283" s="237" t="s">
        <v>2631</v>
      </c>
      <c r="D3283" s="238" t="s">
        <v>734</v>
      </c>
      <c r="E3283" s="240">
        <f>E3282*2</f>
        <v>1.25</v>
      </c>
      <c r="F3283" s="231">
        <v>8.2100000000000009</v>
      </c>
      <c r="G3283" s="231">
        <f t="shared" si="384"/>
        <v>10.26</v>
      </c>
    </row>
    <row r="3284" spans="1:7" ht="22.5" x14ac:dyDescent="0.2">
      <c r="A3284" s="225" t="s">
        <v>2188</v>
      </c>
      <c r="B3284" s="235" t="s">
        <v>2418</v>
      </c>
      <c r="C3284" s="237" t="s">
        <v>2419</v>
      </c>
      <c r="D3284" s="238" t="s">
        <v>1532</v>
      </c>
      <c r="E3284" s="240">
        <f>25*0.1</f>
        <v>2.5</v>
      </c>
      <c r="F3284" s="231">
        <v>12.89</v>
      </c>
      <c r="G3284" s="231">
        <f t="shared" si="384"/>
        <v>32.229999999999997</v>
      </c>
    </row>
    <row r="3285" spans="1:7" x14ac:dyDescent="0.2">
      <c r="A3285" s="225" t="s">
        <v>2191</v>
      </c>
      <c r="B3285" s="235" t="s">
        <v>2174</v>
      </c>
      <c r="C3285" s="237" t="s">
        <v>2175</v>
      </c>
      <c r="D3285" s="238" t="s">
        <v>1532</v>
      </c>
      <c r="E3285" s="240">
        <f>E3284*2</f>
        <v>5</v>
      </c>
      <c r="F3285" s="232">
        <v>12.45</v>
      </c>
      <c r="G3285" s="231">
        <f t="shared" si="384"/>
        <v>62.25</v>
      </c>
    </row>
    <row r="3286" spans="1:7" ht="22.5" x14ac:dyDescent="0.2">
      <c r="A3286" s="225" t="s">
        <v>2194</v>
      </c>
      <c r="B3286" s="226" t="s">
        <v>3613</v>
      </c>
      <c r="C3286" s="227" t="s">
        <v>3614</v>
      </c>
      <c r="D3286" s="228" t="s">
        <v>28</v>
      </c>
      <c r="E3286" s="229">
        <v>1</v>
      </c>
      <c r="F3286" s="232">
        <v>100.25</v>
      </c>
      <c r="G3286" s="231">
        <f t="shared" si="384"/>
        <v>100.25</v>
      </c>
    </row>
    <row r="3287" spans="1:7" x14ac:dyDescent="0.2">
      <c r="A3287" s="225"/>
      <c r="B3287" s="226"/>
      <c r="C3287" s="227"/>
      <c r="D3287" s="228"/>
      <c r="E3287" s="229"/>
      <c r="F3287" s="232"/>
      <c r="G3287" s="231"/>
    </row>
    <row r="3288" spans="1:7" x14ac:dyDescent="0.2">
      <c r="A3288" s="225"/>
      <c r="B3288" s="226"/>
      <c r="C3288" s="227"/>
      <c r="D3288" s="228"/>
      <c r="E3288" s="229"/>
      <c r="F3288" s="232"/>
      <c r="G3288" s="231"/>
    </row>
    <row r="3289" spans="1:7" ht="42" x14ac:dyDescent="0.2">
      <c r="A3289" s="218" t="s">
        <v>1141</v>
      </c>
      <c r="B3289" s="219" t="s">
        <v>2244</v>
      </c>
      <c r="C3289" s="220" t="s">
        <v>846</v>
      </c>
      <c r="D3289" s="221" t="s">
        <v>28</v>
      </c>
      <c r="E3289" s="222">
        <v>1</v>
      </c>
      <c r="F3289" s="223"/>
      <c r="G3289" s="224">
        <f>SUM(G3290:G3298)</f>
        <v>803.17000000000007</v>
      </c>
    </row>
    <row r="3290" spans="1:7" ht="22.5" x14ac:dyDescent="0.2">
      <c r="A3290" s="225" t="s">
        <v>2170</v>
      </c>
      <c r="B3290" s="226" t="s">
        <v>3607</v>
      </c>
      <c r="C3290" s="227" t="s">
        <v>3608</v>
      </c>
      <c r="D3290" s="228" t="s">
        <v>28</v>
      </c>
      <c r="E3290" s="229">
        <v>2</v>
      </c>
      <c r="F3290" s="232">
        <v>147.07</v>
      </c>
      <c r="G3290" s="231">
        <f t="shared" ref="G3290:G3298" si="385">ROUND(E3290*F3290,2)</f>
        <v>294.14</v>
      </c>
    </row>
    <row r="3291" spans="1:7" ht="22.5" x14ac:dyDescent="0.2">
      <c r="A3291" s="225" t="s">
        <v>2173</v>
      </c>
      <c r="B3291" s="226" t="s">
        <v>3609</v>
      </c>
      <c r="C3291" s="227" t="s">
        <v>3610</v>
      </c>
      <c r="D3291" s="228" t="s">
        <v>28</v>
      </c>
      <c r="E3291" s="229">
        <v>2</v>
      </c>
      <c r="F3291" s="232">
        <v>64.17</v>
      </c>
      <c r="G3291" s="231">
        <f t="shared" si="385"/>
        <v>128.34</v>
      </c>
    </row>
    <row r="3292" spans="1:7" ht="33.75" x14ac:dyDescent="0.2">
      <c r="A3292" s="225" t="s">
        <v>2176</v>
      </c>
      <c r="B3292" s="226" t="s">
        <v>3611</v>
      </c>
      <c r="C3292" s="227" t="s">
        <v>3612</v>
      </c>
      <c r="D3292" s="228" t="s">
        <v>29</v>
      </c>
      <c r="E3292" s="229">
        <v>2.8</v>
      </c>
      <c r="F3292" s="232">
        <v>10.08</v>
      </c>
      <c r="G3292" s="231">
        <f t="shared" si="385"/>
        <v>28.22</v>
      </c>
    </row>
    <row r="3293" spans="1:7" x14ac:dyDescent="0.2">
      <c r="A3293" s="225" t="s">
        <v>2179</v>
      </c>
      <c r="B3293" s="235" t="s">
        <v>2405</v>
      </c>
      <c r="C3293" s="237" t="s">
        <v>2629</v>
      </c>
      <c r="D3293" s="238" t="s">
        <v>2407</v>
      </c>
      <c r="E3293" s="240">
        <f>50*0.01</f>
        <v>0.5</v>
      </c>
      <c r="F3293" s="231">
        <v>37.5</v>
      </c>
      <c r="G3293" s="231">
        <f t="shared" si="385"/>
        <v>18.75</v>
      </c>
    </row>
    <row r="3294" spans="1:7" ht="22.5" x14ac:dyDescent="0.2">
      <c r="A3294" s="225" t="s">
        <v>2182</v>
      </c>
      <c r="B3294" s="235" t="s">
        <v>2412</v>
      </c>
      <c r="C3294" s="237" t="s">
        <v>2630</v>
      </c>
      <c r="D3294" s="238" t="s">
        <v>2407</v>
      </c>
      <c r="E3294" s="240">
        <f>50*0.025</f>
        <v>1.25</v>
      </c>
      <c r="F3294" s="231">
        <v>19.190000000000001</v>
      </c>
      <c r="G3294" s="231">
        <f t="shared" si="385"/>
        <v>23.99</v>
      </c>
    </row>
    <row r="3295" spans="1:7" x14ac:dyDescent="0.2">
      <c r="A3295" s="225" t="s">
        <v>2185</v>
      </c>
      <c r="B3295" s="235" t="s">
        <v>2414</v>
      </c>
      <c r="C3295" s="237" t="s">
        <v>2631</v>
      </c>
      <c r="D3295" s="238" t="s">
        <v>734</v>
      </c>
      <c r="E3295" s="240">
        <f>E3294*2</f>
        <v>2.5</v>
      </c>
      <c r="F3295" s="231">
        <v>8.2100000000000009</v>
      </c>
      <c r="G3295" s="231">
        <f t="shared" si="385"/>
        <v>20.53</v>
      </c>
    </row>
    <row r="3296" spans="1:7" ht="22.5" x14ac:dyDescent="0.2">
      <c r="A3296" s="225" t="s">
        <v>2188</v>
      </c>
      <c r="B3296" s="235" t="s">
        <v>2418</v>
      </c>
      <c r="C3296" s="237" t="s">
        <v>2419</v>
      </c>
      <c r="D3296" s="238" t="s">
        <v>1532</v>
      </c>
      <c r="E3296" s="240">
        <f>50*0.1</f>
        <v>5</v>
      </c>
      <c r="F3296" s="231">
        <v>12.89</v>
      </c>
      <c r="G3296" s="231">
        <f t="shared" si="385"/>
        <v>64.45</v>
      </c>
    </row>
    <row r="3297" spans="1:7" x14ac:dyDescent="0.2">
      <c r="A3297" s="225" t="s">
        <v>2191</v>
      </c>
      <c r="B3297" s="235" t="s">
        <v>2174</v>
      </c>
      <c r="C3297" s="237" t="s">
        <v>2175</v>
      </c>
      <c r="D3297" s="238" t="s">
        <v>1532</v>
      </c>
      <c r="E3297" s="240">
        <f>E3296*2</f>
        <v>10</v>
      </c>
      <c r="F3297" s="232">
        <v>12.45</v>
      </c>
      <c r="G3297" s="231">
        <f t="shared" si="385"/>
        <v>124.5</v>
      </c>
    </row>
    <row r="3298" spans="1:7" ht="22.5" x14ac:dyDescent="0.2">
      <c r="A3298" s="225" t="s">
        <v>2194</v>
      </c>
      <c r="B3298" s="226" t="s">
        <v>3613</v>
      </c>
      <c r="C3298" s="227" t="s">
        <v>3614</v>
      </c>
      <c r="D3298" s="228" t="s">
        <v>28</v>
      </c>
      <c r="E3298" s="229">
        <v>1</v>
      </c>
      <c r="F3298" s="232">
        <v>100.25</v>
      </c>
      <c r="G3298" s="231">
        <f t="shared" si="385"/>
        <v>100.25</v>
      </c>
    </row>
    <row r="3299" spans="1:7" x14ac:dyDescent="0.2">
      <c r="A3299" s="225"/>
      <c r="B3299" s="226"/>
      <c r="C3299" s="227"/>
      <c r="D3299" s="228"/>
      <c r="E3299" s="229"/>
      <c r="F3299" s="232"/>
      <c r="G3299" s="231"/>
    </row>
    <row r="3300" spans="1:7" x14ac:dyDescent="0.2">
      <c r="A3300" s="225"/>
      <c r="B3300" s="226"/>
      <c r="C3300" s="227"/>
      <c r="D3300" s="228"/>
      <c r="E3300" s="229"/>
      <c r="F3300" s="232"/>
      <c r="G3300" s="231"/>
    </row>
    <row r="3301" spans="1:7" ht="31.5" x14ac:dyDescent="0.2">
      <c r="A3301" s="218" t="s">
        <v>1142</v>
      </c>
      <c r="B3301" s="275" t="s">
        <v>3615</v>
      </c>
      <c r="C3301" s="220" t="s">
        <v>343</v>
      </c>
      <c r="D3301" s="221" t="s">
        <v>305</v>
      </c>
      <c r="E3301" s="222">
        <v>1</v>
      </c>
      <c r="F3301" s="223"/>
      <c r="G3301" s="224">
        <f>SUM(G3302:G3304)</f>
        <v>48.04</v>
      </c>
    </row>
    <row r="3302" spans="1:7" x14ac:dyDescent="0.2">
      <c r="A3302" s="239" t="s">
        <v>2170</v>
      </c>
      <c r="B3302" s="276" t="s">
        <v>2171</v>
      </c>
      <c r="C3302" s="237" t="s">
        <v>3345</v>
      </c>
      <c r="D3302" s="238" t="s">
        <v>1532</v>
      </c>
      <c r="E3302" s="267">
        <v>0.7</v>
      </c>
      <c r="F3302" s="230">
        <v>19.11</v>
      </c>
      <c r="G3302" s="259">
        <f>ROUND(E3302*F3302,2)</f>
        <v>13.38</v>
      </c>
    </row>
    <row r="3303" spans="1:7" x14ac:dyDescent="0.2">
      <c r="A3303" s="239" t="s">
        <v>2173</v>
      </c>
      <c r="B3303" s="276" t="s">
        <v>2174</v>
      </c>
      <c r="C3303" s="237" t="s">
        <v>2666</v>
      </c>
      <c r="D3303" s="238" t="s">
        <v>1532</v>
      </c>
      <c r="E3303" s="267">
        <v>1.1000000000000001</v>
      </c>
      <c r="F3303" s="232">
        <v>12.45</v>
      </c>
      <c r="G3303" s="259">
        <f>ROUND(E3303*F3303,2)</f>
        <v>13.7</v>
      </c>
    </row>
    <row r="3304" spans="1:7" ht="22.5" x14ac:dyDescent="0.2">
      <c r="A3304" s="239" t="s">
        <v>2176</v>
      </c>
      <c r="B3304" s="276" t="s">
        <v>3616</v>
      </c>
      <c r="C3304" s="289" t="s">
        <v>3617</v>
      </c>
      <c r="D3304" s="290" t="s">
        <v>28</v>
      </c>
      <c r="E3304" s="267">
        <v>1</v>
      </c>
      <c r="F3304" s="259">
        <v>20.96</v>
      </c>
      <c r="G3304" s="259">
        <f>ROUND(E3304*F3304,2)</f>
        <v>20.96</v>
      </c>
    </row>
    <row r="3305" spans="1:7" x14ac:dyDescent="0.2">
      <c r="A3305" s="225"/>
      <c r="B3305" s="226"/>
      <c r="C3305" s="227"/>
      <c r="D3305" s="228"/>
      <c r="E3305" s="229"/>
      <c r="F3305" s="232"/>
      <c r="G3305" s="231"/>
    </row>
    <row r="3306" spans="1:7" x14ac:dyDescent="0.2">
      <c r="A3306" s="225"/>
      <c r="B3306" s="226"/>
      <c r="C3306" s="227"/>
      <c r="D3306" s="228"/>
      <c r="E3306" s="229"/>
      <c r="F3306" s="232"/>
      <c r="G3306" s="231"/>
    </row>
    <row r="3307" spans="1:7" ht="31.5" x14ac:dyDescent="0.2">
      <c r="A3307" s="218" t="s">
        <v>1143</v>
      </c>
      <c r="B3307" s="275" t="s">
        <v>3618</v>
      </c>
      <c r="C3307" s="220" t="s">
        <v>306</v>
      </c>
      <c r="D3307" s="221" t="s">
        <v>28</v>
      </c>
      <c r="E3307" s="222">
        <v>1</v>
      </c>
      <c r="F3307" s="223"/>
      <c r="G3307" s="224">
        <f>SUM(G3308:G3310)</f>
        <v>12.18</v>
      </c>
    </row>
    <row r="3308" spans="1:7" ht="22.5" x14ac:dyDescent="0.2">
      <c r="A3308" s="266" t="s">
        <v>2170</v>
      </c>
      <c r="B3308" s="235" t="s">
        <v>3619</v>
      </c>
      <c r="C3308" s="237" t="s">
        <v>3620</v>
      </c>
      <c r="D3308" s="238" t="s">
        <v>28</v>
      </c>
      <c r="E3308" s="240">
        <v>1</v>
      </c>
      <c r="F3308" s="232">
        <v>5.45</v>
      </c>
      <c r="G3308" s="259">
        <f>ROUND(E3308*F3308,2)</f>
        <v>5.45</v>
      </c>
    </row>
    <row r="3309" spans="1:7" ht="22.5" x14ac:dyDescent="0.2">
      <c r="A3309" s="266" t="s">
        <v>2173</v>
      </c>
      <c r="B3309" s="276" t="s">
        <v>2971</v>
      </c>
      <c r="C3309" s="237" t="s">
        <v>3344</v>
      </c>
      <c r="D3309" s="238" t="s">
        <v>1532</v>
      </c>
      <c r="E3309" s="240">
        <v>0.2</v>
      </c>
      <c r="F3309" s="230">
        <v>14.57</v>
      </c>
      <c r="G3309" s="259">
        <f>ROUND(E3309*F3309,2)</f>
        <v>2.91</v>
      </c>
    </row>
    <row r="3310" spans="1:7" x14ac:dyDescent="0.2">
      <c r="A3310" s="266" t="s">
        <v>2176</v>
      </c>
      <c r="B3310" s="276" t="s">
        <v>2171</v>
      </c>
      <c r="C3310" s="237" t="s">
        <v>3345</v>
      </c>
      <c r="D3310" s="238" t="s">
        <v>1532</v>
      </c>
      <c r="E3310" s="240">
        <v>0.2</v>
      </c>
      <c r="F3310" s="230">
        <v>19.11</v>
      </c>
      <c r="G3310" s="259">
        <f>ROUND(E3310*F3310,2)</f>
        <v>3.82</v>
      </c>
    </row>
    <row r="3311" spans="1:7" x14ac:dyDescent="0.2">
      <c r="A3311" s="225"/>
      <c r="B3311" s="226"/>
      <c r="C3311" s="227"/>
      <c r="D3311" s="228"/>
      <c r="E3311" s="229"/>
      <c r="F3311" s="232"/>
      <c r="G3311" s="231"/>
    </row>
    <row r="3312" spans="1:7" x14ac:dyDescent="0.2">
      <c r="A3312" s="225"/>
      <c r="B3312" s="226"/>
      <c r="C3312" s="227"/>
      <c r="D3312" s="228"/>
      <c r="E3312" s="229"/>
      <c r="F3312" s="232"/>
      <c r="G3312" s="231"/>
    </row>
    <row r="3313" spans="1:7" ht="21" x14ac:dyDescent="0.2">
      <c r="A3313" s="271" t="s">
        <v>3570</v>
      </c>
      <c r="B3313" s="233" t="s">
        <v>3621</v>
      </c>
      <c r="C3313" s="246" t="s">
        <v>3571</v>
      </c>
      <c r="D3313" s="247" t="s">
        <v>28</v>
      </c>
      <c r="E3313" s="248">
        <v>1</v>
      </c>
      <c r="F3313" s="223"/>
      <c r="G3313" s="224">
        <f>SUM(G3314:G3319)</f>
        <v>51.5</v>
      </c>
    </row>
    <row r="3314" spans="1:7" ht="22.5" x14ac:dyDescent="0.2">
      <c r="A3314" s="239" t="s">
        <v>2170</v>
      </c>
      <c r="B3314" s="235" t="s">
        <v>3622</v>
      </c>
      <c r="C3314" s="237" t="s">
        <v>3623</v>
      </c>
      <c r="D3314" s="238" t="s">
        <v>28</v>
      </c>
      <c r="E3314" s="240">
        <v>1</v>
      </c>
      <c r="F3314" s="231">
        <v>3.41</v>
      </c>
      <c r="G3314" s="231">
        <f t="shared" ref="G3314:G3319" si="386">ROUND(E3314*F3314,2)</f>
        <v>3.41</v>
      </c>
    </row>
    <row r="3315" spans="1:7" ht="22.5" x14ac:dyDescent="0.2">
      <c r="A3315" s="239" t="s">
        <v>2173</v>
      </c>
      <c r="B3315" s="235" t="s">
        <v>3624</v>
      </c>
      <c r="C3315" s="237" t="s">
        <v>3625</v>
      </c>
      <c r="D3315" s="238" t="s">
        <v>28</v>
      </c>
      <c r="E3315" s="240">
        <v>1</v>
      </c>
      <c r="F3315" s="231">
        <v>23.85</v>
      </c>
      <c r="G3315" s="231">
        <f t="shared" si="386"/>
        <v>23.85</v>
      </c>
    </row>
    <row r="3316" spans="1:7" ht="22.5" x14ac:dyDescent="0.2">
      <c r="A3316" s="239" t="s">
        <v>2176</v>
      </c>
      <c r="B3316" s="235" t="s">
        <v>3626</v>
      </c>
      <c r="C3316" s="237" t="s">
        <v>3627</v>
      </c>
      <c r="D3316" s="238" t="s">
        <v>28</v>
      </c>
      <c r="E3316" s="240">
        <v>0.04</v>
      </c>
      <c r="F3316" s="231">
        <v>176.58</v>
      </c>
      <c r="G3316" s="231">
        <f t="shared" si="386"/>
        <v>7.06</v>
      </c>
    </row>
    <row r="3317" spans="1:7" x14ac:dyDescent="0.2">
      <c r="A3317" s="239" t="s">
        <v>2179</v>
      </c>
      <c r="B3317" s="235" t="s">
        <v>328</v>
      </c>
      <c r="C3317" s="237" t="s">
        <v>3628</v>
      </c>
      <c r="D3317" s="238" t="s">
        <v>28</v>
      </c>
      <c r="E3317" s="240">
        <v>3.333E-3</v>
      </c>
      <c r="F3317" s="231">
        <v>99.3</v>
      </c>
      <c r="G3317" s="231">
        <f t="shared" si="386"/>
        <v>0.33</v>
      </c>
    </row>
    <row r="3318" spans="1:7" x14ac:dyDescent="0.2">
      <c r="A3318" s="239" t="s">
        <v>2182</v>
      </c>
      <c r="B3318" s="235" t="s">
        <v>2171</v>
      </c>
      <c r="C3318" s="237" t="s">
        <v>2172</v>
      </c>
      <c r="D3318" s="238" t="s">
        <v>1532</v>
      </c>
      <c r="E3318" s="240">
        <v>0.5</v>
      </c>
      <c r="F3318" s="230">
        <v>19.11</v>
      </c>
      <c r="G3318" s="231">
        <f t="shared" si="386"/>
        <v>9.56</v>
      </c>
    </row>
    <row r="3319" spans="1:7" ht="22.5" x14ac:dyDescent="0.2">
      <c r="A3319" s="239" t="s">
        <v>2185</v>
      </c>
      <c r="B3319" s="235" t="s">
        <v>2971</v>
      </c>
      <c r="C3319" s="237" t="s">
        <v>3344</v>
      </c>
      <c r="D3319" s="238" t="s">
        <v>1532</v>
      </c>
      <c r="E3319" s="240">
        <v>0.5</v>
      </c>
      <c r="F3319" s="232">
        <v>14.57</v>
      </c>
      <c r="G3319" s="231">
        <f t="shared" si="386"/>
        <v>7.29</v>
      </c>
    </row>
    <row r="3320" spans="1:7" x14ac:dyDescent="0.2">
      <c r="A3320" s="225"/>
      <c r="B3320" s="226"/>
      <c r="C3320" s="227"/>
      <c r="D3320" s="228"/>
      <c r="E3320" s="229"/>
      <c r="F3320" s="232"/>
      <c r="G3320" s="231"/>
    </row>
    <row r="3321" spans="1:7" x14ac:dyDescent="0.2">
      <c r="A3321" s="225"/>
      <c r="B3321" s="226"/>
      <c r="C3321" s="227"/>
      <c r="D3321" s="228"/>
      <c r="E3321" s="229"/>
      <c r="F3321" s="232"/>
      <c r="G3321" s="231"/>
    </row>
    <row r="3322" spans="1:7" ht="42" x14ac:dyDescent="0.2">
      <c r="A3322" s="218" t="s">
        <v>1144</v>
      </c>
      <c r="B3322" s="233" t="s">
        <v>3629</v>
      </c>
      <c r="C3322" s="220" t="s">
        <v>847</v>
      </c>
      <c r="D3322" s="221" t="s">
        <v>12</v>
      </c>
      <c r="E3322" s="222">
        <v>1</v>
      </c>
      <c r="F3322" s="223"/>
      <c r="G3322" s="224">
        <f>SUM(G3323:G3335)</f>
        <v>213.85</v>
      </c>
    </row>
    <row r="3323" spans="1:7" x14ac:dyDescent="0.2">
      <c r="A3323" s="266"/>
      <c r="B3323" s="235" t="s">
        <v>3630</v>
      </c>
      <c r="C3323" s="237" t="s">
        <v>3631</v>
      </c>
      <c r="D3323" s="238"/>
      <c r="E3323" s="240"/>
      <c r="F3323" s="232"/>
      <c r="G3323" s="231"/>
    </row>
    <row r="3324" spans="1:7" ht="22.5" x14ac:dyDescent="0.2">
      <c r="A3324" s="266" t="s">
        <v>2261</v>
      </c>
      <c r="B3324" s="235" t="s">
        <v>3632</v>
      </c>
      <c r="C3324" s="237" t="s">
        <v>3633</v>
      </c>
      <c r="D3324" s="238" t="s">
        <v>12</v>
      </c>
      <c r="E3324" s="240">
        <v>1.0389999999999999</v>
      </c>
      <c r="F3324" s="232">
        <v>85.43</v>
      </c>
      <c r="G3324" s="259">
        <f t="shared" ref="G3324:G3327" si="387">ROUND(E3324*F3324,2)</f>
        <v>88.76</v>
      </c>
    </row>
    <row r="3325" spans="1:7" ht="22.5" x14ac:dyDescent="0.2">
      <c r="A3325" s="266" t="s">
        <v>2338</v>
      </c>
      <c r="B3325" s="235" t="s">
        <v>2686</v>
      </c>
      <c r="C3325" s="237" t="s">
        <v>2687</v>
      </c>
      <c r="D3325" s="238" t="s">
        <v>1532</v>
      </c>
      <c r="E3325" s="240">
        <v>0.41899999999999998</v>
      </c>
      <c r="F3325" s="232">
        <v>14.13</v>
      </c>
      <c r="G3325" s="259">
        <f t="shared" si="387"/>
        <v>5.92</v>
      </c>
    </row>
    <row r="3326" spans="1:7" ht="22.5" x14ac:dyDescent="0.2">
      <c r="A3326" s="266" t="s">
        <v>2341</v>
      </c>
      <c r="B3326" s="235" t="s">
        <v>2235</v>
      </c>
      <c r="C3326" s="237" t="s">
        <v>2236</v>
      </c>
      <c r="D3326" s="238" t="s">
        <v>1532</v>
      </c>
      <c r="E3326" s="240">
        <v>0.41899999999999998</v>
      </c>
      <c r="F3326" s="232">
        <v>18.5</v>
      </c>
      <c r="G3326" s="259">
        <f t="shared" si="387"/>
        <v>7.75</v>
      </c>
    </row>
    <row r="3327" spans="1:7" x14ac:dyDescent="0.2">
      <c r="A3327" s="266" t="s">
        <v>2344</v>
      </c>
      <c r="B3327" s="235" t="s">
        <v>2856</v>
      </c>
      <c r="C3327" s="237" t="s">
        <v>2857</v>
      </c>
      <c r="D3327" s="238" t="s">
        <v>1532</v>
      </c>
      <c r="E3327" s="240">
        <v>0.41899999999999998</v>
      </c>
      <c r="F3327" s="232">
        <v>19.559999999999999</v>
      </c>
      <c r="G3327" s="259">
        <f t="shared" si="387"/>
        <v>8.1999999999999993</v>
      </c>
    </row>
    <row r="3328" spans="1:7" x14ac:dyDescent="0.2">
      <c r="A3328" s="266"/>
      <c r="B3328" s="235"/>
      <c r="C3328" s="237" t="s">
        <v>3634</v>
      </c>
      <c r="D3328" s="238"/>
      <c r="E3328" s="240"/>
      <c r="F3328" s="232"/>
      <c r="G3328" s="231"/>
    </row>
    <row r="3329" spans="1:7" ht="22.5" x14ac:dyDescent="0.2">
      <c r="A3329" s="266" t="s">
        <v>2266</v>
      </c>
      <c r="B3329" s="235" t="s">
        <v>3635</v>
      </c>
      <c r="C3329" s="237" t="s">
        <v>3636</v>
      </c>
      <c r="D3329" s="238" t="s">
        <v>28</v>
      </c>
      <c r="E3329" s="240">
        <v>0.33333000000000002</v>
      </c>
      <c r="F3329" s="232">
        <v>195.97</v>
      </c>
      <c r="G3329" s="259">
        <f t="shared" ref="G3329:G3333" si="388">ROUND(E3329*F3329,2)</f>
        <v>65.319999999999993</v>
      </c>
    </row>
    <row r="3330" spans="1:7" ht="22.5" x14ac:dyDescent="0.2">
      <c r="A3330" s="266" t="s">
        <v>2269</v>
      </c>
      <c r="B3330" s="235" t="s">
        <v>2861</v>
      </c>
      <c r="C3330" s="237" t="s">
        <v>2862</v>
      </c>
      <c r="D3330" s="238" t="s">
        <v>2251</v>
      </c>
      <c r="E3330" s="240">
        <v>7.0000000000000001E-3</v>
      </c>
      <c r="F3330" s="232">
        <v>19.62</v>
      </c>
      <c r="G3330" s="259">
        <f t="shared" si="388"/>
        <v>0.14000000000000001</v>
      </c>
    </row>
    <row r="3331" spans="1:7" ht="22.5" x14ac:dyDescent="0.2">
      <c r="A3331" s="266" t="s">
        <v>2271</v>
      </c>
      <c r="B3331" s="235" t="s">
        <v>2686</v>
      </c>
      <c r="C3331" s="237" t="s">
        <v>2687</v>
      </c>
      <c r="D3331" s="238" t="s">
        <v>1532</v>
      </c>
      <c r="E3331" s="240">
        <v>0.35099999999999998</v>
      </c>
      <c r="F3331" s="232">
        <v>14.13</v>
      </c>
      <c r="G3331" s="259">
        <f t="shared" si="388"/>
        <v>4.96</v>
      </c>
    </row>
    <row r="3332" spans="1:7" ht="22.5" x14ac:dyDescent="0.2">
      <c r="A3332" s="266" t="s">
        <v>2483</v>
      </c>
      <c r="B3332" s="235" t="s">
        <v>2235</v>
      </c>
      <c r="C3332" s="237" t="s">
        <v>2236</v>
      </c>
      <c r="D3332" s="238" t="s">
        <v>1532</v>
      </c>
      <c r="E3332" s="240">
        <v>0.35099999999999998</v>
      </c>
      <c r="F3332" s="232">
        <v>18.5</v>
      </c>
      <c r="G3332" s="259">
        <f t="shared" si="388"/>
        <v>6.49</v>
      </c>
    </row>
    <row r="3333" spans="1:7" x14ac:dyDescent="0.2">
      <c r="A3333" s="266" t="s">
        <v>2562</v>
      </c>
      <c r="B3333" s="235" t="s">
        <v>2856</v>
      </c>
      <c r="C3333" s="237" t="s">
        <v>2857</v>
      </c>
      <c r="D3333" s="238" t="s">
        <v>1532</v>
      </c>
      <c r="E3333" s="240">
        <v>0.35099999999999998</v>
      </c>
      <c r="F3333" s="232">
        <v>19.559999999999999</v>
      </c>
      <c r="G3333" s="259">
        <f t="shared" si="388"/>
        <v>6.87</v>
      </c>
    </row>
    <row r="3334" spans="1:7" x14ac:dyDescent="0.2">
      <c r="A3334" s="266"/>
      <c r="B3334" s="235"/>
      <c r="C3334" s="237"/>
      <c r="D3334" s="238"/>
      <c r="E3334" s="240"/>
      <c r="F3334" s="232"/>
      <c r="G3334" s="231"/>
    </row>
    <row r="3335" spans="1:7" x14ac:dyDescent="0.2">
      <c r="A3335" s="266" t="s">
        <v>2176</v>
      </c>
      <c r="B3335" s="235" t="s">
        <v>2439</v>
      </c>
      <c r="C3335" s="237" t="s">
        <v>3637</v>
      </c>
      <c r="D3335" s="238" t="s">
        <v>28</v>
      </c>
      <c r="E3335" s="240">
        <v>0.1</v>
      </c>
      <c r="F3335" s="232">
        <f>SUM(G3324:G3333)</f>
        <v>194.41</v>
      </c>
      <c r="G3335" s="259">
        <f>ROUND(E3335*F3335,2)</f>
        <v>19.440000000000001</v>
      </c>
    </row>
    <row r="3336" spans="1:7" x14ac:dyDescent="0.2">
      <c r="A3336" s="225"/>
      <c r="B3336" s="226"/>
      <c r="C3336" s="227"/>
      <c r="D3336" s="228"/>
      <c r="E3336" s="229"/>
      <c r="F3336" s="232"/>
      <c r="G3336" s="231"/>
    </row>
    <row r="3337" spans="1:7" x14ac:dyDescent="0.2">
      <c r="A3337" s="225"/>
      <c r="B3337" s="226"/>
      <c r="C3337" s="227"/>
      <c r="D3337" s="228"/>
      <c r="E3337" s="229"/>
      <c r="F3337" s="232"/>
      <c r="G3337" s="231"/>
    </row>
    <row r="3338" spans="1:7" ht="42" x14ac:dyDescent="0.2">
      <c r="A3338" s="218" t="s">
        <v>1145</v>
      </c>
      <c r="B3338" s="233" t="s">
        <v>3638</v>
      </c>
      <c r="C3338" s="220" t="s">
        <v>310</v>
      </c>
      <c r="D3338" s="221" t="s">
        <v>28</v>
      </c>
      <c r="E3338" s="222">
        <v>1</v>
      </c>
      <c r="F3338" s="223"/>
      <c r="G3338" s="224">
        <f>SUM(G3339:G3342)</f>
        <v>233.56</v>
      </c>
    </row>
    <row r="3339" spans="1:7" x14ac:dyDescent="0.2">
      <c r="A3339" s="266" t="s">
        <v>2170</v>
      </c>
      <c r="B3339" s="235" t="s">
        <v>2247</v>
      </c>
      <c r="C3339" s="237" t="s">
        <v>3639</v>
      </c>
      <c r="D3339" s="238" t="s">
        <v>29</v>
      </c>
      <c r="E3339" s="240">
        <v>0.64</v>
      </c>
      <c r="F3339" s="232">
        <v>7.69</v>
      </c>
      <c r="G3339" s="259">
        <f t="shared" ref="G3339:G3342" si="389">ROUND(E3339*F3339,2)</f>
        <v>4.92</v>
      </c>
    </row>
    <row r="3340" spans="1:7" ht="33.75" x14ac:dyDescent="0.2">
      <c r="A3340" s="266" t="s">
        <v>2173</v>
      </c>
      <c r="B3340" s="235" t="s">
        <v>3640</v>
      </c>
      <c r="C3340" s="237" t="s">
        <v>3641</v>
      </c>
      <c r="D3340" s="238" t="s">
        <v>28</v>
      </c>
      <c r="E3340" s="240">
        <v>1</v>
      </c>
      <c r="F3340" s="232">
        <v>203.88</v>
      </c>
      <c r="G3340" s="259">
        <f t="shared" si="389"/>
        <v>203.88</v>
      </c>
    </row>
    <row r="3341" spans="1:7" ht="22.5" x14ac:dyDescent="0.2">
      <c r="A3341" s="266" t="s">
        <v>2176</v>
      </c>
      <c r="B3341" s="235" t="s">
        <v>2235</v>
      </c>
      <c r="C3341" s="237" t="s">
        <v>2236</v>
      </c>
      <c r="D3341" s="238" t="s">
        <v>1532</v>
      </c>
      <c r="E3341" s="240">
        <v>0.8</v>
      </c>
      <c r="F3341" s="232">
        <v>18.5</v>
      </c>
      <c r="G3341" s="259">
        <f t="shared" si="389"/>
        <v>14.8</v>
      </c>
    </row>
    <row r="3342" spans="1:7" x14ac:dyDescent="0.2">
      <c r="A3342" s="266" t="s">
        <v>2179</v>
      </c>
      <c r="B3342" s="276" t="s">
        <v>2174</v>
      </c>
      <c r="C3342" s="237" t="s">
        <v>2666</v>
      </c>
      <c r="D3342" s="238" t="s">
        <v>1532</v>
      </c>
      <c r="E3342" s="240">
        <v>0.8</v>
      </c>
      <c r="F3342" s="232">
        <v>12.45</v>
      </c>
      <c r="G3342" s="259">
        <f t="shared" si="389"/>
        <v>9.9600000000000009</v>
      </c>
    </row>
    <row r="3343" spans="1:7" x14ac:dyDescent="0.2">
      <c r="A3343" s="225"/>
      <c r="B3343" s="226"/>
      <c r="C3343" s="227"/>
      <c r="D3343" s="228"/>
      <c r="E3343" s="229"/>
      <c r="F3343" s="232"/>
      <c r="G3343" s="231"/>
    </row>
    <row r="3344" spans="1:7" x14ac:dyDescent="0.2">
      <c r="A3344" s="225"/>
      <c r="B3344" s="226"/>
      <c r="C3344" s="227"/>
      <c r="D3344" s="228"/>
      <c r="E3344" s="229"/>
      <c r="F3344" s="232"/>
      <c r="G3344" s="231"/>
    </row>
    <row r="3345" spans="1:7" ht="147" x14ac:dyDescent="0.2">
      <c r="A3345" s="218" t="s">
        <v>1146</v>
      </c>
      <c r="B3345" s="219" t="s">
        <v>2244</v>
      </c>
      <c r="C3345" s="220" t="s">
        <v>920</v>
      </c>
      <c r="D3345" s="221" t="s">
        <v>2169</v>
      </c>
      <c r="E3345" s="222">
        <v>1</v>
      </c>
      <c r="F3345" s="223"/>
      <c r="G3345" s="224">
        <f>SUM(G3346:G3352)</f>
        <v>1220.33</v>
      </c>
    </row>
    <row r="3346" spans="1:7" ht="56.25" x14ac:dyDescent="0.2">
      <c r="A3346" s="242" t="s">
        <v>2170</v>
      </c>
      <c r="B3346" s="235" t="s">
        <v>3642</v>
      </c>
      <c r="C3346" s="237" t="s">
        <v>3643</v>
      </c>
      <c r="D3346" s="238" t="s">
        <v>28</v>
      </c>
      <c r="E3346" s="240">
        <v>1</v>
      </c>
      <c r="F3346" s="232">
        <v>241.47</v>
      </c>
      <c r="G3346" s="231">
        <f t="shared" ref="G3346:G3352" si="390">ROUND(E3346*F3346,2)</f>
        <v>241.47</v>
      </c>
    </row>
    <row r="3347" spans="1:7" ht="45" x14ac:dyDescent="0.2">
      <c r="A3347" s="242" t="s">
        <v>2173</v>
      </c>
      <c r="B3347" s="235" t="s">
        <v>3644</v>
      </c>
      <c r="C3347" s="237" t="s">
        <v>3645</v>
      </c>
      <c r="D3347" s="238" t="s">
        <v>28</v>
      </c>
      <c r="E3347" s="240">
        <v>1</v>
      </c>
      <c r="F3347" s="232">
        <v>104.92</v>
      </c>
      <c r="G3347" s="231">
        <f t="shared" si="390"/>
        <v>104.92</v>
      </c>
    </row>
    <row r="3348" spans="1:7" ht="45" x14ac:dyDescent="0.2">
      <c r="A3348" s="242" t="s">
        <v>2176</v>
      </c>
      <c r="B3348" s="235" t="s">
        <v>3646</v>
      </c>
      <c r="C3348" s="237" t="s">
        <v>3647</v>
      </c>
      <c r="D3348" s="238" t="s">
        <v>28</v>
      </c>
      <c r="E3348" s="240">
        <v>2</v>
      </c>
      <c r="F3348" s="232">
        <v>235</v>
      </c>
      <c r="G3348" s="231">
        <f t="shared" si="390"/>
        <v>470</v>
      </c>
    </row>
    <row r="3349" spans="1:7" ht="33.75" x14ac:dyDescent="0.2">
      <c r="A3349" s="242" t="s">
        <v>2179</v>
      </c>
      <c r="B3349" s="235" t="s">
        <v>3648</v>
      </c>
      <c r="C3349" s="237" t="s">
        <v>3649</v>
      </c>
      <c r="D3349" s="238" t="s">
        <v>28</v>
      </c>
      <c r="E3349" s="240">
        <v>2</v>
      </c>
      <c r="F3349" s="232">
        <v>64.25</v>
      </c>
      <c r="G3349" s="231">
        <f t="shared" si="390"/>
        <v>128.5</v>
      </c>
    </row>
    <row r="3350" spans="1:7" ht="33.75" x14ac:dyDescent="0.2">
      <c r="A3350" s="242" t="s">
        <v>2182</v>
      </c>
      <c r="B3350" s="235" t="s">
        <v>3650</v>
      </c>
      <c r="C3350" s="237" t="s">
        <v>3651</v>
      </c>
      <c r="D3350" s="238" t="s">
        <v>28</v>
      </c>
      <c r="E3350" s="240">
        <v>2</v>
      </c>
      <c r="F3350" s="232">
        <v>7.2</v>
      </c>
      <c r="G3350" s="231">
        <f t="shared" si="390"/>
        <v>14.4</v>
      </c>
    </row>
    <row r="3351" spans="1:7" ht="22.5" x14ac:dyDescent="0.2">
      <c r="A3351" s="242" t="s">
        <v>2185</v>
      </c>
      <c r="B3351" s="235" t="s">
        <v>2686</v>
      </c>
      <c r="C3351" s="237" t="s">
        <v>2687</v>
      </c>
      <c r="D3351" s="238" t="s">
        <v>1532</v>
      </c>
      <c r="E3351" s="240">
        <v>8</v>
      </c>
      <c r="F3351" s="232">
        <v>14.13</v>
      </c>
      <c r="G3351" s="231">
        <f t="shared" si="390"/>
        <v>113.04</v>
      </c>
    </row>
    <row r="3352" spans="1:7" ht="22.5" x14ac:dyDescent="0.2">
      <c r="A3352" s="242" t="s">
        <v>2188</v>
      </c>
      <c r="B3352" s="235" t="s">
        <v>2235</v>
      </c>
      <c r="C3352" s="237" t="s">
        <v>2236</v>
      </c>
      <c r="D3352" s="238" t="s">
        <v>1532</v>
      </c>
      <c r="E3352" s="240">
        <v>8</v>
      </c>
      <c r="F3352" s="232">
        <v>18.5</v>
      </c>
      <c r="G3352" s="231">
        <f t="shared" si="390"/>
        <v>148</v>
      </c>
    </row>
    <row r="3353" spans="1:7" x14ac:dyDescent="0.2">
      <c r="A3353" s="225"/>
      <c r="B3353" s="226"/>
      <c r="C3353" s="227"/>
      <c r="D3353" s="228"/>
      <c r="E3353" s="229"/>
      <c r="F3353" s="232"/>
      <c r="G3353" s="231"/>
    </row>
    <row r="3354" spans="1:7" x14ac:dyDescent="0.2">
      <c r="A3354" s="225"/>
      <c r="B3354" s="226"/>
      <c r="C3354" s="227"/>
      <c r="D3354" s="228"/>
      <c r="E3354" s="229"/>
      <c r="F3354" s="232"/>
      <c r="G3354" s="231"/>
    </row>
    <row r="3355" spans="1:7" ht="42" x14ac:dyDescent="0.2">
      <c r="A3355" s="218" t="s">
        <v>1147</v>
      </c>
      <c r="B3355" s="233" t="s">
        <v>3652</v>
      </c>
      <c r="C3355" s="220" t="s">
        <v>308</v>
      </c>
      <c r="D3355" s="221" t="s">
        <v>28</v>
      </c>
      <c r="E3355" s="222">
        <v>1</v>
      </c>
      <c r="F3355" s="223"/>
      <c r="G3355" s="224">
        <f>SUM(G3356:G3358)</f>
        <v>193.82</v>
      </c>
    </row>
    <row r="3356" spans="1:7" x14ac:dyDescent="0.2">
      <c r="A3356" s="242" t="s">
        <v>2170</v>
      </c>
      <c r="B3356" s="235" t="s">
        <v>328</v>
      </c>
      <c r="C3356" s="237" t="s">
        <v>308</v>
      </c>
      <c r="D3356" s="238" t="s">
        <v>28</v>
      </c>
      <c r="E3356" s="240">
        <v>1</v>
      </c>
      <c r="F3356" s="232">
        <v>179</v>
      </c>
      <c r="G3356" s="259">
        <f>ROUND(E3356*F3356,2)</f>
        <v>179</v>
      </c>
    </row>
    <row r="3357" spans="1:7" x14ac:dyDescent="0.2">
      <c r="A3357" s="242" t="s">
        <v>2173</v>
      </c>
      <c r="B3357" s="235" t="s">
        <v>2237</v>
      </c>
      <c r="C3357" s="237" t="s">
        <v>2238</v>
      </c>
      <c r="D3357" s="238" t="s">
        <v>1532</v>
      </c>
      <c r="E3357" s="240">
        <v>0.5</v>
      </c>
      <c r="F3357" s="232">
        <v>17.170000000000002</v>
      </c>
      <c r="G3357" s="259">
        <f>ROUND(E3357*F3357,2)</f>
        <v>8.59</v>
      </c>
    </row>
    <row r="3358" spans="1:7" x14ac:dyDescent="0.2">
      <c r="A3358" s="242" t="s">
        <v>2176</v>
      </c>
      <c r="B3358" s="235" t="s">
        <v>2174</v>
      </c>
      <c r="C3358" s="237" t="s">
        <v>2175</v>
      </c>
      <c r="D3358" s="238" t="s">
        <v>1532</v>
      </c>
      <c r="E3358" s="240">
        <v>0.5</v>
      </c>
      <c r="F3358" s="232">
        <v>12.45</v>
      </c>
      <c r="G3358" s="259">
        <f>ROUND(E3358*F3358,2)</f>
        <v>6.23</v>
      </c>
    </row>
    <row r="3359" spans="1:7" x14ac:dyDescent="0.2">
      <c r="A3359" s="225"/>
      <c r="B3359" s="226"/>
      <c r="C3359" s="227"/>
      <c r="D3359" s="228"/>
      <c r="E3359" s="229"/>
      <c r="F3359" s="232"/>
      <c r="G3359" s="231"/>
    </row>
    <row r="3360" spans="1:7" x14ac:dyDescent="0.2">
      <c r="A3360" s="225"/>
      <c r="B3360" s="226"/>
      <c r="C3360" s="227"/>
      <c r="D3360" s="228"/>
      <c r="E3360" s="229"/>
      <c r="F3360" s="232"/>
      <c r="G3360" s="231"/>
    </row>
    <row r="3361" spans="1:7" ht="42" x14ac:dyDescent="0.2">
      <c r="A3361" s="218" t="s">
        <v>1148</v>
      </c>
      <c r="B3361" s="233" t="s">
        <v>3652</v>
      </c>
      <c r="C3361" s="220" t="s">
        <v>717</v>
      </c>
      <c r="D3361" s="221" t="s">
        <v>28</v>
      </c>
      <c r="E3361" s="222">
        <v>1</v>
      </c>
      <c r="F3361" s="223"/>
      <c r="G3361" s="224">
        <f>SUM(G3362:G3364)</f>
        <v>5778.99</v>
      </c>
    </row>
    <row r="3362" spans="1:7" ht="22.5" x14ac:dyDescent="0.2">
      <c r="A3362" s="242" t="s">
        <v>2170</v>
      </c>
      <c r="B3362" s="235" t="s">
        <v>328</v>
      </c>
      <c r="C3362" s="237" t="s">
        <v>717</v>
      </c>
      <c r="D3362" s="238" t="s">
        <v>28</v>
      </c>
      <c r="E3362" s="240">
        <v>1</v>
      </c>
      <c r="F3362" s="232">
        <v>5764.17</v>
      </c>
      <c r="G3362" s="259">
        <f>ROUND(E3362*F3362,2)</f>
        <v>5764.17</v>
      </c>
    </row>
    <row r="3363" spans="1:7" x14ac:dyDescent="0.2">
      <c r="A3363" s="242" t="s">
        <v>2173</v>
      </c>
      <c r="B3363" s="235" t="s">
        <v>2237</v>
      </c>
      <c r="C3363" s="237" t="s">
        <v>2238</v>
      </c>
      <c r="D3363" s="238" t="s">
        <v>1532</v>
      </c>
      <c r="E3363" s="240">
        <v>0.5</v>
      </c>
      <c r="F3363" s="232">
        <v>17.170000000000002</v>
      </c>
      <c r="G3363" s="259">
        <f>ROUND(E3363*F3363,2)</f>
        <v>8.59</v>
      </c>
    </row>
    <row r="3364" spans="1:7" x14ac:dyDescent="0.2">
      <c r="A3364" s="242" t="s">
        <v>2176</v>
      </c>
      <c r="B3364" s="235" t="s">
        <v>2174</v>
      </c>
      <c r="C3364" s="237" t="s">
        <v>2175</v>
      </c>
      <c r="D3364" s="238" t="s">
        <v>1532</v>
      </c>
      <c r="E3364" s="240">
        <v>0.5</v>
      </c>
      <c r="F3364" s="232">
        <v>12.45</v>
      </c>
      <c r="G3364" s="259">
        <f>ROUND(E3364*F3364,2)</f>
        <v>6.23</v>
      </c>
    </row>
    <row r="3365" spans="1:7" x14ac:dyDescent="0.2">
      <c r="A3365" s="225"/>
      <c r="B3365" s="226"/>
      <c r="C3365" s="227"/>
      <c r="D3365" s="228"/>
      <c r="E3365" s="229"/>
      <c r="F3365" s="232"/>
      <c r="G3365" s="231"/>
    </row>
    <row r="3366" spans="1:7" x14ac:dyDescent="0.2">
      <c r="A3366" s="225"/>
      <c r="B3366" s="226"/>
      <c r="C3366" s="227"/>
      <c r="D3366" s="228"/>
      <c r="E3366" s="229"/>
      <c r="F3366" s="232"/>
      <c r="G3366" s="231"/>
    </row>
    <row r="3367" spans="1:7" ht="52.5" x14ac:dyDescent="0.2">
      <c r="A3367" s="218" t="s">
        <v>1149</v>
      </c>
      <c r="B3367" s="233" t="s">
        <v>3653</v>
      </c>
      <c r="C3367" s="220" t="s">
        <v>309</v>
      </c>
      <c r="D3367" s="221" t="s">
        <v>28</v>
      </c>
      <c r="E3367" s="222">
        <v>1</v>
      </c>
      <c r="F3367" s="223"/>
      <c r="G3367" s="224">
        <f>SUM(G3368:G3369)</f>
        <v>29.75</v>
      </c>
    </row>
    <row r="3368" spans="1:7" ht="45" x14ac:dyDescent="0.2">
      <c r="A3368" s="239" t="s">
        <v>2170</v>
      </c>
      <c r="B3368" s="235" t="s">
        <v>3654</v>
      </c>
      <c r="C3368" s="256" t="s">
        <v>3655</v>
      </c>
      <c r="D3368" s="238" t="s">
        <v>28</v>
      </c>
      <c r="E3368" s="240">
        <v>1</v>
      </c>
      <c r="F3368" s="231">
        <v>18.5</v>
      </c>
      <c r="G3368" s="231">
        <f>ROUND(E3368*F3368,2)</f>
        <v>18.5</v>
      </c>
    </row>
    <row r="3369" spans="1:7" ht="22.5" x14ac:dyDescent="0.2">
      <c r="A3369" s="239" t="s">
        <v>2173</v>
      </c>
      <c r="B3369" s="235" t="s">
        <v>2526</v>
      </c>
      <c r="C3369" s="237" t="s">
        <v>3656</v>
      </c>
      <c r="D3369" s="238" t="s">
        <v>1532</v>
      </c>
      <c r="E3369" s="240">
        <v>0.66</v>
      </c>
      <c r="F3369" s="231">
        <v>17.05</v>
      </c>
      <c r="G3369" s="231">
        <f>ROUND(E3369*F3369,2)</f>
        <v>11.25</v>
      </c>
    </row>
    <row r="3370" spans="1:7" x14ac:dyDescent="0.2">
      <c r="A3370" s="225"/>
      <c r="B3370" s="226"/>
      <c r="C3370" s="227"/>
      <c r="D3370" s="228"/>
      <c r="E3370" s="229"/>
      <c r="F3370" s="232"/>
      <c r="G3370" s="231"/>
    </row>
    <row r="3371" spans="1:7" x14ac:dyDescent="0.2">
      <c r="A3371" s="225"/>
      <c r="B3371" s="226"/>
      <c r="C3371" s="227"/>
      <c r="D3371" s="228"/>
      <c r="E3371" s="229"/>
      <c r="F3371" s="232"/>
      <c r="G3371" s="231"/>
    </row>
    <row r="3372" spans="1:7" ht="52.5" x14ac:dyDescent="0.2">
      <c r="A3372" s="218" t="s">
        <v>1150</v>
      </c>
      <c r="B3372" s="233" t="s">
        <v>3653</v>
      </c>
      <c r="C3372" s="220" t="s">
        <v>718</v>
      </c>
      <c r="D3372" s="221" t="s">
        <v>28</v>
      </c>
      <c r="E3372" s="222">
        <v>1</v>
      </c>
      <c r="F3372" s="223"/>
      <c r="G3372" s="224">
        <f>SUM(G3373:G3374)</f>
        <v>29.75</v>
      </c>
    </row>
    <row r="3373" spans="1:7" ht="45" x14ac:dyDescent="0.2">
      <c r="A3373" s="239" t="s">
        <v>2170</v>
      </c>
      <c r="B3373" s="235" t="s">
        <v>3654</v>
      </c>
      <c r="C3373" s="256" t="s">
        <v>3655</v>
      </c>
      <c r="D3373" s="238" t="s">
        <v>28</v>
      </c>
      <c r="E3373" s="240">
        <v>1</v>
      </c>
      <c r="F3373" s="231">
        <v>18.5</v>
      </c>
      <c r="G3373" s="231">
        <f>ROUND(E3373*F3373,2)</f>
        <v>18.5</v>
      </c>
    </row>
    <row r="3374" spans="1:7" ht="22.5" x14ac:dyDescent="0.2">
      <c r="A3374" s="239" t="s">
        <v>2173</v>
      </c>
      <c r="B3374" s="235" t="s">
        <v>2526</v>
      </c>
      <c r="C3374" s="237" t="s">
        <v>3656</v>
      </c>
      <c r="D3374" s="238" t="s">
        <v>1532</v>
      </c>
      <c r="E3374" s="240">
        <v>0.66</v>
      </c>
      <c r="F3374" s="231">
        <v>17.05</v>
      </c>
      <c r="G3374" s="231">
        <f>ROUND(E3374*F3374,2)</f>
        <v>11.25</v>
      </c>
    </row>
    <row r="3375" spans="1:7" x14ac:dyDescent="0.2">
      <c r="A3375" s="225"/>
      <c r="B3375" s="226"/>
      <c r="C3375" s="227"/>
      <c r="D3375" s="228"/>
      <c r="E3375" s="229"/>
      <c r="F3375" s="232"/>
      <c r="G3375" s="231"/>
    </row>
    <row r="3376" spans="1:7" x14ac:dyDescent="0.2">
      <c r="A3376" s="225"/>
      <c r="B3376" s="226"/>
      <c r="C3376" s="227"/>
      <c r="D3376" s="228"/>
      <c r="E3376" s="229"/>
      <c r="F3376" s="232"/>
      <c r="G3376" s="231"/>
    </row>
    <row r="3377" spans="1:7" ht="31.5" x14ac:dyDescent="0.2">
      <c r="A3377" s="218" t="s">
        <v>1151</v>
      </c>
      <c r="B3377" s="233" t="s">
        <v>3657</v>
      </c>
      <c r="C3377" s="220" t="s">
        <v>719</v>
      </c>
      <c r="D3377" s="221" t="s">
        <v>28</v>
      </c>
      <c r="E3377" s="222">
        <v>1</v>
      </c>
      <c r="F3377" s="223"/>
      <c r="G3377" s="224">
        <f>SUM(G3378)</f>
        <v>27.17</v>
      </c>
    </row>
    <row r="3378" spans="1:7" x14ac:dyDescent="0.2">
      <c r="A3378" s="266" t="s">
        <v>2170</v>
      </c>
      <c r="B3378" s="235" t="s">
        <v>3658</v>
      </c>
      <c r="C3378" s="237" t="s">
        <v>3659</v>
      </c>
      <c r="D3378" s="238" t="s">
        <v>2147</v>
      </c>
      <c r="E3378" s="240">
        <v>1.5</v>
      </c>
      <c r="F3378" s="232">
        <v>18.11</v>
      </c>
      <c r="G3378" s="231">
        <f>ROUND(E3378*F3378,2)</f>
        <v>27.17</v>
      </c>
    </row>
    <row r="3379" spans="1:7" x14ac:dyDescent="0.2">
      <c r="A3379" s="225"/>
      <c r="B3379" s="226"/>
      <c r="C3379" s="227"/>
      <c r="D3379" s="228"/>
      <c r="E3379" s="229"/>
      <c r="F3379" s="232"/>
      <c r="G3379" s="231"/>
    </row>
    <row r="3380" spans="1:7" x14ac:dyDescent="0.2">
      <c r="A3380" s="225"/>
      <c r="B3380" s="226"/>
      <c r="C3380" s="227"/>
      <c r="D3380" s="228"/>
      <c r="E3380" s="229"/>
      <c r="F3380" s="232"/>
      <c r="G3380" s="231"/>
    </row>
    <row r="3381" spans="1:7" ht="52.5" x14ac:dyDescent="0.2">
      <c r="A3381" s="218" t="s">
        <v>1152</v>
      </c>
      <c r="B3381" s="233" t="s">
        <v>3653</v>
      </c>
      <c r="C3381" s="220" t="s">
        <v>720</v>
      </c>
      <c r="D3381" s="221" t="s">
        <v>28</v>
      </c>
      <c r="E3381" s="222">
        <v>1</v>
      </c>
      <c r="F3381" s="223"/>
      <c r="G3381" s="224">
        <f>SUM(G3382:G3383)</f>
        <v>42.739999999999995</v>
      </c>
    </row>
    <row r="3382" spans="1:7" ht="45" x14ac:dyDescent="0.2">
      <c r="A3382" s="239" t="s">
        <v>2170</v>
      </c>
      <c r="B3382" s="235" t="s">
        <v>3660</v>
      </c>
      <c r="C3382" s="237" t="s">
        <v>3661</v>
      </c>
      <c r="D3382" s="238" t="s">
        <v>28</v>
      </c>
      <c r="E3382" s="240">
        <v>1</v>
      </c>
      <c r="F3382" s="231">
        <v>31.49</v>
      </c>
      <c r="G3382" s="231">
        <f>ROUND(E3382*F3382,2)</f>
        <v>31.49</v>
      </c>
    </row>
    <row r="3383" spans="1:7" ht="22.5" x14ac:dyDescent="0.2">
      <c r="A3383" s="239" t="s">
        <v>2173</v>
      </c>
      <c r="B3383" s="235" t="s">
        <v>2526</v>
      </c>
      <c r="C3383" s="237" t="s">
        <v>3656</v>
      </c>
      <c r="D3383" s="238" t="s">
        <v>1532</v>
      </c>
      <c r="E3383" s="240">
        <v>0.66</v>
      </c>
      <c r="F3383" s="231">
        <v>17.05</v>
      </c>
      <c r="G3383" s="231">
        <f>ROUND(E3383*F3383,2)</f>
        <v>11.25</v>
      </c>
    </row>
    <row r="3384" spans="1:7" x14ac:dyDescent="0.2">
      <c r="A3384" s="225"/>
      <c r="B3384" s="226"/>
      <c r="C3384" s="227"/>
      <c r="D3384" s="228"/>
      <c r="E3384" s="229"/>
      <c r="F3384" s="232"/>
      <c r="G3384" s="231"/>
    </row>
    <row r="3385" spans="1:7" x14ac:dyDescent="0.2">
      <c r="A3385" s="225"/>
      <c r="B3385" s="226"/>
      <c r="C3385" s="227"/>
      <c r="D3385" s="228"/>
      <c r="E3385" s="229"/>
      <c r="F3385" s="232"/>
      <c r="G3385" s="231"/>
    </row>
    <row r="3386" spans="1:7" ht="52.5" x14ac:dyDescent="0.2">
      <c r="A3386" s="218" t="s">
        <v>1153</v>
      </c>
      <c r="B3386" s="233" t="s">
        <v>3653</v>
      </c>
      <c r="C3386" s="220" t="s">
        <v>721</v>
      </c>
      <c r="D3386" s="221" t="s">
        <v>28</v>
      </c>
      <c r="E3386" s="222">
        <v>1</v>
      </c>
      <c r="F3386" s="223"/>
      <c r="G3386" s="224">
        <f>SUM(G3387:G3388)</f>
        <v>54.45</v>
      </c>
    </row>
    <row r="3387" spans="1:7" ht="22.5" x14ac:dyDescent="0.2">
      <c r="A3387" s="239" t="s">
        <v>2170</v>
      </c>
      <c r="B3387" s="235" t="s">
        <v>3662</v>
      </c>
      <c r="C3387" s="256" t="s">
        <v>3663</v>
      </c>
      <c r="D3387" s="238" t="s">
        <v>2147</v>
      </c>
      <c r="E3387" s="240">
        <v>0.05</v>
      </c>
      <c r="F3387" s="231">
        <v>864</v>
      </c>
      <c r="G3387" s="231">
        <f>ROUND(E3387*F3387,2)</f>
        <v>43.2</v>
      </c>
    </row>
    <row r="3388" spans="1:7" ht="22.5" x14ac:dyDescent="0.2">
      <c r="A3388" s="239" t="s">
        <v>2173</v>
      </c>
      <c r="B3388" s="235" t="s">
        <v>2526</v>
      </c>
      <c r="C3388" s="237" t="s">
        <v>3656</v>
      </c>
      <c r="D3388" s="238" t="s">
        <v>1532</v>
      </c>
      <c r="E3388" s="240">
        <v>0.66</v>
      </c>
      <c r="F3388" s="231">
        <v>17.05</v>
      </c>
      <c r="G3388" s="231">
        <f>ROUND(E3388*F3388,2)</f>
        <v>11.25</v>
      </c>
    </row>
    <row r="3389" spans="1:7" x14ac:dyDescent="0.2">
      <c r="A3389" s="225"/>
      <c r="B3389" s="226"/>
      <c r="C3389" s="227"/>
      <c r="D3389" s="228"/>
      <c r="E3389" s="229"/>
      <c r="F3389" s="232"/>
      <c r="G3389" s="231"/>
    </row>
    <row r="3390" spans="1:7" x14ac:dyDescent="0.2">
      <c r="A3390" s="225"/>
      <c r="B3390" s="226"/>
      <c r="C3390" s="227"/>
      <c r="D3390" s="228"/>
      <c r="E3390" s="229"/>
      <c r="F3390" s="232"/>
      <c r="G3390" s="231"/>
    </row>
    <row r="3391" spans="1:7" ht="52.5" x14ac:dyDescent="0.2">
      <c r="A3391" s="218" t="s">
        <v>1154</v>
      </c>
      <c r="B3391" s="233" t="s">
        <v>3653</v>
      </c>
      <c r="C3391" s="220" t="s">
        <v>722</v>
      </c>
      <c r="D3391" s="221" t="s">
        <v>28</v>
      </c>
      <c r="E3391" s="222">
        <v>1</v>
      </c>
      <c r="F3391" s="223"/>
      <c r="G3391" s="224">
        <f>SUM(G3392:G3393)</f>
        <v>27.25</v>
      </c>
    </row>
    <row r="3392" spans="1:7" ht="45" x14ac:dyDescent="0.2">
      <c r="A3392" s="239" t="s">
        <v>2170</v>
      </c>
      <c r="B3392" s="235" t="s">
        <v>3664</v>
      </c>
      <c r="C3392" s="256" t="s">
        <v>3665</v>
      </c>
      <c r="D3392" s="238" t="s">
        <v>28</v>
      </c>
      <c r="E3392" s="240">
        <v>1</v>
      </c>
      <c r="F3392" s="231">
        <v>16</v>
      </c>
      <c r="G3392" s="231">
        <f>ROUND(E3392*F3392,2)</f>
        <v>16</v>
      </c>
    </row>
    <row r="3393" spans="1:7" ht="22.5" x14ac:dyDescent="0.2">
      <c r="A3393" s="239" t="s">
        <v>2173</v>
      </c>
      <c r="B3393" s="235" t="s">
        <v>2526</v>
      </c>
      <c r="C3393" s="237" t="s">
        <v>3656</v>
      </c>
      <c r="D3393" s="238" t="s">
        <v>1532</v>
      </c>
      <c r="E3393" s="240">
        <v>0.66</v>
      </c>
      <c r="F3393" s="231">
        <v>17.05</v>
      </c>
      <c r="G3393" s="231">
        <f>ROUND(E3393*F3393,2)</f>
        <v>11.25</v>
      </c>
    </row>
    <row r="3394" spans="1:7" x14ac:dyDescent="0.2">
      <c r="A3394" s="225"/>
      <c r="B3394" s="226"/>
      <c r="C3394" s="227"/>
      <c r="D3394" s="228"/>
      <c r="E3394" s="229"/>
      <c r="F3394" s="232"/>
      <c r="G3394" s="231"/>
    </row>
    <row r="3395" spans="1:7" x14ac:dyDescent="0.2">
      <c r="A3395" s="225"/>
      <c r="B3395" s="226"/>
      <c r="C3395" s="227"/>
      <c r="D3395" s="228"/>
      <c r="E3395" s="229"/>
      <c r="F3395" s="232"/>
      <c r="G3395" s="231"/>
    </row>
    <row r="3396" spans="1:7" ht="52.5" x14ac:dyDescent="0.2">
      <c r="A3396" s="218" t="s">
        <v>1155</v>
      </c>
      <c r="B3396" s="233" t="s">
        <v>3653</v>
      </c>
      <c r="C3396" s="220" t="s">
        <v>723</v>
      </c>
      <c r="D3396" s="221" t="s">
        <v>28</v>
      </c>
      <c r="E3396" s="222">
        <v>1</v>
      </c>
      <c r="F3396" s="223"/>
      <c r="G3396" s="224">
        <f>SUM(G3397:G3398)</f>
        <v>27.25</v>
      </c>
    </row>
    <row r="3397" spans="1:7" ht="45" x14ac:dyDescent="0.2">
      <c r="A3397" s="239" t="s">
        <v>2170</v>
      </c>
      <c r="B3397" s="235" t="s">
        <v>3664</v>
      </c>
      <c r="C3397" s="256" t="s">
        <v>3665</v>
      </c>
      <c r="D3397" s="238" t="s">
        <v>28</v>
      </c>
      <c r="E3397" s="240">
        <v>1</v>
      </c>
      <c r="F3397" s="231">
        <v>16</v>
      </c>
      <c r="G3397" s="231">
        <f>ROUND(E3397*F3397,2)</f>
        <v>16</v>
      </c>
    </row>
    <row r="3398" spans="1:7" ht="22.5" x14ac:dyDescent="0.2">
      <c r="A3398" s="239" t="s">
        <v>2173</v>
      </c>
      <c r="B3398" s="235" t="s">
        <v>2526</v>
      </c>
      <c r="C3398" s="237" t="s">
        <v>3656</v>
      </c>
      <c r="D3398" s="238" t="s">
        <v>1532</v>
      </c>
      <c r="E3398" s="240">
        <v>0.66</v>
      </c>
      <c r="F3398" s="231">
        <v>17.05</v>
      </c>
      <c r="G3398" s="231">
        <f>ROUND(E3398*F3398,2)</f>
        <v>11.25</v>
      </c>
    </row>
    <row r="3399" spans="1:7" x14ac:dyDescent="0.2">
      <c r="A3399" s="225"/>
      <c r="B3399" s="226"/>
      <c r="C3399" s="227"/>
      <c r="D3399" s="228"/>
      <c r="E3399" s="229"/>
      <c r="F3399" s="232"/>
      <c r="G3399" s="231"/>
    </row>
    <row r="3400" spans="1:7" x14ac:dyDescent="0.2">
      <c r="A3400" s="225"/>
      <c r="B3400" s="226"/>
      <c r="C3400" s="227"/>
      <c r="D3400" s="228"/>
      <c r="E3400" s="229"/>
      <c r="F3400" s="232"/>
      <c r="G3400" s="231"/>
    </row>
    <row r="3401" spans="1:7" ht="52.5" x14ac:dyDescent="0.2">
      <c r="A3401" s="218" t="s">
        <v>1156</v>
      </c>
      <c r="B3401" s="233" t="s">
        <v>3653</v>
      </c>
      <c r="C3401" s="220" t="s">
        <v>724</v>
      </c>
      <c r="D3401" s="221" t="s">
        <v>28</v>
      </c>
      <c r="E3401" s="222">
        <v>1</v>
      </c>
      <c r="F3401" s="223"/>
      <c r="G3401" s="224">
        <f>SUM(G3402:G3403)</f>
        <v>27.25</v>
      </c>
    </row>
    <row r="3402" spans="1:7" ht="45" x14ac:dyDescent="0.2">
      <c r="A3402" s="239" t="s">
        <v>2170</v>
      </c>
      <c r="B3402" s="235" t="s">
        <v>3664</v>
      </c>
      <c r="C3402" s="256" t="s">
        <v>3665</v>
      </c>
      <c r="D3402" s="238" t="s">
        <v>28</v>
      </c>
      <c r="E3402" s="240">
        <v>1</v>
      </c>
      <c r="F3402" s="231">
        <v>16</v>
      </c>
      <c r="G3402" s="231">
        <f>ROUND(E3402*F3402,2)</f>
        <v>16</v>
      </c>
    </row>
    <row r="3403" spans="1:7" ht="22.5" x14ac:dyDescent="0.2">
      <c r="A3403" s="239" t="s">
        <v>2173</v>
      </c>
      <c r="B3403" s="235" t="s">
        <v>2526</v>
      </c>
      <c r="C3403" s="237" t="s">
        <v>3656</v>
      </c>
      <c r="D3403" s="238" t="s">
        <v>1532</v>
      </c>
      <c r="E3403" s="240">
        <v>0.66</v>
      </c>
      <c r="F3403" s="231">
        <v>17.05</v>
      </c>
      <c r="G3403" s="231">
        <f>ROUND(E3403*F3403,2)</f>
        <v>11.25</v>
      </c>
    </row>
    <row r="3404" spans="1:7" x14ac:dyDescent="0.2">
      <c r="A3404" s="225"/>
      <c r="B3404" s="226"/>
      <c r="C3404" s="227"/>
      <c r="D3404" s="228"/>
      <c r="E3404" s="229"/>
      <c r="F3404" s="232"/>
      <c r="G3404" s="231"/>
    </row>
    <row r="3405" spans="1:7" x14ac:dyDescent="0.2">
      <c r="A3405" s="225"/>
      <c r="B3405" s="226"/>
      <c r="C3405" s="227"/>
      <c r="D3405" s="228"/>
      <c r="E3405" s="229"/>
      <c r="F3405" s="232"/>
      <c r="G3405" s="231"/>
    </row>
    <row r="3406" spans="1:7" ht="52.5" x14ac:dyDescent="0.2">
      <c r="A3406" s="218" t="s">
        <v>1157</v>
      </c>
      <c r="B3406" s="233" t="s">
        <v>3653</v>
      </c>
      <c r="C3406" s="220" t="s">
        <v>725</v>
      </c>
      <c r="D3406" s="221" t="s">
        <v>28</v>
      </c>
      <c r="E3406" s="222">
        <v>1</v>
      </c>
      <c r="F3406" s="223"/>
      <c r="G3406" s="224">
        <f>SUM(G3407:G3408)</f>
        <v>27.25</v>
      </c>
    </row>
    <row r="3407" spans="1:7" ht="45" x14ac:dyDescent="0.2">
      <c r="A3407" s="239" t="s">
        <v>2170</v>
      </c>
      <c r="B3407" s="235" t="s">
        <v>3664</v>
      </c>
      <c r="C3407" s="256" t="s">
        <v>3665</v>
      </c>
      <c r="D3407" s="238" t="s">
        <v>28</v>
      </c>
      <c r="E3407" s="240">
        <v>1</v>
      </c>
      <c r="F3407" s="231">
        <v>16</v>
      </c>
      <c r="G3407" s="231">
        <f>ROUND(E3407*F3407,2)</f>
        <v>16</v>
      </c>
    </row>
    <row r="3408" spans="1:7" ht="22.5" x14ac:dyDescent="0.2">
      <c r="A3408" s="239" t="s">
        <v>2173</v>
      </c>
      <c r="B3408" s="235" t="s">
        <v>2526</v>
      </c>
      <c r="C3408" s="237" t="s">
        <v>3656</v>
      </c>
      <c r="D3408" s="238" t="s">
        <v>1532</v>
      </c>
      <c r="E3408" s="240">
        <v>0.66</v>
      </c>
      <c r="F3408" s="231">
        <v>17.05</v>
      </c>
      <c r="G3408" s="231">
        <f>ROUND(E3408*F3408,2)</f>
        <v>11.25</v>
      </c>
    </row>
    <row r="3409" spans="1:7" x14ac:dyDescent="0.2">
      <c r="A3409" s="225"/>
      <c r="B3409" s="226"/>
      <c r="C3409" s="227"/>
      <c r="D3409" s="228"/>
      <c r="E3409" s="229"/>
      <c r="F3409" s="232"/>
      <c r="G3409" s="231"/>
    </row>
    <row r="3410" spans="1:7" x14ac:dyDescent="0.2">
      <c r="A3410" s="225"/>
      <c r="B3410" s="226"/>
      <c r="C3410" s="227"/>
      <c r="D3410" s="228"/>
      <c r="E3410" s="229"/>
      <c r="F3410" s="232"/>
      <c r="G3410" s="231"/>
    </row>
    <row r="3411" spans="1:7" ht="52.5" x14ac:dyDescent="0.2">
      <c r="A3411" s="218" t="s">
        <v>1158</v>
      </c>
      <c r="B3411" s="233" t="s">
        <v>3653</v>
      </c>
      <c r="C3411" s="220" t="s">
        <v>726</v>
      </c>
      <c r="D3411" s="221" t="s">
        <v>28</v>
      </c>
      <c r="E3411" s="222">
        <v>1</v>
      </c>
      <c r="F3411" s="223"/>
      <c r="G3411" s="224">
        <f>SUM(G3412:G3413)</f>
        <v>27.25</v>
      </c>
    </row>
    <row r="3412" spans="1:7" ht="45" x14ac:dyDescent="0.2">
      <c r="A3412" s="239" t="s">
        <v>2170</v>
      </c>
      <c r="B3412" s="235" t="s">
        <v>3664</v>
      </c>
      <c r="C3412" s="256" t="s">
        <v>3665</v>
      </c>
      <c r="D3412" s="238" t="s">
        <v>28</v>
      </c>
      <c r="E3412" s="240">
        <v>1</v>
      </c>
      <c r="F3412" s="231">
        <v>16</v>
      </c>
      <c r="G3412" s="231">
        <f>ROUND(E3412*F3412,2)</f>
        <v>16</v>
      </c>
    </row>
    <row r="3413" spans="1:7" ht="22.5" x14ac:dyDescent="0.2">
      <c r="A3413" s="239" t="s">
        <v>2173</v>
      </c>
      <c r="B3413" s="235" t="s">
        <v>2526</v>
      </c>
      <c r="C3413" s="237" t="s">
        <v>3656</v>
      </c>
      <c r="D3413" s="238" t="s">
        <v>1532</v>
      </c>
      <c r="E3413" s="240">
        <v>0.66</v>
      </c>
      <c r="F3413" s="231">
        <v>17.05</v>
      </c>
      <c r="G3413" s="231">
        <f>ROUND(E3413*F3413,2)</f>
        <v>11.25</v>
      </c>
    </row>
    <row r="3414" spans="1:7" x14ac:dyDescent="0.2">
      <c r="A3414" s="225"/>
      <c r="B3414" s="226"/>
      <c r="C3414" s="227"/>
      <c r="D3414" s="228"/>
      <c r="E3414" s="229"/>
      <c r="F3414" s="232"/>
      <c r="G3414" s="231"/>
    </row>
    <row r="3415" spans="1:7" x14ac:dyDescent="0.2">
      <c r="A3415" s="225"/>
      <c r="B3415" s="226"/>
      <c r="C3415" s="227"/>
      <c r="D3415" s="228"/>
      <c r="E3415" s="229"/>
      <c r="F3415" s="232"/>
      <c r="G3415" s="231"/>
    </row>
    <row r="3416" spans="1:7" ht="52.5" x14ac:dyDescent="0.2">
      <c r="A3416" s="218" t="s">
        <v>1159</v>
      </c>
      <c r="B3416" s="233" t="s">
        <v>3653</v>
      </c>
      <c r="C3416" s="220" t="s">
        <v>727</v>
      </c>
      <c r="D3416" s="221" t="s">
        <v>28</v>
      </c>
      <c r="E3416" s="222">
        <v>1</v>
      </c>
      <c r="F3416" s="223"/>
      <c r="G3416" s="224">
        <f>SUM(G3417:G3418)</f>
        <v>27.25</v>
      </c>
    </row>
    <row r="3417" spans="1:7" ht="45" x14ac:dyDescent="0.2">
      <c r="A3417" s="239" t="s">
        <v>2170</v>
      </c>
      <c r="B3417" s="235" t="s">
        <v>3664</v>
      </c>
      <c r="C3417" s="256" t="s">
        <v>3665</v>
      </c>
      <c r="D3417" s="238" t="s">
        <v>28</v>
      </c>
      <c r="E3417" s="240">
        <v>1</v>
      </c>
      <c r="F3417" s="231">
        <v>16</v>
      </c>
      <c r="G3417" s="231">
        <f>ROUND(E3417*F3417,2)</f>
        <v>16</v>
      </c>
    </row>
    <row r="3418" spans="1:7" ht="22.5" x14ac:dyDescent="0.2">
      <c r="A3418" s="239" t="s">
        <v>2173</v>
      </c>
      <c r="B3418" s="235" t="s">
        <v>2526</v>
      </c>
      <c r="C3418" s="237" t="s">
        <v>3656</v>
      </c>
      <c r="D3418" s="238" t="s">
        <v>1532</v>
      </c>
      <c r="E3418" s="240">
        <v>0.66</v>
      </c>
      <c r="F3418" s="231">
        <v>17.05</v>
      </c>
      <c r="G3418" s="231">
        <f>ROUND(E3418*F3418,2)</f>
        <v>11.25</v>
      </c>
    </row>
    <row r="3419" spans="1:7" x14ac:dyDescent="0.2">
      <c r="A3419" s="225"/>
      <c r="B3419" s="226"/>
      <c r="C3419" s="227"/>
      <c r="D3419" s="228"/>
      <c r="E3419" s="229"/>
      <c r="F3419" s="232"/>
      <c r="G3419" s="231"/>
    </row>
    <row r="3420" spans="1:7" x14ac:dyDescent="0.2">
      <c r="A3420" s="225"/>
      <c r="B3420" s="226"/>
      <c r="C3420" s="227"/>
      <c r="D3420" s="228"/>
      <c r="E3420" s="229"/>
      <c r="F3420" s="232"/>
      <c r="G3420" s="231"/>
    </row>
    <row r="3421" spans="1:7" ht="52.5" x14ac:dyDescent="0.2">
      <c r="A3421" s="218" t="s">
        <v>1160</v>
      </c>
      <c r="B3421" s="233" t="s">
        <v>3653</v>
      </c>
      <c r="C3421" s="220" t="s">
        <v>728</v>
      </c>
      <c r="D3421" s="221" t="s">
        <v>28</v>
      </c>
      <c r="E3421" s="222">
        <v>1</v>
      </c>
      <c r="F3421" s="223"/>
      <c r="G3421" s="224">
        <f>SUM(G3422:G3423)</f>
        <v>27.25</v>
      </c>
    </row>
    <row r="3422" spans="1:7" ht="45" x14ac:dyDescent="0.2">
      <c r="A3422" s="239" t="s">
        <v>2170</v>
      </c>
      <c r="B3422" s="235" t="s">
        <v>3664</v>
      </c>
      <c r="C3422" s="256" t="s">
        <v>3665</v>
      </c>
      <c r="D3422" s="238" t="s">
        <v>28</v>
      </c>
      <c r="E3422" s="240">
        <v>1</v>
      </c>
      <c r="F3422" s="231">
        <v>16</v>
      </c>
      <c r="G3422" s="231">
        <f>ROUND(E3422*F3422,2)</f>
        <v>16</v>
      </c>
    </row>
    <row r="3423" spans="1:7" ht="22.5" x14ac:dyDescent="0.2">
      <c r="A3423" s="239" t="s">
        <v>2173</v>
      </c>
      <c r="B3423" s="235" t="s">
        <v>2526</v>
      </c>
      <c r="C3423" s="237" t="s">
        <v>3656</v>
      </c>
      <c r="D3423" s="238" t="s">
        <v>1532</v>
      </c>
      <c r="E3423" s="240">
        <v>0.66</v>
      </c>
      <c r="F3423" s="231">
        <v>17.05</v>
      </c>
      <c r="G3423" s="231">
        <f>ROUND(E3423*F3423,2)</f>
        <v>11.25</v>
      </c>
    </row>
    <row r="3424" spans="1:7" x14ac:dyDescent="0.2">
      <c r="A3424" s="225"/>
      <c r="B3424" s="226"/>
      <c r="C3424" s="227"/>
      <c r="D3424" s="228"/>
      <c r="E3424" s="229"/>
      <c r="F3424" s="232"/>
      <c r="G3424" s="231"/>
    </row>
    <row r="3425" spans="1:7" x14ac:dyDescent="0.2">
      <c r="A3425" s="225"/>
      <c r="B3425" s="226"/>
      <c r="C3425" s="227"/>
      <c r="D3425" s="228"/>
      <c r="E3425" s="229"/>
      <c r="F3425" s="232"/>
      <c r="G3425" s="231"/>
    </row>
    <row r="3426" spans="1:7" ht="52.5" x14ac:dyDescent="0.2">
      <c r="A3426" s="218" t="s">
        <v>1161</v>
      </c>
      <c r="B3426" s="233" t="s">
        <v>3653</v>
      </c>
      <c r="C3426" s="220" t="s">
        <v>729</v>
      </c>
      <c r="D3426" s="221" t="s">
        <v>28</v>
      </c>
      <c r="E3426" s="222">
        <v>1</v>
      </c>
      <c r="F3426" s="223"/>
      <c r="G3426" s="224">
        <f>SUM(G3427:G3428)</f>
        <v>27.25</v>
      </c>
    </row>
    <row r="3427" spans="1:7" ht="45" x14ac:dyDescent="0.2">
      <c r="A3427" s="239" t="s">
        <v>2170</v>
      </c>
      <c r="B3427" s="235" t="s">
        <v>3664</v>
      </c>
      <c r="C3427" s="256" t="s">
        <v>3665</v>
      </c>
      <c r="D3427" s="238" t="s">
        <v>28</v>
      </c>
      <c r="E3427" s="240">
        <v>1</v>
      </c>
      <c r="F3427" s="231">
        <v>16</v>
      </c>
      <c r="G3427" s="231">
        <f>ROUND(E3427*F3427,2)</f>
        <v>16</v>
      </c>
    </row>
    <row r="3428" spans="1:7" ht="22.5" x14ac:dyDescent="0.2">
      <c r="A3428" s="239" t="s">
        <v>2173</v>
      </c>
      <c r="B3428" s="235" t="s">
        <v>2526</v>
      </c>
      <c r="C3428" s="237" t="s">
        <v>3656</v>
      </c>
      <c r="D3428" s="238" t="s">
        <v>1532</v>
      </c>
      <c r="E3428" s="240">
        <v>0.66</v>
      </c>
      <c r="F3428" s="231">
        <v>17.05</v>
      </c>
      <c r="G3428" s="231">
        <f>ROUND(E3428*F3428,2)</f>
        <v>11.25</v>
      </c>
    </row>
    <row r="3429" spans="1:7" x14ac:dyDescent="0.2">
      <c r="A3429" s="225"/>
      <c r="B3429" s="226"/>
      <c r="C3429" s="227"/>
      <c r="D3429" s="228"/>
      <c r="E3429" s="229"/>
      <c r="F3429" s="232"/>
      <c r="G3429" s="231"/>
    </row>
    <row r="3430" spans="1:7" x14ac:dyDescent="0.2">
      <c r="A3430" s="225"/>
      <c r="B3430" s="226"/>
      <c r="C3430" s="227"/>
      <c r="D3430" s="228"/>
      <c r="E3430" s="229"/>
      <c r="F3430" s="232"/>
      <c r="G3430" s="231"/>
    </row>
    <row r="3431" spans="1:7" ht="52.5" x14ac:dyDescent="0.2">
      <c r="A3431" s="218" t="s">
        <v>1162</v>
      </c>
      <c r="B3431" s="233" t="s">
        <v>2758</v>
      </c>
      <c r="C3431" s="220" t="s">
        <v>730</v>
      </c>
      <c r="D3431" s="221" t="s">
        <v>28</v>
      </c>
      <c r="E3431" s="222">
        <v>1</v>
      </c>
      <c r="F3431" s="223"/>
      <c r="G3431" s="224">
        <f>SUM(G3432:G3437)</f>
        <v>2261.4499999999998</v>
      </c>
    </row>
    <row r="3432" spans="1:7" ht="22.5" x14ac:dyDescent="0.2">
      <c r="A3432" s="242" t="s">
        <v>2170</v>
      </c>
      <c r="B3432" s="235" t="s">
        <v>3666</v>
      </c>
      <c r="C3432" s="237" t="s">
        <v>3667</v>
      </c>
      <c r="D3432" s="238" t="s">
        <v>28</v>
      </c>
      <c r="E3432" s="240">
        <v>1</v>
      </c>
      <c r="F3432" s="232">
        <v>1911.53</v>
      </c>
      <c r="G3432" s="231">
        <f t="shared" ref="G3432:G3437" si="391">ROUND(E3432*F3432,2)</f>
        <v>1911.53</v>
      </c>
    </row>
    <row r="3433" spans="1:7" ht="45" x14ac:dyDescent="0.2">
      <c r="A3433" s="242" t="s">
        <v>2173</v>
      </c>
      <c r="B3433" s="235" t="s">
        <v>3668</v>
      </c>
      <c r="C3433" s="237" t="s">
        <v>3669</v>
      </c>
      <c r="D3433" s="238" t="s">
        <v>28</v>
      </c>
      <c r="E3433" s="240">
        <v>1</v>
      </c>
      <c r="F3433" s="232">
        <v>166.43</v>
      </c>
      <c r="G3433" s="231">
        <f t="shared" si="391"/>
        <v>166.43</v>
      </c>
    </row>
    <row r="3434" spans="1:7" ht="33.75" x14ac:dyDescent="0.2">
      <c r="A3434" s="242" t="s">
        <v>2176</v>
      </c>
      <c r="B3434" s="235" t="s">
        <v>3670</v>
      </c>
      <c r="C3434" s="237" t="s">
        <v>3671</v>
      </c>
      <c r="D3434" s="238" t="s">
        <v>28</v>
      </c>
      <c r="E3434" s="240">
        <v>1</v>
      </c>
      <c r="F3434" s="232">
        <v>91.92</v>
      </c>
      <c r="G3434" s="231">
        <f t="shared" si="391"/>
        <v>91.92</v>
      </c>
    </row>
    <row r="3435" spans="1:7" ht="33.75" x14ac:dyDescent="0.2">
      <c r="A3435" s="242" t="s">
        <v>2179</v>
      </c>
      <c r="B3435" s="235" t="s">
        <v>3672</v>
      </c>
      <c r="C3435" s="237" t="s">
        <v>3673</v>
      </c>
      <c r="D3435" s="238" t="s">
        <v>28</v>
      </c>
      <c r="E3435" s="240">
        <v>1</v>
      </c>
      <c r="F3435" s="232">
        <v>9.99</v>
      </c>
      <c r="G3435" s="231">
        <f t="shared" si="391"/>
        <v>9.99</v>
      </c>
    </row>
    <row r="3436" spans="1:7" ht="22.5" x14ac:dyDescent="0.2">
      <c r="A3436" s="242" t="s">
        <v>2182</v>
      </c>
      <c r="B3436" s="235" t="s">
        <v>2686</v>
      </c>
      <c r="C3436" s="237" t="s">
        <v>2687</v>
      </c>
      <c r="D3436" s="238" t="s">
        <v>1532</v>
      </c>
      <c r="E3436" s="240">
        <v>2.5</v>
      </c>
      <c r="F3436" s="232">
        <v>14.13</v>
      </c>
      <c r="G3436" s="231">
        <f t="shared" si="391"/>
        <v>35.33</v>
      </c>
    </row>
    <row r="3437" spans="1:7" ht="22.5" x14ac:dyDescent="0.2">
      <c r="A3437" s="242" t="s">
        <v>2185</v>
      </c>
      <c r="B3437" s="235" t="s">
        <v>2235</v>
      </c>
      <c r="C3437" s="237" t="s">
        <v>2236</v>
      </c>
      <c r="D3437" s="238" t="s">
        <v>1532</v>
      </c>
      <c r="E3437" s="240">
        <v>2.5</v>
      </c>
      <c r="F3437" s="232">
        <v>18.5</v>
      </c>
      <c r="G3437" s="231">
        <f t="shared" si="391"/>
        <v>46.25</v>
      </c>
    </row>
    <row r="3438" spans="1:7" x14ac:dyDescent="0.2">
      <c r="A3438" s="225"/>
      <c r="B3438" s="226"/>
      <c r="C3438" s="227"/>
      <c r="D3438" s="228"/>
      <c r="E3438" s="229"/>
      <c r="F3438" s="232"/>
      <c r="G3438" s="231"/>
    </row>
    <row r="3439" spans="1:7" x14ac:dyDescent="0.2">
      <c r="A3439" s="225"/>
      <c r="B3439" s="226"/>
      <c r="C3439" s="227"/>
      <c r="D3439" s="228"/>
      <c r="E3439" s="229"/>
      <c r="F3439" s="232"/>
      <c r="G3439" s="231"/>
    </row>
    <row r="3440" spans="1:7" ht="126" x14ac:dyDescent="0.2">
      <c r="A3440" s="218" t="s">
        <v>1163</v>
      </c>
      <c r="B3440" s="219" t="s">
        <v>2244</v>
      </c>
      <c r="C3440" s="220" t="s">
        <v>731</v>
      </c>
      <c r="D3440" s="221" t="s">
        <v>2169</v>
      </c>
      <c r="E3440" s="222">
        <v>1</v>
      </c>
      <c r="F3440" s="223"/>
      <c r="G3440" s="224">
        <f>SUM(G3441:G3458)</f>
        <v>16755.830000000002</v>
      </c>
    </row>
    <row r="3441" spans="1:7" ht="33.75" x14ac:dyDescent="0.2">
      <c r="A3441" s="225" t="s">
        <v>2170</v>
      </c>
      <c r="B3441" s="226" t="s">
        <v>328</v>
      </c>
      <c r="C3441" s="227" t="s">
        <v>3674</v>
      </c>
      <c r="D3441" s="228" t="s">
        <v>28</v>
      </c>
      <c r="E3441" s="229">
        <v>2</v>
      </c>
      <c r="F3441" s="232">
        <v>4499.63</v>
      </c>
      <c r="G3441" s="231">
        <f t="shared" ref="G3441:G3458" si="392">ROUND(E3441*F3441,2)</f>
        <v>8999.26</v>
      </c>
    </row>
    <row r="3442" spans="1:7" ht="22.5" x14ac:dyDescent="0.2">
      <c r="A3442" s="225" t="s">
        <v>2173</v>
      </c>
      <c r="B3442" s="226" t="s">
        <v>2951</v>
      </c>
      <c r="C3442" s="227" t="s">
        <v>2952</v>
      </c>
      <c r="D3442" s="228" t="s">
        <v>29</v>
      </c>
      <c r="E3442" s="229">
        <v>12</v>
      </c>
      <c r="F3442" s="232">
        <v>67.819999999999993</v>
      </c>
      <c r="G3442" s="231">
        <f t="shared" si="392"/>
        <v>813.84</v>
      </c>
    </row>
    <row r="3443" spans="1:7" ht="22.5" x14ac:dyDescent="0.2">
      <c r="A3443" s="225" t="s">
        <v>2176</v>
      </c>
      <c r="B3443" s="226" t="s">
        <v>2953</v>
      </c>
      <c r="C3443" s="227" t="s">
        <v>2954</v>
      </c>
      <c r="D3443" s="228" t="s">
        <v>28</v>
      </c>
      <c r="E3443" s="229">
        <v>2</v>
      </c>
      <c r="F3443" s="232">
        <v>505</v>
      </c>
      <c r="G3443" s="231">
        <f t="shared" si="392"/>
        <v>1010</v>
      </c>
    </row>
    <row r="3444" spans="1:7" ht="45" x14ac:dyDescent="0.2">
      <c r="A3444" s="225" t="s">
        <v>2176</v>
      </c>
      <c r="B3444" s="226" t="s">
        <v>3675</v>
      </c>
      <c r="C3444" s="227" t="s">
        <v>3676</v>
      </c>
      <c r="D3444" s="228" t="s">
        <v>28</v>
      </c>
      <c r="E3444" s="229">
        <v>4</v>
      </c>
      <c r="F3444" s="232">
        <v>171.88</v>
      </c>
      <c r="G3444" s="231">
        <f t="shared" si="392"/>
        <v>687.52</v>
      </c>
    </row>
    <row r="3445" spans="1:7" ht="22.5" x14ac:dyDescent="0.2">
      <c r="A3445" s="225" t="s">
        <v>2179</v>
      </c>
      <c r="B3445" s="226" t="s">
        <v>3677</v>
      </c>
      <c r="C3445" s="227" t="s">
        <v>3678</v>
      </c>
      <c r="D3445" s="228" t="s">
        <v>28</v>
      </c>
      <c r="E3445" s="229">
        <v>2</v>
      </c>
      <c r="F3445" s="232">
        <v>231.05</v>
      </c>
      <c r="G3445" s="231">
        <f t="shared" si="392"/>
        <v>462.1</v>
      </c>
    </row>
    <row r="3446" spans="1:7" x14ac:dyDescent="0.2">
      <c r="A3446" s="225" t="s">
        <v>2182</v>
      </c>
      <c r="B3446" s="226" t="s">
        <v>328</v>
      </c>
      <c r="C3446" s="227" t="s">
        <v>3679</v>
      </c>
      <c r="D3446" s="228" t="s">
        <v>28</v>
      </c>
      <c r="E3446" s="229">
        <v>4</v>
      </c>
      <c r="F3446" s="232">
        <v>295</v>
      </c>
      <c r="G3446" s="231">
        <f t="shared" si="392"/>
        <v>1180</v>
      </c>
    </row>
    <row r="3447" spans="1:7" ht="45" x14ac:dyDescent="0.2">
      <c r="A3447" s="225" t="s">
        <v>2182</v>
      </c>
      <c r="B3447" s="226" t="s">
        <v>902</v>
      </c>
      <c r="C3447" s="227" t="s">
        <v>2939</v>
      </c>
      <c r="D3447" s="228" t="s">
        <v>28</v>
      </c>
      <c r="E3447" s="229">
        <v>3</v>
      </c>
      <c r="F3447" s="232">
        <v>54.49</v>
      </c>
      <c r="G3447" s="231">
        <f t="shared" si="392"/>
        <v>163.47</v>
      </c>
    </row>
    <row r="3448" spans="1:7" ht="45" x14ac:dyDescent="0.2">
      <c r="A3448" s="225" t="s">
        <v>2185</v>
      </c>
      <c r="B3448" s="226" t="s">
        <v>2940</v>
      </c>
      <c r="C3448" s="227" t="s">
        <v>2941</v>
      </c>
      <c r="D3448" s="228" t="s">
        <v>12</v>
      </c>
      <c r="E3448" s="229">
        <v>6</v>
      </c>
      <c r="F3448" s="232">
        <v>29.8</v>
      </c>
      <c r="G3448" s="231">
        <f t="shared" si="392"/>
        <v>178.8</v>
      </c>
    </row>
    <row r="3449" spans="1:7" ht="45" x14ac:dyDescent="0.2">
      <c r="A3449" s="225" t="s">
        <v>2188</v>
      </c>
      <c r="B3449" s="226" t="s">
        <v>2942</v>
      </c>
      <c r="C3449" s="227" t="s">
        <v>2943</v>
      </c>
      <c r="D3449" s="228" t="s">
        <v>28</v>
      </c>
      <c r="E3449" s="229">
        <v>3</v>
      </c>
      <c r="F3449" s="232">
        <v>16.27</v>
      </c>
      <c r="G3449" s="231">
        <f t="shared" si="392"/>
        <v>48.81</v>
      </c>
    </row>
    <row r="3450" spans="1:7" ht="45" x14ac:dyDescent="0.2">
      <c r="A3450" s="225" t="s">
        <v>2191</v>
      </c>
      <c r="B3450" s="226" t="s">
        <v>2944</v>
      </c>
      <c r="C3450" s="227" t="s">
        <v>2945</v>
      </c>
      <c r="D3450" s="228" t="s">
        <v>28</v>
      </c>
      <c r="E3450" s="229">
        <v>6</v>
      </c>
      <c r="F3450" s="232">
        <v>17.27</v>
      </c>
      <c r="G3450" s="231">
        <f t="shared" si="392"/>
        <v>103.62</v>
      </c>
    </row>
    <row r="3451" spans="1:7" ht="45" x14ac:dyDescent="0.2">
      <c r="A3451" s="225" t="s">
        <v>2194</v>
      </c>
      <c r="B3451" s="226" t="s">
        <v>2946</v>
      </c>
      <c r="C3451" s="227" t="s">
        <v>2947</v>
      </c>
      <c r="D3451" s="228" t="s">
        <v>28</v>
      </c>
      <c r="E3451" s="229">
        <v>2</v>
      </c>
      <c r="F3451" s="232">
        <v>23.34</v>
      </c>
      <c r="G3451" s="231">
        <f t="shared" si="392"/>
        <v>46.68</v>
      </c>
    </row>
    <row r="3452" spans="1:7" ht="33.75" x14ac:dyDescent="0.2">
      <c r="A3452" s="225" t="s">
        <v>2197</v>
      </c>
      <c r="B3452" s="226" t="s">
        <v>2948</v>
      </c>
      <c r="C3452" s="227" t="s">
        <v>2949</v>
      </c>
      <c r="D3452" s="228" t="s">
        <v>28</v>
      </c>
      <c r="E3452" s="229">
        <v>1</v>
      </c>
      <c r="F3452" s="232">
        <v>43.1</v>
      </c>
      <c r="G3452" s="231">
        <f t="shared" si="392"/>
        <v>43.1</v>
      </c>
    </row>
    <row r="3453" spans="1:7" ht="22.5" x14ac:dyDescent="0.2">
      <c r="A3453" s="225" t="s">
        <v>2200</v>
      </c>
      <c r="B3453" s="226" t="s">
        <v>3680</v>
      </c>
      <c r="C3453" s="227" t="s">
        <v>3681</v>
      </c>
      <c r="D3453" s="228" t="s">
        <v>28</v>
      </c>
      <c r="E3453" s="229">
        <v>1</v>
      </c>
      <c r="F3453" s="232">
        <v>121.62</v>
      </c>
      <c r="G3453" s="231">
        <f t="shared" si="392"/>
        <v>121.62</v>
      </c>
    </row>
    <row r="3454" spans="1:7" x14ac:dyDescent="0.2">
      <c r="A3454" s="225" t="s">
        <v>2194</v>
      </c>
      <c r="B3454" s="226" t="s">
        <v>328</v>
      </c>
      <c r="C3454" s="227" t="s">
        <v>3682</v>
      </c>
      <c r="D3454" s="228" t="s">
        <v>28</v>
      </c>
      <c r="E3454" s="229">
        <v>1</v>
      </c>
      <c r="F3454" s="232">
        <v>1980</v>
      </c>
      <c r="G3454" s="231">
        <f t="shared" si="392"/>
        <v>1980</v>
      </c>
    </row>
    <row r="3455" spans="1:7" x14ac:dyDescent="0.2">
      <c r="A3455" s="225" t="s">
        <v>2197</v>
      </c>
      <c r="B3455" s="226" t="s">
        <v>328</v>
      </c>
      <c r="C3455" s="227" t="s">
        <v>3683</v>
      </c>
      <c r="D3455" s="228" t="s">
        <v>28</v>
      </c>
      <c r="E3455" s="229">
        <v>1</v>
      </c>
      <c r="F3455" s="232">
        <v>115</v>
      </c>
      <c r="G3455" s="231">
        <f t="shared" si="392"/>
        <v>115</v>
      </c>
    </row>
    <row r="3456" spans="1:7" x14ac:dyDescent="0.2">
      <c r="A3456" s="225" t="s">
        <v>2200</v>
      </c>
      <c r="B3456" s="226" t="s">
        <v>328</v>
      </c>
      <c r="C3456" s="227" t="s">
        <v>3684</v>
      </c>
      <c r="D3456" s="228" t="s">
        <v>28</v>
      </c>
      <c r="E3456" s="229">
        <v>1</v>
      </c>
      <c r="F3456" s="232">
        <v>279.93</v>
      </c>
      <c r="G3456" s="231">
        <f t="shared" si="392"/>
        <v>279.93</v>
      </c>
    </row>
    <row r="3457" spans="1:7" ht="22.5" x14ac:dyDescent="0.2">
      <c r="A3457" s="225" t="s">
        <v>2203</v>
      </c>
      <c r="B3457" s="235" t="s">
        <v>2686</v>
      </c>
      <c r="C3457" s="237" t="s">
        <v>2687</v>
      </c>
      <c r="D3457" s="238" t="s">
        <v>1532</v>
      </c>
      <c r="E3457" s="240">
        <v>16</v>
      </c>
      <c r="F3457" s="232">
        <v>14.13</v>
      </c>
      <c r="G3457" s="231">
        <f t="shared" si="392"/>
        <v>226.08</v>
      </c>
    </row>
    <row r="3458" spans="1:7" ht="22.5" x14ac:dyDescent="0.2">
      <c r="A3458" s="225" t="s">
        <v>2206</v>
      </c>
      <c r="B3458" s="235" t="s">
        <v>2235</v>
      </c>
      <c r="C3458" s="237" t="s">
        <v>2236</v>
      </c>
      <c r="D3458" s="238" t="s">
        <v>1532</v>
      </c>
      <c r="E3458" s="240">
        <v>16</v>
      </c>
      <c r="F3458" s="232">
        <v>18.5</v>
      </c>
      <c r="G3458" s="231">
        <f t="shared" si="392"/>
        <v>296</v>
      </c>
    </row>
    <row r="3459" spans="1:7" x14ac:dyDescent="0.2">
      <c r="A3459" s="225"/>
      <c r="B3459" s="226"/>
      <c r="C3459" s="227"/>
      <c r="D3459" s="228"/>
      <c r="E3459" s="229"/>
      <c r="F3459" s="232"/>
      <c r="G3459" s="231"/>
    </row>
    <row r="3460" spans="1:7" x14ac:dyDescent="0.2">
      <c r="A3460" s="225"/>
      <c r="B3460" s="226"/>
      <c r="C3460" s="227"/>
      <c r="D3460" s="228"/>
      <c r="E3460" s="229"/>
      <c r="F3460" s="232"/>
      <c r="G3460" s="231"/>
    </row>
    <row r="3461" spans="1:7" ht="42" x14ac:dyDescent="0.2">
      <c r="A3461" s="218" t="s">
        <v>1164</v>
      </c>
      <c r="B3461" s="233" t="s">
        <v>3638</v>
      </c>
      <c r="C3461" s="220" t="s">
        <v>799</v>
      </c>
      <c r="D3461" s="221" t="s">
        <v>28</v>
      </c>
      <c r="E3461" s="222">
        <v>1</v>
      </c>
      <c r="F3461" s="223"/>
      <c r="G3461" s="224">
        <f>SUM(G3462:G3465)</f>
        <v>171.65</v>
      </c>
    </row>
    <row r="3462" spans="1:7" x14ac:dyDescent="0.2">
      <c r="A3462" s="266" t="s">
        <v>2170</v>
      </c>
      <c r="B3462" s="235" t="s">
        <v>2247</v>
      </c>
      <c r="C3462" s="237" t="s">
        <v>2920</v>
      </c>
      <c r="D3462" s="238" t="s">
        <v>29</v>
      </c>
      <c r="E3462" s="240">
        <v>0.64</v>
      </c>
      <c r="F3462" s="232">
        <v>7.69</v>
      </c>
      <c r="G3462" s="259">
        <f t="shared" ref="G3462:G3465" si="393">ROUND(E3462*F3462,2)</f>
        <v>4.92</v>
      </c>
    </row>
    <row r="3463" spans="1:7" ht="33.75" x14ac:dyDescent="0.2">
      <c r="A3463" s="266" t="s">
        <v>2173</v>
      </c>
      <c r="B3463" s="235" t="s">
        <v>3685</v>
      </c>
      <c r="C3463" s="237" t="s">
        <v>3686</v>
      </c>
      <c r="D3463" s="238" t="s">
        <v>28</v>
      </c>
      <c r="E3463" s="240">
        <v>1</v>
      </c>
      <c r="F3463" s="232">
        <v>141.97</v>
      </c>
      <c r="G3463" s="259">
        <f t="shared" si="393"/>
        <v>141.97</v>
      </c>
    </row>
    <row r="3464" spans="1:7" ht="22.5" x14ac:dyDescent="0.2">
      <c r="A3464" s="266" t="s">
        <v>2176</v>
      </c>
      <c r="B3464" s="235" t="s">
        <v>2235</v>
      </c>
      <c r="C3464" s="237" t="s">
        <v>2236</v>
      </c>
      <c r="D3464" s="238" t="s">
        <v>1532</v>
      </c>
      <c r="E3464" s="240">
        <v>0.8</v>
      </c>
      <c r="F3464" s="232">
        <v>18.5</v>
      </c>
      <c r="G3464" s="259">
        <f t="shared" si="393"/>
        <v>14.8</v>
      </c>
    </row>
    <row r="3465" spans="1:7" x14ac:dyDescent="0.2">
      <c r="A3465" s="266" t="s">
        <v>2179</v>
      </c>
      <c r="B3465" s="276" t="s">
        <v>2174</v>
      </c>
      <c r="C3465" s="237" t="s">
        <v>2666</v>
      </c>
      <c r="D3465" s="238" t="s">
        <v>1532</v>
      </c>
      <c r="E3465" s="240">
        <v>0.8</v>
      </c>
      <c r="F3465" s="232">
        <v>12.45</v>
      </c>
      <c r="G3465" s="259">
        <f t="shared" si="393"/>
        <v>9.9600000000000009</v>
      </c>
    </row>
    <row r="3466" spans="1:7" x14ac:dyDescent="0.2">
      <c r="A3466" s="225"/>
      <c r="B3466" s="226"/>
      <c r="C3466" s="227"/>
      <c r="D3466" s="228"/>
      <c r="E3466" s="229"/>
      <c r="F3466" s="232"/>
      <c r="G3466" s="231"/>
    </row>
    <row r="3467" spans="1:7" x14ac:dyDescent="0.2">
      <c r="A3467" s="225"/>
      <c r="B3467" s="226"/>
      <c r="C3467" s="227"/>
      <c r="D3467" s="228"/>
      <c r="E3467" s="229"/>
      <c r="F3467" s="232"/>
      <c r="G3467" s="231"/>
    </row>
    <row r="3468" spans="1:7" ht="21" x14ac:dyDescent="0.2">
      <c r="A3468" s="218" t="s">
        <v>1165</v>
      </c>
      <c r="B3468" s="275" t="s">
        <v>3687</v>
      </c>
      <c r="C3468" s="220" t="s">
        <v>733</v>
      </c>
      <c r="D3468" s="221" t="s">
        <v>28</v>
      </c>
      <c r="E3468" s="222">
        <v>1</v>
      </c>
      <c r="F3468" s="223"/>
      <c r="G3468" s="224">
        <f>SUM(G3469)</f>
        <v>99.65</v>
      </c>
    </row>
    <row r="3469" spans="1:7" ht="22.5" x14ac:dyDescent="0.2">
      <c r="A3469" s="225" t="s">
        <v>2170</v>
      </c>
      <c r="B3469" s="235" t="s">
        <v>1407</v>
      </c>
      <c r="C3469" s="237" t="s">
        <v>2926</v>
      </c>
      <c r="D3469" s="238" t="s">
        <v>734</v>
      </c>
      <c r="E3469" s="240">
        <v>0.05</v>
      </c>
      <c r="F3469" s="232">
        <v>1992.96</v>
      </c>
      <c r="G3469" s="231">
        <f t="shared" ref="G3469" si="394">ROUND(E3469*F3469,2)</f>
        <v>99.65</v>
      </c>
    </row>
    <row r="3470" spans="1:7" x14ac:dyDescent="0.2">
      <c r="A3470" s="225"/>
      <c r="B3470" s="226"/>
      <c r="C3470" s="227"/>
      <c r="D3470" s="228"/>
      <c r="E3470" s="229"/>
      <c r="F3470" s="232"/>
      <c r="G3470" s="231"/>
    </row>
    <row r="3471" spans="1:7" x14ac:dyDescent="0.2">
      <c r="A3471" s="225"/>
      <c r="B3471" s="226"/>
      <c r="C3471" s="227"/>
      <c r="D3471" s="228"/>
      <c r="E3471" s="229"/>
      <c r="F3471" s="232"/>
      <c r="G3471" s="231"/>
    </row>
    <row r="3472" spans="1:7" ht="105" x14ac:dyDescent="0.2">
      <c r="A3472" s="218" t="s">
        <v>1166</v>
      </c>
      <c r="B3472" s="275" t="s">
        <v>3688</v>
      </c>
      <c r="C3472" s="220" t="s">
        <v>333</v>
      </c>
      <c r="D3472" s="221" t="s">
        <v>12</v>
      </c>
      <c r="E3472" s="222">
        <v>1</v>
      </c>
      <c r="F3472" s="223"/>
      <c r="G3472" s="224">
        <f>SUM(G3473:G3475)</f>
        <v>8.2100000000000009</v>
      </c>
    </row>
    <row r="3473" spans="1:7" ht="22.5" x14ac:dyDescent="0.2">
      <c r="A3473" s="241" t="s">
        <v>2170</v>
      </c>
      <c r="B3473" s="276" t="s">
        <v>328</v>
      </c>
      <c r="C3473" s="256" t="s">
        <v>3689</v>
      </c>
      <c r="D3473" s="257" t="s">
        <v>12</v>
      </c>
      <c r="E3473" s="267">
        <v>1.02</v>
      </c>
      <c r="F3473" s="259">
        <v>3.4</v>
      </c>
      <c r="G3473" s="259">
        <f>ROUND(E3473*F3473,2)</f>
        <v>3.47</v>
      </c>
    </row>
    <row r="3474" spans="1:7" x14ac:dyDescent="0.2">
      <c r="A3474" s="241" t="s">
        <v>2173</v>
      </c>
      <c r="B3474" s="276" t="s">
        <v>2171</v>
      </c>
      <c r="C3474" s="237" t="s">
        <v>3345</v>
      </c>
      <c r="D3474" s="238" t="s">
        <v>1532</v>
      </c>
      <c r="E3474" s="267">
        <v>0.15</v>
      </c>
      <c r="F3474" s="230">
        <v>19.11</v>
      </c>
      <c r="G3474" s="259">
        <f>ROUND(E3474*F3474,2)</f>
        <v>2.87</v>
      </c>
    </row>
    <row r="3475" spans="1:7" x14ac:dyDescent="0.2">
      <c r="A3475" s="241" t="s">
        <v>2176</v>
      </c>
      <c r="B3475" s="235" t="s">
        <v>2174</v>
      </c>
      <c r="C3475" s="237" t="s">
        <v>2175</v>
      </c>
      <c r="D3475" s="238" t="s">
        <v>1532</v>
      </c>
      <c r="E3475" s="267">
        <v>0.15</v>
      </c>
      <c r="F3475" s="232">
        <v>12.45</v>
      </c>
      <c r="G3475" s="259">
        <f>ROUND(E3475*F3475,2)</f>
        <v>1.87</v>
      </c>
    </row>
    <row r="3476" spans="1:7" x14ac:dyDescent="0.2">
      <c r="A3476" s="225"/>
      <c r="B3476" s="226"/>
      <c r="C3476" s="227"/>
      <c r="D3476" s="228"/>
      <c r="E3476" s="229"/>
      <c r="F3476" s="232"/>
      <c r="G3476" s="231"/>
    </row>
    <row r="3477" spans="1:7" x14ac:dyDescent="0.2">
      <c r="A3477" s="225"/>
      <c r="B3477" s="226"/>
      <c r="C3477" s="227"/>
      <c r="D3477" s="228"/>
      <c r="E3477" s="229"/>
      <c r="F3477" s="232"/>
      <c r="G3477" s="231"/>
    </row>
    <row r="3478" spans="1:7" ht="42" x14ac:dyDescent="0.2">
      <c r="A3478" s="218" t="s">
        <v>1167</v>
      </c>
      <c r="B3478" s="275" t="s">
        <v>2244</v>
      </c>
      <c r="C3478" s="220" t="s">
        <v>747</v>
      </c>
      <c r="D3478" s="221" t="s">
        <v>28</v>
      </c>
      <c r="E3478" s="222">
        <v>1</v>
      </c>
      <c r="F3478" s="223"/>
      <c r="G3478" s="224">
        <f>SUM(G3479:G3482)</f>
        <v>7463.4</v>
      </c>
    </row>
    <row r="3479" spans="1:7" ht="33.75" x14ac:dyDescent="0.2">
      <c r="A3479" s="241" t="s">
        <v>2170</v>
      </c>
      <c r="B3479" s="276" t="s">
        <v>328</v>
      </c>
      <c r="C3479" s="256" t="s">
        <v>747</v>
      </c>
      <c r="D3479" s="257" t="s">
        <v>28</v>
      </c>
      <c r="E3479" s="267">
        <v>1</v>
      </c>
      <c r="F3479" s="259">
        <v>6669</v>
      </c>
      <c r="G3479" s="259">
        <f>ROUND(E3479*F3479,2)</f>
        <v>6669</v>
      </c>
    </row>
    <row r="3480" spans="1:7" x14ac:dyDescent="0.2">
      <c r="A3480" s="266" t="s">
        <v>2176</v>
      </c>
      <c r="B3480" s="235" t="s">
        <v>3316</v>
      </c>
      <c r="C3480" s="237" t="s">
        <v>3317</v>
      </c>
      <c r="D3480" s="238" t="s">
        <v>1532</v>
      </c>
      <c r="E3480" s="240">
        <v>8</v>
      </c>
      <c r="F3480" s="232">
        <v>21.91</v>
      </c>
      <c r="G3480" s="231">
        <f t="shared" ref="G3480:G3482" si="395">ROUND(E3480*F3480,2)</f>
        <v>175.28</v>
      </c>
    </row>
    <row r="3481" spans="1:7" x14ac:dyDescent="0.2">
      <c r="A3481" s="266" t="s">
        <v>2179</v>
      </c>
      <c r="B3481" s="235" t="s">
        <v>2171</v>
      </c>
      <c r="C3481" s="237" t="s">
        <v>2172</v>
      </c>
      <c r="D3481" s="238" t="s">
        <v>1532</v>
      </c>
      <c r="E3481" s="240">
        <v>8</v>
      </c>
      <c r="F3481" s="232">
        <v>19.11</v>
      </c>
      <c r="G3481" s="231">
        <f t="shared" si="395"/>
        <v>152.88</v>
      </c>
    </row>
    <row r="3482" spans="1:7" ht="22.5" x14ac:dyDescent="0.2">
      <c r="A3482" s="266" t="s">
        <v>2182</v>
      </c>
      <c r="B3482" s="235" t="s">
        <v>2971</v>
      </c>
      <c r="C3482" s="237" t="s">
        <v>2972</v>
      </c>
      <c r="D3482" s="238" t="s">
        <v>1532</v>
      </c>
      <c r="E3482" s="240">
        <v>32</v>
      </c>
      <c r="F3482" s="232">
        <v>14.57</v>
      </c>
      <c r="G3482" s="231">
        <f t="shared" si="395"/>
        <v>466.24</v>
      </c>
    </row>
    <row r="3483" spans="1:7" x14ac:dyDescent="0.2">
      <c r="A3483" s="225"/>
      <c r="B3483" s="226"/>
      <c r="C3483" s="227"/>
      <c r="D3483" s="228"/>
      <c r="E3483" s="229"/>
      <c r="F3483" s="232"/>
      <c r="G3483" s="231"/>
    </row>
    <row r="3484" spans="1:7" x14ac:dyDescent="0.2">
      <c r="A3484" s="225"/>
      <c r="B3484" s="226"/>
      <c r="C3484" s="227"/>
      <c r="D3484" s="228"/>
      <c r="E3484" s="229"/>
      <c r="F3484" s="232"/>
      <c r="G3484" s="231"/>
    </row>
    <row r="3485" spans="1:7" ht="42" x14ac:dyDescent="0.2">
      <c r="A3485" s="218" t="s">
        <v>1168</v>
      </c>
      <c r="B3485" s="275" t="s">
        <v>3690</v>
      </c>
      <c r="C3485" s="220" t="s">
        <v>841</v>
      </c>
      <c r="D3485" s="221" t="s">
        <v>28</v>
      </c>
      <c r="E3485" s="222">
        <v>1</v>
      </c>
      <c r="F3485" s="223"/>
      <c r="G3485" s="224">
        <f>SUM(G3486:G3488)</f>
        <v>1673.26</v>
      </c>
    </row>
    <row r="3486" spans="1:7" ht="22.5" x14ac:dyDescent="0.2">
      <c r="A3486" s="241" t="s">
        <v>2170</v>
      </c>
      <c r="B3486" s="276" t="s">
        <v>328</v>
      </c>
      <c r="C3486" s="256" t="s">
        <v>841</v>
      </c>
      <c r="D3486" s="257" t="s">
        <v>28</v>
      </c>
      <c r="E3486" s="267">
        <v>1</v>
      </c>
      <c r="F3486" s="259">
        <v>1594.35</v>
      </c>
      <c r="G3486" s="279">
        <f>ROUND(E3486*F3486,2)</f>
        <v>1594.35</v>
      </c>
    </row>
    <row r="3487" spans="1:7" x14ac:dyDescent="0.2">
      <c r="A3487" s="241" t="s">
        <v>2173</v>
      </c>
      <c r="B3487" s="276" t="s">
        <v>2171</v>
      </c>
      <c r="C3487" s="237" t="s">
        <v>3345</v>
      </c>
      <c r="D3487" s="238" t="s">
        <v>1532</v>
      </c>
      <c r="E3487" s="240">
        <v>2.5</v>
      </c>
      <c r="F3487" s="230">
        <v>19.11</v>
      </c>
      <c r="G3487" s="279">
        <f>ROUND(E3487*F3487,2)</f>
        <v>47.78</v>
      </c>
    </row>
    <row r="3488" spans="1:7" x14ac:dyDescent="0.2">
      <c r="A3488" s="241" t="s">
        <v>2176</v>
      </c>
      <c r="B3488" s="276" t="s">
        <v>2174</v>
      </c>
      <c r="C3488" s="237" t="s">
        <v>2175</v>
      </c>
      <c r="D3488" s="238" t="s">
        <v>1532</v>
      </c>
      <c r="E3488" s="240">
        <v>2.5</v>
      </c>
      <c r="F3488" s="232">
        <v>12.45</v>
      </c>
      <c r="G3488" s="279">
        <f>ROUND(E3488*F3488,2)</f>
        <v>31.13</v>
      </c>
    </row>
    <row r="3489" spans="1:7" x14ac:dyDescent="0.2">
      <c r="A3489" s="225"/>
      <c r="B3489" s="226"/>
      <c r="C3489" s="227"/>
      <c r="D3489" s="228"/>
      <c r="E3489" s="229"/>
      <c r="F3489" s="232"/>
      <c r="G3489" s="231"/>
    </row>
    <row r="3490" spans="1:7" x14ac:dyDescent="0.2">
      <c r="A3490" s="225"/>
      <c r="B3490" s="226"/>
      <c r="C3490" s="227"/>
      <c r="D3490" s="228"/>
      <c r="E3490" s="229"/>
      <c r="F3490" s="232"/>
      <c r="G3490" s="231"/>
    </row>
    <row r="3491" spans="1:7" ht="42" x14ac:dyDescent="0.2">
      <c r="A3491" s="218" t="s">
        <v>1169</v>
      </c>
      <c r="B3491" s="275" t="s">
        <v>3691</v>
      </c>
      <c r="C3491" s="220" t="s">
        <v>335</v>
      </c>
      <c r="D3491" s="221" t="s">
        <v>28</v>
      </c>
      <c r="E3491" s="222">
        <v>1</v>
      </c>
      <c r="F3491" s="223"/>
      <c r="G3491" s="224">
        <f>SUM(G3492:G3494)</f>
        <v>413.59000000000003</v>
      </c>
    </row>
    <row r="3492" spans="1:7" ht="22.5" x14ac:dyDescent="0.2">
      <c r="A3492" s="241" t="s">
        <v>2170</v>
      </c>
      <c r="B3492" s="276" t="s">
        <v>328</v>
      </c>
      <c r="C3492" s="256" t="s">
        <v>335</v>
      </c>
      <c r="D3492" s="257" t="s">
        <v>28</v>
      </c>
      <c r="E3492" s="267">
        <v>1</v>
      </c>
      <c r="F3492" s="259">
        <v>397.8</v>
      </c>
      <c r="G3492" s="279">
        <f>ROUND(E3492*F3492,2)</f>
        <v>397.8</v>
      </c>
    </row>
    <row r="3493" spans="1:7" x14ac:dyDescent="0.2">
      <c r="A3493" s="241" t="s">
        <v>2173</v>
      </c>
      <c r="B3493" s="276" t="s">
        <v>2171</v>
      </c>
      <c r="C3493" s="237" t="s">
        <v>3345</v>
      </c>
      <c r="D3493" s="238" t="s">
        <v>1532</v>
      </c>
      <c r="E3493" s="240">
        <v>0.5</v>
      </c>
      <c r="F3493" s="230">
        <v>19.11</v>
      </c>
      <c r="G3493" s="279">
        <f>ROUND(E3493*F3493,2)</f>
        <v>9.56</v>
      </c>
    </row>
    <row r="3494" spans="1:7" x14ac:dyDescent="0.2">
      <c r="A3494" s="241" t="s">
        <v>2176</v>
      </c>
      <c r="B3494" s="276" t="s">
        <v>2174</v>
      </c>
      <c r="C3494" s="237" t="s">
        <v>2175</v>
      </c>
      <c r="D3494" s="238" t="s">
        <v>1532</v>
      </c>
      <c r="E3494" s="240">
        <v>0.5</v>
      </c>
      <c r="F3494" s="232">
        <v>12.45</v>
      </c>
      <c r="G3494" s="279">
        <f>ROUND(E3494*F3494,2)</f>
        <v>6.23</v>
      </c>
    </row>
    <row r="3495" spans="1:7" x14ac:dyDescent="0.2">
      <c r="A3495" s="225"/>
      <c r="B3495" s="226"/>
      <c r="C3495" s="227"/>
      <c r="D3495" s="228"/>
      <c r="E3495" s="229"/>
      <c r="F3495" s="232"/>
      <c r="G3495" s="231"/>
    </row>
    <row r="3496" spans="1:7" x14ac:dyDescent="0.2">
      <c r="A3496" s="225"/>
      <c r="B3496" s="226"/>
      <c r="C3496" s="227"/>
      <c r="D3496" s="228"/>
      <c r="E3496" s="229"/>
      <c r="F3496" s="232"/>
      <c r="G3496" s="231"/>
    </row>
    <row r="3497" spans="1:7" ht="42" x14ac:dyDescent="0.2">
      <c r="A3497" s="218" t="s">
        <v>1170</v>
      </c>
      <c r="B3497" s="275" t="s">
        <v>3691</v>
      </c>
      <c r="C3497" s="220" t="s">
        <v>336</v>
      </c>
      <c r="D3497" s="221" t="s">
        <v>28</v>
      </c>
      <c r="E3497" s="222">
        <v>1</v>
      </c>
      <c r="F3497" s="223"/>
      <c r="G3497" s="224">
        <f>SUM(G3498:G3500)</f>
        <v>407.74</v>
      </c>
    </row>
    <row r="3498" spans="1:7" ht="22.5" x14ac:dyDescent="0.2">
      <c r="A3498" s="241" t="s">
        <v>2170</v>
      </c>
      <c r="B3498" s="276" t="s">
        <v>328</v>
      </c>
      <c r="C3498" s="256" t="s">
        <v>336</v>
      </c>
      <c r="D3498" s="257" t="s">
        <v>28</v>
      </c>
      <c r="E3498" s="267">
        <v>1</v>
      </c>
      <c r="F3498" s="259">
        <v>391.95</v>
      </c>
      <c r="G3498" s="279">
        <f>ROUND(E3498*F3498,2)</f>
        <v>391.95</v>
      </c>
    </row>
    <row r="3499" spans="1:7" x14ac:dyDescent="0.2">
      <c r="A3499" s="241" t="s">
        <v>2173</v>
      </c>
      <c r="B3499" s="276" t="s">
        <v>2171</v>
      </c>
      <c r="C3499" s="237" t="s">
        <v>3345</v>
      </c>
      <c r="D3499" s="238" t="s">
        <v>1532</v>
      </c>
      <c r="E3499" s="240">
        <v>0.5</v>
      </c>
      <c r="F3499" s="230">
        <v>19.11</v>
      </c>
      <c r="G3499" s="279">
        <f>ROUND(E3499*F3499,2)</f>
        <v>9.56</v>
      </c>
    </row>
    <row r="3500" spans="1:7" x14ac:dyDescent="0.2">
      <c r="A3500" s="241" t="s">
        <v>2176</v>
      </c>
      <c r="B3500" s="276" t="s">
        <v>2174</v>
      </c>
      <c r="C3500" s="237" t="s">
        <v>2175</v>
      </c>
      <c r="D3500" s="238" t="s">
        <v>1532</v>
      </c>
      <c r="E3500" s="240">
        <v>0.5</v>
      </c>
      <c r="F3500" s="232">
        <v>12.45</v>
      </c>
      <c r="G3500" s="279">
        <f>ROUND(E3500*F3500,2)</f>
        <v>6.23</v>
      </c>
    </row>
    <row r="3501" spans="1:7" x14ac:dyDescent="0.2">
      <c r="A3501" s="225"/>
      <c r="B3501" s="226"/>
      <c r="C3501" s="227"/>
      <c r="D3501" s="228"/>
      <c r="E3501" s="229"/>
      <c r="F3501" s="232"/>
      <c r="G3501" s="231"/>
    </row>
    <row r="3502" spans="1:7" x14ac:dyDescent="0.2">
      <c r="A3502" s="225"/>
      <c r="B3502" s="226"/>
      <c r="C3502" s="227"/>
      <c r="D3502" s="228"/>
      <c r="E3502" s="229"/>
      <c r="F3502" s="232"/>
      <c r="G3502" s="231"/>
    </row>
    <row r="3503" spans="1:7" ht="31.5" x14ac:dyDescent="0.2">
      <c r="A3503" s="218" t="s">
        <v>1171</v>
      </c>
      <c r="B3503" s="275" t="s">
        <v>2244</v>
      </c>
      <c r="C3503" s="220" t="s">
        <v>888</v>
      </c>
      <c r="D3503" s="221" t="s">
        <v>28</v>
      </c>
      <c r="E3503" s="222">
        <v>1</v>
      </c>
      <c r="F3503" s="223"/>
      <c r="G3503" s="224">
        <f>SUM(G3504:G3506)</f>
        <v>364.8</v>
      </c>
    </row>
    <row r="3504" spans="1:7" x14ac:dyDescent="0.2">
      <c r="A3504" s="241" t="s">
        <v>2170</v>
      </c>
      <c r="B3504" s="276" t="s">
        <v>328</v>
      </c>
      <c r="C3504" s="237" t="s">
        <v>888</v>
      </c>
      <c r="D3504" s="238" t="s">
        <v>28</v>
      </c>
      <c r="E3504" s="240">
        <v>1</v>
      </c>
      <c r="F3504" s="230">
        <v>241</v>
      </c>
      <c r="G3504" s="231">
        <f>ROUND(E3504*F3504,2)</f>
        <v>241</v>
      </c>
    </row>
    <row r="3505" spans="1:7" ht="22.5" x14ac:dyDescent="0.2">
      <c r="A3505" s="241" t="s">
        <v>2173</v>
      </c>
      <c r="B3505" s="235" t="s">
        <v>2235</v>
      </c>
      <c r="C3505" s="237" t="s">
        <v>2236</v>
      </c>
      <c r="D3505" s="238" t="s">
        <v>1532</v>
      </c>
      <c r="E3505" s="240">
        <v>4</v>
      </c>
      <c r="F3505" s="232">
        <v>18.5</v>
      </c>
      <c r="G3505" s="231">
        <f>ROUND(E3505*F3505,2)</f>
        <v>74</v>
      </c>
    </row>
    <row r="3506" spans="1:7" x14ac:dyDescent="0.2">
      <c r="A3506" s="241" t="s">
        <v>2176</v>
      </c>
      <c r="B3506" s="235" t="s">
        <v>2174</v>
      </c>
      <c r="C3506" s="237" t="s">
        <v>3692</v>
      </c>
      <c r="D3506" s="238" t="s">
        <v>1532</v>
      </c>
      <c r="E3506" s="240">
        <v>4</v>
      </c>
      <c r="F3506" s="232">
        <v>12.45</v>
      </c>
      <c r="G3506" s="231">
        <f>ROUND(E3506*F3506,2)</f>
        <v>49.8</v>
      </c>
    </row>
    <row r="3507" spans="1:7" x14ac:dyDescent="0.2">
      <c r="A3507" s="225"/>
      <c r="B3507" s="226"/>
      <c r="C3507" s="227"/>
      <c r="D3507" s="228"/>
      <c r="E3507" s="229"/>
      <c r="F3507" s="232"/>
      <c r="G3507" s="231"/>
    </row>
    <row r="3508" spans="1:7" x14ac:dyDescent="0.2">
      <c r="A3508" s="225"/>
      <c r="B3508" s="226"/>
      <c r="C3508" s="227"/>
      <c r="D3508" s="228"/>
      <c r="E3508" s="229"/>
      <c r="F3508" s="232"/>
      <c r="G3508" s="231"/>
    </row>
    <row r="3509" spans="1:7" ht="31.5" x14ac:dyDescent="0.2">
      <c r="A3509" s="218" t="s">
        <v>1172</v>
      </c>
      <c r="B3509" s="275" t="s">
        <v>2244</v>
      </c>
      <c r="C3509" s="220" t="s">
        <v>748</v>
      </c>
      <c r="D3509" s="221" t="s">
        <v>28</v>
      </c>
      <c r="E3509" s="222">
        <v>1</v>
      </c>
      <c r="F3509" s="223"/>
      <c r="G3509" s="224">
        <f>SUM(G3510:G3513)</f>
        <v>986.01</v>
      </c>
    </row>
    <row r="3510" spans="1:7" ht="22.5" x14ac:dyDescent="0.2">
      <c r="A3510" s="241" t="s">
        <v>2170</v>
      </c>
      <c r="B3510" s="276" t="s">
        <v>328</v>
      </c>
      <c r="C3510" s="256" t="s">
        <v>748</v>
      </c>
      <c r="D3510" s="257" t="s">
        <v>28</v>
      </c>
      <c r="E3510" s="267">
        <v>1</v>
      </c>
      <c r="F3510" s="259">
        <v>911</v>
      </c>
      <c r="G3510" s="279">
        <f>ROUND(E3510*F3510,2)</f>
        <v>911</v>
      </c>
    </row>
    <row r="3511" spans="1:7" x14ac:dyDescent="0.2">
      <c r="A3511" s="241" t="s">
        <v>2173</v>
      </c>
      <c r="B3511" s="276" t="s">
        <v>2171</v>
      </c>
      <c r="C3511" s="237" t="s">
        <v>3345</v>
      </c>
      <c r="D3511" s="238" t="s">
        <v>1532</v>
      </c>
      <c r="E3511" s="240">
        <v>1.2</v>
      </c>
      <c r="F3511" s="230">
        <v>19.11</v>
      </c>
      <c r="G3511" s="279">
        <f>ROUND(E3511*F3511,2)</f>
        <v>22.93</v>
      </c>
    </row>
    <row r="3512" spans="1:7" ht="22.5" x14ac:dyDescent="0.2">
      <c r="A3512" s="241" t="s">
        <v>2176</v>
      </c>
      <c r="B3512" s="235" t="s">
        <v>2235</v>
      </c>
      <c r="C3512" s="237" t="s">
        <v>2236</v>
      </c>
      <c r="D3512" s="238" t="s">
        <v>1532</v>
      </c>
      <c r="E3512" s="240">
        <v>1.2</v>
      </c>
      <c r="F3512" s="232">
        <v>18.5</v>
      </c>
      <c r="G3512" s="231">
        <f>ROUND(E3512*F3512,2)</f>
        <v>22.2</v>
      </c>
    </row>
    <row r="3513" spans="1:7" x14ac:dyDescent="0.2">
      <c r="A3513" s="241" t="s">
        <v>2179</v>
      </c>
      <c r="B3513" s="276" t="s">
        <v>2174</v>
      </c>
      <c r="C3513" s="237" t="s">
        <v>2175</v>
      </c>
      <c r="D3513" s="238" t="s">
        <v>1532</v>
      </c>
      <c r="E3513" s="240">
        <v>2.4</v>
      </c>
      <c r="F3513" s="232">
        <v>12.45</v>
      </c>
      <c r="G3513" s="279">
        <f>ROUND(E3513*F3513,2)</f>
        <v>29.88</v>
      </c>
    </row>
    <row r="3514" spans="1:7" x14ac:dyDescent="0.2">
      <c r="A3514" s="225"/>
      <c r="B3514" s="226"/>
      <c r="C3514" s="227"/>
      <c r="D3514" s="228"/>
      <c r="E3514" s="229"/>
      <c r="F3514" s="232"/>
      <c r="G3514" s="231"/>
    </row>
    <row r="3515" spans="1:7" x14ac:dyDescent="0.2">
      <c r="A3515" s="225"/>
      <c r="B3515" s="226"/>
      <c r="C3515" s="227"/>
      <c r="D3515" s="228"/>
      <c r="E3515" s="229"/>
      <c r="F3515" s="232"/>
      <c r="G3515" s="231"/>
    </row>
    <row r="3516" spans="1:7" ht="84" x14ac:dyDescent="0.2">
      <c r="A3516" s="218" t="s">
        <v>1173</v>
      </c>
      <c r="B3516" s="219" t="s">
        <v>2758</v>
      </c>
      <c r="C3516" s="220" t="s">
        <v>889</v>
      </c>
      <c r="D3516" s="221" t="s">
        <v>12</v>
      </c>
      <c r="E3516" s="222">
        <v>1</v>
      </c>
      <c r="F3516" s="223"/>
      <c r="G3516" s="224">
        <f>SUM(G3517:G3520)</f>
        <v>26.52</v>
      </c>
    </row>
    <row r="3517" spans="1:7" ht="45" x14ac:dyDescent="0.2">
      <c r="A3517" s="225" t="s">
        <v>2170</v>
      </c>
      <c r="B3517" s="226" t="s">
        <v>3693</v>
      </c>
      <c r="C3517" s="227" t="s">
        <v>3694</v>
      </c>
      <c r="D3517" s="228" t="s">
        <v>12</v>
      </c>
      <c r="E3517" s="229">
        <v>1</v>
      </c>
      <c r="F3517" s="232">
        <v>16.989999999999998</v>
      </c>
      <c r="G3517" s="259">
        <f t="shared" ref="G3517:G3519" si="396">ROUND(E3517*F3517,2)</f>
        <v>16.989999999999998</v>
      </c>
    </row>
    <row r="3518" spans="1:7" ht="33.75" x14ac:dyDescent="0.2">
      <c r="A3518" s="225" t="s">
        <v>2173</v>
      </c>
      <c r="B3518" s="226" t="s">
        <v>3695</v>
      </c>
      <c r="C3518" s="227" t="s">
        <v>3696</v>
      </c>
      <c r="D3518" s="228" t="s">
        <v>28</v>
      </c>
      <c r="E3518" s="229">
        <v>0.33333000000000002</v>
      </c>
      <c r="F3518" s="232">
        <v>9.0399999999999991</v>
      </c>
      <c r="G3518" s="259">
        <f t="shared" si="396"/>
        <v>3.01</v>
      </c>
    </row>
    <row r="3519" spans="1:7" ht="45" x14ac:dyDescent="0.2">
      <c r="A3519" s="225" t="s">
        <v>2176</v>
      </c>
      <c r="B3519" s="226" t="s">
        <v>3697</v>
      </c>
      <c r="C3519" s="227" t="s">
        <v>3698</v>
      </c>
      <c r="D3519" s="228" t="s">
        <v>28</v>
      </c>
      <c r="E3519" s="229">
        <v>0.33333000000000002</v>
      </c>
      <c r="F3519" s="232">
        <v>12.32</v>
      </c>
      <c r="G3519" s="259">
        <f t="shared" si="396"/>
        <v>4.1100000000000003</v>
      </c>
    </row>
    <row r="3520" spans="1:7" x14ac:dyDescent="0.2">
      <c r="A3520" s="266" t="s">
        <v>2179</v>
      </c>
      <c r="B3520" s="235" t="s">
        <v>2439</v>
      </c>
      <c r="C3520" s="237" t="s">
        <v>3637</v>
      </c>
      <c r="D3520" s="238" t="s">
        <v>28</v>
      </c>
      <c r="E3520" s="240">
        <v>0.1</v>
      </c>
      <c r="F3520" s="232">
        <f>SUM(G3517:G3519)</f>
        <v>24.11</v>
      </c>
      <c r="G3520" s="259">
        <f>ROUND(E3520*F3520,2)</f>
        <v>2.41</v>
      </c>
    </row>
    <row r="3521" spans="1:7" x14ac:dyDescent="0.2">
      <c r="A3521" s="225"/>
      <c r="B3521" s="226"/>
      <c r="C3521" s="227"/>
      <c r="D3521" s="228"/>
      <c r="E3521" s="229"/>
      <c r="F3521" s="232"/>
      <c r="G3521" s="231"/>
    </row>
    <row r="3522" spans="1:7" x14ac:dyDescent="0.2">
      <c r="A3522" s="225"/>
      <c r="B3522" s="226"/>
      <c r="C3522" s="227"/>
      <c r="D3522" s="228"/>
      <c r="E3522" s="229"/>
      <c r="F3522" s="232"/>
      <c r="G3522" s="231"/>
    </row>
    <row r="3523" spans="1:7" ht="84" x14ac:dyDescent="0.2">
      <c r="A3523" s="218" t="s">
        <v>1174</v>
      </c>
      <c r="B3523" s="219" t="s">
        <v>2758</v>
      </c>
      <c r="C3523" s="220" t="s">
        <v>890</v>
      </c>
      <c r="D3523" s="221" t="s">
        <v>12</v>
      </c>
      <c r="E3523" s="222">
        <v>1</v>
      </c>
      <c r="F3523" s="223"/>
      <c r="G3523" s="224">
        <f>SUM(G3524:G3527)</f>
        <v>39.14</v>
      </c>
    </row>
    <row r="3524" spans="1:7" ht="45" x14ac:dyDescent="0.2">
      <c r="A3524" s="225" t="s">
        <v>2170</v>
      </c>
      <c r="B3524" s="226" t="s">
        <v>3699</v>
      </c>
      <c r="C3524" s="227" t="s">
        <v>3700</v>
      </c>
      <c r="D3524" s="228" t="s">
        <v>12</v>
      </c>
      <c r="E3524" s="229">
        <v>1</v>
      </c>
      <c r="F3524" s="232">
        <v>24.04</v>
      </c>
      <c r="G3524" s="259">
        <f t="shared" ref="G3524:G3526" si="397">ROUND(E3524*F3524,2)</f>
        <v>24.04</v>
      </c>
    </row>
    <row r="3525" spans="1:7" ht="33.75" x14ac:dyDescent="0.2">
      <c r="A3525" s="225" t="s">
        <v>2173</v>
      </c>
      <c r="B3525" s="226" t="s">
        <v>3701</v>
      </c>
      <c r="C3525" s="227" t="s">
        <v>3702</v>
      </c>
      <c r="D3525" s="228" t="s">
        <v>28</v>
      </c>
      <c r="E3525" s="229">
        <v>0.33333000000000002</v>
      </c>
      <c r="F3525" s="232">
        <v>14.32</v>
      </c>
      <c r="G3525" s="259">
        <f t="shared" si="397"/>
        <v>4.7699999999999996</v>
      </c>
    </row>
    <row r="3526" spans="1:7" ht="45" x14ac:dyDescent="0.2">
      <c r="A3526" s="225" t="s">
        <v>2176</v>
      </c>
      <c r="B3526" s="226" t="s">
        <v>3703</v>
      </c>
      <c r="C3526" s="227" t="s">
        <v>3704</v>
      </c>
      <c r="D3526" s="228" t="s">
        <v>28</v>
      </c>
      <c r="E3526" s="229">
        <v>0.33333000000000002</v>
      </c>
      <c r="F3526" s="232">
        <v>20.309999999999999</v>
      </c>
      <c r="G3526" s="259">
        <f t="shared" si="397"/>
        <v>6.77</v>
      </c>
    </row>
    <row r="3527" spans="1:7" x14ac:dyDescent="0.2">
      <c r="A3527" s="266" t="s">
        <v>2179</v>
      </c>
      <c r="B3527" s="226" t="s">
        <v>2439</v>
      </c>
      <c r="C3527" s="237" t="s">
        <v>3637</v>
      </c>
      <c r="D3527" s="238" t="s">
        <v>28</v>
      </c>
      <c r="E3527" s="240">
        <v>0.1</v>
      </c>
      <c r="F3527" s="232">
        <f>SUM(G3524:G3526)</f>
        <v>35.58</v>
      </c>
      <c r="G3527" s="259">
        <f>ROUND(E3527*F3527,2)</f>
        <v>3.56</v>
      </c>
    </row>
    <row r="3528" spans="1:7" x14ac:dyDescent="0.2">
      <c r="A3528" s="225"/>
      <c r="B3528" s="226"/>
      <c r="C3528" s="227"/>
      <c r="D3528" s="228"/>
      <c r="E3528" s="229"/>
      <c r="F3528" s="232"/>
      <c r="G3528" s="231"/>
    </row>
    <row r="3529" spans="1:7" x14ac:dyDescent="0.2">
      <c r="A3529" s="225"/>
      <c r="B3529" s="226"/>
      <c r="C3529" s="227"/>
      <c r="D3529" s="228"/>
      <c r="E3529" s="229"/>
      <c r="F3529" s="232"/>
      <c r="G3529" s="231"/>
    </row>
    <row r="3530" spans="1:7" ht="31.5" x14ac:dyDescent="0.2">
      <c r="A3530" s="218" t="s">
        <v>1175</v>
      </c>
      <c r="B3530" s="219" t="s">
        <v>3705</v>
      </c>
      <c r="C3530" s="220" t="s">
        <v>891</v>
      </c>
      <c r="D3530" s="221" t="s">
        <v>28</v>
      </c>
      <c r="E3530" s="222">
        <v>1</v>
      </c>
      <c r="F3530" s="223"/>
      <c r="G3530" s="224">
        <f>SUM(G3531:G3534)</f>
        <v>856.7</v>
      </c>
    </row>
    <row r="3531" spans="1:7" ht="22.5" x14ac:dyDescent="0.2">
      <c r="A3531" s="225" t="s">
        <v>2170</v>
      </c>
      <c r="B3531" s="226" t="s">
        <v>2684</v>
      </c>
      <c r="C3531" s="227" t="s">
        <v>2722</v>
      </c>
      <c r="D3531" s="228" t="s">
        <v>28</v>
      </c>
      <c r="E3531" s="229">
        <v>1.2999999999999999E-2</v>
      </c>
      <c r="F3531" s="232">
        <v>12.9</v>
      </c>
      <c r="G3531" s="259">
        <f t="shared" ref="G3531:G3534" si="398">ROUND(E3531*F3531,2)</f>
        <v>0.17</v>
      </c>
    </row>
    <row r="3532" spans="1:7" ht="33.75" x14ac:dyDescent="0.2">
      <c r="A3532" s="225" t="s">
        <v>2173</v>
      </c>
      <c r="B3532" s="226" t="s">
        <v>328</v>
      </c>
      <c r="C3532" s="227" t="s">
        <v>891</v>
      </c>
      <c r="D3532" s="228" t="s">
        <v>28</v>
      </c>
      <c r="E3532" s="229">
        <v>1</v>
      </c>
      <c r="F3532" s="232">
        <v>850</v>
      </c>
      <c r="G3532" s="259">
        <f t="shared" si="398"/>
        <v>850</v>
      </c>
    </row>
    <row r="3533" spans="1:7" ht="22.5" x14ac:dyDescent="0.2">
      <c r="A3533" s="225" t="s">
        <v>2176</v>
      </c>
      <c r="B3533" s="226" t="s">
        <v>2686</v>
      </c>
      <c r="C3533" s="227" t="s">
        <v>2687</v>
      </c>
      <c r="D3533" s="228" t="s">
        <v>1532</v>
      </c>
      <c r="E3533" s="229">
        <v>0.2</v>
      </c>
      <c r="F3533" s="232">
        <v>14.13</v>
      </c>
      <c r="G3533" s="259">
        <f t="shared" si="398"/>
        <v>2.83</v>
      </c>
    </row>
    <row r="3534" spans="1:7" ht="22.5" x14ac:dyDescent="0.2">
      <c r="A3534" s="225" t="s">
        <v>2179</v>
      </c>
      <c r="B3534" s="226" t="s">
        <v>2235</v>
      </c>
      <c r="C3534" s="227" t="s">
        <v>2236</v>
      </c>
      <c r="D3534" s="228" t="s">
        <v>1532</v>
      </c>
      <c r="E3534" s="229">
        <v>0.2</v>
      </c>
      <c r="F3534" s="232">
        <v>18.5</v>
      </c>
      <c r="G3534" s="259">
        <f t="shared" si="398"/>
        <v>3.7</v>
      </c>
    </row>
    <row r="3535" spans="1:7" x14ac:dyDescent="0.2">
      <c r="A3535" s="225"/>
      <c r="B3535" s="226"/>
      <c r="C3535" s="227"/>
      <c r="D3535" s="228"/>
      <c r="E3535" s="229"/>
      <c r="F3535" s="232"/>
      <c r="G3535" s="231"/>
    </row>
    <row r="3536" spans="1:7" x14ac:dyDescent="0.2">
      <c r="A3536" s="225"/>
      <c r="B3536" s="226"/>
      <c r="C3536" s="227"/>
      <c r="D3536" s="228"/>
      <c r="E3536" s="229"/>
      <c r="F3536" s="232"/>
      <c r="G3536" s="231"/>
    </row>
    <row r="3537" spans="1:7" ht="42" x14ac:dyDescent="0.2">
      <c r="A3537" s="218" t="s">
        <v>1176</v>
      </c>
      <c r="B3537" s="219" t="s">
        <v>3706</v>
      </c>
      <c r="C3537" s="220" t="s">
        <v>892</v>
      </c>
      <c r="D3537" s="221" t="s">
        <v>28</v>
      </c>
      <c r="E3537" s="222">
        <v>1</v>
      </c>
      <c r="F3537" s="223"/>
      <c r="G3537" s="224">
        <f>SUM(G3538:G3541)</f>
        <v>109.09</v>
      </c>
    </row>
    <row r="3538" spans="1:7" ht="22.5" x14ac:dyDescent="0.2">
      <c r="A3538" s="225" t="s">
        <v>2170</v>
      </c>
      <c r="B3538" s="226" t="s">
        <v>2684</v>
      </c>
      <c r="C3538" s="227" t="s">
        <v>2722</v>
      </c>
      <c r="D3538" s="228" t="s">
        <v>28</v>
      </c>
      <c r="E3538" s="229">
        <v>9.4999999999999998E-3</v>
      </c>
      <c r="F3538" s="232">
        <v>12.9</v>
      </c>
      <c r="G3538" s="259">
        <f t="shared" ref="G3538:G3541" si="399">ROUND(E3538*F3538,2)</f>
        <v>0.12</v>
      </c>
    </row>
    <row r="3539" spans="1:7" ht="33.75" x14ac:dyDescent="0.2">
      <c r="A3539" s="225" t="s">
        <v>2173</v>
      </c>
      <c r="B3539" s="226" t="s">
        <v>328</v>
      </c>
      <c r="C3539" s="227" t="s">
        <v>892</v>
      </c>
      <c r="D3539" s="228" t="s">
        <v>28</v>
      </c>
      <c r="E3539" s="229">
        <v>1</v>
      </c>
      <c r="F3539" s="232">
        <v>83.7</v>
      </c>
      <c r="G3539" s="259">
        <f t="shared" si="399"/>
        <v>83.7</v>
      </c>
    </row>
    <row r="3540" spans="1:7" ht="22.5" x14ac:dyDescent="0.2">
      <c r="A3540" s="225" t="s">
        <v>2176</v>
      </c>
      <c r="B3540" s="226" t="s">
        <v>2686</v>
      </c>
      <c r="C3540" s="227" t="s">
        <v>2687</v>
      </c>
      <c r="D3540" s="228" t="s">
        <v>1532</v>
      </c>
      <c r="E3540" s="229">
        <v>0.77449999999999997</v>
      </c>
      <c r="F3540" s="232">
        <v>14.13</v>
      </c>
      <c r="G3540" s="259">
        <f t="shared" si="399"/>
        <v>10.94</v>
      </c>
    </row>
    <row r="3541" spans="1:7" ht="22.5" x14ac:dyDescent="0.2">
      <c r="A3541" s="225" t="s">
        <v>2179</v>
      </c>
      <c r="B3541" s="226" t="s">
        <v>2235</v>
      </c>
      <c r="C3541" s="227" t="s">
        <v>2236</v>
      </c>
      <c r="D3541" s="228" t="s">
        <v>1532</v>
      </c>
      <c r="E3541" s="229">
        <v>0.77449999999999997</v>
      </c>
      <c r="F3541" s="232">
        <v>18.5</v>
      </c>
      <c r="G3541" s="259">
        <f t="shared" si="399"/>
        <v>14.33</v>
      </c>
    </row>
    <row r="3542" spans="1:7" x14ac:dyDescent="0.2">
      <c r="A3542" s="225"/>
      <c r="B3542" s="226"/>
      <c r="C3542" s="227"/>
      <c r="D3542" s="228"/>
      <c r="E3542" s="229"/>
      <c r="F3542" s="232"/>
      <c r="G3542" s="231"/>
    </row>
    <row r="3543" spans="1:7" x14ac:dyDescent="0.2">
      <c r="A3543" s="225"/>
      <c r="B3543" s="226"/>
      <c r="C3543" s="227"/>
      <c r="D3543" s="228"/>
      <c r="E3543" s="229"/>
      <c r="F3543" s="232"/>
      <c r="G3543" s="231"/>
    </row>
    <row r="3544" spans="1:7" ht="31.5" x14ac:dyDescent="0.2">
      <c r="A3544" s="218" t="s">
        <v>1177</v>
      </c>
      <c r="B3544" s="219" t="s">
        <v>2244</v>
      </c>
      <c r="C3544" s="220" t="s">
        <v>750</v>
      </c>
      <c r="D3544" s="221" t="s">
        <v>28</v>
      </c>
      <c r="E3544" s="222">
        <v>1</v>
      </c>
      <c r="F3544" s="223"/>
      <c r="G3544" s="224">
        <f>SUM(G3545:G3548)</f>
        <v>534.05999999999995</v>
      </c>
    </row>
    <row r="3545" spans="1:7" ht="22.5" x14ac:dyDescent="0.2">
      <c r="A3545" s="225" t="s">
        <v>2170</v>
      </c>
      <c r="B3545" s="226" t="s">
        <v>2684</v>
      </c>
      <c r="C3545" s="227" t="s">
        <v>2722</v>
      </c>
      <c r="D3545" s="228" t="s">
        <v>28</v>
      </c>
      <c r="E3545" s="229">
        <v>1.2999999999999999E-2</v>
      </c>
      <c r="F3545" s="232">
        <v>12.9</v>
      </c>
      <c r="G3545" s="259">
        <f t="shared" ref="G3545:G3548" si="400">ROUND(E3545*F3545,2)</f>
        <v>0.17</v>
      </c>
    </row>
    <row r="3546" spans="1:7" ht="33.75" x14ac:dyDescent="0.2">
      <c r="A3546" s="225" t="s">
        <v>2173</v>
      </c>
      <c r="B3546" s="226" t="s">
        <v>328</v>
      </c>
      <c r="C3546" s="227" t="s">
        <v>750</v>
      </c>
      <c r="D3546" s="228" t="s">
        <v>28</v>
      </c>
      <c r="E3546" s="229">
        <v>1</v>
      </c>
      <c r="F3546" s="232">
        <v>436</v>
      </c>
      <c r="G3546" s="259">
        <f t="shared" si="400"/>
        <v>436</v>
      </c>
    </row>
    <row r="3547" spans="1:7" ht="22.5" x14ac:dyDescent="0.2">
      <c r="A3547" s="225" t="s">
        <v>2176</v>
      </c>
      <c r="B3547" s="226" t="s">
        <v>2686</v>
      </c>
      <c r="C3547" s="227" t="s">
        <v>2687</v>
      </c>
      <c r="D3547" s="228" t="s">
        <v>1532</v>
      </c>
      <c r="E3547" s="229">
        <v>3</v>
      </c>
      <c r="F3547" s="232">
        <v>14.13</v>
      </c>
      <c r="G3547" s="259">
        <f t="shared" si="400"/>
        <v>42.39</v>
      </c>
    </row>
    <row r="3548" spans="1:7" ht="22.5" x14ac:dyDescent="0.2">
      <c r="A3548" s="225" t="s">
        <v>2179</v>
      </c>
      <c r="B3548" s="226" t="s">
        <v>2235</v>
      </c>
      <c r="C3548" s="227" t="s">
        <v>2236</v>
      </c>
      <c r="D3548" s="228" t="s">
        <v>1532</v>
      </c>
      <c r="E3548" s="229">
        <v>3</v>
      </c>
      <c r="F3548" s="232">
        <v>18.5</v>
      </c>
      <c r="G3548" s="259">
        <f t="shared" si="400"/>
        <v>55.5</v>
      </c>
    </row>
    <row r="3549" spans="1:7" x14ac:dyDescent="0.2">
      <c r="A3549" s="225"/>
      <c r="B3549" s="226"/>
      <c r="C3549" s="227"/>
      <c r="D3549" s="228"/>
      <c r="E3549" s="229"/>
      <c r="F3549" s="232"/>
      <c r="G3549" s="231"/>
    </row>
    <row r="3550" spans="1:7" x14ac:dyDescent="0.2">
      <c r="A3550" s="225"/>
      <c r="B3550" s="226"/>
      <c r="C3550" s="227"/>
      <c r="D3550" s="228"/>
      <c r="E3550" s="229"/>
      <c r="F3550" s="232"/>
      <c r="G3550" s="231"/>
    </row>
    <row r="3551" spans="1:7" ht="31.5" x14ac:dyDescent="0.2">
      <c r="A3551" s="218" t="s">
        <v>1178</v>
      </c>
      <c r="B3551" s="219" t="s">
        <v>3706</v>
      </c>
      <c r="C3551" s="220" t="s">
        <v>751</v>
      </c>
      <c r="D3551" s="221" t="s">
        <v>28</v>
      </c>
      <c r="E3551" s="222">
        <v>1</v>
      </c>
      <c r="F3551" s="223"/>
      <c r="G3551" s="224">
        <f>SUM(G3552:G3555)</f>
        <v>97.72</v>
      </c>
    </row>
    <row r="3552" spans="1:7" ht="22.5" x14ac:dyDescent="0.2">
      <c r="A3552" s="225" t="s">
        <v>2170</v>
      </c>
      <c r="B3552" s="226" t="s">
        <v>2684</v>
      </c>
      <c r="C3552" s="227" t="s">
        <v>2722</v>
      </c>
      <c r="D3552" s="228" t="s">
        <v>28</v>
      </c>
      <c r="E3552" s="229">
        <v>9.4999999999999998E-3</v>
      </c>
      <c r="F3552" s="232">
        <v>12.9</v>
      </c>
      <c r="G3552" s="259">
        <f t="shared" ref="G3552:G3555" si="401">ROUND(E3552*F3552,2)</f>
        <v>0.12</v>
      </c>
    </row>
    <row r="3553" spans="1:7" ht="33.75" x14ac:dyDescent="0.2">
      <c r="A3553" s="225" t="s">
        <v>2173</v>
      </c>
      <c r="B3553" s="226" t="s">
        <v>328</v>
      </c>
      <c r="C3553" s="227" t="s">
        <v>751</v>
      </c>
      <c r="D3553" s="228" t="s">
        <v>28</v>
      </c>
      <c r="E3553" s="229">
        <v>1</v>
      </c>
      <c r="F3553" s="232">
        <v>72.33</v>
      </c>
      <c r="G3553" s="259">
        <f t="shared" si="401"/>
        <v>72.33</v>
      </c>
    </row>
    <row r="3554" spans="1:7" ht="22.5" x14ac:dyDescent="0.2">
      <c r="A3554" s="225" t="s">
        <v>2176</v>
      </c>
      <c r="B3554" s="226" t="s">
        <v>2686</v>
      </c>
      <c r="C3554" s="227" t="s">
        <v>2687</v>
      </c>
      <c r="D3554" s="228" t="s">
        <v>1532</v>
      </c>
      <c r="E3554" s="229">
        <v>0.77449999999999997</v>
      </c>
      <c r="F3554" s="232">
        <v>14.13</v>
      </c>
      <c r="G3554" s="259">
        <f t="shared" si="401"/>
        <v>10.94</v>
      </c>
    </row>
    <row r="3555" spans="1:7" ht="22.5" x14ac:dyDescent="0.2">
      <c r="A3555" s="225" t="s">
        <v>2179</v>
      </c>
      <c r="B3555" s="226" t="s">
        <v>2235</v>
      </c>
      <c r="C3555" s="227" t="s">
        <v>2236</v>
      </c>
      <c r="D3555" s="228" t="s">
        <v>1532</v>
      </c>
      <c r="E3555" s="229">
        <v>0.77449999999999997</v>
      </c>
      <c r="F3555" s="232">
        <v>18.5</v>
      </c>
      <c r="G3555" s="259">
        <f t="shared" si="401"/>
        <v>14.33</v>
      </c>
    </row>
    <row r="3556" spans="1:7" x14ac:dyDescent="0.2">
      <c r="A3556" s="225"/>
      <c r="B3556" s="226"/>
      <c r="C3556" s="227"/>
      <c r="D3556" s="228"/>
      <c r="E3556" s="229"/>
      <c r="F3556" s="232"/>
      <c r="G3556" s="231"/>
    </row>
    <row r="3557" spans="1:7" x14ac:dyDescent="0.2">
      <c r="A3557" s="225"/>
      <c r="B3557" s="226"/>
      <c r="C3557" s="227"/>
      <c r="D3557" s="228"/>
      <c r="E3557" s="229"/>
      <c r="F3557" s="232"/>
      <c r="G3557" s="231"/>
    </row>
    <row r="3558" spans="1:7" ht="42" x14ac:dyDescent="0.2">
      <c r="A3558" s="218" t="s">
        <v>1179</v>
      </c>
      <c r="B3558" s="219" t="s">
        <v>2244</v>
      </c>
      <c r="C3558" s="220" t="s">
        <v>752</v>
      </c>
      <c r="D3558" s="221" t="s">
        <v>28</v>
      </c>
      <c r="E3558" s="222">
        <v>1</v>
      </c>
      <c r="F3558" s="223"/>
      <c r="G3558" s="224">
        <f>SUM(G3559:G3562)</f>
        <v>24.95</v>
      </c>
    </row>
    <row r="3559" spans="1:7" ht="22.5" x14ac:dyDescent="0.2">
      <c r="A3559" s="225" t="s">
        <v>2170</v>
      </c>
      <c r="B3559" s="226" t="s">
        <v>2684</v>
      </c>
      <c r="C3559" s="227" t="s">
        <v>2722</v>
      </c>
      <c r="D3559" s="228" t="s">
        <v>28</v>
      </c>
      <c r="E3559" s="229">
        <v>9.4999999999999998E-3</v>
      </c>
      <c r="F3559" s="232">
        <v>12.9</v>
      </c>
      <c r="G3559" s="259">
        <f t="shared" ref="G3559:G3562" si="402">ROUND(E3559*F3559,2)</f>
        <v>0.12</v>
      </c>
    </row>
    <row r="3560" spans="1:7" ht="33.75" x14ac:dyDescent="0.2">
      <c r="A3560" s="225" t="s">
        <v>2173</v>
      </c>
      <c r="B3560" s="226" t="s">
        <v>328</v>
      </c>
      <c r="C3560" s="227" t="s">
        <v>752</v>
      </c>
      <c r="D3560" s="228" t="s">
        <v>28</v>
      </c>
      <c r="E3560" s="229">
        <v>1</v>
      </c>
      <c r="F3560" s="232">
        <v>17.55</v>
      </c>
      <c r="G3560" s="259">
        <f t="shared" si="402"/>
        <v>17.55</v>
      </c>
    </row>
    <row r="3561" spans="1:7" ht="22.5" x14ac:dyDescent="0.2">
      <c r="A3561" s="225" t="s">
        <v>2176</v>
      </c>
      <c r="B3561" s="226" t="s">
        <v>2686</v>
      </c>
      <c r="C3561" s="227" t="s">
        <v>2687</v>
      </c>
      <c r="D3561" s="228" t="s">
        <v>1532</v>
      </c>
      <c r="E3561" s="229">
        <v>0.223</v>
      </c>
      <c r="F3561" s="232">
        <v>14.13</v>
      </c>
      <c r="G3561" s="259">
        <f t="shared" si="402"/>
        <v>3.15</v>
      </c>
    </row>
    <row r="3562" spans="1:7" ht="22.5" x14ac:dyDescent="0.2">
      <c r="A3562" s="225" t="s">
        <v>2179</v>
      </c>
      <c r="B3562" s="226" t="s">
        <v>2235</v>
      </c>
      <c r="C3562" s="227" t="s">
        <v>2236</v>
      </c>
      <c r="D3562" s="228" t="s">
        <v>1532</v>
      </c>
      <c r="E3562" s="229">
        <v>0.223</v>
      </c>
      <c r="F3562" s="232">
        <v>18.5</v>
      </c>
      <c r="G3562" s="259">
        <f t="shared" si="402"/>
        <v>4.13</v>
      </c>
    </row>
    <row r="3563" spans="1:7" x14ac:dyDescent="0.2">
      <c r="A3563" s="225"/>
      <c r="B3563" s="226"/>
      <c r="C3563" s="227"/>
      <c r="D3563" s="228"/>
      <c r="E3563" s="229"/>
      <c r="F3563" s="232"/>
      <c r="G3563" s="231"/>
    </row>
    <row r="3564" spans="1:7" x14ac:dyDescent="0.2">
      <c r="A3564" s="225"/>
      <c r="B3564" s="226"/>
      <c r="C3564" s="227"/>
      <c r="D3564" s="228"/>
      <c r="E3564" s="229"/>
      <c r="F3564" s="232"/>
      <c r="G3564" s="231"/>
    </row>
    <row r="3565" spans="1:7" ht="105" x14ac:dyDescent="0.2">
      <c r="A3565" s="218" t="s">
        <v>1180</v>
      </c>
      <c r="B3565" s="219" t="s">
        <v>2758</v>
      </c>
      <c r="C3565" s="220" t="s">
        <v>753</v>
      </c>
      <c r="D3565" s="221" t="s">
        <v>2169</v>
      </c>
      <c r="E3565" s="222">
        <v>1</v>
      </c>
      <c r="F3565" s="223"/>
      <c r="G3565" s="224">
        <f>SUM(G3566:G3592)</f>
        <v>23535.18</v>
      </c>
    </row>
    <row r="3566" spans="1:7" ht="22.5" x14ac:dyDescent="0.2">
      <c r="A3566" s="225" t="s">
        <v>2170</v>
      </c>
      <c r="B3566" s="226" t="s">
        <v>329</v>
      </c>
      <c r="C3566" s="227" t="s">
        <v>89</v>
      </c>
      <c r="D3566" s="228" t="s">
        <v>734</v>
      </c>
      <c r="E3566" s="229">
        <v>1.6</v>
      </c>
      <c r="F3566" s="232">
        <v>58.41</v>
      </c>
      <c r="G3566" s="231">
        <f t="shared" ref="G3566:G3592" si="403">ROUND(E3566*F3566,2)</f>
        <v>93.46</v>
      </c>
    </row>
    <row r="3567" spans="1:7" x14ac:dyDescent="0.2">
      <c r="A3567" s="225" t="s">
        <v>2173</v>
      </c>
      <c r="B3567" s="226" t="s">
        <v>254</v>
      </c>
      <c r="C3567" s="227" t="s">
        <v>88</v>
      </c>
      <c r="D3567" s="228" t="s">
        <v>734</v>
      </c>
      <c r="E3567" s="229">
        <v>0.44</v>
      </c>
      <c r="F3567" s="232">
        <v>29.86</v>
      </c>
      <c r="G3567" s="231">
        <f t="shared" si="403"/>
        <v>13.14</v>
      </c>
    </row>
    <row r="3568" spans="1:7" ht="22.5" x14ac:dyDescent="0.2">
      <c r="A3568" s="225" t="s">
        <v>2176</v>
      </c>
      <c r="B3568" s="235" t="s">
        <v>1407</v>
      </c>
      <c r="C3568" s="237" t="s">
        <v>2926</v>
      </c>
      <c r="D3568" s="238" t="s">
        <v>734</v>
      </c>
      <c r="E3568" s="240">
        <v>2.5</v>
      </c>
      <c r="F3568" s="232">
        <v>1992.96</v>
      </c>
      <c r="G3568" s="231">
        <f t="shared" si="403"/>
        <v>4982.3999999999996</v>
      </c>
    </row>
    <row r="3569" spans="1:7" ht="56.25" x14ac:dyDescent="0.2">
      <c r="A3569" s="225" t="s">
        <v>2179</v>
      </c>
      <c r="B3569" s="226" t="s">
        <v>486</v>
      </c>
      <c r="C3569" s="227" t="s">
        <v>487</v>
      </c>
      <c r="D3569" s="228" t="s">
        <v>2147</v>
      </c>
      <c r="E3569" s="229">
        <v>29.12</v>
      </c>
      <c r="F3569" s="232">
        <v>49.98</v>
      </c>
      <c r="G3569" s="231">
        <f t="shared" si="403"/>
        <v>1455.42</v>
      </c>
    </row>
    <row r="3570" spans="1:7" ht="56.25" x14ac:dyDescent="0.2">
      <c r="A3570" s="225" t="s">
        <v>2182</v>
      </c>
      <c r="B3570" s="226" t="s">
        <v>535</v>
      </c>
      <c r="C3570" s="227" t="s">
        <v>537</v>
      </c>
      <c r="D3570" s="228" t="s">
        <v>2147</v>
      </c>
      <c r="E3570" s="229">
        <v>58.24</v>
      </c>
      <c r="F3570" s="232">
        <v>5.63</v>
      </c>
      <c r="G3570" s="231">
        <f t="shared" si="403"/>
        <v>327.89</v>
      </c>
    </row>
    <row r="3571" spans="1:7" ht="45" x14ac:dyDescent="0.2">
      <c r="A3571" s="225" t="s">
        <v>2185</v>
      </c>
      <c r="B3571" s="226" t="s">
        <v>417</v>
      </c>
      <c r="C3571" s="227" t="s">
        <v>418</v>
      </c>
      <c r="D3571" s="228" t="s">
        <v>2147</v>
      </c>
      <c r="E3571" s="229">
        <v>58.24</v>
      </c>
      <c r="F3571" s="232">
        <v>38.99</v>
      </c>
      <c r="G3571" s="231">
        <f t="shared" si="403"/>
        <v>2270.7800000000002</v>
      </c>
    </row>
    <row r="3572" spans="1:7" ht="45" x14ac:dyDescent="0.2">
      <c r="A3572" s="225" t="s">
        <v>2188</v>
      </c>
      <c r="B3572" s="226" t="s">
        <v>3707</v>
      </c>
      <c r="C3572" s="227" t="s">
        <v>3708</v>
      </c>
      <c r="D3572" s="228" t="s">
        <v>734</v>
      </c>
      <c r="E3572" s="229">
        <v>1.2</v>
      </c>
      <c r="F3572" s="232">
        <v>547.41999999999996</v>
      </c>
      <c r="G3572" s="231">
        <f t="shared" si="403"/>
        <v>656.9</v>
      </c>
    </row>
    <row r="3573" spans="1:7" ht="33.75" x14ac:dyDescent="0.2">
      <c r="A3573" s="225" t="s">
        <v>2191</v>
      </c>
      <c r="B3573" s="226" t="s">
        <v>462</v>
      </c>
      <c r="C3573" s="227" t="s">
        <v>468</v>
      </c>
      <c r="D3573" s="228" t="s">
        <v>2147</v>
      </c>
      <c r="E3573" s="229">
        <v>58.24</v>
      </c>
      <c r="F3573" s="232">
        <v>1.8</v>
      </c>
      <c r="G3573" s="231">
        <f t="shared" si="403"/>
        <v>104.83</v>
      </c>
    </row>
    <row r="3574" spans="1:7" ht="22.5" x14ac:dyDescent="0.2">
      <c r="A3574" s="225" t="s">
        <v>2194</v>
      </c>
      <c r="B3574" s="226" t="s">
        <v>463</v>
      </c>
      <c r="C3574" s="227" t="s">
        <v>469</v>
      </c>
      <c r="D3574" s="228" t="s">
        <v>2147</v>
      </c>
      <c r="E3574" s="229">
        <v>58.24</v>
      </c>
      <c r="F3574" s="232">
        <v>18.55</v>
      </c>
      <c r="G3574" s="231">
        <f t="shared" si="403"/>
        <v>1080.3499999999999</v>
      </c>
    </row>
    <row r="3575" spans="1:7" ht="33.75" x14ac:dyDescent="0.2">
      <c r="A3575" s="225" t="s">
        <v>2197</v>
      </c>
      <c r="B3575" s="226" t="s">
        <v>471</v>
      </c>
      <c r="C3575" s="227" t="s">
        <v>470</v>
      </c>
      <c r="D3575" s="228" t="s">
        <v>2147</v>
      </c>
      <c r="E3575" s="229">
        <v>58.24</v>
      </c>
      <c r="F3575" s="232">
        <v>17.52</v>
      </c>
      <c r="G3575" s="231">
        <f t="shared" si="403"/>
        <v>1020.36</v>
      </c>
    </row>
    <row r="3576" spans="1:7" ht="22.5" x14ac:dyDescent="0.2">
      <c r="A3576" s="225" t="s">
        <v>2200</v>
      </c>
      <c r="B3576" s="226" t="s">
        <v>3577</v>
      </c>
      <c r="C3576" s="227" t="s">
        <v>3578</v>
      </c>
      <c r="D3576" s="228" t="s">
        <v>2147</v>
      </c>
      <c r="E3576" s="229">
        <v>14.4</v>
      </c>
      <c r="F3576" s="232">
        <v>396.49</v>
      </c>
      <c r="G3576" s="231">
        <f t="shared" si="403"/>
        <v>5709.46</v>
      </c>
    </row>
    <row r="3577" spans="1:7" ht="22.5" x14ac:dyDescent="0.2">
      <c r="A3577" s="225" t="s">
        <v>2203</v>
      </c>
      <c r="B3577" s="226" t="s">
        <v>3709</v>
      </c>
      <c r="C3577" s="227" t="s">
        <v>3710</v>
      </c>
      <c r="D3577" s="228" t="s">
        <v>2147</v>
      </c>
      <c r="E3577" s="229">
        <v>14.4</v>
      </c>
      <c r="F3577" s="232">
        <v>25</v>
      </c>
      <c r="G3577" s="231">
        <f t="shared" si="403"/>
        <v>360</v>
      </c>
    </row>
    <row r="3578" spans="1:7" ht="22.5" x14ac:dyDescent="0.2">
      <c r="A3578" s="225" t="s">
        <v>2206</v>
      </c>
      <c r="B3578" s="226" t="s">
        <v>124</v>
      </c>
      <c r="C3578" s="227" t="s">
        <v>2934</v>
      </c>
      <c r="D3578" s="228" t="s">
        <v>2147</v>
      </c>
      <c r="E3578" s="229">
        <v>43.2</v>
      </c>
      <c r="F3578" s="232">
        <v>21.88</v>
      </c>
      <c r="G3578" s="231">
        <f t="shared" si="403"/>
        <v>945.22</v>
      </c>
    </row>
    <row r="3579" spans="1:7" ht="33.75" x14ac:dyDescent="0.2">
      <c r="A3579" s="225" t="s">
        <v>2209</v>
      </c>
      <c r="B3579" s="226" t="s">
        <v>125</v>
      </c>
      <c r="C3579" s="227" t="s">
        <v>2936</v>
      </c>
      <c r="D3579" s="228" t="s">
        <v>2147</v>
      </c>
      <c r="E3579" s="229">
        <v>43.2</v>
      </c>
      <c r="F3579" s="232">
        <v>16.440000000000001</v>
      </c>
      <c r="G3579" s="231">
        <f t="shared" si="403"/>
        <v>710.21</v>
      </c>
    </row>
    <row r="3580" spans="1:7" ht="45" x14ac:dyDescent="0.2">
      <c r="A3580" s="225" t="s">
        <v>2239</v>
      </c>
      <c r="B3580" s="226" t="s">
        <v>3711</v>
      </c>
      <c r="C3580" s="227" t="s">
        <v>3712</v>
      </c>
      <c r="D3580" s="228" t="s">
        <v>2147</v>
      </c>
      <c r="E3580" s="229">
        <v>13.2</v>
      </c>
      <c r="F3580" s="232">
        <v>10.73</v>
      </c>
      <c r="G3580" s="231">
        <f t="shared" si="403"/>
        <v>141.63999999999999</v>
      </c>
    </row>
    <row r="3581" spans="1:7" ht="22.5" x14ac:dyDescent="0.2">
      <c r="A3581" s="225" t="s">
        <v>2242</v>
      </c>
      <c r="B3581" s="226" t="s">
        <v>1360</v>
      </c>
      <c r="C3581" s="227" t="s">
        <v>3713</v>
      </c>
      <c r="D3581" s="228" t="s">
        <v>2147</v>
      </c>
      <c r="E3581" s="229">
        <v>13.2</v>
      </c>
      <c r="F3581" s="232">
        <v>40.64</v>
      </c>
      <c r="G3581" s="231">
        <f t="shared" si="403"/>
        <v>536.45000000000005</v>
      </c>
    </row>
    <row r="3582" spans="1:7" ht="22.5" x14ac:dyDescent="0.2">
      <c r="A3582" s="225" t="s">
        <v>2753</v>
      </c>
      <c r="B3582" s="226" t="s">
        <v>1174</v>
      </c>
      <c r="C3582" s="227" t="s">
        <v>3714</v>
      </c>
      <c r="D3582" s="228" t="s">
        <v>12</v>
      </c>
      <c r="E3582" s="229">
        <v>15</v>
      </c>
      <c r="F3582" s="232">
        <v>39.14</v>
      </c>
      <c r="G3582" s="231">
        <f t="shared" si="403"/>
        <v>587.1</v>
      </c>
    </row>
    <row r="3583" spans="1:7" x14ac:dyDescent="0.2">
      <c r="A3583" s="225" t="s">
        <v>3581</v>
      </c>
      <c r="B3583" s="226" t="s">
        <v>1179</v>
      </c>
      <c r="C3583" s="227" t="s">
        <v>3715</v>
      </c>
      <c r="D3583" s="228" t="s">
        <v>28</v>
      </c>
      <c r="E3583" s="229">
        <v>8</v>
      </c>
      <c r="F3583" s="232">
        <v>24.95</v>
      </c>
      <c r="G3583" s="231">
        <f t="shared" si="403"/>
        <v>199.6</v>
      </c>
    </row>
    <row r="3584" spans="1:7" ht="33.75" x14ac:dyDescent="0.2">
      <c r="A3584" s="225" t="s">
        <v>3716</v>
      </c>
      <c r="B3584" s="226" t="s">
        <v>3717</v>
      </c>
      <c r="C3584" s="227" t="s">
        <v>3718</v>
      </c>
      <c r="D3584" s="228" t="s">
        <v>28</v>
      </c>
      <c r="E3584" s="229">
        <v>8</v>
      </c>
      <c r="F3584" s="232">
        <v>36.93</v>
      </c>
      <c r="G3584" s="231">
        <f t="shared" si="403"/>
        <v>295.44</v>
      </c>
    </row>
    <row r="3585" spans="1:7" x14ac:dyDescent="0.2">
      <c r="A3585" s="225" t="s">
        <v>3719</v>
      </c>
      <c r="B3585" s="226" t="s">
        <v>328</v>
      </c>
      <c r="C3585" s="227" t="s">
        <v>3720</v>
      </c>
      <c r="D3585" s="228" t="s">
        <v>28</v>
      </c>
      <c r="E3585" s="229">
        <v>2</v>
      </c>
      <c r="F3585" s="232">
        <v>69</v>
      </c>
      <c r="G3585" s="231">
        <f t="shared" si="403"/>
        <v>138</v>
      </c>
    </row>
    <row r="3586" spans="1:7" x14ac:dyDescent="0.2">
      <c r="A3586" s="225" t="s">
        <v>3721</v>
      </c>
      <c r="B3586" s="226" t="s">
        <v>1192</v>
      </c>
      <c r="C3586" s="227" t="s">
        <v>3722</v>
      </c>
      <c r="D3586" s="228" t="s">
        <v>28</v>
      </c>
      <c r="E3586" s="229">
        <v>1</v>
      </c>
      <c r="F3586" s="232">
        <v>661.47</v>
      </c>
      <c r="G3586" s="231">
        <f t="shared" si="403"/>
        <v>661.47</v>
      </c>
    </row>
    <row r="3587" spans="1:7" x14ac:dyDescent="0.2">
      <c r="A3587" s="225" t="s">
        <v>3723</v>
      </c>
      <c r="B3587" s="226" t="s">
        <v>328</v>
      </c>
      <c r="C3587" s="227" t="s">
        <v>3724</v>
      </c>
      <c r="D3587" s="228" t="s">
        <v>28</v>
      </c>
      <c r="E3587" s="229">
        <v>2</v>
      </c>
      <c r="F3587" s="232">
        <v>46</v>
      </c>
      <c r="G3587" s="231">
        <f t="shared" si="403"/>
        <v>92</v>
      </c>
    </row>
    <row r="3588" spans="1:7" x14ac:dyDescent="0.2">
      <c r="A3588" s="225" t="s">
        <v>3725</v>
      </c>
      <c r="B3588" s="226" t="s">
        <v>1192</v>
      </c>
      <c r="C3588" s="227" t="s">
        <v>3726</v>
      </c>
      <c r="D3588" s="228" t="s">
        <v>28</v>
      </c>
      <c r="E3588" s="229">
        <v>1</v>
      </c>
      <c r="F3588" s="232">
        <v>661.47</v>
      </c>
      <c r="G3588" s="231">
        <f t="shared" si="403"/>
        <v>661.47</v>
      </c>
    </row>
    <row r="3589" spans="1:7" x14ac:dyDescent="0.2">
      <c r="A3589" s="225" t="s">
        <v>3727</v>
      </c>
      <c r="B3589" s="226" t="s">
        <v>1178</v>
      </c>
      <c r="C3589" s="227" t="s">
        <v>3728</v>
      </c>
      <c r="D3589" s="228" t="s">
        <v>28</v>
      </c>
      <c r="E3589" s="229">
        <v>1</v>
      </c>
      <c r="F3589" s="232">
        <v>97.72</v>
      </c>
      <c r="G3589" s="231">
        <f t="shared" si="403"/>
        <v>97.72</v>
      </c>
    </row>
    <row r="3590" spans="1:7" ht="22.5" x14ac:dyDescent="0.2">
      <c r="A3590" s="225" t="s">
        <v>3729</v>
      </c>
      <c r="B3590" s="226" t="s">
        <v>2620</v>
      </c>
      <c r="C3590" s="227" t="s">
        <v>3730</v>
      </c>
      <c r="D3590" s="228" t="s">
        <v>29</v>
      </c>
      <c r="E3590" s="229">
        <v>47.4</v>
      </c>
      <c r="F3590" s="232">
        <v>6.01</v>
      </c>
      <c r="G3590" s="231">
        <f t="shared" si="403"/>
        <v>284.87</v>
      </c>
    </row>
    <row r="3591" spans="1:7" x14ac:dyDescent="0.2">
      <c r="A3591" s="225" t="s">
        <v>3731</v>
      </c>
      <c r="B3591" s="226" t="s">
        <v>1155</v>
      </c>
      <c r="C3591" s="227" t="s">
        <v>3732</v>
      </c>
      <c r="D3591" s="228" t="s">
        <v>28</v>
      </c>
      <c r="E3591" s="229">
        <v>2</v>
      </c>
      <c r="F3591" s="232">
        <v>27.25</v>
      </c>
      <c r="G3591" s="231">
        <f t="shared" si="403"/>
        <v>54.5</v>
      </c>
    </row>
    <row r="3592" spans="1:7" x14ac:dyDescent="0.2">
      <c r="A3592" s="225" t="s">
        <v>3733</v>
      </c>
      <c r="B3592" s="226" t="s">
        <v>1155</v>
      </c>
      <c r="C3592" s="227" t="s">
        <v>3734</v>
      </c>
      <c r="D3592" s="228" t="s">
        <v>28</v>
      </c>
      <c r="E3592" s="229">
        <v>2</v>
      </c>
      <c r="F3592" s="232">
        <v>27.25</v>
      </c>
      <c r="G3592" s="231">
        <f t="shared" si="403"/>
        <v>54.5</v>
      </c>
    </row>
    <row r="3593" spans="1:7" x14ac:dyDescent="0.2">
      <c r="A3593" s="225"/>
      <c r="B3593" s="226"/>
      <c r="C3593" s="227"/>
      <c r="D3593" s="228"/>
      <c r="E3593" s="229"/>
      <c r="F3593" s="232"/>
      <c r="G3593" s="231"/>
    </row>
    <row r="3594" spans="1:7" x14ac:dyDescent="0.2">
      <c r="A3594" s="225"/>
      <c r="B3594" s="226"/>
      <c r="C3594" s="227"/>
      <c r="D3594" s="228"/>
      <c r="E3594" s="229"/>
      <c r="F3594" s="232"/>
      <c r="G3594" s="231"/>
    </row>
    <row r="3595" spans="1:7" ht="42" x14ac:dyDescent="0.2">
      <c r="A3595" s="218" t="s">
        <v>1181</v>
      </c>
      <c r="B3595" s="233" t="s">
        <v>2244</v>
      </c>
      <c r="C3595" s="220" t="s">
        <v>893</v>
      </c>
      <c r="D3595" s="221" t="s">
        <v>28</v>
      </c>
      <c r="E3595" s="222">
        <v>1</v>
      </c>
      <c r="F3595" s="223"/>
      <c r="G3595" s="224">
        <f>SUM(G3596:G3603)</f>
        <v>427.89</v>
      </c>
    </row>
    <row r="3596" spans="1:7" ht="33.75" x14ac:dyDescent="0.2">
      <c r="A3596" s="239" t="s">
        <v>2170</v>
      </c>
      <c r="B3596" s="235" t="s">
        <v>2927</v>
      </c>
      <c r="C3596" s="237" t="s">
        <v>2928</v>
      </c>
      <c r="D3596" s="238" t="s">
        <v>2147</v>
      </c>
      <c r="E3596" s="240">
        <v>1.44</v>
      </c>
      <c r="F3596" s="231">
        <v>106.53</v>
      </c>
      <c r="G3596" s="231">
        <f t="shared" ref="G3596:G3603" si="404">ROUND(E3596*F3596,2)</f>
        <v>153.4</v>
      </c>
    </row>
    <row r="3597" spans="1:7" ht="45" x14ac:dyDescent="0.2">
      <c r="A3597" s="239" t="s">
        <v>2173</v>
      </c>
      <c r="B3597" s="235" t="s">
        <v>119</v>
      </c>
      <c r="C3597" s="237" t="s">
        <v>2905</v>
      </c>
      <c r="D3597" s="238" t="s">
        <v>2147</v>
      </c>
      <c r="E3597" s="240">
        <v>1.8</v>
      </c>
      <c r="F3597" s="232">
        <v>3.14</v>
      </c>
      <c r="G3597" s="231">
        <f t="shared" si="404"/>
        <v>5.65</v>
      </c>
    </row>
    <row r="3598" spans="1:7" ht="33.75" x14ac:dyDescent="0.2">
      <c r="A3598" s="239" t="s">
        <v>2176</v>
      </c>
      <c r="B3598" s="235" t="s">
        <v>2906</v>
      </c>
      <c r="C3598" s="237" t="s">
        <v>2907</v>
      </c>
      <c r="D3598" s="238" t="s">
        <v>2147</v>
      </c>
      <c r="E3598" s="240">
        <v>1.8</v>
      </c>
      <c r="F3598" s="231">
        <v>33.33</v>
      </c>
      <c r="G3598" s="231">
        <f t="shared" si="404"/>
        <v>59.99</v>
      </c>
    </row>
    <row r="3599" spans="1:7" ht="22.5" x14ac:dyDescent="0.2">
      <c r="A3599" s="239" t="s">
        <v>2179</v>
      </c>
      <c r="B3599" s="235" t="s">
        <v>2908</v>
      </c>
      <c r="C3599" s="237" t="s">
        <v>2909</v>
      </c>
      <c r="D3599" s="238" t="s">
        <v>12</v>
      </c>
      <c r="E3599" s="240">
        <v>0.4</v>
      </c>
      <c r="F3599" s="231">
        <v>15.07</v>
      </c>
      <c r="G3599" s="231">
        <f t="shared" si="404"/>
        <v>6.03</v>
      </c>
    </row>
    <row r="3600" spans="1:7" ht="22.5" x14ac:dyDescent="0.2">
      <c r="A3600" s="239" t="s">
        <v>2182</v>
      </c>
      <c r="B3600" s="235" t="s">
        <v>2910</v>
      </c>
      <c r="C3600" s="237" t="s">
        <v>2911</v>
      </c>
      <c r="D3600" s="238" t="s">
        <v>734</v>
      </c>
      <c r="E3600" s="240">
        <v>4.0500000000000001E-2</v>
      </c>
      <c r="F3600" s="231">
        <v>535.41999999999996</v>
      </c>
      <c r="G3600" s="231">
        <f t="shared" si="404"/>
        <v>21.68</v>
      </c>
    </row>
    <row r="3601" spans="1:7" ht="45" x14ac:dyDescent="0.2">
      <c r="A3601" s="239" t="s">
        <v>2185</v>
      </c>
      <c r="B3601" s="235" t="s">
        <v>2912</v>
      </c>
      <c r="C3601" s="237" t="s">
        <v>2913</v>
      </c>
      <c r="D3601" s="238" t="s">
        <v>734</v>
      </c>
      <c r="E3601" s="240">
        <v>0.16200000000000001</v>
      </c>
      <c r="F3601" s="231">
        <v>176.52</v>
      </c>
      <c r="G3601" s="231">
        <f t="shared" si="404"/>
        <v>28.6</v>
      </c>
    </row>
    <row r="3602" spans="1:7" ht="22.5" x14ac:dyDescent="0.2">
      <c r="A3602" s="239" t="s">
        <v>2188</v>
      </c>
      <c r="B3602" s="235" t="s">
        <v>2408</v>
      </c>
      <c r="C3602" s="237" t="s">
        <v>2914</v>
      </c>
      <c r="D3602" s="238" t="s">
        <v>29</v>
      </c>
      <c r="E3602" s="240">
        <v>6.2412999999999998</v>
      </c>
      <c r="F3602" s="231">
        <v>4.2699999999999996</v>
      </c>
      <c r="G3602" s="231">
        <f t="shared" si="404"/>
        <v>26.65</v>
      </c>
    </row>
    <row r="3603" spans="1:7" ht="22.5" x14ac:dyDescent="0.2">
      <c r="A3603" s="239" t="s">
        <v>2191</v>
      </c>
      <c r="B3603" s="276" t="s">
        <v>3294</v>
      </c>
      <c r="C3603" s="237" t="s">
        <v>3295</v>
      </c>
      <c r="D3603" s="238" t="s">
        <v>28</v>
      </c>
      <c r="E3603" s="240">
        <v>1</v>
      </c>
      <c r="F3603" s="230">
        <v>125.89</v>
      </c>
      <c r="G3603" s="279">
        <f t="shared" si="404"/>
        <v>125.89</v>
      </c>
    </row>
    <row r="3604" spans="1:7" x14ac:dyDescent="0.2">
      <c r="A3604" s="225"/>
      <c r="B3604" s="226"/>
      <c r="C3604" s="227"/>
      <c r="D3604" s="228"/>
      <c r="E3604" s="229"/>
      <c r="F3604" s="232"/>
      <c r="G3604" s="231"/>
    </row>
    <row r="3605" spans="1:7" x14ac:dyDescent="0.2">
      <c r="A3605" s="225"/>
      <c r="B3605" s="226"/>
      <c r="C3605" s="227"/>
      <c r="D3605" s="228"/>
      <c r="E3605" s="229"/>
      <c r="F3605" s="232"/>
      <c r="G3605" s="231"/>
    </row>
    <row r="3606" spans="1:7" ht="31.5" x14ac:dyDescent="0.2">
      <c r="A3606" s="218" t="s">
        <v>1182</v>
      </c>
      <c r="B3606" s="219" t="s">
        <v>2758</v>
      </c>
      <c r="C3606" s="220" t="s">
        <v>754</v>
      </c>
      <c r="D3606" s="221" t="s">
        <v>12</v>
      </c>
      <c r="E3606" s="222">
        <v>1</v>
      </c>
      <c r="F3606" s="223"/>
      <c r="G3606" s="224">
        <f>SUM(G3607:G3608)</f>
        <v>64.87</v>
      </c>
    </row>
    <row r="3607" spans="1:7" ht="33.75" x14ac:dyDescent="0.2">
      <c r="A3607" s="225" t="s">
        <v>2170</v>
      </c>
      <c r="B3607" s="226" t="s">
        <v>117</v>
      </c>
      <c r="C3607" s="227" t="s">
        <v>3735</v>
      </c>
      <c r="D3607" s="228" t="s">
        <v>734</v>
      </c>
      <c r="E3607" s="229">
        <v>0.16</v>
      </c>
      <c r="F3607" s="232">
        <v>271.98</v>
      </c>
      <c r="G3607" s="231">
        <f t="shared" ref="G3607:G3608" si="405">ROUND(E3607*F3607,2)</f>
        <v>43.52</v>
      </c>
    </row>
    <row r="3608" spans="1:7" ht="22.5" x14ac:dyDescent="0.2">
      <c r="A3608" s="225" t="s">
        <v>2173</v>
      </c>
      <c r="B3608" s="226" t="s">
        <v>208</v>
      </c>
      <c r="C3608" s="227" t="s">
        <v>1399</v>
      </c>
      <c r="D3608" s="228" t="s">
        <v>734</v>
      </c>
      <c r="E3608" s="229">
        <v>0.16</v>
      </c>
      <c r="F3608" s="232">
        <v>133.43</v>
      </c>
      <c r="G3608" s="279">
        <f t="shared" si="405"/>
        <v>21.35</v>
      </c>
    </row>
    <row r="3609" spans="1:7" x14ac:dyDescent="0.2">
      <c r="A3609" s="225"/>
      <c r="B3609" s="226"/>
      <c r="C3609" s="227"/>
      <c r="D3609" s="228"/>
      <c r="E3609" s="229"/>
      <c r="F3609" s="232"/>
      <c r="G3609" s="231"/>
    </row>
    <row r="3610" spans="1:7" x14ac:dyDescent="0.2">
      <c r="A3610" s="225"/>
      <c r="B3610" s="226"/>
      <c r="C3610" s="227"/>
      <c r="D3610" s="228"/>
      <c r="E3610" s="229"/>
      <c r="F3610" s="232"/>
      <c r="G3610" s="231"/>
    </row>
    <row r="3611" spans="1:7" ht="52.5" x14ac:dyDescent="0.2">
      <c r="A3611" s="218" t="s">
        <v>1183</v>
      </c>
      <c r="B3611" s="219" t="s">
        <v>2244</v>
      </c>
      <c r="C3611" s="220" t="s">
        <v>894</v>
      </c>
      <c r="D3611" s="221" t="s">
        <v>12</v>
      </c>
      <c r="E3611" s="222">
        <v>1</v>
      </c>
      <c r="F3611" s="223"/>
      <c r="G3611" s="224">
        <f>SUM(G3612:G3614)</f>
        <v>16.54</v>
      </c>
    </row>
    <row r="3612" spans="1:7" ht="22.5" x14ac:dyDescent="0.2">
      <c r="A3612" s="225" t="s">
        <v>2170</v>
      </c>
      <c r="B3612" s="226" t="s">
        <v>118</v>
      </c>
      <c r="C3612" s="227" t="s">
        <v>3100</v>
      </c>
      <c r="D3612" s="228" t="s">
        <v>2147</v>
      </c>
      <c r="E3612" s="229">
        <v>0.25</v>
      </c>
      <c r="F3612" s="232">
        <v>7.87</v>
      </c>
      <c r="G3612" s="231">
        <f t="shared" ref="G3612:G3614" si="406">ROUND(E3612*F3612,2)</f>
        <v>1.97</v>
      </c>
    </row>
    <row r="3613" spans="1:7" ht="33.75" x14ac:dyDescent="0.2">
      <c r="A3613" s="225" t="s">
        <v>2173</v>
      </c>
      <c r="B3613" s="226" t="s">
        <v>3736</v>
      </c>
      <c r="C3613" s="227" t="s">
        <v>3737</v>
      </c>
      <c r="D3613" s="228" t="s">
        <v>12</v>
      </c>
      <c r="E3613" s="229">
        <v>1.1000000000000001</v>
      </c>
      <c r="F3613" s="232">
        <v>6.82</v>
      </c>
      <c r="G3613" s="231">
        <f t="shared" si="406"/>
        <v>7.5</v>
      </c>
    </row>
    <row r="3614" spans="1:7" ht="22.5" x14ac:dyDescent="0.2">
      <c r="A3614" s="242" t="s">
        <v>2176</v>
      </c>
      <c r="B3614" s="235" t="s">
        <v>2686</v>
      </c>
      <c r="C3614" s="237" t="s">
        <v>2687</v>
      </c>
      <c r="D3614" s="238" t="s">
        <v>1532</v>
      </c>
      <c r="E3614" s="240">
        <v>0.5</v>
      </c>
      <c r="F3614" s="232">
        <v>14.13</v>
      </c>
      <c r="G3614" s="231">
        <f t="shared" si="406"/>
        <v>7.07</v>
      </c>
    </row>
    <row r="3615" spans="1:7" x14ac:dyDescent="0.2">
      <c r="A3615" s="225"/>
      <c r="B3615" s="226"/>
      <c r="C3615" s="227"/>
      <c r="D3615" s="228"/>
      <c r="E3615" s="229"/>
      <c r="F3615" s="232"/>
      <c r="G3615" s="231"/>
    </row>
    <row r="3616" spans="1:7" x14ac:dyDescent="0.2">
      <c r="A3616" s="225"/>
      <c r="B3616" s="226"/>
      <c r="C3616" s="227"/>
      <c r="D3616" s="228"/>
      <c r="E3616" s="229"/>
      <c r="F3616" s="232"/>
      <c r="G3616" s="231"/>
    </row>
    <row r="3617" spans="1:7" ht="52.5" x14ac:dyDescent="0.2">
      <c r="A3617" s="218" t="s">
        <v>1184</v>
      </c>
      <c r="B3617" s="275" t="s">
        <v>2758</v>
      </c>
      <c r="C3617" s="220" t="s">
        <v>842</v>
      </c>
      <c r="D3617" s="221" t="s">
        <v>12</v>
      </c>
      <c r="E3617" s="222">
        <v>1</v>
      </c>
      <c r="F3617" s="223"/>
      <c r="G3617" s="224">
        <f>SUM(G3618:G3620)</f>
        <v>27.07</v>
      </c>
    </row>
    <row r="3618" spans="1:7" ht="33.75" x14ac:dyDescent="0.2">
      <c r="A3618" s="239" t="s">
        <v>2170</v>
      </c>
      <c r="B3618" s="226" t="s">
        <v>3738</v>
      </c>
      <c r="C3618" s="227" t="s">
        <v>3739</v>
      </c>
      <c r="D3618" s="228" t="s">
        <v>12</v>
      </c>
      <c r="E3618" s="229">
        <v>1</v>
      </c>
      <c r="F3618" s="232">
        <v>21.93</v>
      </c>
      <c r="G3618" s="231">
        <f t="shared" ref="G3618:G3620" si="407">ROUND(E3618*F3618,2)</f>
        <v>21.93</v>
      </c>
    </row>
    <row r="3619" spans="1:7" ht="33.75" x14ac:dyDescent="0.2">
      <c r="A3619" s="239" t="s">
        <v>2173</v>
      </c>
      <c r="B3619" s="226" t="s">
        <v>3740</v>
      </c>
      <c r="C3619" s="227" t="s">
        <v>3741</v>
      </c>
      <c r="D3619" s="228" t="s">
        <v>28</v>
      </c>
      <c r="E3619" s="229">
        <v>0.33333000000000002</v>
      </c>
      <c r="F3619" s="232">
        <v>8.0399999999999991</v>
      </c>
      <c r="G3619" s="231">
        <f t="shared" si="407"/>
        <v>2.68</v>
      </c>
    </row>
    <row r="3620" spans="1:7" x14ac:dyDescent="0.2">
      <c r="A3620" s="239" t="s">
        <v>2176</v>
      </c>
      <c r="B3620" s="235" t="s">
        <v>2439</v>
      </c>
      <c r="C3620" s="237" t="s">
        <v>2827</v>
      </c>
      <c r="D3620" s="238" t="s">
        <v>28</v>
      </c>
      <c r="E3620" s="240">
        <v>0.1</v>
      </c>
      <c r="F3620" s="232">
        <f>SUM(G3618:G3619)</f>
        <v>24.61</v>
      </c>
      <c r="G3620" s="231">
        <f t="shared" si="407"/>
        <v>2.46</v>
      </c>
    </row>
    <row r="3621" spans="1:7" x14ac:dyDescent="0.2">
      <c r="A3621" s="225"/>
      <c r="B3621" s="226"/>
      <c r="C3621" s="227"/>
      <c r="D3621" s="228"/>
      <c r="E3621" s="229"/>
      <c r="F3621" s="232"/>
      <c r="G3621" s="231"/>
    </row>
    <row r="3622" spans="1:7" x14ac:dyDescent="0.2">
      <c r="A3622" s="225"/>
      <c r="B3622" s="226"/>
      <c r="C3622" s="227"/>
      <c r="D3622" s="228"/>
      <c r="E3622" s="229"/>
      <c r="F3622" s="232"/>
      <c r="G3622" s="231"/>
    </row>
    <row r="3623" spans="1:7" ht="52.5" x14ac:dyDescent="0.2">
      <c r="A3623" s="218" t="s">
        <v>1185</v>
      </c>
      <c r="B3623" s="275" t="s">
        <v>2758</v>
      </c>
      <c r="C3623" s="220" t="s">
        <v>843</v>
      </c>
      <c r="D3623" s="221" t="s">
        <v>12</v>
      </c>
      <c r="E3623" s="222">
        <v>1</v>
      </c>
      <c r="F3623" s="223"/>
      <c r="G3623" s="224">
        <f>SUM(G3624:G3626)</f>
        <v>43.67</v>
      </c>
    </row>
    <row r="3624" spans="1:7" ht="33.75" x14ac:dyDescent="0.2">
      <c r="A3624" s="225" t="s">
        <v>2170</v>
      </c>
      <c r="B3624" s="226" t="s">
        <v>3742</v>
      </c>
      <c r="C3624" s="227" t="s">
        <v>3743</v>
      </c>
      <c r="D3624" s="228" t="s">
        <v>12</v>
      </c>
      <c r="E3624" s="229">
        <v>1</v>
      </c>
      <c r="F3624" s="232">
        <v>35.42</v>
      </c>
      <c r="G3624" s="231">
        <f t="shared" ref="G3624:G3626" si="408">ROUND(E3624*F3624,2)</f>
        <v>35.42</v>
      </c>
    </row>
    <row r="3625" spans="1:7" ht="33.75" x14ac:dyDescent="0.2">
      <c r="A3625" s="225" t="s">
        <v>2173</v>
      </c>
      <c r="B3625" s="226" t="s">
        <v>2882</v>
      </c>
      <c r="C3625" s="227" t="s">
        <v>2883</v>
      </c>
      <c r="D3625" s="228" t="s">
        <v>28</v>
      </c>
      <c r="E3625" s="229">
        <v>0.33333000000000002</v>
      </c>
      <c r="F3625" s="232">
        <v>12.85</v>
      </c>
      <c r="G3625" s="231">
        <f t="shared" si="408"/>
        <v>4.28</v>
      </c>
    </row>
    <row r="3626" spans="1:7" x14ac:dyDescent="0.2">
      <c r="A3626" s="239" t="s">
        <v>2176</v>
      </c>
      <c r="B3626" s="235" t="s">
        <v>2439</v>
      </c>
      <c r="C3626" s="237" t="s">
        <v>2827</v>
      </c>
      <c r="D3626" s="238" t="s">
        <v>28</v>
      </c>
      <c r="E3626" s="240">
        <v>0.1</v>
      </c>
      <c r="F3626" s="232">
        <f>SUM(G3624:G3625)</f>
        <v>39.700000000000003</v>
      </c>
      <c r="G3626" s="231">
        <f t="shared" si="408"/>
        <v>3.97</v>
      </c>
    </row>
    <row r="3627" spans="1:7" x14ac:dyDescent="0.2">
      <c r="A3627" s="225"/>
      <c r="B3627" s="226"/>
      <c r="C3627" s="227"/>
      <c r="D3627" s="228"/>
      <c r="E3627" s="229"/>
      <c r="F3627" s="232"/>
      <c r="G3627" s="231"/>
    </row>
    <row r="3628" spans="1:7" x14ac:dyDescent="0.2">
      <c r="A3628" s="225"/>
      <c r="B3628" s="226"/>
      <c r="C3628" s="227"/>
      <c r="D3628" s="228"/>
      <c r="E3628" s="229"/>
      <c r="F3628" s="232"/>
      <c r="G3628" s="231"/>
    </row>
    <row r="3629" spans="1:7" ht="31.5" x14ac:dyDescent="0.2">
      <c r="A3629" s="218" t="s">
        <v>1186</v>
      </c>
      <c r="B3629" s="219" t="s">
        <v>3744</v>
      </c>
      <c r="C3629" s="220" t="s">
        <v>895</v>
      </c>
      <c r="D3629" s="221" t="s">
        <v>28</v>
      </c>
      <c r="E3629" s="222">
        <v>1</v>
      </c>
      <c r="F3629" s="223"/>
      <c r="G3629" s="224">
        <f>SUM(G3630:G3633)</f>
        <v>109.09</v>
      </c>
    </row>
    <row r="3630" spans="1:7" ht="22.5" x14ac:dyDescent="0.2">
      <c r="A3630" s="225" t="s">
        <v>2170</v>
      </c>
      <c r="B3630" s="226" t="s">
        <v>2684</v>
      </c>
      <c r="C3630" s="227" t="s">
        <v>2722</v>
      </c>
      <c r="D3630" s="228" t="s">
        <v>28</v>
      </c>
      <c r="E3630" s="229">
        <v>9.4999999999999998E-3</v>
      </c>
      <c r="F3630" s="232">
        <v>12.9</v>
      </c>
      <c r="G3630" s="259">
        <f t="shared" ref="G3630:G3633" si="409">ROUND(E3630*F3630,2)</f>
        <v>0.12</v>
      </c>
    </row>
    <row r="3631" spans="1:7" ht="22.5" x14ac:dyDescent="0.2">
      <c r="A3631" s="225" t="s">
        <v>2173</v>
      </c>
      <c r="B3631" s="226" t="s">
        <v>328</v>
      </c>
      <c r="C3631" s="227" t="s">
        <v>895</v>
      </c>
      <c r="D3631" s="228" t="s">
        <v>28</v>
      </c>
      <c r="E3631" s="229">
        <v>1</v>
      </c>
      <c r="F3631" s="232">
        <v>83.7</v>
      </c>
      <c r="G3631" s="259">
        <f t="shared" si="409"/>
        <v>83.7</v>
      </c>
    </row>
    <row r="3632" spans="1:7" ht="22.5" x14ac:dyDescent="0.2">
      <c r="A3632" s="225" t="s">
        <v>2176</v>
      </c>
      <c r="B3632" s="226" t="s">
        <v>2686</v>
      </c>
      <c r="C3632" s="227" t="s">
        <v>2687</v>
      </c>
      <c r="D3632" s="228" t="s">
        <v>1532</v>
      </c>
      <c r="E3632" s="229">
        <v>0.77449999999999997</v>
      </c>
      <c r="F3632" s="232">
        <v>14.13</v>
      </c>
      <c r="G3632" s="259">
        <f t="shared" si="409"/>
        <v>10.94</v>
      </c>
    </row>
    <row r="3633" spans="1:7" ht="22.5" x14ac:dyDescent="0.2">
      <c r="A3633" s="225" t="s">
        <v>2179</v>
      </c>
      <c r="B3633" s="226" t="s">
        <v>2235</v>
      </c>
      <c r="C3633" s="227" t="s">
        <v>2236</v>
      </c>
      <c r="D3633" s="228" t="s">
        <v>1532</v>
      </c>
      <c r="E3633" s="229">
        <v>0.77449999999999997</v>
      </c>
      <c r="F3633" s="232">
        <v>18.5</v>
      </c>
      <c r="G3633" s="259">
        <f t="shared" si="409"/>
        <v>14.33</v>
      </c>
    </row>
    <row r="3634" spans="1:7" x14ac:dyDescent="0.2">
      <c r="A3634" s="225"/>
      <c r="B3634" s="226"/>
      <c r="C3634" s="227"/>
      <c r="D3634" s="228"/>
      <c r="E3634" s="229"/>
      <c r="F3634" s="232"/>
      <c r="G3634" s="259"/>
    </row>
    <row r="3635" spans="1:7" x14ac:dyDescent="0.2">
      <c r="A3635" s="225"/>
      <c r="B3635" s="226"/>
      <c r="C3635" s="227"/>
      <c r="D3635" s="228"/>
      <c r="E3635" s="229"/>
      <c r="F3635" s="232"/>
      <c r="G3635" s="231"/>
    </row>
    <row r="3636" spans="1:7" ht="31.5" x14ac:dyDescent="0.2">
      <c r="A3636" s="218" t="s">
        <v>1187</v>
      </c>
      <c r="B3636" s="219" t="s">
        <v>2244</v>
      </c>
      <c r="C3636" s="220" t="s">
        <v>896</v>
      </c>
      <c r="D3636" s="221" t="s">
        <v>28</v>
      </c>
      <c r="E3636" s="222">
        <v>1</v>
      </c>
      <c r="F3636" s="223"/>
      <c r="G3636" s="224">
        <f>SUM(G3637:G3640)</f>
        <v>201.15</v>
      </c>
    </row>
    <row r="3637" spans="1:7" ht="22.5" x14ac:dyDescent="0.2">
      <c r="A3637" s="225" t="s">
        <v>2170</v>
      </c>
      <c r="B3637" s="226" t="s">
        <v>2684</v>
      </c>
      <c r="C3637" s="227" t="s">
        <v>2722</v>
      </c>
      <c r="D3637" s="228" t="s">
        <v>28</v>
      </c>
      <c r="E3637" s="229">
        <v>9.4999999999999998E-3</v>
      </c>
      <c r="F3637" s="232">
        <v>12.9</v>
      </c>
      <c r="G3637" s="259">
        <f t="shared" ref="G3637:G3640" si="410">ROUND(E3637*F3637,2)</f>
        <v>0.12</v>
      </c>
    </row>
    <row r="3638" spans="1:7" ht="22.5" x14ac:dyDescent="0.2">
      <c r="A3638" s="225" t="s">
        <v>2173</v>
      </c>
      <c r="B3638" s="226" t="s">
        <v>328</v>
      </c>
      <c r="C3638" s="227" t="s">
        <v>896</v>
      </c>
      <c r="D3638" s="228" t="s">
        <v>28</v>
      </c>
      <c r="E3638" s="229">
        <v>1</v>
      </c>
      <c r="F3638" s="232">
        <v>103.14</v>
      </c>
      <c r="G3638" s="259">
        <f t="shared" si="410"/>
        <v>103.14</v>
      </c>
    </row>
    <row r="3639" spans="1:7" ht="22.5" x14ac:dyDescent="0.2">
      <c r="A3639" s="225" t="s">
        <v>2176</v>
      </c>
      <c r="B3639" s="226" t="s">
        <v>2686</v>
      </c>
      <c r="C3639" s="227" t="s">
        <v>2687</v>
      </c>
      <c r="D3639" s="228" t="s">
        <v>1532</v>
      </c>
      <c r="E3639" s="229">
        <v>3</v>
      </c>
      <c r="F3639" s="232">
        <v>14.13</v>
      </c>
      <c r="G3639" s="259">
        <f t="shared" si="410"/>
        <v>42.39</v>
      </c>
    </row>
    <row r="3640" spans="1:7" ht="22.5" x14ac:dyDescent="0.2">
      <c r="A3640" s="225" t="s">
        <v>2179</v>
      </c>
      <c r="B3640" s="226" t="s">
        <v>2235</v>
      </c>
      <c r="C3640" s="227" t="s">
        <v>2236</v>
      </c>
      <c r="D3640" s="228" t="s">
        <v>1532</v>
      </c>
      <c r="E3640" s="229">
        <v>3</v>
      </c>
      <c r="F3640" s="232">
        <v>18.5</v>
      </c>
      <c r="G3640" s="259">
        <f t="shared" si="410"/>
        <v>55.5</v>
      </c>
    </row>
    <row r="3641" spans="1:7" x14ac:dyDescent="0.2">
      <c r="A3641" s="225"/>
      <c r="B3641" s="226"/>
      <c r="C3641" s="227"/>
      <c r="D3641" s="228"/>
      <c r="E3641" s="229"/>
      <c r="F3641" s="232"/>
      <c r="G3641" s="231"/>
    </row>
    <row r="3642" spans="1:7" x14ac:dyDescent="0.2">
      <c r="A3642" s="225"/>
      <c r="B3642" s="226"/>
      <c r="C3642" s="227"/>
      <c r="D3642" s="228"/>
      <c r="E3642" s="229"/>
      <c r="F3642" s="232"/>
      <c r="G3642" s="231"/>
    </row>
    <row r="3643" spans="1:7" ht="31.5" x14ac:dyDescent="0.2">
      <c r="A3643" s="218" t="s">
        <v>1188</v>
      </c>
      <c r="B3643" s="219" t="s">
        <v>3744</v>
      </c>
      <c r="C3643" s="220" t="s">
        <v>897</v>
      </c>
      <c r="D3643" s="221" t="s">
        <v>28</v>
      </c>
      <c r="E3643" s="222">
        <v>1</v>
      </c>
      <c r="F3643" s="223"/>
      <c r="G3643" s="224">
        <f>SUM(G3644:G3647)</f>
        <v>214.65</v>
      </c>
    </row>
    <row r="3644" spans="1:7" ht="22.5" x14ac:dyDescent="0.2">
      <c r="A3644" s="225" t="s">
        <v>2170</v>
      </c>
      <c r="B3644" s="226" t="s">
        <v>2684</v>
      </c>
      <c r="C3644" s="227" t="s">
        <v>2722</v>
      </c>
      <c r="D3644" s="228" t="s">
        <v>28</v>
      </c>
      <c r="E3644" s="229">
        <v>9.4999999999999998E-3</v>
      </c>
      <c r="F3644" s="232">
        <v>12.9</v>
      </c>
      <c r="G3644" s="259">
        <f t="shared" ref="G3644:G3647" si="411">ROUND(E3644*F3644,2)</f>
        <v>0.12</v>
      </c>
    </row>
    <row r="3645" spans="1:7" ht="22.5" x14ac:dyDescent="0.2">
      <c r="A3645" s="225" t="s">
        <v>2173</v>
      </c>
      <c r="B3645" s="226" t="s">
        <v>328</v>
      </c>
      <c r="C3645" s="227" t="s">
        <v>897</v>
      </c>
      <c r="D3645" s="228" t="s">
        <v>28</v>
      </c>
      <c r="E3645" s="229">
        <v>1</v>
      </c>
      <c r="F3645" s="232">
        <v>189.26</v>
      </c>
      <c r="G3645" s="259">
        <f t="shared" si="411"/>
        <v>189.26</v>
      </c>
    </row>
    <row r="3646" spans="1:7" ht="22.5" x14ac:dyDescent="0.2">
      <c r="A3646" s="225" t="s">
        <v>2176</v>
      </c>
      <c r="B3646" s="226" t="s">
        <v>2686</v>
      </c>
      <c r="C3646" s="227" t="s">
        <v>2687</v>
      </c>
      <c r="D3646" s="228" t="s">
        <v>1532</v>
      </c>
      <c r="E3646" s="229">
        <v>0.77449999999999997</v>
      </c>
      <c r="F3646" s="232">
        <v>14.13</v>
      </c>
      <c r="G3646" s="259">
        <f t="shared" si="411"/>
        <v>10.94</v>
      </c>
    </row>
    <row r="3647" spans="1:7" ht="22.5" x14ac:dyDescent="0.2">
      <c r="A3647" s="225" t="s">
        <v>2179</v>
      </c>
      <c r="B3647" s="226" t="s">
        <v>2235</v>
      </c>
      <c r="C3647" s="227" t="s">
        <v>2236</v>
      </c>
      <c r="D3647" s="228" t="s">
        <v>1532</v>
      </c>
      <c r="E3647" s="229">
        <v>0.77449999999999997</v>
      </c>
      <c r="F3647" s="232">
        <v>18.5</v>
      </c>
      <c r="G3647" s="259">
        <f t="shared" si="411"/>
        <v>14.33</v>
      </c>
    </row>
    <row r="3648" spans="1:7" x14ac:dyDescent="0.2">
      <c r="A3648" s="225"/>
      <c r="B3648" s="226"/>
      <c r="C3648" s="227"/>
      <c r="D3648" s="228"/>
      <c r="E3648" s="229"/>
      <c r="F3648" s="232"/>
      <c r="G3648" s="231"/>
    </row>
    <row r="3649" spans="1:7" x14ac:dyDescent="0.2">
      <c r="A3649" s="225"/>
      <c r="B3649" s="226"/>
      <c r="C3649" s="227"/>
      <c r="D3649" s="228"/>
      <c r="E3649" s="229"/>
      <c r="F3649" s="232"/>
      <c r="G3649" s="231"/>
    </row>
    <row r="3650" spans="1:7" ht="31.5" x14ac:dyDescent="0.2">
      <c r="A3650" s="218" t="s">
        <v>1189</v>
      </c>
      <c r="B3650" s="219" t="s">
        <v>3705</v>
      </c>
      <c r="C3650" s="220" t="s">
        <v>898</v>
      </c>
      <c r="D3650" s="221" t="s">
        <v>28</v>
      </c>
      <c r="E3650" s="222">
        <v>1</v>
      </c>
      <c r="F3650" s="223"/>
      <c r="G3650" s="224">
        <f>SUM(G3651:G3654)</f>
        <v>90.4</v>
      </c>
    </row>
    <row r="3651" spans="1:7" ht="22.5" x14ac:dyDescent="0.2">
      <c r="A3651" s="225" t="s">
        <v>2170</v>
      </c>
      <c r="B3651" s="226" t="s">
        <v>2684</v>
      </c>
      <c r="C3651" s="227" t="s">
        <v>2722</v>
      </c>
      <c r="D3651" s="228" t="s">
        <v>28</v>
      </c>
      <c r="E3651" s="229">
        <v>1.2999999999999999E-2</v>
      </c>
      <c r="F3651" s="232">
        <v>12.9</v>
      </c>
      <c r="G3651" s="259">
        <f t="shared" ref="G3651:G3654" si="412">ROUND(E3651*F3651,2)</f>
        <v>0.17</v>
      </c>
    </row>
    <row r="3652" spans="1:7" ht="22.5" x14ac:dyDescent="0.2">
      <c r="A3652" s="225" t="s">
        <v>2173</v>
      </c>
      <c r="B3652" s="226" t="s">
        <v>328</v>
      </c>
      <c r="C3652" s="227" t="s">
        <v>898</v>
      </c>
      <c r="D3652" s="228" t="s">
        <v>28</v>
      </c>
      <c r="E3652" s="229">
        <v>1</v>
      </c>
      <c r="F3652" s="232">
        <v>83.7</v>
      </c>
      <c r="G3652" s="259">
        <f t="shared" si="412"/>
        <v>83.7</v>
      </c>
    </row>
    <row r="3653" spans="1:7" ht="22.5" x14ac:dyDescent="0.2">
      <c r="A3653" s="225" t="s">
        <v>2176</v>
      </c>
      <c r="B3653" s="226" t="s">
        <v>2686</v>
      </c>
      <c r="C3653" s="227" t="s">
        <v>2687</v>
      </c>
      <c r="D3653" s="228" t="s">
        <v>1532</v>
      </c>
      <c r="E3653" s="229">
        <v>0.2</v>
      </c>
      <c r="F3653" s="232">
        <v>14.13</v>
      </c>
      <c r="G3653" s="259">
        <f t="shared" si="412"/>
        <v>2.83</v>
      </c>
    </row>
    <row r="3654" spans="1:7" ht="22.5" x14ac:dyDescent="0.2">
      <c r="A3654" s="225" t="s">
        <v>2179</v>
      </c>
      <c r="B3654" s="226" t="s">
        <v>2235</v>
      </c>
      <c r="C3654" s="227" t="s">
        <v>2236</v>
      </c>
      <c r="D3654" s="228" t="s">
        <v>1532</v>
      </c>
      <c r="E3654" s="229">
        <v>0.2</v>
      </c>
      <c r="F3654" s="232">
        <v>18.5</v>
      </c>
      <c r="G3654" s="259">
        <f t="shared" si="412"/>
        <v>3.7</v>
      </c>
    </row>
    <row r="3655" spans="1:7" x14ac:dyDescent="0.2">
      <c r="A3655" s="225"/>
      <c r="B3655" s="226"/>
      <c r="C3655" s="227"/>
      <c r="D3655" s="228"/>
      <c r="E3655" s="229"/>
      <c r="F3655" s="232"/>
      <c r="G3655" s="231"/>
    </row>
    <row r="3656" spans="1:7" x14ac:dyDescent="0.2">
      <c r="A3656" s="225"/>
      <c r="B3656" s="226"/>
      <c r="C3656" s="227"/>
      <c r="D3656" s="228"/>
      <c r="E3656" s="229"/>
      <c r="F3656" s="232"/>
      <c r="G3656" s="231"/>
    </row>
    <row r="3657" spans="1:7" ht="52.5" x14ac:dyDescent="0.2">
      <c r="A3657" s="218" t="s">
        <v>1190</v>
      </c>
      <c r="B3657" s="219" t="s">
        <v>2244</v>
      </c>
      <c r="C3657" s="220" t="s">
        <v>899</v>
      </c>
      <c r="D3657" s="221" t="s">
        <v>28</v>
      </c>
      <c r="E3657" s="222">
        <v>1</v>
      </c>
      <c r="F3657" s="223"/>
      <c r="G3657" s="224">
        <f>SUM(G3658:G3661)</f>
        <v>1573.92</v>
      </c>
    </row>
    <row r="3658" spans="1:7" ht="22.5" x14ac:dyDescent="0.2">
      <c r="A3658" s="225" t="s">
        <v>2170</v>
      </c>
      <c r="B3658" s="226" t="s">
        <v>2684</v>
      </c>
      <c r="C3658" s="227" t="s">
        <v>2722</v>
      </c>
      <c r="D3658" s="228" t="s">
        <v>28</v>
      </c>
      <c r="E3658" s="229">
        <v>5.5E-2</v>
      </c>
      <c r="F3658" s="232">
        <v>12.9</v>
      </c>
      <c r="G3658" s="259">
        <f t="shared" ref="G3658:G3661" si="413">ROUND(E3658*F3658,2)</f>
        <v>0.71</v>
      </c>
    </row>
    <row r="3659" spans="1:7" ht="56.25" x14ac:dyDescent="0.2">
      <c r="A3659" s="225" t="s">
        <v>2173</v>
      </c>
      <c r="B3659" s="226" t="s">
        <v>328</v>
      </c>
      <c r="C3659" s="227" t="s">
        <v>899</v>
      </c>
      <c r="D3659" s="228" t="s">
        <v>28</v>
      </c>
      <c r="E3659" s="229">
        <v>1</v>
      </c>
      <c r="F3659" s="232">
        <v>1490</v>
      </c>
      <c r="G3659" s="259">
        <f t="shared" si="413"/>
        <v>1490</v>
      </c>
    </row>
    <row r="3660" spans="1:7" ht="22.5" x14ac:dyDescent="0.2">
      <c r="A3660" s="225" t="s">
        <v>2176</v>
      </c>
      <c r="B3660" s="226" t="s">
        <v>2686</v>
      </c>
      <c r="C3660" s="227" t="s">
        <v>2687</v>
      </c>
      <c r="D3660" s="228" t="s">
        <v>1532</v>
      </c>
      <c r="E3660" s="229">
        <v>2.5499999999999998</v>
      </c>
      <c r="F3660" s="232">
        <v>14.13</v>
      </c>
      <c r="G3660" s="259">
        <f t="shared" si="413"/>
        <v>36.03</v>
      </c>
    </row>
    <row r="3661" spans="1:7" ht="22.5" x14ac:dyDescent="0.2">
      <c r="A3661" s="225" t="s">
        <v>2179</v>
      </c>
      <c r="B3661" s="226" t="s">
        <v>2235</v>
      </c>
      <c r="C3661" s="227" t="s">
        <v>2236</v>
      </c>
      <c r="D3661" s="228" t="s">
        <v>1532</v>
      </c>
      <c r="E3661" s="229">
        <v>2.5499999999999998</v>
      </c>
      <c r="F3661" s="232">
        <v>18.5</v>
      </c>
      <c r="G3661" s="259">
        <f t="shared" si="413"/>
        <v>47.18</v>
      </c>
    </row>
    <row r="3662" spans="1:7" x14ac:dyDescent="0.2">
      <c r="A3662" s="225"/>
      <c r="B3662" s="226"/>
      <c r="C3662" s="227"/>
      <c r="D3662" s="228"/>
      <c r="E3662" s="229"/>
      <c r="F3662" s="232"/>
      <c r="G3662" s="231"/>
    </row>
    <row r="3663" spans="1:7" x14ac:dyDescent="0.2">
      <c r="A3663" s="225"/>
      <c r="B3663" s="226"/>
      <c r="C3663" s="227"/>
      <c r="D3663" s="228"/>
      <c r="E3663" s="229"/>
      <c r="F3663" s="232"/>
      <c r="G3663" s="231"/>
    </row>
    <row r="3664" spans="1:7" ht="63" x14ac:dyDescent="0.2">
      <c r="A3664" s="218" t="s">
        <v>1191</v>
      </c>
      <c r="B3664" s="219" t="s">
        <v>2244</v>
      </c>
      <c r="C3664" s="220" t="s">
        <v>900</v>
      </c>
      <c r="D3664" s="221" t="s">
        <v>28</v>
      </c>
      <c r="E3664" s="222">
        <v>1</v>
      </c>
      <c r="F3664" s="223"/>
      <c r="G3664" s="224">
        <f>SUM(G3665:G3668)</f>
        <v>1573.92</v>
      </c>
    </row>
    <row r="3665" spans="1:7" ht="22.5" x14ac:dyDescent="0.2">
      <c r="A3665" s="225" t="s">
        <v>2170</v>
      </c>
      <c r="B3665" s="226" t="s">
        <v>2684</v>
      </c>
      <c r="C3665" s="227" t="s">
        <v>2722</v>
      </c>
      <c r="D3665" s="228" t="s">
        <v>28</v>
      </c>
      <c r="E3665" s="229">
        <v>5.5E-2</v>
      </c>
      <c r="F3665" s="232">
        <v>12.9</v>
      </c>
      <c r="G3665" s="259">
        <f t="shared" ref="G3665:G3668" si="414">ROUND(E3665*F3665,2)</f>
        <v>0.71</v>
      </c>
    </row>
    <row r="3666" spans="1:7" ht="56.25" x14ac:dyDescent="0.2">
      <c r="A3666" s="225" t="s">
        <v>2173</v>
      </c>
      <c r="B3666" s="226" t="s">
        <v>328</v>
      </c>
      <c r="C3666" s="227" t="s">
        <v>900</v>
      </c>
      <c r="D3666" s="228" t="s">
        <v>28</v>
      </c>
      <c r="E3666" s="229">
        <v>1</v>
      </c>
      <c r="F3666" s="232">
        <v>1490</v>
      </c>
      <c r="G3666" s="259">
        <f t="shared" si="414"/>
        <v>1490</v>
      </c>
    </row>
    <row r="3667" spans="1:7" ht="22.5" x14ac:dyDescent="0.2">
      <c r="A3667" s="225" t="s">
        <v>2176</v>
      </c>
      <c r="B3667" s="226" t="s">
        <v>2686</v>
      </c>
      <c r="C3667" s="227" t="s">
        <v>2687</v>
      </c>
      <c r="D3667" s="228" t="s">
        <v>1532</v>
      </c>
      <c r="E3667" s="229">
        <v>2.5499999999999998</v>
      </c>
      <c r="F3667" s="232">
        <v>14.13</v>
      </c>
      <c r="G3667" s="259">
        <f t="shared" si="414"/>
        <v>36.03</v>
      </c>
    </row>
    <row r="3668" spans="1:7" ht="22.5" x14ac:dyDescent="0.2">
      <c r="A3668" s="225" t="s">
        <v>2179</v>
      </c>
      <c r="B3668" s="226" t="s">
        <v>2235</v>
      </c>
      <c r="C3668" s="227" t="s">
        <v>2236</v>
      </c>
      <c r="D3668" s="228" t="s">
        <v>1532</v>
      </c>
      <c r="E3668" s="229">
        <v>2.5499999999999998</v>
      </c>
      <c r="F3668" s="232">
        <v>18.5</v>
      </c>
      <c r="G3668" s="259">
        <f t="shared" si="414"/>
        <v>47.18</v>
      </c>
    </row>
    <row r="3669" spans="1:7" x14ac:dyDescent="0.2">
      <c r="A3669" s="225"/>
      <c r="B3669" s="226"/>
      <c r="C3669" s="227"/>
      <c r="D3669" s="228"/>
      <c r="E3669" s="229"/>
      <c r="F3669" s="232"/>
      <c r="G3669" s="231"/>
    </row>
    <row r="3670" spans="1:7" x14ac:dyDescent="0.2">
      <c r="A3670" s="225"/>
      <c r="B3670" s="226"/>
      <c r="C3670" s="227"/>
      <c r="D3670" s="228"/>
      <c r="E3670" s="229"/>
      <c r="F3670" s="232"/>
      <c r="G3670" s="231"/>
    </row>
    <row r="3671" spans="1:7" ht="42" x14ac:dyDescent="0.2">
      <c r="A3671" s="218" t="s">
        <v>1192</v>
      </c>
      <c r="B3671" s="219" t="s">
        <v>3745</v>
      </c>
      <c r="C3671" s="220" t="s">
        <v>756</v>
      </c>
      <c r="D3671" s="221" t="s">
        <v>28</v>
      </c>
      <c r="E3671" s="222">
        <v>1</v>
      </c>
      <c r="F3671" s="223"/>
      <c r="G3671" s="224">
        <f>SUM(G3672:G3675)</f>
        <v>661.46999999999991</v>
      </c>
    </row>
    <row r="3672" spans="1:7" ht="22.5" x14ac:dyDescent="0.2">
      <c r="A3672" s="225" t="s">
        <v>2170</v>
      </c>
      <c r="B3672" s="226" t="s">
        <v>2684</v>
      </c>
      <c r="C3672" s="227" t="s">
        <v>2722</v>
      </c>
      <c r="D3672" s="228" t="s">
        <v>28</v>
      </c>
      <c r="E3672" s="229">
        <v>0.02</v>
      </c>
      <c r="F3672" s="232">
        <v>12.9</v>
      </c>
      <c r="G3672" s="259">
        <f t="shared" ref="G3672:G3675" si="415">ROUND(E3672*F3672,2)</f>
        <v>0.26</v>
      </c>
    </row>
    <row r="3673" spans="1:7" ht="33.75" x14ac:dyDescent="0.2">
      <c r="A3673" s="225" t="s">
        <v>2173</v>
      </c>
      <c r="B3673" s="226" t="s">
        <v>328</v>
      </c>
      <c r="C3673" s="227" t="s">
        <v>756</v>
      </c>
      <c r="D3673" s="228" t="s">
        <v>28</v>
      </c>
      <c r="E3673" s="229">
        <v>1</v>
      </c>
      <c r="F3673" s="232">
        <v>640</v>
      </c>
      <c r="G3673" s="259">
        <f t="shared" si="415"/>
        <v>640</v>
      </c>
    </row>
    <row r="3674" spans="1:7" ht="22.5" x14ac:dyDescent="0.2">
      <c r="A3674" s="225" t="s">
        <v>2176</v>
      </c>
      <c r="B3674" s="226" t="s">
        <v>2686</v>
      </c>
      <c r="C3674" s="227" t="s">
        <v>2687</v>
      </c>
      <c r="D3674" s="228" t="s">
        <v>1532</v>
      </c>
      <c r="E3674" s="229">
        <v>0.65</v>
      </c>
      <c r="F3674" s="232">
        <v>14.13</v>
      </c>
      <c r="G3674" s="259">
        <f t="shared" si="415"/>
        <v>9.18</v>
      </c>
    </row>
    <row r="3675" spans="1:7" ht="22.5" x14ac:dyDescent="0.2">
      <c r="A3675" s="225" t="s">
        <v>2179</v>
      </c>
      <c r="B3675" s="226" t="s">
        <v>2235</v>
      </c>
      <c r="C3675" s="227" t="s">
        <v>2236</v>
      </c>
      <c r="D3675" s="228" t="s">
        <v>1532</v>
      </c>
      <c r="E3675" s="229">
        <v>0.65</v>
      </c>
      <c r="F3675" s="232">
        <v>18.5</v>
      </c>
      <c r="G3675" s="259">
        <f t="shared" si="415"/>
        <v>12.03</v>
      </c>
    </row>
    <row r="3676" spans="1:7" x14ac:dyDescent="0.2">
      <c r="A3676" s="225"/>
      <c r="B3676" s="226"/>
      <c r="C3676" s="227"/>
      <c r="D3676" s="228"/>
      <c r="E3676" s="229"/>
      <c r="F3676" s="232"/>
      <c r="G3676" s="231"/>
    </row>
    <row r="3677" spans="1:7" x14ac:dyDescent="0.2">
      <c r="A3677" s="225"/>
      <c r="B3677" s="226"/>
      <c r="C3677" s="227"/>
      <c r="D3677" s="228"/>
      <c r="E3677" s="229"/>
      <c r="F3677" s="232"/>
      <c r="G3677" s="231"/>
    </row>
    <row r="3678" spans="1:7" ht="42" x14ac:dyDescent="0.2">
      <c r="A3678" s="218" t="s">
        <v>1193</v>
      </c>
      <c r="B3678" s="219" t="s">
        <v>3746</v>
      </c>
      <c r="C3678" s="220" t="s">
        <v>757</v>
      </c>
      <c r="D3678" s="221" t="s">
        <v>28</v>
      </c>
      <c r="E3678" s="222">
        <v>1</v>
      </c>
      <c r="F3678" s="223"/>
      <c r="G3678" s="224">
        <f>SUM(G3679:G3682)</f>
        <v>711.46999999999991</v>
      </c>
    </row>
    <row r="3679" spans="1:7" ht="22.5" x14ac:dyDescent="0.2">
      <c r="A3679" s="225" t="s">
        <v>2170</v>
      </c>
      <c r="B3679" s="226" t="s">
        <v>2684</v>
      </c>
      <c r="C3679" s="227" t="s">
        <v>2722</v>
      </c>
      <c r="D3679" s="228" t="s">
        <v>28</v>
      </c>
      <c r="E3679" s="229">
        <v>0.02</v>
      </c>
      <c r="F3679" s="232">
        <v>12.9</v>
      </c>
      <c r="G3679" s="259">
        <f t="shared" ref="G3679:G3682" si="416">ROUND(E3679*F3679,2)</f>
        <v>0.26</v>
      </c>
    </row>
    <row r="3680" spans="1:7" ht="33.75" x14ac:dyDescent="0.2">
      <c r="A3680" s="225" t="s">
        <v>2173</v>
      </c>
      <c r="B3680" s="226" t="s">
        <v>328</v>
      </c>
      <c r="C3680" s="227" t="s">
        <v>757</v>
      </c>
      <c r="D3680" s="228" t="s">
        <v>28</v>
      </c>
      <c r="E3680" s="229">
        <v>1</v>
      </c>
      <c r="F3680" s="232">
        <v>690</v>
      </c>
      <c r="G3680" s="259">
        <f t="shared" si="416"/>
        <v>690</v>
      </c>
    </row>
    <row r="3681" spans="1:7" ht="22.5" x14ac:dyDescent="0.2">
      <c r="A3681" s="225" t="s">
        <v>2176</v>
      </c>
      <c r="B3681" s="226" t="s">
        <v>2686</v>
      </c>
      <c r="C3681" s="227" t="s">
        <v>2687</v>
      </c>
      <c r="D3681" s="228" t="s">
        <v>1532</v>
      </c>
      <c r="E3681" s="229">
        <v>0.65</v>
      </c>
      <c r="F3681" s="232">
        <v>14.13</v>
      </c>
      <c r="G3681" s="259">
        <f t="shared" si="416"/>
        <v>9.18</v>
      </c>
    </row>
    <row r="3682" spans="1:7" ht="22.5" x14ac:dyDescent="0.2">
      <c r="A3682" s="225" t="s">
        <v>2179</v>
      </c>
      <c r="B3682" s="226" t="s">
        <v>2235</v>
      </c>
      <c r="C3682" s="227" t="s">
        <v>2236</v>
      </c>
      <c r="D3682" s="228" t="s">
        <v>1532</v>
      </c>
      <c r="E3682" s="229">
        <v>0.65</v>
      </c>
      <c r="F3682" s="232">
        <v>18.5</v>
      </c>
      <c r="G3682" s="259">
        <f t="shared" si="416"/>
        <v>12.03</v>
      </c>
    </row>
    <row r="3683" spans="1:7" x14ac:dyDescent="0.2">
      <c r="A3683" s="225"/>
      <c r="B3683" s="226"/>
      <c r="C3683" s="227"/>
      <c r="D3683" s="228"/>
      <c r="E3683" s="229"/>
      <c r="F3683" s="232"/>
      <c r="G3683" s="231"/>
    </row>
    <row r="3684" spans="1:7" x14ac:dyDescent="0.2">
      <c r="A3684" s="225"/>
      <c r="B3684" s="226"/>
      <c r="C3684" s="227"/>
      <c r="D3684" s="228"/>
      <c r="E3684" s="229"/>
      <c r="F3684" s="232"/>
      <c r="G3684" s="231"/>
    </row>
    <row r="3685" spans="1:7" ht="52.5" x14ac:dyDescent="0.2">
      <c r="A3685" s="218" t="s">
        <v>1194</v>
      </c>
      <c r="B3685" s="219" t="s">
        <v>2244</v>
      </c>
      <c r="C3685" s="220" t="s">
        <v>758</v>
      </c>
      <c r="D3685" s="221" t="s">
        <v>28</v>
      </c>
      <c r="E3685" s="222">
        <v>1</v>
      </c>
      <c r="F3685" s="223"/>
      <c r="G3685" s="224">
        <f>SUM(G3686:G3689)</f>
        <v>314.63</v>
      </c>
    </row>
    <row r="3686" spans="1:7" ht="22.5" x14ac:dyDescent="0.2">
      <c r="A3686" s="225" t="s">
        <v>2170</v>
      </c>
      <c r="B3686" s="226" t="s">
        <v>2684</v>
      </c>
      <c r="C3686" s="227" t="s">
        <v>2722</v>
      </c>
      <c r="D3686" s="228" t="s">
        <v>28</v>
      </c>
      <c r="E3686" s="229">
        <v>3.3000000000000002E-2</v>
      </c>
      <c r="F3686" s="232">
        <v>12.9</v>
      </c>
      <c r="G3686" s="259">
        <f t="shared" ref="G3686:G3689" si="417">ROUND(E3686*F3686,2)</f>
        <v>0.43</v>
      </c>
    </row>
    <row r="3687" spans="1:7" ht="45" x14ac:dyDescent="0.2">
      <c r="A3687" s="225" t="s">
        <v>2173</v>
      </c>
      <c r="B3687" s="226" t="s">
        <v>328</v>
      </c>
      <c r="C3687" s="227" t="s">
        <v>758</v>
      </c>
      <c r="D3687" s="228" t="s">
        <v>28</v>
      </c>
      <c r="E3687" s="229">
        <v>1</v>
      </c>
      <c r="F3687" s="232">
        <v>279.93</v>
      </c>
      <c r="G3687" s="259">
        <f t="shared" si="417"/>
        <v>279.93</v>
      </c>
    </row>
    <row r="3688" spans="1:7" ht="22.5" x14ac:dyDescent="0.2">
      <c r="A3688" s="225" t="s">
        <v>2176</v>
      </c>
      <c r="B3688" s="226" t="s">
        <v>2686</v>
      </c>
      <c r="C3688" s="227" t="s">
        <v>2687</v>
      </c>
      <c r="D3688" s="228" t="s">
        <v>1532</v>
      </c>
      <c r="E3688" s="229">
        <v>1.05</v>
      </c>
      <c r="F3688" s="232">
        <v>14.13</v>
      </c>
      <c r="G3688" s="259">
        <f t="shared" si="417"/>
        <v>14.84</v>
      </c>
    </row>
    <row r="3689" spans="1:7" ht="22.5" x14ac:dyDescent="0.2">
      <c r="A3689" s="225" t="s">
        <v>2179</v>
      </c>
      <c r="B3689" s="226" t="s">
        <v>2235</v>
      </c>
      <c r="C3689" s="227" t="s">
        <v>2236</v>
      </c>
      <c r="D3689" s="228" t="s">
        <v>1532</v>
      </c>
      <c r="E3689" s="229">
        <v>1.05</v>
      </c>
      <c r="F3689" s="232">
        <v>18.5</v>
      </c>
      <c r="G3689" s="259">
        <f t="shared" si="417"/>
        <v>19.43</v>
      </c>
    </row>
    <row r="3690" spans="1:7" x14ac:dyDescent="0.2">
      <c r="A3690" s="225"/>
      <c r="B3690" s="226"/>
      <c r="C3690" s="227"/>
      <c r="D3690" s="228"/>
      <c r="E3690" s="229"/>
      <c r="F3690" s="232"/>
      <c r="G3690" s="231"/>
    </row>
    <row r="3691" spans="1:7" x14ac:dyDescent="0.2">
      <c r="A3691" s="225"/>
      <c r="B3691" s="226"/>
      <c r="C3691" s="227"/>
      <c r="D3691" s="228"/>
      <c r="E3691" s="229"/>
      <c r="F3691" s="232"/>
      <c r="G3691" s="231"/>
    </row>
    <row r="3692" spans="1:7" ht="52.5" x14ac:dyDescent="0.2">
      <c r="A3692" s="218" t="s">
        <v>1195</v>
      </c>
      <c r="B3692" s="219" t="s">
        <v>3747</v>
      </c>
      <c r="C3692" s="220" t="s">
        <v>759</v>
      </c>
      <c r="D3692" s="221" t="s">
        <v>28</v>
      </c>
      <c r="E3692" s="222">
        <v>1</v>
      </c>
      <c r="F3692" s="223"/>
      <c r="G3692" s="224">
        <f>SUM(G3693:G3695)</f>
        <v>131.09</v>
      </c>
    </row>
    <row r="3693" spans="1:7" ht="45" x14ac:dyDescent="0.2">
      <c r="A3693" s="225" t="s">
        <v>2170</v>
      </c>
      <c r="B3693" s="226" t="s">
        <v>328</v>
      </c>
      <c r="C3693" s="227" t="s">
        <v>759</v>
      </c>
      <c r="D3693" s="228" t="s">
        <v>28</v>
      </c>
      <c r="E3693" s="229">
        <v>1</v>
      </c>
      <c r="F3693" s="232">
        <v>124</v>
      </c>
      <c r="G3693" s="259">
        <f t="shared" ref="G3693:G3695" si="418">ROUND(E3693*F3693,2)</f>
        <v>124</v>
      </c>
    </row>
    <row r="3694" spans="1:7" x14ac:dyDescent="0.2">
      <c r="A3694" s="225" t="s">
        <v>2173</v>
      </c>
      <c r="B3694" s="226" t="s">
        <v>2443</v>
      </c>
      <c r="C3694" s="227" t="s">
        <v>2444</v>
      </c>
      <c r="D3694" s="228" t="s">
        <v>1532</v>
      </c>
      <c r="E3694" s="229">
        <v>0.24</v>
      </c>
      <c r="F3694" s="232">
        <v>17.079999999999998</v>
      </c>
      <c r="G3694" s="259">
        <f t="shared" si="418"/>
        <v>4.0999999999999996</v>
      </c>
    </row>
    <row r="3695" spans="1:7" x14ac:dyDescent="0.2">
      <c r="A3695" s="225" t="s">
        <v>2176</v>
      </c>
      <c r="B3695" s="226" t="s">
        <v>2174</v>
      </c>
      <c r="C3695" s="227" t="s">
        <v>2175</v>
      </c>
      <c r="D3695" s="228" t="s">
        <v>1532</v>
      </c>
      <c r="E3695" s="229">
        <v>0.24</v>
      </c>
      <c r="F3695" s="232">
        <v>12.45</v>
      </c>
      <c r="G3695" s="259">
        <f t="shared" si="418"/>
        <v>2.99</v>
      </c>
    </row>
    <row r="3696" spans="1:7" x14ac:dyDescent="0.2">
      <c r="A3696" s="225"/>
      <c r="B3696" s="226"/>
      <c r="C3696" s="227"/>
      <c r="D3696" s="228"/>
      <c r="E3696" s="229"/>
      <c r="F3696" s="232"/>
      <c r="G3696" s="231"/>
    </row>
    <row r="3697" spans="1:7" x14ac:dyDescent="0.2">
      <c r="A3697" s="225"/>
      <c r="B3697" s="226"/>
      <c r="C3697" s="227"/>
      <c r="D3697" s="228"/>
      <c r="E3697" s="229"/>
      <c r="F3697" s="232"/>
      <c r="G3697" s="231"/>
    </row>
    <row r="3698" spans="1:7" ht="63" x14ac:dyDescent="0.2">
      <c r="A3698" s="218" t="s">
        <v>1196</v>
      </c>
      <c r="B3698" s="219" t="s">
        <v>2244</v>
      </c>
      <c r="C3698" s="220" t="s">
        <v>760</v>
      </c>
      <c r="D3698" s="221" t="s">
        <v>28</v>
      </c>
      <c r="E3698" s="222">
        <v>1</v>
      </c>
      <c r="F3698" s="223"/>
      <c r="G3698" s="224">
        <f>SUM(G3699:G3703)</f>
        <v>859.61</v>
      </c>
    </row>
    <row r="3699" spans="1:7" x14ac:dyDescent="0.2">
      <c r="A3699" s="225" t="s">
        <v>2170</v>
      </c>
      <c r="B3699" s="226" t="s">
        <v>328</v>
      </c>
      <c r="C3699" s="227" t="s">
        <v>3748</v>
      </c>
      <c r="D3699" s="228" t="s">
        <v>28</v>
      </c>
      <c r="E3699" s="229">
        <v>1</v>
      </c>
      <c r="F3699" s="232">
        <v>69.989999999999995</v>
      </c>
      <c r="G3699" s="259">
        <f t="shared" ref="G3699:G3703" si="419">ROUND(E3699*F3699,2)</f>
        <v>69.989999999999995</v>
      </c>
    </row>
    <row r="3700" spans="1:7" ht="22.5" x14ac:dyDescent="0.2">
      <c r="A3700" s="225" t="s">
        <v>2173</v>
      </c>
      <c r="B3700" s="226" t="s">
        <v>2686</v>
      </c>
      <c r="C3700" s="227" t="s">
        <v>2687</v>
      </c>
      <c r="D3700" s="228" t="s">
        <v>1532</v>
      </c>
      <c r="E3700" s="229">
        <v>3</v>
      </c>
      <c r="F3700" s="232">
        <v>14.13</v>
      </c>
      <c r="G3700" s="259">
        <f t="shared" si="419"/>
        <v>42.39</v>
      </c>
    </row>
    <row r="3701" spans="1:7" ht="22.5" x14ac:dyDescent="0.2">
      <c r="A3701" s="225" t="s">
        <v>2176</v>
      </c>
      <c r="B3701" s="226" t="s">
        <v>2235</v>
      </c>
      <c r="C3701" s="227" t="s">
        <v>2236</v>
      </c>
      <c r="D3701" s="228" t="s">
        <v>1532</v>
      </c>
      <c r="E3701" s="229">
        <v>1.5</v>
      </c>
      <c r="F3701" s="232">
        <v>18.5</v>
      </c>
      <c r="G3701" s="259">
        <f t="shared" si="419"/>
        <v>27.75</v>
      </c>
    </row>
    <row r="3702" spans="1:7" ht="22.5" x14ac:dyDescent="0.2">
      <c r="A3702" s="225" t="s">
        <v>2179</v>
      </c>
      <c r="B3702" s="226" t="s">
        <v>2975</v>
      </c>
      <c r="C3702" s="227" t="s">
        <v>2976</v>
      </c>
      <c r="D3702" s="228" t="s">
        <v>1532</v>
      </c>
      <c r="E3702" s="229">
        <v>1.5</v>
      </c>
      <c r="F3702" s="232">
        <v>38.67</v>
      </c>
      <c r="G3702" s="231">
        <f t="shared" si="419"/>
        <v>58.01</v>
      </c>
    </row>
    <row r="3703" spans="1:7" ht="33.75" x14ac:dyDescent="0.2">
      <c r="A3703" s="225" t="s">
        <v>2182</v>
      </c>
      <c r="B3703" s="226" t="s">
        <v>1192</v>
      </c>
      <c r="C3703" s="227" t="s">
        <v>756</v>
      </c>
      <c r="D3703" s="228" t="s">
        <v>28</v>
      </c>
      <c r="E3703" s="229">
        <v>1</v>
      </c>
      <c r="F3703" s="232">
        <v>661.47</v>
      </c>
      <c r="G3703" s="231">
        <f t="shared" si="419"/>
        <v>661.47</v>
      </c>
    </row>
    <row r="3704" spans="1:7" x14ac:dyDescent="0.2">
      <c r="A3704" s="225"/>
      <c r="B3704" s="226"/>
      <c r="C3704" s="227"/>
      <c r="D3704" s="228"/>
      <c r="E3704" s="229"/>
      <c r="F3704" s="232"/>
      <c r="G3704" s="231"/>
    </row>
    <row r="3705" spans="1:7" x14ac:dyDescent="0.2">
      <c r="A3705" s="225"/>
      <c r="B3705" s="226"/>
      <c r="C3705" s="227"/>
      <c r="D3705" s="228"/>
      <c r="E3705" s="229"/>
      <c r="F3705" s="232"/>
      <c r="G3705" s="231"/>
    </row>
    <row r="3706" spans="1:7" ht="42" x14ac:dyDescent="0.2">
      <c r="A3706" s="218" t="s">
        <v>1244</v>
      </c>
      <c r="B3706" s="219" t="s">
        <v>2244</v>
      </c>
      <c r="C3706" s="220" t="s">
        <v>1199</v>
      </c>
      <c r="D3706" s="221" t="s">
        <v>28</v>
      </c>
      <c r="E3706" s="222">
        <v>1</v>
      </c>
      <c r="F3706" s="223"/>
      <c r="G3706" s="224">
        <f>SUM(G3707:G3711)</f>
        <v>2744.28</v>
      </c>
    </row>
    <row r="3707" spans="1:7" ht="22.5" x14ac:dyDescent="0.2">
      <c r="A3707" s="225" t="s">
        <v>2170</v>
      </c>
      <c r="B3707" s="226" t="s">
        <v>2686</v>
      </c>
      <c r="C3707" s="227" t="s">
        <v>2687</v>
      </c>
      <c r="D3707" s="228" t="s">
        <v>1532</v>
      </c>
      <c r="E3707" s="229">
        <v>48</v>
      </c>
      <c r="F3707" s="232">
        <v>14.13</v>
      </c>
      <c r="G3707" s="259">
        <f t="shared" ref="G3707:G3711" si="420">ROUND(E3707*F3707,2)</f>
        <v>678.24</v>
      </c>
    </row>
    <row r="3708" spans="1:7" ht="22.5" x14ac:dyDescent="0.2">
      <c r="A3708" s="225" t="s">
        <v>2173</v>
      </c>
      <c r="B3708" s="226" t="s">
        <v>2235</v>
      </c>
      <c r="C3708" s="227" t="s">
        <v>2236</v>
      </c>
      <c r="D3708" s="228" t="s">
        <v>1532</v>
      </c>
      <c r="E3708" s="229">
        <v>24</v>
      </c>
      <c r="F3708" s="232">
        <v>18.5</v>
      </c>
      <c r="G3708" s="259">
        <f t="shared" si="420"/>
        <v>444</v>
      </c>
    </row>
    <row r="3709" spans="1:7" x14ac:dyDescent="0.2">
      <c r="A3709" s="225" t="s">
        <v>2176</v>
      </c>
      <c r="B3709" s="235" t="s">
        <v>2171</v>
      </c>
      <c r="C3709" s="237" t="s">
        <v>2172</v>
      </c>
      <c r="D3709" s="238" t="s">
        <v>1532</v>
      </c>
      <c r="E3709" s="240">
        <v>24</v>
      </c>
      <c r="F3709" s="232">
        <v>19.11</v>
      </c>
      <c r="G3709" s="231">
        <f t="shared" si="420"/>
        <v>458.64</v>
      </c>
    </row>
    <row r="3710" spans="1:7" ht="22.5" x14ac:dyDescent="0.2">
      <c r="A3710" s="225" t="s">
        <v>2179</v>
      </c>
      <c r="B3710" s="235" t="s">
        <v>2971</v>
      </c>
      <c r="C3710" s="237" t="s">
        <v>2972</v>
      </c>
      <c r="D3710" s="238" t="s">
        <v>1532</v>
      </c>
      <c r="E3710" s="240">
        <v>48</v>
      </c>
      <c r="F3710" s="232">
        <v>14.57</v>
      </c>
      <c r="G3710" s="231">
        <f t="shared" si="420"/>
        <v>699.36</v>
      </c>
    </row>
    <row r="3711" spans="1:7" ht="22.5" x14ac:dyDescent="0.2">
      <c r="A3711" s="225" t="s">
        <v>2182</v>
      </c>
      <c r="B3711" s="226" t="s">
        <v>2975</v>
      </c>
      <c r="C3711" s="227" t="s">
        <v>2976</v>
      </c>
      <c r="D3711" s="228" t="s">
        <v>1532</v>
      </c>
      <c r="E3711" s="229">
        <v>12</v>
      </c>
      <c r="F3711" s="232">
        <v>38.67</v>
      </c>
      <c r="G3711" s="231">
        <f t="shared" si="420"/>
        <v>464.04</v>
      </c>
    </row>
    <row r="3712" spans="1:7" x14ac:dyDescent="0.2">
      <c r="A3712" s="225"/>
      <c r="B3712" s="226"/>
      <c r="C3712" s="227"/>
      <c r="D3712" s="228"/>
      <c r="E3712" s="229"/>
      <c r="F3712" s="232"/>
      <c r="G3712" s="231"/>
    </row>
    <row r="3713" spans="1:7" x14ac:dyDescent="0.2">
      <c r="A3713" s="291"/>
      <c r="B3713" s="292"/>
      <c r="C3713" s="293"/>
      <c r="D3713" s="294"/>
      <c r="E3713" s="295"/>
      <c r="F3713" s="296"/>
      <c r="G3713" s="297"/>
    </row>
    <row r="3714" spans="1:7" x14ac:dyDescent="0.2">
      <c r="A3714" s="298"/>
      <c r="B3714" s="299"/>
      <c r="C3714" s="300"/>
      <c r="D3714" s="299"/>
      <c r="E3714" s="301"/>
      <c r="F3714" s="302"/>
      <c r="G3714" s="302"/>
    </row>
    <row r="3715" spans="1:7" x14ac:dyDescent="0.2">
      <c r="A3715" s="298"/>
      <c r="B3715" s="299"/>
      <c r="C3715" s="300"/>
      <c r="D3715" s="299"/>
      <c r="E3715" s="374" t="s">
        <v>3749</v>
      </c>
      <c r="F3715" s="374"/>
      <c r="G3715" s="374"/>
    </row>
    <row r="3716" spans="1:7" x14ac:dyDescent="0.2">
      <c r="A3716" s="298"/>
      <c r="B3716" s="299"/>
      <c r="C3716" s="300"/>
      <c r="D3716" s="299"/>
      <c r="E3716" s="301"/>
      <c r="F3716" s="302"/>
      <c r="G3716" s="302"/>
    </row>
    <row r="3717" spans="1:7" x14ac:dyDescent="0.2">
      <c r="A3717" s="298"/>
      <c r="B3717" s="299"/>
      <c r="C3717" s="300"/>
      <c r="D3717" s="299"/>
      <c r="E3717" s="301"/>
      <c r="F3717" s="302"/>
      <c r="G3717" s="302"/>
    </row>
    <row r="3718" spans="1:7" x14ac:dyDescent="0.2">
      <c r="A3718" s="298"/>
      <c r="B3718" s="299"/>
      <c r="C3718" s="300"/>
      <c r="D3718" s="299"/>
      <c r="E3718" s="301"/>
      <c r="F3718" s="302"/>
      <c r="G3718" s="302"/>
    </row>
    <row r="3719" spans="1:7" x14ac:dyDescent="0.2">
      <c r="A3719" s="298"/>
      <c r="B3719" s="299"/>
      <c r="C3719" s="300"/>
      <c r="D3719" s="299"/>
      <c r="E3719" s="301"/>
      <c r="F3719" s="302"/>
      <c r="G3719" s="302"/>
    </row>
    <row r="3720" spans="1:7" x14ac:dyDescent="0.2">
      <c r="A3720" s="298"/>
      <c r="B3720" s="299"/>
      <c r="C3720" s="300"/>
      <c r="D3720" s="299"/>
      <c r="E3720" s="301"/>
      <c r="F3720" s="302"/>
      <c r="G3720" s="302"/>
    </row>
    <row r="3721" spans="1:7" x14ac:dyDescent="0.2">
      <c r="A3721" s="204"/>
      <c r="C3721" s="204"/>
      <c r="E3721" s="204"/>
      <c r="F3721" s="204"/>
      <c r="G3721" s="204"/>
    </row>
    <row r="3722" spans="1:7" x14ac:dyDescent="0.2">
      <c r="A3722" s="204"/>
      <c r="C3722" s="204"/>
      <c r="E3722" s="204"/>
      <c r="F3722" s="204"/>
      <c r="G3722" s="204"/>
    </row>
    <row r="3723" spans="1:7" x14ac:dyDescent="0.2">
      <c r="A3723" s="204"/>
      <c r="C3723" s="204"/>
      <c r="E3723" s="204"/>
      <c r="F3723" s="204"/>
      <c r="G3723" s="204"/>
    </row>
    <row r="3724" spans="1:7" x14ac:dyDescent="0.2">
      <c r="A3724" s="204"/>
      <c r="C3724" s="204"/>
      <c r="E3724" s="204"/>
      <c r="F3724" s="204"/>
      <c r="G3724" s="204"/>
    </row>
    <row r="3725" spans="1:7" x14ac:dyDescent="0.2">
      <c r="A3725" s="204"/>
      <c r="C3725" s="204"/>
      <c r="E3725" s="204"/>
      <c r="F3725" s="204"/>
      <c r="G3725" s="204"/>
    </row>
    <row r="3726" spans="1:7" x14ac:dyDescent="0.2">
      <c r="A3726" s="204"/>
      <c r="C3726" s="204"/>
      <c r="E3726" s="204"/>
      <c r="F3726" s="204"/>
      <c r="G3726" s="204"/>
    </row>
    <row r="3727" spans="1:7" x14ac:dyDescent="0.2">
      <c r="A3727" s="204"/>
      <c r="C3727" s="204"/>
      <c r="E3727" s="204"/>
      <c r="F3727" s="204"/>
      <c r="G3727" s="204"/>
    </row>
    <row r="3728" spans="1:7" x14ac:dyDescent="0.2">
      <c r="A3728" s="204"/>
      <c r="C3728" s="204"/>
      <c r="E3728" s="204"/>
      <c r="F3728" s="204"/>
      <c r="G3728" s="204"/>
    </row>
    <row r="3729" spans="1:7" x14ac:dyDescent="0.2">
      <c r="A3729" s="204"/>
      <c r="C3729" s="204"/>
      <c r="E3729" s="204"/>
      <c r="F3729" s="204"/>
      <c r="G3729" s="204"/>
    </row>
    <row r="3730" spans="1:7" x14ac:dyDescent="0.2">
      <c r="A3730" s="204"/>
      <c r="C3730" s="204"/>
      <c r="E3730" s="204"/>
      <c r="F3730" s="204"/>
      <c r="G3730" s="204"/>
    </row>
    <row r="3731" spans="1:7" x14ac:dyDescent="0.2">
      <c r="A3731" s="204"/>
      <c r="C3731" s="204"/>
      <c r="E3731" s="204"/>
      <c r="F3731" s="204"/>
      <c r="G3731" s="204"/>
    </row>
    <row r="3732" spans="1:7" x14ac:dyDescent="0.2">
      <c r="A3732" s="204"/>
      <c r="C3732" s="204"/>
      <c r="E3732" s="204"/>
      <c r="F3732" s="204"/>
      <c r="G3732" s="204"/>
    </row>
    <row r="3733" spans="1:7" x14ac:dyDescent="0.2">
      <c r="A3733" s="204"/>
      <c r="C3733" s="204"/>
      <c r="E3733" s="204"/>
      <c r="F3733" s="204"/>
      <c r="G3733" s="204"/>
    </row>
    <row r="3734" spans="1:7" x14ac:dyDescent="0.2">
      <c r="A3734" s="204"/>
      <c r="C3734" s="204"/>
      <c r="E3734" s="204"/>
      <c r="F3734" s="204"/>
      <c r="G3734" s="204"/>
    </row>
    <row r="3735" spans="1:7" x14ac:dyDescent="0.2">
      <c r="A3735" s="204"/>
      <c r="C3735" s="204"/>
      <c r="E3735" s="204"/>
      <c r="F3735" s="204"/>
      <c r="G3735" s="204"/>
    </row>
    <row r="3736" spans="1:7" x14ac:dyDescent="0.2">
      <c r="A3736" s="204"/>
      <c r="C3736" s="204"/>
      <c r="E3736" s="204"/>
      <c r="F3736" s="204"/>
      <c r="G3736" s="204"/>
    </row>
    <row r="3737" spans="1:7" x14ac:dyDescent="0.2">
      <c r="A3737" s="204"/>
      <c r="C3737" s="204"/>
      <c r="E3737" s="204"/>
      <c r="F3737" s="204"/>
      <c r="G3737" s="204"/>
    </row>
    <row r="3738" spans="1:7" x14ac:dyDescent="0.2">
      <c r="A3738" s="204"/>
      <c r="C3738" s="204"/>
      <c r="E3738" s="204"/>
      <c r="F3738" s="204"/>
      <c r="G3738" s="204"/>
    </row>
    <row r="3739" spans="1:7" x14ac:dyDescent="0.2">
      <c r="A3739" s="204"/>
      <c r="C3739" s="204"/>
      <c r="E3739" s="204"/>
      <c r="F3739" s="204"/>
      <c r="G3739" s="204"/>
    </row>
    <row r="3740" spans="1:7" x14ac:dyDescent="0.2">
      <c r="A3740" s="204"/>
      <c r="C3740" s="204"/>
      <c r="E3740" s="204"/>
      <c r="F3740" s="204"/>
      <c r="G3740" s="204"/>
    </row>
    <row r="3741" spans="1:7" x14ac:dyDescent="0.2">
      <c r="A3741" s="204"/>
      <c r="C3741" s="204"/>
      <c r="E3741" s="204"/>
      <c r="F3741" s="204"/>
      <c r="G3741" s="204"/>
    </row>
    <row r="3742" spans="1:7" x14ac:dyDescent="0.2">
      <c r="A3742" s="204"/>
      <c r="C3742" s="204"/>
      <c r="E3742" s="204"/>
      <c r="F3742" s="204"/>
      <c r="G3742" s="204"/>
    </row>
    <row r="3743" spans="1:7" x14ac:dyDescent="0.2">
      <c r="A3743" s="204"/>
      <c r="C3743" s="204"/>
      <c r="E3743" s="204"/>
      <c r="F3743" s="204"/>
      <c r="G3743" s="204"/>
    </row>
    <row r="3744" spans="1:7" x14ac:dyDescent="0.2">
      <c r="A3744" s="204"/>
      <c r="C3744" s="204"/>
      <c r="E3744" s="204"/>
      <c r="F3744" s="204"/>
      <c r="G3744" s="204"/>
    </row>
    <row r="3745" spans="1:7" x14ac:dyDescent="0.2">
      <c r="A3745" s="204"/>
      <c r="C3745" s="204"/>
      <c r="E3745" s="204"/>
      <c r="F3745" s="204"/>
      <c r="G3745" s="204"/>
    </row>
    <row r="3746" spans="1:7" x14ac:dyDescent="0.2">
      <c r="A3746" s="204"/>
      <c r="C3746" s="204"/>
      <c r="E3746" s="204"/>
      <c r="F3746" s="204"/>
      <c r="G3746" s="204"/>
    </row>
    <row r="3747" spans="1:7" x14ac:dyDescent="0.2">
      <c r="A3747" s="204"/>
      <c r="C3747" s="204"/>
      <c r="E3747" s="204"/>
      <c r="F3747" s="204"/>
      <c r="G3747" s="204"/>
    </row>
    <row r="3748" spans="1:7" x14ac:dyDescent="0.2">
      <c r="A3748" s="204"/>
      <c r="C3748" s="204"/>
      <c r="E3748" s="204"/>
      <c r="F3748" s="204"/>
      <c r="G3748" s="204"/>
    </row>
    <row r="3749" spans="1:7" x14ac:dyDescent="0.2">
      <c r="A3749" s="204"/>
      <c r="C3749" s="204"/>
      <c r="E3749" s="204"/>
      <c r="F3749" s="204"/>
      <c r="G3749" s="204"/>
    </row>
    <row r="3750" spans="1:7" x14ac:dyDescent="0.2">
      <c r="A3750" s="204"/>
      <c r="C3750" s="204"/>
      <c r="E3750" s="204"/>
      <c r="F3750" s="204"/>
      <c r="G3750" s="204"/>
    </row>
    <row r="3751" spans="1:7" x14ac:dyDescent="0.2">
      <c r="A3751" s="204"/>
      <c r="C3751" s="204"/>
      <c r="E3751" s="204"/>
      <c r="F3751" s="204"/>
      <c r="G3751" s="204"/>
    </row>
    <row r="3752" spans="1:7" x14ac:dyDescent="0.2">
      <c r="A3752" s="204"/>
      <c r="C3752" s="204"/>
      <c r="E3752" s="204"/>
      <c r="F3752" s="204"/>
      <c r="G3752" s="204"/>
    </row>
    <row r="3753" spans="1:7" x14ac:dyDescent="0.2">
      <c r="A3753" s="204"/>
      <c r="C3753" s="204"/>
      <c r="E3753" s="204"/>
      <c r="F3753" s="204"/>
      <c r="G3753" s="204"/>
    </row>
    <row r="3754" spans="1:7" x14ac:dyDescent="0.2">
      <c r="A3754" s="204"/>
      <c r="C3754" s="204"/>
      <c r="E3754" s="204"/>
      <c r="F3754" s="204"/>
      <c r="G3754" s="204"/>
    </row>
    <row r="3755" spans="1:7" x14ac:dyDescent="0.2">
      <c r="A3755" s="204"/>
      <c r="C3755" s="204"/>
      <c r="E3755" s="204"/>
      <c r="F3755" s="204"/>
      <c r="G3755" s="204"/>
    </row>
    <row r="3756" spans="1:7" x14ac:dyDescent="0.2">
      <c r="A3756" s="204"/>
      <c r="C3756" s="204"/>
      <c r="E3756" s="204"/>
      <c r="F3756" s="204"/>
      <c r="G3756" s="204"/>
    </row>
    <row r="3757" spans="1:7" x14ac:dyDescent="0.2">
      <c r="A3757" s="204"/>
      <c r="C3757" s="204"/>
      <c r="E3757" s="204"/>
      <c r="F3757" s="204"/>
      <c r="G3757" s="204"/>
    </row>
    <row r="3758" spans="1:7" x14ac:dyDescent="0.2">
      <c r="A3758" s="204"/>
      <c r="C3758" s="204"/>
      <c r="E3758" s="204"/>
      <c r="F3758" s="204"/>
      <c r="G3758" s="204"/>
    </row>
    <row r="3759" spans="1:7" x14ac:dyDescent="0.2">
      <c r="A3759" s="204"/>
      <c r="C3759" s="204"/>
      <c r="E3759" s="204"/>
      <c r="F3759" s="204"/>
      <c r="G3759" s="204"/>
    </row>
    <row r="3760" spans="1:7" x14ac:dyDescent="0.2">
      <c r="A3760" s="204"/>
      <c r="C3760" s="204"/>
      <c r="E3760" s="204"/>
      <c r="F3760" s="204"/>
      <c r="G3760" s="204"/>
    </row>
    <row r="3761" spans="1:7" x14ac:dyDescent="0.2">
      <c r="A3761" s="204"/>
      <c r="C3761" s="204"/>
      <c r="E3761" s="204"/>
      <c r="F3761" s="204"/>
      <c r="G3761" s="204"/>
    </row>
    <row r="3762" spans="1:7" x14ac:dyDescent="0.2">
      <c r="A3762" s="204"/>
      <c r="C3762" s="204"/>
      <c r="E3762" s="204"/>
      <c r="F3762" s="204"/>
      <c r="G3762" s="204"/>
    </row>
    <row r="3763" spans="1:7" x14ac:dyDescent="0.2">
      <c r="A3763" s="204"/>
      <c r="C3763" s="204"/>
      <c r="E3763" s="204"/>
      <c r="F3763" s="204"/>
      <c r="G3763" s="204"/>
    </row>
    <row r="3764" spans="1:7" x14ac:dyDescent="0.2">
      <c r="A3764" s="204"/>
      <c r="C3764" s="204"/>
      <c r="E3764" s="204"/>
      <c r="F3764" s="204"/>
      <c r="G3764" s="204"/>
    </row>
    <row r="3765" spans="1:7" x14ac:dyDescent="0.2">
      <c r="A3765" s="204"/>
      <c r="C3765" s="204"/>
      <c r="E3765" s="204"/>
      <c r="F3765" s="204"/>
      <c r="G3765" s="204"/>
    </row>
    <row r="3766" spans="1:7" x14ac:dyDescent="0.2">
      <c r="A3766" s="204"/>
      <c r="C3766" s="204"/>
      <c r="E3766" s="204"/>
      <c r="F3766" s="204"/>
      <c r="G3766" s="204"/>
    </row>
    <row r="3767" spans="1:7" x14ac:dyDescent="0.2">
      <c r="A3767" s="204"/>
      <c r="C3767" s="204"/>
      <c r="E3767" s="204"/>
      <c r="F3767" s="204"/>
      <c r="G3767" s="204"/>
    </row>
    <row r="3768" spans="1:7" x14ac:dyDescent="0.2">
      <c r="A3768" s="204"/>
      <c r="C3768" s="204"/>
      <c r="E3768" s="204"/>
      <c r="F3768" s="204"/>
      <c r="G3768" s="204"/>
    </row>
    <row r="3769" spans="1:7" x14ac:dyDescent="0.2">
      <c r="A3769" s="204"/>
      <c r="C3769" s="204"/>
      <c r="E3769" s="204"/>
      <c r="F3769" s="204"/>
      <c r="G3769" s="204"/>
    </row>
    <row r="3770" spans="1:7" x14ac:dyDescent="0.2">
      <c r="A3770" s="204"/>
      <c r="C3770" s="204"/>
      <c r="E3770" s="204"/>
      <c r="F3770" s="204"/>
      <c r="G3770" s="204"/>
    </row>
    <row r="3771" spans="1:7" x14ac:dyDescent="0.2">
      <c r="A3771" s="204"/>
      <c r="C3771" s="204"/>
      <c r="E3771" s="204"/>
      <c r="F3771" s="204"/>
      <c r="G3771" s="204"/>
    </row>
    <row r="3772" spans="1:7" x14ac:dyDescent="0.2">
      <c r="A3772" s="204"/>
      <c r="C3772" s="204"/>
      <c r="E3772" s="204"/>
      <c r="F3772" s="204"/>
      <c r="G3772" s="204"/>
    </row>
    <row r="3773" spans="1:7" x14ac:dyDescent="0.2">
      <c r="A3773" s="204"/>
      <c r="C3773" s="204"/>
      <c r="E3773" s="204"/>
      <c r="F3773" s="204"/>
      <c r="G3773" s="204"/>
    </row>
    <row r="3774" spans="1:7" x14ac:dyDescent="0.2">
      <c r="A3774" s="204"/>
      <c r="C3774" s="204"/>
      <c r="E3774" s="204"/>
      <c r="F3774" s="204"/>
      <c r="G3774" s="204"/>
    </row>
    <row r="3775" spans="1:7" x14ac:dyDescent="0.2">
      <c r="A3775" s="204"/>
      <c r="C3775" s="204"/>
      <c r="E3775" s="204"/>
      <c r="F3775" s="204"/>
      <c r="G3775" s="204"/>
    </row>
    <row r="3776" spans="1:7" x14ac:dyDescent="0.2">
      <c r="A3776" s="204"/>
      <c r="C3776" s="204"/>
      <c r="E3776" s="204"/>
      <c r="F3776" s="204"/>
      <c r="G3776" s="204"/>
    </row>
    <row r="3777" spans="1:7" x14ac:dyDescent="0.2">
      <c r="A3777" s="204"/>
      <c r="C3777" s="204"/>
      <c r="E3777" s="204"/>
      <c r="F3777" s="204"/>
      <c r="G3777" s="204"/>
    </row>
    <row r="3778" spans="1:7" x14ac:dyDescent="0.2">
      <c r="A3778" s="204"/>
      <c r="C3778" s="204"/>
      <c r="E3778" s="204"/>
      <c r="F3778" s="204"/>
      <c r="G3778" s="204"/>
    </row>
    <row r="3779" spans="1:7" x14ac:dyDescent="0.2">
      <c r="A3779" s="204"/>
      <c r="C3779" s="204"/>
      <c r="E3779" s="204"/>
      <c r="F3779" s="204"/>
      <c r="G3779" s="204"/>
    </row>
    <row r="3780" spans="1:7" x14ac:dyDescent="0.2">
      <c r="A3780" s="204"/>
      <c r="C3780" s="204"/>
      <c r="E3780" s="204"/>
      <c r="F3780" s="204"/>
      <c r="G3780" s="204"/>
    </row>
    <row r="3781" spans="1:7" x14ac:dyDescent="0.2">
      <c r="A3781" s="204"/>
      <c r="C3781" s="204"/>
      <c r="E3781" s="204"/>
      <c r="F3781" s="204"/>
      <c r="G3781" s="204"/>
    </row>
    <row r="3782" spans="1:7" x14ac:dyDescent="0.2">
      <c r="A3782" s="204"/>
      <c r="C3782" s="204"/>
      <c r="E3782" s="204"/>
      <c r="F3782" s="204"/>
      <c r="G3782" s="204"/>
    </row>
    <row r="3783" spans="1:7" x14ac:dyDescent="0.2">
      <c r="A3783" s="204"/>
      <c r="C3783" s="204"/>
      <c r="E3783" s="204"/>
      <c r="F3783" s="204"/>
      <c r="G3783" s="204"/>
    </row>
    <row r="3784" spans="1:7" x14ac:dyDescent="0.2">
      <c r="A3784" s="204"/>
      <c r="C3784" s="204"/>
      <c r="E3784" s="204"/>
      <c r="F3784" s="204"/>
      <c r="G3784" s="204"/>
    </row>
    <row r="3785" spans="1:7" x14ac:dyDescent="0.2">
      <c r="A3785" s="204"/>
      <c r="C3785" s="204"/>
      <c r="E3785" s="204"/>
      <c r="F3785" s="204"/>
      <c r="G3785" s="204"/>
    </row>
    <row r="3786" spans="1:7" x14ac:dyDescent="0.2">
      <c r="A3786" s="204"/>
      <c r="C3786" s="204"/>
      <c r="E3786" s="204"/>
      <c r="F3786" s="204"/>
      <c r="G3786" s="204"/>
    </row>
    <row r="3787" spans="1:7" x14ac:dyDescent="0.2">
      <c r="A3787" s="204"/>
      <c r="C3787" s="204"/>
      <c r="E3787" s="204"/>
      <c r="F3787" s="204"/>
      <c r="G3787" s="204"/>
    </row>
    <row r="3788" spans="1:7" x14ac:dyDescent="0.2">
      <c r="A3788" s="204"/>
      <c r="C3788" s="204"/>
      <c r="E3788" s="204"/>
      <c r="F3788" s="204"/>
      <c r="G3788" s="204"/>
    </row>
    <row r="3789" spans="1:7" x14ac:dyDescent="0.2">
      <c r="A3789" s="204"/>
      <c r="C3789" s="204"/>
      <c r="E3789" s="204"/>
      <c r="F3789" s="204"/>
      <c r="G3789" s="204"/>
    </row>
    <row r="3790" spans="1:7" x14ac:dyDescent="0.2">
      <c r="A3790" s="204"/>
      <c r="C3790" s="204"/>
      <c r="E3790" s="204"/>
      <c r="F3790" s="204"/>
      <c r="G3790" s="204"/>
    </row>
    <row r="3791" spans="1:7" x14ac:dyDescent="0.2">
      <c r="A3791" s="204"/>
      <c r="C3791" s="204"/>
      <c r="E3791" s="204"/>
      <c r="F3791" s="204"/>
      <c r="G3791" s="204"/>
    </row>
    <row r="3792" spans="1:7" x14ac:dyDescent="0.2">
      <c r="A3792" s="204"/>
      <c r="C3792" s="204"/>
      <c r="E3792" s="204"/>
      <c r="F3792" s="204"/>
      <c r="G3792" s="204"/>
    </row>
    <row r="3793" spans="1:7" x14ac:dyDescent="0.2">
      <c r="A3793" s="204"/>
      <c r="C3793" s="204"/>
      <c r="E3793" s="204"/>
      <c r="F3793" s="204"/>
      <c r="G3793" s="204"/>
    </row>
    <row r="3794" spans="1:7" x14ac:dyDescent="0.2">
      <c r="A3794" s="204"/>
      <c r="C3794" s="204"/>
      <c r="E3794" s="204"/>
      <c r="F3794" s="204"/>
      <c r="G3794" s="204"/>
    </row>
    <row r="3795" spans="1:7" x14ac:dyDescent="0.2">
      <c r="A3795" s="204"/>
      <c r="C3795" s="204"/>
      <c r="E3795" s="204"/>
      <c r="F3795" s="204"/>
      <c r="G3795" s="204"/>
    </row>
    <row r="3796" spans="1:7" x14ac:dyDescent="0.2">
      <c r="A3796" s="204"/>
      <c r="C3796" s="204"/>
      <c r="E3796" s="204"/>
      <c r="F3796" s="204"/>
      <c r="G3796" s="204"/>
    </row>
    <row r="3797" spans="1:7" x14ac:dyDescent="0.2">
      <c r="A3797" s="204"/>
      <c r="C3797" s="204"/>
      <c r="E3797" s="204"/>
      <c r="F3797" s="204"/>
      <c r="G3797" s="204"/>
    </row>
    <row r="3798" spans="1:7" x14ac:dyDescent="0.2">
      <c r="A3798" s="204"/>
      <c r="C3798" s="204"/>
      <c r="E3798" s="204"/>
      <c r="F3798" s="204"/>
      <c r="G3798" s="204"/>
    </row>
    <row r="3799" spans="1:7" x14ac:dyDescent="0.2">
      <c r="A3799" s="204"/>
      <c r="C3799" s="204"/>
      <c r="E3799" s="204"/>
      <c r="F3799" s="204"/>
      <c r="G3799" s="204"/>
    </row>
    <row r="3800" spans="1:7" x14ac:dyDescent="0.2">
      <c r="A3800" s="204"/>
      <c r="C3800" s="204"/>
      <c r="E3800" s="204"/>
      <c r="F3800" s="204"/>
      <c r="G3800" s="204"/>
    </row>
    <row r="3801" spans="1:7" x14ac:dyDescent="0.2">
      <c r="A3801" s="204"/>
      <c r="C3801" s="204"/>
      <c r="E3801" s="204"/>
      <c r="F3801" s="204"/>
      <c r="G3801" s="204"/>
    </row>
    <row r="3802" spans="1:7" x14ac:dyDescent="0.2">
      <c r="A3802" s="204"/>
      <c r="C3802" s="204"/>
      <c r="E3802" s="204"/>
      <c r="F3802" s="204"/>
      <c r="G3802" s="204"/>
    </row>
    <row r="3803" spans="1:7" x14ac:dyDescent="0.2">
      <c r="A3803" s="204"/>
      <c r="C3803" s="204"/>
      <c r="E3803" s="204"/>
      <c r="F3803" s="204"/>
      <c r="G3803" s="204"/>
    </row>
    <row r="3804" spans="1:7" x14ac:dyDescent="0.2">
      <c r="A3804" s="204"/>
      <c r="C3804" s="204"/>
      <c r="E3804" s="204"/>
      <c r="F3804" s="204"/>
      <c r="G3804" s="204"/>
    </row>
    <row r="3805" spans="1:7" x14ac:dyDescent="0.2">
      <c r="A3805" s="204"/>
      <c r="C3805" s="204"/>
      <c r="E3805" s="204"/>
      <c r="F3805" s="204"/>
      <c r="G3805" s="204"/>
    </row>
    <row r="3806" spans="1:7" x14ac:dyDescent="0.2">
      <c r="A3806" s="204"/>
      <c r="C3806" s="204"/>
      <c r="E3806" s="204"/>
      <c r="F3806" s="204"/>
      <c r="G3806" s="204"/>
    </row>
    <row r="3807" spans="1:7" x14ac:dyDescent="0.2">
      <c r="A3807" s="204"/>
      <c r="C3807" s="204"/>
      <c r="E3807" s="204"/>
      <c r="F3807" s="204"/>
      <c r="G3807" s="204"/>
    </row>
    <row r="3808" spans="1:7" x14ac:dyDescent="0.2">
      <c r="A3808" s="204"/>
      <c r="C3808" s="204"/>
      <c r="E3808" s="204"/>
      <c r="F3808" s="204"/>
      <c r="G3808" s="204"/>
    </row>
    <row r="3809" spans="1:7" x14ac:dyDescent="0.2">
      <c r="A3809" s="204"/>
      <c r="C3809" s="204"/>
      <c r="E3809" s="204"/>
      <c r="F3809" s="204"/>
      <c r="G3809" s="204"/>
    </row>
    <row r="3810" spans="1:7" x14ac:dyDescent="0.2">
      <c r="A3810" s="204"/>
      <c r="C3810" s="204"/>
      <c r="E3810" s="204"/>
      <c r="F3810" s="204"/>
      <c r="G3810" s="204"/>
    </row>
    <row r="3811" spans="1:7" x14ac:dyDescent="0.2">
      <c r="A3811" s="204"/>
      <c r="C3811" s="204"/>
      <c r="E3811" s="204"/>
      <c r="F3811" s="204"/>
      <c r="G3811" s="204"/>
    </row>
    <row r="3812" spans="1:7" x14ac:dyDescent="0.2">
      <c r="A3812" s="204"/>
      <c r="C3812" s="204"/>
      <c r="E3812" s="204"/>
      <c r="F3812" s="204"/>
      <c r="G3812" s="204"/>
    </row>
    <row r="3813" spans="1:7" x14ac:dyDescent="0.2">
      <c r="A3813" s="204"/>
      <c r="C3813" s="204"/>
      <c r="E3813" s="204"/>
      <c r="F3813" s="204"/>
      <c r="G3813" s="204"/>
    </row>
    <row r="3814" spans="1:7" x14ac:dyDescent="0.2">
      <c r="A3814" s="204"/>
      <c r="C3814" s="204"/>
      <c r="E3814" s="204"/>
      <c r="F3814" s="204"/>
      <c r="G3814" s="204"/>
    </row>
    <row r="3815" spans="1:7" x14ac:dyDescent="0.2">
      <c r="A3815" s="204"/>
      <c r="C3815" s="204"/>
      <c r="E3815" s="204"/>
      <c r="F3815" s="204"/>
      <c r="G3815" s="204"/>
    </row>
    <row r="3816" spans="1:7" x14ac:dyDescent="0.2">
      <c r="A3816" s="204"/>
      <c r="C3816" s="204"/>
      <c r="E3816" s="204"/>
      <c r="F3816" s="204"/>
      <c r="G3816" s="204"/>
    </row>
    <row r="3817" spans="1:7" x14ac:dyDescent="0.2">
      <c r="A3817" s="204"/>
      <c r="C3817" s="204"/>
      <c r="E3817" s="204"/>
      <c r="F3817" s="204"/>
      <c r="G3817" s="204"/>
    </row>
    <row r="3818" spans="1:7" x14ac:dyDescent="0.2">
      <c r="A3818" s="204"/>
      <c r="C3818" s="204"/>
      <c r="E3818" s="204"/>
      <c r="F3818" s="204"/>
      <c r="G3818" s="204"/>
    </row>
    <row r="3819" spans="1:7" x14ac:dyDescent="0.2">
      <c r="A3819" s="204"/>
      <c r="C3819" s="204"/>
      <c r="E3819" s="204"/>
      <c r="F3819" s="204"/>
      <c r="G3819" s="204"/>
    </row>
    <row r="3820" spans="1:7" x14ac:dyDescent="0.2">
      <c r="A3820" s="204"/>
      <c r="C3820" s="204"/>
      <c r="E3820" s="204"/>
      <c r="F3820" s="204"/>
      <c r="G3820" s="204"/>
    </row>
    <row r="3821" spans="1:7" x14ac:dyDescent="0.2">
      <c r="A3821" s="204"/>
      <c r="C3821" s="204"/>
      <c r="E3821" s="204"/>
      <c r="F3821" s="204"/>
      <c r="G3821" s="204"/>
    </row>
    <row r="3822" spans="1:7" x14ac:dyDescent="0.2">
      <c r="A3822" s="204"/>
      <c r="C3822" s="204"/>
      <c r="E3822" s="204"/>
      <c r="F3822" s="204"/>
      <c r="G3822" s="204"/>
    </row>
    <row r="3823" spans="1:7" x14ac:dyDescent="0.2">
      <c r="A3823" s="204"/>
      <c r="C3823" s="204"/>
      <c r="E3823" s="204"/>
      <c r="F3823" s="204"/>
      <c r="G3823" s="204"/>
    </row>
    <row r="3824" spans="1:7" x14ac:dyDescent="0.2">
      <c r="A3824" s="204"/>
      <c r="C3824" s="204"/>
      <c r="E3824" s="204"/>
      <c r="F3824" s="204"/>
      <c r="G3824" s="204"/>
    </row>
    <row r="3825" spans="1:7" x14ac:dyDescent="0.2">
      <c r="A3825" s="204"/>
      <c r="C3825" s="204"/>
      <c r="E3825" s="204"/>
      <c r="F3825" s="204"/>
      <c r="G3825" s="204"/>
    </row>
    <row r="3826" spans="1:7" x14ac:dyDescent="0.2">
      <c r="A3826" s="204"/>
      <c r="C3826" s="204"/>
      <c r="E3826" s="204"/>
      <c r="F3826" s="204"/>
      <c r="G3826" s="204"/>
    </row>
    <row r="3827" spans="1:7" x14ac:dyDescent="0.2">
      <c r="A3827" s="204"/>
      <c r="C3827" s="204"/>
      <c r="E3827" s="204"/>
      <c r="F3827" s="204"/>
      <c r="G3827" s="204"/>
    </row>
    <row r="3828" spans="1:7" x14ac:dyDescent="0.2">
      <c r="A3828" s="204"/>
      <c r="C3828" s="204"/>
      <c r="E3828" s="204"/>
      <c r="F3828" s="204"/>
      <c r="G3828" s="204"/>
    </row>
    <row r="3829" spans="1:7" x14ac:dyDescent="0.2">
      <c r="A3829" s="204"/>
      <c r="C3829" s="204"/>
      <c r="E3829" s="204"/>
      <c r="F3829" s="204"/>
      <c r="G3829" s="204"/>
    </row>
    <row r="3830" spans="1:7" x14ac:dyDescent="0.2">
      <c r="A3830" s="204"/>
      <c r="C3830" s="204"/>
      <c r="E3830" s="204"/>
      <c r="F3830" s="204"/>
      <c r="G3830" s="204"/>
    </row>
    <row r="3831" spans="1:7" x14ac:dyDescent="0.2">
      <c r="A3831" s="204"/>
      <c r="C3831" s="204"/>
      <c r="E3831" s="204"/>
      <c r="F3831" s="204"/>
      <c r="G3831" s="204"/>
    </row>
    <row r="3832" spans="1:7" x14ac:dyDescent="0.2">
      <c r="A3832" s="204"/>
      <c r="C3832" s="204"/>
      <c r="E3832" s="204"/>
      <c r="F3832" s="204"/>
      <c r="G3832" s="204"/>
    </row>
    <row r="3833" spans="1:7" x14ac:dyDescent="0.2">
      <c r="A3833" s="204"/>
      <c r="C3833" s="204"/>
      <c r="E3833" s="204"/>
      <c r="F3833" s="204"/>
      <c r="G3833" s="204"/>
    </row>
    <row r="3834" spans="1:7" x14ac:dyDescent="0.2">
      <c r="A3834" s="204"/>
      <c r="C3834" s="204"/>
      <c r="E3834" s="204"/>
      <c r="F3834" s="204"/>
      <c r="G3834" s="204"/>
    </row>
    <row r="3835" spans="1:7" x14ac:dyDescent="0.2">
      <c r="A3835" s="204"/>
      <c r="C3835" s="204"/>
      <c r="E3835" s="204"/>
      <c r="F3835" s="204"/>
      <c r="G3835" s="204"/>
    </row>
    <row r="3836" spans="1:7" x14ac:dyDescent="0.2">
      <c r="A3836" s="204"/>
      <c r="C3836" s="204"/>
      <c r="E3836" s="204"/>
      <c r="F3836" s="204"/>
      <c r="G3836" s="204"/>
    </row>
    <row r="3837" spans="1:7" x14ac:dyDescent="0.2">
      <c r="A3837" s="204"/>
      <c r="C3837" s="204"/>
      <c r="E3837" s="204"/>
      <c r="F3837" s="204"/>
      <c r="G3837" s="204"/>
    </row>
    <row r="3838" spans="1:7" x14ac:dyDescent="0.2">
      <c r="A3838" s="204"/>
      <c r="C3838" s="204"/>
      <c r="E3838" s="204"/>
      <c r="F3838" s="204"/>
      <c r="G3838" s="204"/>
    </row>
    <row r="3839" spans="1:7" x14ac:dyDescent="0.2">
      <c r="A3839" s="204"/>
      <c r="C3839" s="204"/>
      <c r="E3839" s="204"/>
      <c r="F3839" s="204"/>
      <c r="G3839" s="204"/>
    </row>
    <row r="3840" spans="1:7" x14ac:dyDescent="0.2">
      <c r="A3840" s="204"/>
      <c r="C3840" s="204"/>
      <c r="E3840" s="204"/>
      <c r="F3840" s="204"/>
      <c r="G3840" s="204"/>
    </row>
    <row r="3841" spans="1:7" x14ac:dyDescent="0.2">
      <c r="A3841" s="204"/>
      <c r="C3841" s="204"/>
      <c r="E3841" s="204"/>
      <c r="F3841" s="204"/>
      <c r="G3841" s="204"/>
    </row>
    <row r="3842" spans="1:7" x14ac:dyDescent="0.2">
      <c r="A3842" s="204"/>
      <c r="C3842" s="204"/>
      <c r="E3842" s="204"/>
      <c r="F3842" s="204"/>
      <c r="G3842" s="204"/>
    </row>
    <row r="3843" spans="1:7" x14ac:dyDescent="0.2">
      <c r="A3843" s="204"/>
      <c r="C3843" s="204"/>
      <c r="E3843" s="204"/>
      <c r="F3843" s="204"/>
      <c r="G3843" s="204"/>
    </row>
    <row r="3844" spans="1:7" x14ac:dyDescent="0.2">
      <c r="A3844" s="204"/>
      <c r="C3844" s="204"/>
      <c r="E3844" s="204"/>
      <c r="F3844" s="204"/>
      <c r="G3844" s="204"/>
    </row>
    <row r="3845" spans="1:7" x14ac:dyDescent="0.2">
      <c r="A3845" s="204"/>
      <c r="C3845" s="204"/>
      <c r="E3845" s="204"/>
      <c r="F3845" s="204"/>
      <c r="G3845" s="204"/>
    </row>
    <row r="3846" spans="1:7" x14ac:dyDescent="0.2">
      <c r="A3846" s="204"/>
      <c r="C3846" s="204"/>
      <c r="E3846" s="204"/>
      <c r="F3846" s="204"/>
      <c r="G3846" s="204"/>
    </row>
    <row r="3847" spans="1:7" x14ac:dyDescent="0.2">
      <c r="A3847" s="204"/>
      <c r="C3847" s="204"/>
      <c r="E3847" s="204"/>
      <c r="F3847" s="204"/>
      <c r="G3847" s="204"/>
    </row>
    <row r="3848" spans="1:7" x14ac:dyDescent="0.2">
      <c r="A3848" s="204"/>
      <c r="C3848" s="204"/>
      <c r="E3848" s="204"/>
      <c r="F3848" s="204"/>
      <c r="G3848" s="204"/>
    </row>
    <row r="3849" spans="1:7" x14ac:dyDescent="0.2">
      <c r="A3849" s="204"/>
      <c r="C3849" s="204"/>
      <c r="E3849" s="204"/>
      <c r="F3849" s="204"/>
      <c r="G3849" s="204"/>
    </row>
    <row r="3850" spans="1:7" x14ac:dyDescent="0.2">
      <c r="A3850" s="204"/>
      <c r="C3850" s="204"/>
      <c r="E3850" s="204"/>
      <c r="F3850" s="204"/>
      <c r="G3850" s="204"/>
    </row>
    <row r="3851" spans="1:7" x14ac:dyDescent="0.2">
      <c r="A3851" s="204"/>
      <c r="C3851" s="204"/>
      <c r="E3851" s="204"/>
      <c r="F3851" s="204"/>
      <c r="G3851" s="204"/>
    </row>
    <row r="3852" spans="1:7" x14ac:dyDescent="0.2">
      <c r="A3852" s="204"/>
      <c r="C3852" s="204"/>
      <c r="E3852" s="204"/>
      <c r="F3852" s="204"/>
      <c r="G3852" s="204"/>
    </row>
    <row r="3853" spans="1:7" x14ac:dyDescent="0.2">
      <c r="A3853" s="204"/>
      <c r="C3853" s="204"/>
      <c r="E3853" s="204"/>
      <c r="F3853" s="204"/>
      <c r="G3853" s="204"/>
    </row>
    <row r="3854" spans="1:7" x14ac:dyDescent="0.2">
      <c r="A3854" s="204"/>
      <c r="C3854" s="204"/>
      <c r="E3854" s="204"/>
      <c r="F3854" s="204"/>
      <c r="G3854" s="204"/>
    </row>
    <row r="3855" spans="1:7" x14ac:dyDescent="0.2">
      <c r="A3855" s="204"/>
      <c r="C3855" s="204"/>
      <c r="E3855" s="204"/>
      <c r="F3855" s="204"/>
      <c r="G3855" s="204"/>
    </row>
    <row r="3856" spans="1:7" x14ac:dyDescent="0.2">
      <c r="A3856" s="204"/>
      <c r="C3856" s="204"/>
      <c r="E3856" s="204"/>
      <c r="F3856" s="204"/>
      <c r="G3856" s="204"/>
    </row>
    <row r="3857" spans="1:7" x14ac:dyDescent="0.2">
      <c r="A3857" s="204"/>
      <c r="C3857" s="204"/>
      <c r="E3857" s="204"/>
      <c r="F3857" s="204"/>
      <c r="G3857" s="204"/>
    </row>
    <row r="3858" spans="1:7" x14ac:dyDescent="0.2">
      <c r="A3858" s="204"/>
      <c r="C3858" s="204"/>
      <c r="E3858" s="204"/>
      <c r="F3858" s="204"/>
      <c r="G3858" s="204"/>
    </row>
    <row r="3859" spans="1:7" x14ac:dyDescent="0.2">
      <c r="A3859" s="204"/>
      <c r="C3859" s="204"/>
      <c r="E3859" s="204"/>
      <c r="F3859" s="204"/>
      <c r="G3859" s="204"/>
    </row>
    <row r="3860" spans="1:7" x14ac:dyDescent="0.2">
      <c r="A3860" s="204"/>
      <c r="C3860" s="204"/>
      <c r="E3860" s="204"/>
      <c r="F3860" s="204"/>
      <c r="G3860" s="204"/>
    </row>
    <row r="3861" spans="1:7" x14ac:dyDescent="0.2">
      <c r="A3861" s="204"/>
      <c r="C3861" s="204"/>
      <c r="E3861" s="204"/>
      <c r="F3861" s="204"/>
      <c r="G3861" s="204"/>
    </row>
    <row r="3862" spans="1:7" x14ac:dyDescent="0.2">
      <c r="A3862" s="204"/>
      <c r="C3862" s="204"/>
      <c r="E3862" s="204"/>
      <c r="F3862" s="204"/>
      <c r="G3862" s="204"/>
    </row>
    <row r="3863" spans="1:7" x14ac:dyDescent="0.2">
      <c r="A3863" s="204"/>
      <c r="C3863" s="204"/>
      <c r="E3863" s="204"/>
      <c r="F3863" s="204"/>
      <c r="G3863" s="204"/>
    </row>
    <row r="3864" spans="1:7" x14ac:dyDescent="0.2">
      <c r="A3864" s="204"/>
      <c r="C3864" s="204"/>
      <c r="E3864" s="204"/>
      <c r="F3864" s="204"/>
      <c r="G3864" s="204"/>
    </row>
    <row r="3865" spans="1:7" x14ac:dyDescent="0.2">
      <c r="A3865" s="204"/>
      <c r="C3865" s="204"/>
      <c r="E3865" s="204"/>
      <c r="F3865" s="204"/>
      <c r="G3865" s="204"/>
    </row>
    <row r="3866" spans="1:7" x14ac:dyDescent="0.2">
      <c r="A3866" s="204"/>
      <c r="C3866" s="204"/>
      <c r="E3866" s="204"/>
      <c r="F3866" s="204"/>
      <c r="G3866" s="204"/>
    </row>
    <row r="3867" spans="1:7" x14ac:dyDescent="0.2">
      <c r="A3867" s="204"/>
      <c r="C3867" s="204"/>
      <c r="E3867" s="204"/>
      <c r="F3867" s="204"/>
      <c r="G3867" s="204"/>
    </row>
    <row r="3868" spans="1:7" x14ac:dyDescent="0.2">
      <c r="A3868" s="204"/>
      <c r="C3868" s="204"/>
      <c r="E3868" s="204"/>
      <c r="F3868" s="204"/>
      <c r="G3868" s="204"/>
    </row>
    <row r="3869" spans="1:7" x14ac:dyDescent="0.2">
      <c r="A3869" s="204"/>
      <c r="C3869" s="204"/>
      <c r="E3869" s="204"/>
      <c r="F3869" s="204"/>
      <c r="G3869" s="204"/>
    </row>
    <row r="3870" spans="1:7" x14ac:dyDescent="0.2">
      <c r="A3870" s="204"/>
      <c r="C3870" s="204"/>
      <c r="E3870" s="204"/>
      <c r="F3870" s="204"/>
      <c r="G3870" s="204"/>
    </row>
    <row r="3871" spans="1:7" x14ac:dyDescent="0.2">
      <c r="A3871" s="204"/>
      <c r="C3871" s="204"/>
      <c r="E3871" s="204"/>
      <c r="F3871" s="204"/>
      <c r="G3871" s="204"/>
    </row>
    <row r="3872" spans="1:7" x14ac:dyDescent="0.2">
      <c r="A3872" s="204"/>
      <c r="C3872" s="204"/>
      <c r="E3872" s="204"/>
      <c r="F3872" s="204"/>
      <c r="G3872" s="204"/>
    </row>
    <row r="3873" spans="1:7" x14ac:dyDescent="0.2">
      <c r="A3873" s="204"/>
      <c r="C3873" s="204"/>
      <c r="E3873" s="204"/>
      <c r="F3873" s="204"/>
      <c r="G3873" s="204"/>
    </row>
    <row r="3874" spans="1:7" x14ac:dyDescent="0.2">
      <c r="A3874" s="204"/>
      <c r="C3874" s="204"/>
      <c r="E3874" s="204"/>
      <c r="F3874" s="204"/>
      <c r="G3874" s="204"/>
    </row>
    <row r="3875" spans="1:7" x14ac:dyDescent="0.2">
      <c r="A3875" s="204"/>
      <c r="C3875" s="204"/>
      <c r="E3875" s="204"/>
      <c r="F3875" s="204"/>
      <c r="G3875" s="204"/>
    </row>
    <row r="3876" spans="1:7" x14ac:dyDescent="0.2">
      <c r="A3876" s="204"/>
      <c r="C3876" s="204"/>
      <c r="E3876" s="204"/>
      <c r="F3876" s="204"/>
      <c r="G3876" s="204"/>
    </row>
    <row r="3877" spans="1:7" x14ac:dyDescent="0.2">
      <c r="A3877" s="204"/>
      <c r="C3877" s="204"/>
      <c r="E3877" s="204"/>
      <c r="F3877" s="204"/>
      <c r="G3877" s="204"/>
    </row>
    <row r="3878" spans="1:7" x14ac:dyDescent="0.2">
      <c r="A3878" s="204"/>
      <c r="C3878" s="204"/>
      <c r="E3878" s="204"/>
      <c r="F3878" s="204"/>
      <c r="G3878" s="204"/>
    </row>
    <row r="3879" spans="1:7" x14ac:dyDescent="0.2">
      <c r="A3879" s="204"/>
      <c r="C3879" s="204"/>
      <c r="E3879" s="204"/>
      <c r="F3879" s="204"/>
      <c r="G3879" s="204"/>
    </row>
    <row r="3880" spans="1:7" x14ac:dyDescent="0.2">
      <c r="A3880" s="204"/>
      <c r="C3880" s="204"/>
      <c r="E3880" s="204"/>
      <c r="F3880" s="204"/>
      <c r="G3880" s="204"/>
    </row>
    <row r="3881" spans="1:7" x14ac:dyDescent="0.2">
      <c r="A3881" s="204"/>
      <c r="C3881" s="204"/>
      <c r="E3881" s="204"/>
      <c r="F3881" s="204"/>
      <c r="G3881" s="204"/>
    </row>
    <row r="3882" spans="1:7" x14ac:dyDescent="0.2">
      <c r="A3882" s="204"/>
      <c r="C3882" s="204"/>
      <c r="E3882" s="204"/>
      <c r="F3882" s="204"/>
      <c r="G3882" s="204"/>
    </row>
    <row r="3883" spans="1:7" x14ac:dyDescent="0.2">
      <c r="A3883" s="204"/>
      <c r="C3883" s="204"/>
      <c r="E3883" s="204"/>
      <c r="F3883" s="204"/>
      <c r="G3883" s="204"/>
    </row>
    <row r="3884" spans="1:7" x14ac:dyDescent="0.2">
      <c r="A3884" s="204"/>
      <c r="C3884" s="204"/>
      <c r="E3884" s="204"/>
      <c r="F3884" s="204"/>
      <c r="G3884" s="204"/>
    </row>
    <row r="3885" spans="1:7" x14ac:dyDescent="0.2">
      <c r="A3885" s="204"/>
      <c r="C3885" s="204"/>
      <c r="E3885" s="204"/>
      <c r="F3885" s="204"/>
      <c r="G3885" s="204"/>
    </row>
    <row r="3886" spans="1:7" x14ac:dyDescent="0.2">
      <c r="A3886" s="204"/>
      <c r="C3886" s="204"/>
      <c r="E3886" s="204"/>
      <c r="F3886" s="204"/>
      <c r="G3886" s="204"/>
    </row>
    <row r="3887" spans="1:7" x14ac:dyDescent="0.2">
      <c r="A3887" s="204"/>
      <c r="C3887" s="204"/>
      <c r="E3887" s="204"/>
      <c r="F3887" s="204"/>
      <c r="G3887" s="204"/>
    </row>
    <row r="3888" spans="1:7" x14ac:dyDescent="0.2">
      <c r="A3888" s="204"/>
      <c r="C3888" s="204"/>
      <c r="E3888" s="204"/>
      <c r="F3888" s="204"/>
      <c r="G3888" s="204"/>
    </row>
    <row r="3889" spans="1:7" x14ac:dyDescent="0.2">
      <c r="A3889" s="204"/>
      <c r="C3889" s="204"/>
      <c r="E3889" s="204"/>
      <c r="F3889" s="204"/>
      <c r="G3889" s="204"/>
    </row>
    <row r="3890" spans="1:7" x14ac:dyDescent="0.2">
      <c r="A3890" s="204"/>
      <c r="C3890" s="204"/>
      <c r="E3890" s="204"/>
      <c r="F3890" s="204"/>
      <c r="G3890" s="204"/>
    </row>
    <row r="3891" spans="1:7" x14ac:dyDescent="0.2">
      <c r="A3891" s="204"/>
      <c r="C3891" s="204"/>
      <c r="E3891" s="204"/>
      <c r="F3891" s="204"/>
      <c r="G3891" s="204"/>
    </row>
    <row r="3892" spans="1:7" x14ac:dyDescent="0.2">
      <c r="A3892" s="204"/>
      <c r="C3892" s="204"/>
      <c r="E3892" s="204"/>
      <c r="F3892" s="204"/>
      <c r="G3892" s="204"/>
    </row>
    <row r="3893" spans="1:7" x14ac:dyDescent="0.2">
      <c r="A3893" s="204"/>
      <c r="C3893" s="204"/>
      <c r="E3893" s="204"/>
      <c r="F3893" s="204"/>
      <c r="G3893" s="204"/>
    </row>
    <row r="3894" spans="1:7" x14ac:dyDescent="0.2">
      <c r="A3894" s="204"/>
      <c r="C3894" s="204"/>
      <c r="E3894" s="204"/>
      <c r="F3894" s="204"/>
      <c r="G3894" s="204"/>
    </row>
    <row r="3895" spans="1:7" x14ac:dyDescent="0.2">
      <c r="A3895" s="204"/>
      <c r="C3895" s="204"/>
      <c r="E3895" s="204"/>
      <c r="F3895" s="204"/>
      <c r="G3895" s="204"/>
    </row>
    <row r="3896" spans="1:7" x14ac:dyDescent="0.2">
      <c r="A3896" s="204"/>
      <c r="C3896" s="204"/>
      <c r="E3896" s="204"/>
      <c r="F3896" s="204"/>
      <c r="G3896" s="204"/>
    </row>
    <row r="3897" spans="1:7" x14ac:dyDescent="0.2">
      <c r="A3897" s="204"/>
      <c r="C3897" s="204"/>
      <c r="E3897" s="204"/>
      <c r="F3897" s="204"/>
      <c r="G3897" s="204"/>
    </row>
    <row r="3898" spans="1:7" x14ac:dyDescent="0.2">
      <c r="A3898" s="204"/>
      <c r="C3898" s="204"/>
      <c r="E3898" s="204"/>
      <c r="F3898" s="204"/>
      <c r="G3898" s="204"/>
    </row>
    <row r="3899" spans="1:7" x14ac:dyDescent="0.2">
      <c r="A3899" s="204"/>
      <c r="C3899" s="204"/>
      <c r="E3899" s="204"/>
      <c r="F3899" s="204"/>
      <c r="G3899" s="204"/>
    </row>
    <row r="3900" spans="1:7" x14ac:dyDescent="0.2">
      <c r="A3900" s="204"/>
      <c r="C3900" s="204"/>
      <c r="E3900" s="204"/>
      <c r="F3900" s="204"/>
      <c r="G3900" s="204"/>
    </row>
    <row r="3901" spans="1:7" x14ac:dyDescent="0.2">
      <c r="A3901" s="204"/>
      <c r="C3901" s="204"/>
      <c r="E3901" s="204"/>
      <c r="F3901" s="204"/>
      <c r="G3901" s="204"/>
    </row>
    <row r="3902" spans="1:7" x14ac:dyDescent="0.2">
      <c r="A3902" s="204"/>
      <c r="C3902" s="204"/>
      <c r="E3902" s="204"/>
      <c r="F3902" s="204"/>
      <c r="G3902" s="204"/>
    </row>
    <row r="3903" spans="1:7" x14ac:dyDescent="0.2">
      <c r="A3903" s="204"/>
      <c r="C3903" s="204"/>
      <c r="E3903" s="204"/>
      <c r="F3903" s="204"/>
      <c r="G3903" s="204"/>
    </row>
    <row r="3904" spans="1:7" x14ac:dyDescent="0.2">
      <c r="A3904" s="204"/>
      <c r="C3904" s="204"/>
      <c r="E3904" s="204"/>
      <c r="F3904" s="204"/>
      <c r="G3904" s="204"/>
    </row>
    <row r="3905" spans="1:7" x14ac:dyDescent="0.2">
      <c r="A3905" s="204"/>
      <c r="C3905" s="204"/>
      <c r="E3905" s="204"/>
      <c r="F3905" s="204"/>
      <c r="G3905" s="204"/>
    </row>
    <row r="3906" spans="1:7" x14ac:dyDescent="0.2">
      <c r="A3906" s="204"/>
      <c r="C3906" s="204"/>
      <c r="E3906" s="204"/>
      <c r="F3906" s="204"/>
      <c r="G3906" s="204"/>
    </row>
    <row r="3907" spans="1:7" x14ac:dyDescent="0.2">
      <c r="A3907" s="204"/>
      <c r="C3907" s="204"/>
      <c r="E3907" s="204"/>
      <c r="F3907" s="204"/>
      <c r="G3907" s="204"/>
    </row>
    <row r="3908" spans="1:7" x14ac:dyDescent="0.2">
      <c r="A3908" s="204"/>
      <c r="C3908" s="204"/>
      <c r="E3908" s="204"/>
      <c r="F3908" s="204"/>
      <c r="G3908" s="204"/>
    </row>
    <row r="3909" spans="1:7" x14ac:dyDescent="0.2">
      <c r="A3909" s="204"/>
      <c r="C3909" s="204"/>
      <c r="E3909" s="204"/>
      <c r="F3909" s="204"/>
      <c r="G3909" s="204"/>
    </row>
    <row r="3910" spans="1:7" x14ac:dyDescent="0.2">
      <c r="A3910" s="204"/>
      <c r="C3910" s="204"/>
      <c r="E3910" s="204"/>
      <c r="F3910" s="204"/>
      <c r="G3910" s="204"/>
    </row>
    <row r="3911" spans="1:7" x14ac:dyDescent="0.2">
      <c r="A3911" s="204"/>
      <c r="C3911" s="204"/>
      <c r="E3911" s="204"/>
      <c r="F3911" s="204"/>
      <c r="G3911" s="204"/>
    </row>
    <row r="3912" spans="1:7" x14ac:dyDescent="0.2">
      <c r="A3912" s="204"/>
      <c r="C3912" s="204"/>
      <c r="E3912" s="204"/>
      <c r="F3912" s="204"/>
      <c r="G3912" s="204"/>
    </row>
    <row r="3913" spans="1:7" x14ac:dyDescent="0.2">
      <c r="A3913" s="204"/>
      <c r="C3913" s="204"/>
      <c r="E3913" s="204"/>
      <c r="F3913" s="204"/>
      <c r="G3913" s="204"/>
    </row>
    <row r="3914" spans="1:7" x14ac:dyDescent="0.2">
      <c r="A3914" s="204"/>
      <c r="C3914" s="204"/>
      <c r="E3914" s="204"/>
      <c r="F3914" s="204"/>
      <c r="G3914" s="204"/>
    </row>
    <row r="3915" spans="1:7" x14ac:dyDescent="0.2">
      <c r="A3915" s="204"/>
      <c r="C3915" s="204"/>
      <c r="E3915" s="204"/>
      <c r="F3915" s="204"/>
      <c r="G3915" s="204"/>
    </row>
    <row r="3916" spans="1:7" x14ac:dyDescent="0.2">
      <c r="A3916" s="204"/>
      <c r="C3916" s="204"/>
      <c r="E3916" s="204"/>
      <c r="F3916" s="204"/>
      <c r="G3916" s="204"/>
    </row>
    <row r="3917" spans="1:7" x14ac:dyDescent="0.2">
      <c r="A3917" s="204"/>
      <c r="C3917" s="204"/>
      <c r="E3917" s="204"/>
      <c r="F3917" s="204"/>
      <c r="G3917" s="204"/>
    </row>
    <row r="3918" spans="1:7" x14ac:dyDescent="0.2">
      <c r="A3918" s="204"/>
      <c r="C3918" s="204"/>
      <c r="E3918" s="204"/>
      <c r="F3918" s="204"/>
      <c r="G3918" s="204"/>
    </row>
    <row r="3919" spans="1:7" x14ac:dyDescent="0.2">
      <c r="A3919" s="204"/>
      <c r="C3919" s="204"/>
      <c r="E3919" s="204"/>
      <c r="F3919" s="204"/>
      <c r="G3919" s="204"/>
    </row>
    <row r="3920" spans="1:7" x14ac:dyDescent="0.2">
      <c r="A3920" s="204"/>
      <c r="C3920" s="204"/>
      <c r="E3920" s="204"/>
      <c r="F3920" s="204"/>
      <c r="G3920" s="204"/>
    </row>
    <row r="3921" spans="1:7" x14ac:dyDescent="0.2">
      <c r="A3921" s="204"/>
      <c r="C3921" s="204"/>
      <c r="E3921" s="204"/>
      <c r="F3921" s="204"/>
      <c r="G3921" s="204"/>
    </row>
    <row r="3922" spans="1:7" x14ac:dyDescent="0.2">
      <c r="A3922" s="204"/>
      <c r="C3922" s="204"/>
      <c r="E3922" s="204"/>
      <c r="F3922" s="204"/>
      <c r="G3922" s="204"/>
    </row>
    <row r="3923" spans="1:7" x14ac:dyDescent="0.2">
      <c r="A3923" s="204"/>
      <c r="C3923" s="204"/>
      <c r="E3923" s="204"/>
      <c r="F3923" s="204"/>
      <c r="G3923" s="204"/>
    </row>
    <row r="3924" spans="1:7" x14ac:dyDescent="0.2">
      <c r="A3924" s="204"/>
      <c r="C3924" s="204"/>
      <c r="E3924" s="204"/>
      <c r="F3924" s="204"/>
      <c r="G3924" s="204"/>
    </row>
    <row r="3925" spans="1:7" x14ac:dyDescent="0.2">
      <c r="A3925" s="204"/>
      <c r="C3925" s="204"/>
      <c r="E3925" s="204"/>
      <c r="F3925" s="204"/>
      <c r="G3925" s="204"/>
    </row>
    <row r="3926" spans="1:7" x14ac:dyDescent="0.2">
      <c r="A3926" s="204"/>
      <c r="C3926" s="204"/>
      <c r="E3926" s="204"/>
      <c r="F3926" s="204"/>
      <c r="G3926" s="204"/>
    </row>
    <row r="3927" spans="1:7" x14ac:dyDescent="0.2">
      <c r="A3927" s="204"/>
      <c r="C3927" s="204"/>
      <c r="E3927" s="204"/>
      <c r="F3927" s="204"/>
      <c r="G3927" s="204"/>
    </row>
    <row r="3928" spans="1:7" x14ac:dyDescent="0.2">
      <c r="A3928" s="204"/>
      <c r="C3928" s="204"/>
      <c r="E3928" s="204"/>
      <c r="F3928" s="204"/>
      <c r="G3928" s="204"/>
    </row>
    <row r="3929" spans="1:7" x14ac:dyDescent="0.2">
      <c r="A3929" s="204"/>
      <c r="C3929" s="204"/>
      <c r="E3929" s="204"/>
      <c r="F3929" s="204"/>
      <c r="G3929" s="204"/>
    </row>
    <row r="3930" spans="1:7" x14ac:dyDescent="0.2">
      <c r="A3930" s="204"/>
      <c r="C3930" s="204"/>
      <c r="E3930" s="204"/>
      <c r="F3930" s="204"/>
      <c r="G3930" s="204"/>
    </row>
    <row r="3931" spans="1:7" x14ac:dyDescent="0.2">
      <c r="A3931" s="204"/>
      <c r="C3931" s="204"/>
      <c r="E3931" s="204"/>
      <c r="F3931" s="204"/>
      <c r="G3931" s="204"/>
    </row>
    <row r="3932" spans="1:7" x14ac:dyDescent="0.2">
      <c r="A3932" s="204"/>
      <c r="C3932" s="204"/>
      <c r="E3932" s="204"/>
      <c r="F3932" s="204"/>
      <c r="G3932" s="204"/>
    </row>
    <row r="3933" spans="1:7" x14ac:dyDescent="0.2">
      <c r="A3933" s="204"/>
      <c r="C3933" s="204"/>
      <c r="E3933" s="204"/>
      <c r="F3933" s="204"/>
      <c r="G3933" s="204"/>
    </row>
    <row r="3934" spans="1:7" x14ac:dyDescent="0.2">
      <c r="A3934" s="204"/>
      <c r="C3934" s="204"/>
      <c r="E3934" s="204"/>
      <c r="F3934" s="204"/>
      <c r="G3934" s="204"/>
    </row>
    <row r="3935" spans="1:7" x14ac:dyDescent="0.2">
      <c r="A3935" s="204"/>
      <c r="C3935" s="204"/>
      <c r="E3935" s="204"/>
      <c r="F3935" s="204"/>
      <c r="G3935" s="204"/>
    </row>
    <row r="3936" spans="1:7" x14ac:dyDescent="0.2">
      <c r="A3936" s="204"/>
      <c r="C3936" s="204"/>
      <c r="E3936" s="204"/>
      <c r="F3936" s="204"/>
      <c r="G3936" s="204"/>
    </row>
    <row r="3937" spans="1:7" x14ac:dyDescent="0.2">
      <c r="A3937" s="204"/>
      <c r="C3937" s="204"/>
      <c r="E3937" s="204"/>
      <c r="F3937" s="204"/>
      <c r="G3937" s="204"/>
    </row>
    <row r="3938" spans="1:7" x14ac:dyDescent="0.2">
      <c r="A3938" s="204"/>
      <c r="C3938" s="204"/>
      <c r="E3938" s="204"/>
      <c r="F3938" s="204"/>
      <c r="G3938" s="204"/>
    </row>
    <row r="3939" spans="1:7" x14ac:dyDescent="0.2">
      <c r="A3939" s="204"/>
      <c r="C3939" s="204"/>
      <c r="E3939" s="204"/>
      <c r="F3939" s="204"/>
      <c r="G3939" s="204"/>
    </row>
    <row r="3940" spans="1:7" x14ac:dyDescent="0.2">
      <c r="A3940" s="204"/>
      <c r="C3940" s="204"/>
      <c r="E3940" s="204"/>
      <c r="F3940" s="204"/>
      <c r="G3940" s="204"/>
    </row>
    <row r="3941" spans="1:7" x14ac:dyDescent="0.2">
      <c r="A3941" s="204"/>
      <c r="C3941" s="204"/>
      <c r="E3941" s="204"/>
      <c r="F3941" s="204"/>
      <c r="G3941" s="204"/>
    </row>
    <row r="3942" spans="1:7" x14ac:dyDescent="0.2">
      <c r="A3942" s="204"/>
      <c r="C3942" s="204"/>
      <c r="E3942" s="204"/>
      <c r="F3942" s="204"/>
      <c r="G3942" s="204"/>
    </row>
    <row r="3943" spans="1:7" x14ac:dyDescent="0.2">
      <c r="A3943" s="204"/>
      <c r="C3943" s="204"/>
      <c r="E3943" s="204"/>
      <c r="F3943" s="204"/>
      <c r="G3943" s="204"/>
    </row>
    <row r="3944" spans="1:7" x14ac:dyDescent="0.2">
      <c r="A3944" s="204"/>
      <c r="C3944" s="204"/>
      <c r="E3944" s="204"/>
      <c r="F3944" s="204"/>
      <c r="G3944" s="204"/>
    </row>
    <row r="3945" spans="1:7" x14ac:dyDescent="0.2">
      <c r="A3945" s="204"/>
      <c r="C3945" s="204"/>
      <c r="E3945" s="204"/>
      <c r="F3945" s="204"/>
      <c r="G3945" s="204"/>
    </row>
    <row r="3946" spans="1:7" x14ac:dyDescent="0.2">
      <c r="A3946" s="204"/>
      <c r="C3946" s="204"/>
      <c r="E3946" s="204"/>
      <c r="F3946" s="204"/>
      <c r="G3946" s="204"/>
    </row>
    <row r="3947" spans="1:7" x14ac:dyDescent="0.2">
      <c r="A3947" s="204"/>
      <c r="C3947" s="204"/>
      <c r="E3947" s="204"/>
      <c r="F3947" s="204"/>
      <c r="G3947" s="204"/>
    </row>
    <row r="3948" spans="1:7" x14ac:dyDescent="0.2">
      <c r="A3948" s="204"/>
      <c r="C3948" s="204"/>
      <c r="E3948" s="204"/>
      <c r="F3948" s="204"/>
      <c r="G3948" s="204"/>
    </row>
    <row r="3949" spans="1:7" x14ac:dyDescent="0.2">
      <c r="A3949" s="204"/>
      <c r="C3949" s="204"/>
      <c r="E3949" s="204"/>
      <c r="F3949" s="204"/>
      <c r="G3949" s="204"/>
    </row>
    <row r="3950" spans="1:7" x14ac:dyDescent="0.2">
      <c r="A3950" s="204"/>
      <c r="C3950" s="204"/>
      <c r="E3950" s="204"/>
      <c r="F3950" s="204"/>
      <c r="G3950" s="204"/>
    </row>
    <row r="3951" spans="1:7" x14ac:dyDescent="0.2">
      <c r="A3951" s="204"/>
      <c r="C3951" s="204"/>
      <c r="E3951" s="204"/>
      <c r="F3951" s="204"/>
      <c r="G3951" s="204"/>
    </row>
    <row r="3952" spans="1:7" x14ac:dyDescent="0.2">
      <c r="A3952" s="204"/>
      <c r="C3952" s="204"/>
      <c r="E3952" s="204"/>
      <c r="F3952" s="204"/>
      <c r="G3952" s="204"/>
    </row>
    <row r="3953" spans="1:7" x14ac:dyDescent="0.2">
      <c r="A3953" s="204"/>
      <c r="C3953" s="204"/>
      <c r="E3953" s="204"/>
      <c r="F3953" s="204"/>
      <c r="G3953" s="204"/>
    </row>
    <row r="3954" spans="1:7" x14ac:dyDescent="0.2">
      <c r="A3954" s="204"/>
      <c r="C3954" s="204"/>
      <c r="E3954" s="204"/>
      <c r="F3954" s="204"/>
      <c r="G3954" s="204"/>
    </row>
    <row r="3955" spans="1:7" x14ac:dyDescent="0.2">
      <c r="A3955" s="204"/>
      <c r="C3955" s="204"/>
      <c r="E3955" s="204"/>
      <c r="F3955" s="204"/>
      <c r="G3955" s="204"/>
    </row>
    <row r="3956" spans="1:7" x14ac:dyDescent="0.2">
      <c r="A3956" s="204"/>
      <c r="C3956" s="204"/>
      <c r="E3956" s="204"/>
      <c r="F3956" s="204"/>
      <c r="G3956" s="204"/>
    </row>
    <row r="3957" spans="1:7" x14ac:dyDescent="0.2">
      <c r="A3957" s="204"/>
      <c r="C3957" s="204"/>
      <c r="E3957" s="204"/>
      <c r="F3957" s="204"/>
      <c r="G3957" s="204"/>
    </row>
    <row r="3958" spans="1:7" x14ac:dyDescent="0.2">
      <c r="A3958" s="204"/>
      <c r="C3958" s="204"/>
      <c r="E3958" s="204"/>
      <c r="F3958" s="204"/>
      <c r="G3958" s="204"/>
    </row>
    <row r="3959" spans="1:7" x14ac:dyDescent="0.2">
      <c r="A3959" s="204"/>
      <c r="C3959" s="204"/>
      <c r="E3959" s="204"/>
      <c r="F3959" s="204"/>
      <c r="G3959" s="204"/>
    </row>
    <row r="3960" spans="1:7" x14ac:dyDescent="0.2">
      <c r="A3960" s="204"/>
      <c r="C3960" s="204"/>
      <c r="E3960" s="204"/>
      <c r="F3960" s="204"/>
      <c r="G3960" s="204"/>
    </row>
    <row r="3961" spans="1:7" x14ac:dyDescent="0.2">
      <c r="A3961" s="204"/>
      <c r="C3961" s="204"/>
      <c r="E3961" s="204"/>
      <c r="F3961" s="204"/>
      <c r="G3961" s="204"/>
    </row>
    <row r="3962" spans="1:7" x14ac:dyDescent="0.2">
      <c r="A3962" s="204"/>
      <c r="C3962" s="204"/>
      <c r="E3962" s="204"/>
      <c r="F3962" s="204"/>
      <c r="G3962" s="204"/>
    </row>
    <row r="3963" spans="1:7" x14ac:dyDescent="0.2">
      <c r="A3963" s="204"/>
      <c r="C3963" s="204"/>
      <c r="E3963" s="204"/>
      <c r="F3963" s="204"/>
      <c r="G3963" s="204"/>
    </row>
    <row r="3964" spans="1:7" x14ac:dyDescent="0.2">
      <c r="A3964" s="204"/>
      <c r="C3964" s="204"/>
      <c r="E3964" s="204"/>
      <c r="F3964" s="204"/>
      <c r="G3964" s="204"/>
    </row>
    <row r="3965" spans="1:7" x14ac:dyDescent="0.2">
      <c r="A3965" s="204"/>
      <c r="C3965" s="204"/>
      <c r="E3965" s="204"/>
      <c r="F3965" s="204"/>
      <c r="G3965" s="204"/>
    </row>
    <row r="3966" spans="1:7" x14ac:dyDescent="0.2">
      <c r="A3966" s="204"/>
      <c r="C3966" s="204"/>
      <c r="E3966" s="204"/>
      <c r="F3966" s="204"/>
      <c r="G3966" s="204"/>
    </row>
    <row r="3967" spans="1:7" x14ac:dyDescent="0.2">
      <c r="A3967" s="204"/>
      <c r="C3967" s="204"/>
      <c r="E3967" s="204"/>
      <c r="F3967" s="204"/>
      <c r="G3967" s="204"/>
    </row>
    <row r="3968" spans="1:7" x14ac:dyDescent="0.2">
      <c r="A3968" s="204"/>
      <c r="C3968" s="204"/>
      <c r="E3968" s="204"/>
      <c r="F3968" s="204"/>
      <c r="G3968" s="204"/>
    </row>
    <row r="3969" spans="1:7" x14ac:dyDescent="0.2">
      <c r="A3969" s="204"/>
      <c r="C3969" s="204"/>
      <c r="E3969" s="204"/>
      <c r="F3969" s="204"/>
      <c r="G3969" s="204"/>
    </row>
    <row r="3970" spans="1:7" x14ac:dyDescent="0.2">
      <c r="A3970" s="204"/>
      <c r="C3970" s="204"/>
      <c r="E3970" s="204"/>
      <c r="F3970" s="204"/>
      <c r="G3970" s="204"/>
    </row>
    <row r="3971" spans="1:7" x14ac:dyDescent="0.2">
      <c r="A3971" s="204"/>
      <c r="C3971" s="204"/>
      <c r="E3971" s="204"/>
      <c r="F3971" s="204"/>
      <c r="G3971" s="204"/>
    </row>
    <row r="3972" spans="1:7" x14ac:dyDescent="0.2">
      <c r="A3972" s="204"/>
      <c r="C3972" s="204"/>
      <c r="E3972" s="204"/>
      <c r="F3972" s="204"/>
      <c r="G3972" s="204"/>
    </row>
    <row r="3973" spans="1:7" x14ac:dyDescent="0.2">
      <c r="A3973" s="204"/>
      <c r="C3973" s="204"/>
      <c r="E3973" s="204"/>
      <c r="F3973" s="204"/>
      <c r="G3973" s="204"/>
    </row>
    <row r="3974" spans="1:7" x14ac:dyDescent="0.2">
      <c r="A3974" s="204"/>
      <c r="C3974" s="204"/>
      <c r="E3974" s="204"/>
      <c r="F3974" s="204"/>
      <c r="G3974" s="204"/>
    </row>
    <row r="3975" spans="1:7" x14ac:dyDescent="0.2">
      <c r="A3975" s="204"/>
      <c r="C3975" s="204"/>
      <c r="E3975" s="204"/>
      <c r="F3975" s="204"/>
      <c r="G3975" s="204"/>
    </row>
    <row r="3976" spans="1:7" x14ac:dyDescent="0.2">
      <c r="A3976" s="204"/>
      <c r="C3976" s="204"/>
      <c r="E3976" s="204"/>
      <c r="F3976" s="204"/>
      <c r="G3976" s="204"/>
    </row>
    <row r="3977" spans="1:7" x14ac:dyDescent="0.2">
      <c r="A3977" s="204"/>
      <c r="C3977" s="204"/>
      <c r="E3977" s="204"/>
      <c r="F3977" s="204"/>
      <c r="G3977" s="204"/>
    </row>
    <row r="3978" spans="1:7" x14ac:dyDescent="0.2">
      <c r="A3978" s="204"/>
      <c r="C3978" s="204"/>
      <c r="E3978" s="204"/>
      <c r="F3978" s="204"/>
      <c r="G3978" s="204"/>
    </row>
    <row r="3979" spans="1:7" x14ac:dyDescent="0.2">
      <c r="A3979" s="204"/>
      <c r="C3979" s="204"/>
      <c r="E3979" s="204"/>
      <c r="F3979" s="204"/>
      <c r="G3979" s="204"/>
    </row>
    <row r="3980" spans="1:7" x14ac:dyDescent="0.2">
      <c r="A3980" s="204"/>
      <c r="C3980" s="204"/>
      <c r="E3980" s="204"/>
      <c r="F3980" s="204"/>
      <c r="G3980" s="204"/>
    </row>
    <row r="3981" spans="1:7" x14ac:dyDescent="0.2">
      <c r="A3981" s="204"/>
      <c r="C3981" s="204"/>
      <c r="E3981" s="204"/>
      <c r="F3981" s="204"/>
      <c r="G3981" s="204"/>
    </row>
    <row r="3982" spans="1:7" x14ac:dyDescent="0.2">
      <c r="A3982" s="204"/>
      <c r="C3982" s="204"/>
      <c r="E3982" s="204"/>
      <c r="F3982" s="204"/>
      <c r="G3982" s="204"/>
    </row>
    <row r="3983" spans="1:7" x14ac:dyDescent="0.2">
      <c r="A3983" s="204"/>
      <c r="C3983" s="204"/>
      <c r="E3983" s="204"/>
      <c r="F3983" s="204"/>
      <c r="G3983" s="204"/>
    </row>
    <row r="3984" spans="1:7" x14ac:dyDescent="0.2">
      <c r="A3984" s="204"/>
      <c r="C3984" s="204"/>
      <c r="E3984" s="204"/>
      <c r="F3984" s="204"/>
      <c r="G3984" s="204"/>
    </row>
    <row r="3985" spans="1:7" x14ac:dyDescent="0.2">
      <c r="A3985" s="204"/>
      <c r="C3985" s="204"/>
      <c r="E3985" s="204"/>
      <c r="F3985" s="204"/>
      <c r="G3985" s="204"/>
    </row>
    <row r="3986" spans="1:7" x14ac:dyDescent="0.2">
      <c r="A3986" s="204"/>
      <c r="C3986" s="204"/>
      <c r="E3986" s="204"/>
      <c r="F3986" s="204"/>
      <c r="G3986" s="204"/>
    </row>
    <row r="3987" spans="1:7" x14ac:dyDescent="0.2">
      <c r="A3987" s="204"/>
      <c r="C3987" s="204"/>
      <c r="E3987" s="204"/>
      <c r="F3987" s="204"/>
      <c r="G3987" s="204"/>
    </row>
    <row r="3988" spans="1:7" x14ac:dyDescent="0.2">
      <c r="A3988" s="204"/>
      <c r="C3988" s="204"/>
      <c r="E3988" s="204"/>
      <c r="F3988" s="204"/>
      <c r="G3988" s="204"/>
    </row>
    <row r="3989" spans="1:7" x14ac:dyDescent="0.2">
      <c r="A3989" s="204"/>
      <c r="C3989" s="204"/>
      <c r="E3989" s="204"/>
      <c r="F3989" s="204"/>
      <c r="G3989" s="204"/>
    </row>
    <row r="3990" spans="1:7" x14ac:dyDescent="0.2">
      <c r="A3990" s="204"/>
      <c r="C3990" s="204"/>
      <c r="E3990" s="204"/>
      <c r="F3990" s="204"/>
      <c r="G3990" s="204"/>
    </row>
    <row r="3991" spans="1:7" x14ac:dyDescent="0.2">
      <c r="A3991" s="204"/>
      <c r="C3991" s="204"/>
      <c r="E3991" s="204"/>
      <c r="F3991" s="204"/>
      <c r="G3991" s="204"/>
    </row>
    <row r="3992" spans="1:7" x14ac:dyDescent="0.2">
      <c r="A3992" s="204"/>
      <c r="C3992" s="204"/>
      <c r="E3992" s="204"/>
      <c r="F3992" s="204"/>
      <c r="G3992" s="204"/>
    </row>
    <row r="3993" spans="1:7" x14ac:dyDescent="0.2">
      <c r="A3993" s="204"/>
      <c r="C3993" s="204"/>
      <c r="E3993" s="204"/>
      <c r="F3993" s="204"/>
      <c r="G3993" s="204"/>
    </row>
    <row r="3994" spans="1:7" x14ac:dyDescent="0.2">
      <c r="A3994" s="204"/>
      <c r="C3994" s="204"/>
      <c r="E3994" s="204"/>
      <c r="F3994" s="204"/>
      <c r="G3994" s="204"/>
    </row>
    <row r="3995" spans="1:7" x14ac:dyDescent="0.2">
      <c r="A3995" s="204"/>
      <c r="C3995" s="204"/>
      <c r="E3995" s="204"/>
      <c r="F3995" s="204"/>
      <c r="G3995" s="204"/>
    </row>
    <row r="3996" spans="1:7" x14ac:dyDescent="0.2">
      <c r="A3996" s="204"/>
      <c r="C3996" s="204"/>
      <c r="E3996" s="204"/>
      <c r="F3996" s="204"/>
      <c r="G3996" s="204"/>
    </row>
    <row r="3997" spans="1:7" x14ac:dyDescent="0.2">
      <c r="A3997" s="204"/>
      <c r="C3997" s="204"/>
      <c r="E3997" s="204"/>
      <c r="F3997" s="204"/>
      <c r="G3997" s="204"/>
    </row>
    <row r="3998" spans="1:7" x14ac:dyDescent="0.2">
      <c r="A3998" s="204"/>
      <c r="C3998" s="204"/>
      <c r="E3998" s="204"/>
      <c r="F3998" s="204"/>
      <c r="G3998" s="204"/>
    </row>
    <row r="3999" spans="1:7" x14ac:dyDescent="0.2">
      <c r="A3999" s="204"/>
      <c r="C3999" s="204"/>
      <c r="E3999" s="204"/>
      <c r="F3999" s="204"/>
      <c r="G3999" s="204"/>
    </row>
    <row r="4000" spans="1:7" x14ac:dyDescent="0.2">
      <c r="A4000" s="204"/>
      <c r="C4000" s="204"/>
      <c r="E4000" s="204"/>
      <c r="F4000" s="204"/>
      <c r="G4000" s="204"/>
    </row>
    <row r="4001" spans="1:7" x14ac:dyDescent="0.2">
      <c r="A4001" s="204"/>
      <c r="C4001" s="204"/>
      <c r="E4001" s="204"/>
      <c r="F4001" s="204"/>
      <c r="G4001" s="204"/>
    </row>
    <row r="4002" spans="1:7" x14ac:dyDescent="0.2">
      <c r="A4002" s="204"/>
      <c r="C4002" s="204"/>
      <c r="E4002" s="204"/>
      <c r="F4002" s="204"/>
      <c r="G4002" s="204"/>
    </row>
    <row r="4003" spans="1:7" x14ac:dyDescent="0.2">
      <c r="A4003" s="204"/>
      <c r="C4003" s="204"/>
      <c r="E4003" s="204"/>
      <c r="F4003" s="204"/>
      <c r="G4003" s="204"/>
    </row>
    <row r="4004" spans="1:7" x14ac:dyDescent="0.2">
      <c r="A4004" s="204"/>
      <c r="C4004" s="204"/>
      <c r="E4004" s="204"/>
      <c r="F4004" s="204"/>
      <c r="G4004" s="204"/>
    </row>
    <row r="4005" spans="1:7" x14ac:dyDescent="0.2">
      <c r="A4005" s="204"/>
      <c r="C4005" s="204"/>
      <c r="E4005" s="204"/>
      <c r="F4005" s="204"/>
      <c r="G4005" s="204"/>
    </row>
    <row r="4006" spans="1:7" x14ac:dyDescent="0.2">
      <c r="A4006" s="204"/>
      <c r="C4006" s="204"/>
      <c r="E4006" s="204"/>
      <c r="F4006" s="204"/>
      <c r="G4006" s="204"/>
    </row>
    <row r="4007" spans="1:7" x14ac:dyDescent="0.2">
      <c r="A4007" s="204"/>
      <c r="C4007" s="204"/>
      <c r="E4007" s="204"/>
      <c r="F4007" s="204"/>
      <c r="G4007" s="204"/>
    </row>
    <row r="4008" spans="1:7" x14ac:dyDescent="0.2">
      <c r="A4008" s="204"/>
      <c r="C4008" s="204"/>
      <c r="E4008" s="204"/>
      <c r="F4008" s="204"/>
      <c r="G4008" s="204"/>
    </row>
    <row r="4009" spans="1:7" x14ac:dyDescent="0.2">
      <c r="A4009" s="204"/>
      <c r="C4009" s="204"/>
      <c r="E4009" s="204"/>
      <c r="F4009" s="204"/>
      <c r="G4009" s="204"/>
    </row>
    <row r="4010" spans="1:7" x14ac:dyDescent="0.2">
      <c r="A4010" s="204"/>
      <c r="C4010" s="204"/>
      <c r="E4010" s="204"/>
      <c r="F4010" s="204"/>
      <c r="G4010" s="204"/>
    </row>
    <row r="4011" spans="1:7" x14ac:dyDescent="0.2">
      <c r="A4011" s="204"/>
      <c r="C4011" s="204"/>
      <c r="E4011" s="204"/>
      <c r="F4011" s="204"/>
      <c r="G4011" s="204"/>
    </row>
    <row r="4012" spans="1:7" x14ac:dyDescent="0.2">
      <c r="A4012" s="204"/>
      <c r="C4012" s="204"/>
      <c r="E4012" s="204"/>
      <c r="F4012" s="204"/>
      <c r="G4012" s="204"/>
    </row>
    <row r="4013" spans="1:7" x14ac:dyDescent="0.2">
      <c r="A4013" s="204"/>
      <c r="C4013" s="204"/>
      <c r="E4013" s="204"/>
      <c r="F4013" s="204"/>
      <c r="G4013" s="204"/>
    </row>
    <row r="4014" spans="1:7" x14ac:dyDescent="0.2">
      <c r="A4014" s="204"/>
      <c r="C4014" s="204"/>
      <c r="E4014" s="204"/>
      <c r="F4014" s="204"/>
      <c r="G4014" s="204"/>
    </row>
    <row r="4015" spans="1:7" x14ac:dyDescent="0.2">
      <c r="A4015" s="204"/>
      <c r="C4015" s="204"/>
      <c r="E4015" s="204"/>
      <c r="F4015" s="204"/>
      <c r="G4015" s="204"/>
    </row>
    <row r="4016" spans="1:7" x14ac:dyDescent="0.2">
      <c r="A4016" s="204"/>
      <c r="C4016" s="204"/>
      <c r="E4016" s="204"/>
      <c r="F4016" s="204"/>
      <c r="G4016" s="204"/>
    </row>
    <row r="4017" spans="1:7" x14ac:dyDescent="0.2">
      <c r="A4017" s="204"/>
      <c r="C4017" s="204"/>
      <c r="E4017" s="204"/>
      <c r="F4017" s="204"/>
      <c r="G4017" s="204"/>
    </row>
    <row r="4018" spans="1:7" x14ac:dyDescent="0.2">
      <c r="A4018" s="204"/>
      <c r="C4018" s="204"/>
      <c r="E4018" s="204"/>
      <c r="F4018" s="204"/>
      <c r="G4018" s="204"/>
    </row>
    <row r="4019" spans="1:7" x14ac:dyDescent="0.2">
      <c r="A4019" s="204"/>
      <c r="C4019" s="204"/>
      <c r="E4019" s="204"/>
      <c r="F4019" s="204"/>
      <c r="G4019" s="204"/>
    </row>
    <row r="4020" spans="1:7" x14ac:dyDescent="0.2">
      <c r="A4020" s="204"/>
      <c r="C4020" s="204"/>
      <c r="E4020" s="204"/>
      <c r="F4020" s="204"/>
      <c r="G4020" s="204"/>
    </row>
    <row r="4021" spans="1:7" x14ac:dyDescent="0.2">
      <c r="A4021" s="204"/>
      <c r="C4021" s="204"/>
      <c r="E4021" s="204"/>
      <c r="F4021" s="204"/>
      <c r="G4021" s="204"/>
    </row>
    <row r="4022" spans="1:7" x14ac:dyDescent="0.2">
      <c r="A4022" s="204"/>
      <c r="C4022" s="204"/>
      <c r="E4022" s="204"/>
      <c r="F4022" s="204"/>
      <c r="G4022" s="204"/>
    </row>
    <row r="4023" spans="1:7" x14ac:dyDescent="0.2">
      <c r="A4023" s="204"/>
      <c r="C4023" s="204"/>
      <c r="E4023" s="204"/>
      <c r="F4023" s="204"/>
      <c r="G4023" s="204"/>
    </row>
    <row r="4024" spans="1:7" x14ac:dyDescent="0.2">
      <c r="A4024" s="204"/>
      <c r="C4024" s="204"/>
      <c r="E4024" s="204"/>
      <c r="F4024" s="204"/>
      <c r="G4024" s="204"/>
    </row>
    <row r="4025" spans="1:7" x14ac:dyDescent="0.2">
      <c r="A4025" s="204"/>
      <c r="C4025" s="204"/>
      <c r="E4025" s="204"/>
      <c r="F4025" s="204"/>
      <c r="G4025" s="204"/>
    </row>
    <row r="4026" spans="1:7" x14ac:dyDescent="0.2">
      <c r="A4026" s="204"/>
      <c r="C4026" s="204"/>
      <c r="E4026" s="204"/>
      <c r="F4026" s="204"/>
      <c r="G4026" s="204"/>
    </row>
    <row r="4027" spans="1:7" x14ac:dyDescent="0.2">
      <c r="A4027" s="204"/>
      <c r="C4027" s="204"/>
      <c r="E4027" s="204"/>
      <c r="F4027" s="204"/>
      <c r="G4027" s="204"/>
    </row>
    <row r="4028" spans="1:7" x14ac:dyDescent="0.2">
      <c r="A4028" s="204"/>
      <c r="C4028" s="204"/>
      <c r="E4028" s="204"/>
      <c r="F4028" s="204"/>
      <c r="G4028" s="204"/>
    </row>
    <row r="4029" spans="1:7" x14ac:dyDescent="0.2">
      <c r="A4029" s="204"/>
      <c r="C4029" s="204"/>
      <c r="E4029" s="204"/>
      <c r="F4029" s="204"/>
      <c r="G4029" s="204"/>
    </row>
    <row r="4030" spans="1:7" x14ac:dyDescent="0.2">
      <c r="A4030" s="204"/>
      <c r="C4030" s="204"/>
      <c r="E4030" s="204"/>
      <c r="F4030" s="204"/>
      <c r="G4030" s="204"/>
    </row>
    <row r="4031" spans="1:7" x14ac:dyDescent="0.2">
      <c r="A4031" s="204"/>
      <c r="C4031" s="204"/>
      <c r="E4031" s="204"/>
      <c r="F4031" s="204"/>
      <c r="G4031" s="204"/>
    </row>
    <row r="4032" spans="1:7" x14ac:dyDescent="0.2">
      <c r="A4032" s="204"/>
      <c r="C4032" s="204"/>
      <c r="E4032" s="204"/>
      <c r="F4032" s="204"/>
      <c r="G4032" s="204"/>
    </row>
    <row r="4033" spans="1:7" x14ac:dyDescent="0.2">
      <c r="A4033" s="204"/>
      <c r="C4033" s="204"/>
      <c r="E4033" s="204"/>
      <c r="F4033" s="204"/>
      <c r="G4033" s="204"/>
    </row>
    <row r="4034" spans="1:7" x14ac:dyDescent="0.2">
      <c r="A4034" s="204"/>
      <c r="C4034" s="204"/>
      <c r="E4034" s="204"/>
      <c r="F4034" s="204"/>
      <c r="G4034" s="204"/>
    </row>
    <row r="4035" spans="1:7" x14ac:dyDescent="0.2">
      <c r="A4035" s="204"/>
      <c r="C4035" s="204"/>
      <c r="E4035" s="204"/>
      <c r="F4035" s="204"/>
      <c r="G4035" s="204"/>
    </row>
    <row r="4036" spans="1:7" x14ac:dyDescent="0.2">
      <c r="A4036" s="204"/>
      <c r="C4036" s="204"/>
      <c r="E4036" s="204"/>
      <c r="F4036" s="204"/>
      <c r="G4036" s="204"/>
    </row>
    <row r="4037" spans="1:7" x14ac:dyDescent="0.2">
      <c r="A4037" s="204"/>
      <c r="C4037" s="204"/>
      <c r="E4037" s="204"/>
      <c r="F4037" s="204"/>
      <c r="G4037" s="204"/>
    </row>
    <row r="4038" spans="1:7" x14ac:dyDescent="0.2">
      <c r="A4038" s="204"/>
      <c r="C4038" s="204"/>
      <c r="E4038" s="204"/>
      <c r="F4038" s="204"/>
      <c r="G4038" s="204"/>
    </row>
    <row r="4039" spans="1:7" x14ac:dyDescent="0.2">
      <c r="A4039" s="204"/>
      <c r="C4039" s="204"/>
      <c r="E4039" s="204"/>
      <c r="F4039" s="204"/>
      <c r="G4039" s="204"/>
    </row>
    <row r="4040" spans="1:7" x14ac:dyDescent="0.2">
      <c r="A4040" s="204"/>
      <c r="C4040" s="204"/>
      <c r="E4040" s="204"/>
      <c r="F4040" s="204"/>
      <c r="G4040" s="204"/>
    </row>
    <row r="4041" spans="1:7" x14ac:dyDescent="0.2">
      <c r="A4041" s="204"/>
      <c r="C4041" s="204"/>
      <c r="E4041" s="204"/>
      <c r="F4041" s="204"/>
      <c r="G4041" s="204"/>
    </row>
    <row r="4042" spans="1:7" x14ac:dyDescent="0.2">
      <c r="A4042" s="204"/>
      <c r="C4042" s="204"/>
      <c r="E4042" s="204"/>
      <c r="F4042" s="204"/>
      <c r="G4042" s="204"/>
    </row>
    <row r="4043" spans="1:7" x14ac:dyDescent="0.2">
      <c r="A4043" s="204"/>
      <c r="C4043" s="204"/>
      <c r="E4043" s="204"/>
      <c r="F4043" s="204"/>
      <c r="G4043" s="204"/>
    </row>
    <row r="4044" spans="1:7" x14ac:dyDescent="0.2">
      <c r="A4044" s="204"/>
      <c r="C4044" s="204"/>
      <c r="E4044" s="204"/>
      <c r="F4044" s="204"/>
      <c r="G4044" s="204"/>
    </row>
    <row r="4045" spans="1:7" x14ac:dyDescent="0.2">
      <c r="A4045" s="204"/>
      <c r="C4045" s="204"/>
      <c r="E4045" s="204"/>
      <c r="F4045" s="204"/>
      <c r="G4045" s="204"/>
    </row>
    <row r="4046" spans="1:7" x14ac:dyDescent="0.2">
      <c r="A4046" s="204"/>
      <c r="C4046" s="204"/>
      <c r="E4046" s="204"/>
      <c r="F4046" s="204"/>
      <c r="G4046" s="204"/>
    </row>
    <row r="4047" spans="1:7" x14ac:dyDescent="0.2">
      <c r="A4047" s="204"/>
      <c r="C4047" s="204"/>
      <c r="E4047" s="204"/>
      <c r="F4047" s="204"/>
      <c r="G4047" s="204"/>
    </row>
    <row r="4048" spans="1:7" x14ac:dyDescent="0.2">
      <c r="A4048" s="204"/>
      <c r="C4048" s="204"/>
      <c r="E4048" s="204"/>
      <c r="F4048" s="204"/>
      <c r="G4048" s="204"/>
    </row>
    <row r="4049" spans="1:7" x14ac:dyDescent="0.2">
      <c r="A4049" s="204"/>
      <c r="C4049" s="204"/>
      <c r="E4049" s="204"/>
      <c r="F4049" s="204"/>
      <c r="G4049" s="204"/>
    </row>
    <row r="4050" spans="1:7" x14ac:dyDescent="0.2">
      <c r="A4050" s="204"/>
      <c r="C4050" s="204"/>
      <c r="E4050" s="204"/>
      <c r="F4050" s="204"/>
      <c r="G4050" s="204"/>
    </row>
    <row r="4051" spans="1:7" x14ac:dyDescent="0.2">
      <c r="A4051" s="204"/>
      <c r="C4051" s="204"/>
      <c r="E4051" s="204"/>
      <c r="F4051" s="204"/>
      <c r="G4051" s="204"/>
    </row>
    <row r="4052" spans="1:7" x14ac:dyDescent="0.2">
      <c r="A4052" s="204"/>
      <c r="C4052" s="204"/>
      <c r="E4052" s="204"/>
      <c r="F4052" s="204"/>
      <c r="G4052" s="204"/>
    </row>
    <row r="4053" spans="1:7" x14ac:dyDescent="0.2">
      <c r="A4053" s="204"/>
      <c r="C4053" s="204"/>
      <c r="E4053" s="204"/>
      <c r="F4053" s="204"/>
      <c r="G4053" s="204"/>
    </row>
    <row r="4054" spans="1:7" x14ac:dyDescent="0.2">
      <c r="A4054" s="204"/>
      <c r="C4054" s="204"/>
      <c r="E4054" s="204"/>
      <c r="F4054" s="204"/>
      <c r="G4054" s="204"/>
    </row>
    <row r="4055" spans="1:7" x14ac:dyDescent="0.2">
      <c r="A4055" s="204"/>
      <c r="C4055" s="204"/>
      <c r="E4055" s="204"/>
      <c r="F4055" s="204"/>
      <c r="G4055" s="204"/>
    </row>
    <row r="4056" spans="1:7" x14ac:dyDescent="0.2">
      <c r="A4056" s="204"/>
      <c r="C4056" s="204"/>
      <c r="E4056" s="204"/>
      <c r="F4056" s="204"/>
      <c r="G4056" s="204"/>
    </row>
    <row r="4057" spans="1:7" x14ac:dyDescent="0.2">
      <c r="A4057" s="204"/>
      <c r="C4057" s="204"/>
      <c r="E4057" s="204"/>
      <c r="F4057" s="204"/>
      <c r="G4057" s="204"/>
    </row>
    <row r="4058" spans="1:7" x14ac:dyDescent="0.2">
      <c r="A4058" s="204"/>
      <c r="C4058" s="204"/>
      <c r="E4058" s="204"/>
      <c r="F4058" s="204"/>
      <c r="G4058" s="204"/>
    </row>
    <row r="4059" spans="1:7" x14ac:dyDescent="0.2">
      <c r="A4059" s="204"/>
      <c r="C4059" s="204"/>
      <c r="E4059" s="204"/>
      <c r="F4059" s="204"/>
      <c r="G4059" s="204"/>
    </row>
    <row r="4060" spans="1:7" x14ac:dyDescent="0.2">
      <c r="A4060" s="204"/>
      <c r="C4060" s="204"/>
      <c r="E4060" s="204"/>
      <c r="F4060" s="204"/>
      <c r="G4060" s="204"/>
    </row>
    <row r="4061" spans="1:7" x14ac:dyDescent="0.2">
      <c r="A4061" s="204"/>
      <c r="C4061" s="204"/>
      <c r="E4061" s="204"/>
      <c r="F4061" s="204"/>
      <c r="G4061" s="204"/>
    </row>
    <row r="4062" spans="1:7" x14ac:dyDescent="0.2">
      <c r="A4062" s="204"/>
      <c r="C4062" s="204"/>
      <c r="E4062" s="204"/>
      <c r="F4062" s="204"/>
      <c r="G4062" s="204"/>
    </row>
    <row r="4063" spans="1:7" x14ac:dyDescent="0.2">
      <c r="A4063" s="204"/>
      <c r="C4063" s="204"/>
      <c r="E4063" s="204"/>
      <c r="F4063" s="204"/>
      <c r="G4063" s="204"/>
    </row>
    <row r="4064" spans="1:7" x14ac:dyDescent="0.2">
      <c r="A4064" s="204"/>
      <c r="C4064" s="204"/>
      <c r="E4064" s="204"/>
      <c r="F4064" s="204"/>
      <c r="G4064" s="204"/>
    </row>
    <row r="4065" spans="1:7" x14ac:dyDescent="0.2">
      <c r="A4065" s="204"/>
      <c r="C4065" s="204"/>
      <c r="E4065" s="204"/>
      <c r="F4065" s="204"/>
      <c r="G4065" s="204"/>
    </row>
    <row r="4066" spans="1:7" x14ac:dyDescent="0.2">
      <c r="A4066" s="204"/>
      <c r="C4066" s="204"/>
      <c r="E4066" s="204"/>
      <c r="F4066" s="204"/>
      <c r="G4066" s="204"/>
    </row>
    <row r="4067" spans="1:7" x14ac:dyDescent="0.2">
      <c r="A4067" s="204"/>
      <c r="C4067" s="204"/>
      <c r="E4067" s="204"/>
      <c r="F4067" s="204"/>
      <c r="G4067" s="204"/>
    </row>
    <row r="4068" spans="1:7" x14ac:dyDescent="0.2">
      <c r="A4068" s="204"/>
      <c r="C4068" s="204"/>
      <c r="E4068" s="204"/>
      <c r="F4068" s="204"/>
      <c r="G4068" s="204"/>
    </row>
    <row r="4069" spans="1:7" x14ac:dyDescent="0.2">
      <c r="A4069" s="204"/>
      <c r="C4069" s="204"/>
      <c r="E4069" s="204"/>
      <c r="F4069" s="204"/>
      <c r="G4069" s="204"/>
    </row>
    <row r="4070" spans="1:7" x14ac:dyDescent="0.2">
      <c r="A4070" s="204"/>
      <c r="C4070" s="204"/>
      <c r="E4070" s="204"/>
      <c r="F4070" s="204"/>
      <c r="G4070" s="204"/>
    </row>
    <row r="4071" spans="1:7" x14ac:dyDescent="0.2">
      <c r="A4071" s="204"/>
      <c r="C4071" s="204"/>
      <c r="E4071" s="204"/>
      <c r="F4071" s="204"/>
      <c r="G4071" s="204"/>
    </row>
    <row r="4072" spans="1:7" x14ac:dyDescent="0.2">
      <c r="A4072" s="204"/>
      <c r="C4072" s="204"/>
      <c r="E4072" s="204"/>
      <c r="F4072" s="204"/>
      <c r="G4072" s="204"/>
    </row>
    <row r="4073" spans="1:7" x14ac:dyDescent="0.2">
      <c r="A4073" s="204"/>
      <c r="C4073" s="204"/>
      <c r="E4073" s="204"/>
      <c r="F4073" s="204"/>
      <c r="G4073" s="204"/>
    </row>
    <row r="4074" spans="1:7" x14ac:dyDescent="0.2">
      <c r="A4074" s="204"/>
      <c r="C4074" s="204"/>
      <c r="E4074" s="204"/>
      <c r="F4074" s="204"/>
      <c r="G4074" s="204"/>
    </row>
    <row r="4075" spans="1:7" x14ac:dyDescent="0.2">
      <c r="A4075" s="204"/>
      <c r="C4075" s="204"/>
      <c r="E4075" s="204"/>
      <c r="F4075" s="204"/>
      <c r="G4075" s="204"/>
    </row>
    <row r="4076" spans="1:7" x14ac:dyDescent="0.2">
      <c r="A4076" s="204"/>
      <c r="C4076" s="204"/>
      <c r="E4076" s="204"/>
      <c r="F4076" s="204"/>
      <c r="G4076" s="204"/>
    </row>
    <row r="4077" spans="1:7" x14ac:dyDescent="0.2">
      <c r="A4077" s="204"/>
      <c r="C4077" s="204"/>
      <c r="E4077" s="204"/>
      <c r="F4077" s="204"/>
      <c r="G4077" s="204"/>
    </row>
    <row r="4078" spans="1:7" x14ac:dyDescent="0.2">
      <c r="A4078" s="204"/>
      <c r="C4078" s="204"/>
      <c r="E4078" s="204"/>
      <c r="F4078" s="204"/>
      <c r="G4078" s="204"/>
    </row>
    <row r="4079" spans="1:7" x14ac:dyDescent="0.2">
      <c r="A4079" s="204"/>
      <c r="C4079" s="204"/>
      <c r="E4079" s="204"/>
      <c r="F4079" s="204"/>
      <c r="G4079" s="204"/>
    </row>
    <row r="4080" spans="1:7" x14ac:dyDescent="0.2">
      <c r="A4080" s="204"/>
      <c r="C4080" s="204"/>
      <c r="E4080" s="204"/>
      <c r="F4080" s="204"/>
      <c r="G4080" s="204"/>
    </row>
    <row r="4081" spans="1:7" x14ac:dyDescent="0.2">
      <c r="A4081" s="204"/>
      <c r="C4081" s="204"/>
      <c r="E4081" s="204"/>
      <c r="F4081" s="204"/>
      <c r="G4081" s="204"/>
    </row>
    <row r="4082" spans="1:7" x14ac:dyDescent="0.2">
      <c r="A4082" s="204"/>
      <c r="C4082" s="204"/>
      <c r="E4082" s="204"/>
      <c r="F4082" s="204"/>
      <c r="G4082" s="204"/>
    </row>
    <row r="4083" spans="1:7" x14ac:dyDescent="0.2">
      <c r="A4083" s="204"/>
      <c r="C4083" s="204"/>
      <c r="E4083" s="204"/>
      <c r="F4083" s="204"/>
      <c r="G4083" s="204"/>
    </row>
    <row r="4084" spans="1:7" x14ac:dyDescent="0.2">
      <c r="A4084" s="204"/>
      <c r="C4084" s="204"/>
      <c r="E4084" s="204"/>
      <c r="F4084" s="204"/>
      <c r="G4084" s="204"/>
    </row>
    <row r="4085" spans="1:7" x14ac:dyDescent="0.2">
      <c r="A4085" s="204"/>
      <c r="C4085" s="204"/>
      <c r="E4085" s="204"/>
      <c r="F4085" s="204"/>
      <c r="G4085" s="204"/>
    </row>
    <row r="4086" spans="1:7" x14ac:dyDescent="0.2">
      <c r="A4086" s="204"/>
      <c r="C4086" s="204"/>
      <c r="E4086" s="204"/>
      <c r="F4086" s="204"/>
      <c r="G4086" s="204"/>
    </row>
    <row r="4087" spans="1:7" x14ac:dyDescent="0.2">
      <c r="A4087" s="204"/>
      <c r="C4087" s="204"/>
      <c r="E4087" s="204"/>
      <c r="F4087" s="204"/>
      <c r="G4087" s="204"/>
    </row>
    <row r="4088" spans="1:7" x14ac:dyDescent="0.2">
      <c r="A4088" s="204"/>
      <c r="C4088" s="204"/>
      <c r="E4088" s="204"/>
      <c r="F4088" s="204"/>
      <c r="G4088" s="204"/>
    </row>
    <row r="4089" spans="1:7" x14ac:dyDescent="0.2">
      <c r="A4089" s="204"/>
      <c r="C4089" s="204"/>
      <c r="E4089" s="204"/>
      <c r="F4089" s="204"/>
      <c r="G4089" s="204"/>
    </row>
    <row r="4090" spans="1:7" x14ac:dyDescent="0.2">
      <c r="A4090" s="204"/>
      <c r="C4090" s="204"/>
      <c r="E4090" s="204"/>
      <c r="F4090" s="204"/>
      <c r="G4090" s="204"/>
    </row>
    <row r="4091" spans="1:7" x14ac:dyDescent="0.2">
      <c r="A4091" s="204"/>
      <c r="C4091" s="204"/>
      <c r="E4091" s="204"/>
      <c r="F4091" s="204"/>
      <c r="G4091" s="204"/>
    </row>
    <row r="4092" spans="1:7" x14ac:dyDescent="0.2">
      <c r="A4092" s="204"/>
      <c r="C4092" s="204"/>
      <c r="E4092" s="204"/>
      <c r="F4092" s="204"/>
      <c r="G4092" s="204"/>
    </row>
    <row r="4093" spans="1:7" x14ac:dyDescent="0.2">
      <c r="A4093" s="204"/>
      <c r="C4093" s="204"/>
      <c r="E4093" s="204"/>
      <c r="F4093" s="204"/>
      <c r="G4093" s="204"/>
    </row>
    <row r="4094" spans="1:7" x14ac:dyDescent="0.2">
      <c r="A4094" s="204"/>
      <c r="C4094" s="204"/>
      <c r="E4094" s="204"/>
      <c r="F4094" s="204"/>
      <c r="G4094" s="204"/>
    </row>
    <row r="4095" spans="1:7" x14ac:dyDescent="0.2">
      <c r="A4095" s="204"/>
      <c r="C4095" s="204"/>
      <c r="E4095" s="204"/>
      <c r="F4095" s="204"/>
      <c r="G4095" s="204"/>
    </row>
    <row r="4096" spans="1:7" x14ac:dyDescent="0.2">
      <c r="A4096" s="204"/>
      <c r="C4096" s="204"/>
      <c r="E4096" s="204"/>
      <c r="F4096" s="204"/>
      <c r="G4096" s="204"/>
    </row>
    <row r="4097" spans="1:7" x14ac:dyDescent="0.2">
      <c r="A4097" s="204"/>
      <c r="C4097" s="204"/>
      <c r="E4097" s="204"/>
      <c r="F4097" s="204"/>
      <c r="G4097" s="204"/>
    </row>
    <row r="4098" spans="1:7" x14ac:dyDescent="0.2">
      <c r="A4098" s="204"/>
      <c r="C4098" s="204"/>
      <c r="E4098" s="204"/>
      <c r="F4098" s="204"/>
      <c r="G4098" s="204"/>
    </row>
    <row r="4099" spans="1:7" x14ac:dyDescent="0.2">
      <c r="A4099" s="204"/>
      <c r="C4099" s="204"/>
      <c r="E4099" s="204"/>
      <c r="F4099" s="204"/>
      <c r="G4099" s="204"/>
    </row>
    <row r="4100" spans="1:7" x14ac:dyDescent="0.2">
      <c r="A4100" s="204"/>
      <c r="C4100" s="204"/>
      <c r="E4100" s="204"/>
      <c r="F4100" s="204"/>
      <c r="G4100" s="204"/>
    </row>
    <row r="4101" spans="1:7" x14ac:dyDescent="0.2">
      <c r="A4101" s="204"/>
      <c r="C4101" s="204"/>
      <c r="E4101" s="204"/>
      <c r="F4101" s="204"/>
      <c r="G4101" s="204"/>
    </row>
    <row r="4102" spans="1:7" x14ac:dyDescent="0.2">
      <c r="A4102" s="204"/>
      <c r="C4102" s="204"/>
      <c r="E4102" s="204"/>
      <c r="F4102" s="204"/>
      <c r="G4102" s="204"/>
    </row>
    <row r="4103" spans="1:7" x14ac:dyDescent="0.2">
      <c r="A4103" s="204"/>
      <c r="C4103" s="204"/>
      <c r="E4103" s="204"/>
      <c r="F4103" s="204"/>
      <c r="G4103" s="204"/>
    </row>
    <row r="4104" spans="1:7" x14ac:dyDescent="0.2">
      <c r="A4104" s="204"/>
      <c r="C4104" s="204"/>
      <c r="E4104" s="204"/>
      <c r="F4104" s="204"/>
      <c r="G4104" s="204"/>
    </row>
    <row r="4105" spans="1:7" x14ac:dyDescent="0.2">
      <c r="A4105" s="204"/>
      <c r="C4105" s="204"/>
      <c r="E4105" s="204"/>
      <c r="F4105" s="204"/>
      <c r="G4105" s="204"/>
    </row>
    <row r="4106" spans="1:7" x14ac:dyDescent="0.2">
      <c r="A4106" s="204"/>
      <c r="C4106" s="204"/>
      <c r="E4106" s="204"/>
      <c r="F4106" s="204"/>
      <c r="G4106" s="204"/>
    </row>
    <row r="4107" spans="1:7" x14ac:dyDescent="0.2">
      <c r="A4107" s="204"/>
      <c r="C4107" s="204"/>
      <c r="E4107" s="204"/>
      <c r="F4107" s="204"/>
      <c r="G4107" s="204"/>
    </row>
    <row r="4108" spans="1:7" x14ac:dyDescent="0.2">
      <c r="A4108" s="204"/>
      <c r="C4108" s="204"/>
      <c r="E4108" s="204"/>
      <c r="F4108" s="204"/>
      <c r="G4108" s="204"/>
    </row>
    <row r="4109" spans="1:7" x14ac:dyDescent="0.2">
      <c r="A4109" s="204"/>
      <c r="C4109" s="204"/>
      <c r="E4109" s="204"/>
      <c r="F4109" s="204"/>
      <c r="G4109" s="204"/>
    </row>
    <row r="4110" spans="1:7" x14ac:dyDescent="0.2">
      <c r="A4110" s="204"/>
      <c r="C4110" s="204"/>
      <c r="E4110" s="204"/>
      <c r="F4110" s="204"/>
      <c r="G4110" s="204"/>
    </row>
    <row r="4111" spans="1:7" x14ac:dyDescent="0.2">
      <c r="A4111" s="204"/>
      <c r="C4111" s="204"/>
      <c r="E4111" s="204"/>
      <c r="F4111" s="204"/>
      <c r="G4111" s="204"/>
    </row>
    <row r="4112" spans="1:7" x14ac:dyDescent="0.2">
      <c r="A4112" s="204"/>
      <c r="C4112" s="204"/>
      <c r="E4112" s="204"/>
      <c r="F4112" s="204"/>
      <c r="G4112" s="204"/>
    </row>
    <row r="4113" spans="1:7" x14ac:dyDescent="0.2">
      <c r="A4113" s="204"/>
      <c r="C4113" s="204"/>
      <c r="E4113" s="204"/>
      <c r="F4113" s="204"/>
      <c r="G4113" s="204"/>
    </row>
    <row r="4114" spans="1:7" x14ac:dyDescent="0.2">
      <c r="A4114" s="204"/>
      <c r="C4114" s="204"/>
      <c r="E4114" s="204"/>
      <c r="F4114" s="204"/>
      <c r="G4114" s="204"/>
    </row>
    <row r="4115" spans="1:7" x14ac:dyDescent="0.2">
      <c r="A4115" s="204"/>
      <c r="C4115" s="204"/>
      <c r="E4115" s="204"/>
      <c r="F4115" s="204"/>
      <c r="G4115" s="204"/>
    </row>
    <row r="4116" spans="1:7" x14ac:dyDescent="0.2">
      <c r="A4116" s="204"/>
      <c r="C4116" s="204"/>
      <c r="E4116" s="204"/>
      <c r="F4116" s="204"/>
      <c r="G4116" s="204"/>
    </row>
    <row r="4117" spans="1:7" x14ac:dyDescent="0.2">
      <c r="A4117" s="204"/>
      <c r="C4117" s="204"/>
      <c r="E4117" s="204"/>
      <c r="F4117" s="204"/>
      <c r="G4117" s="204"/>
    </row>
    <row r="4118" spans="1:7" x14ac:dyDescent="0.2">
      <c r="A4118" s="204"/>
      <c r="C4118" s="204"/>
      <c r="E4118" s="204"/>
      <c r="F4118" s="204"/>
      <c r="G4118" s="204"/>
    </row>
    <row r="4119" spans="1:7" x14ac:dyDescent="0.2">
      <c r="A4119" s="204"/>
      <c r="C4119" s="204"/>
      <c r="E4119" s="204"/>
      <c r="F4119" s="204"/>
      <c r="G4119" s="204"/>
    </row>
    <row r="4120" spans="1:7" x14ac:dyDescent="0.2">
      <c r="A4120" s="204"/>
      <c r="C4120" s="204"/>
      <c r="E4120" s="204"/>
      <c r="F4120" s="204"/>
      <c r="G4120" s="204"/>
    </row>
    <row r="4121" spans="1:7" x14ac:dyDescent="0.2">
      <c r="A4121" s="204"/>
      <c r="C4121" s="204"/>
      <c r="E4121" s="204"/>
      <c r="F4121" s="204"/>
      <c r="G4121" s="204"/>
    </row>
    <row r="4122" spans="1:7" x14ac:dyDescent="0.2">
      <c r="A4122" s="204"/>
      <c r="C4122" s="204"/>
      <c r="E4122" s="204"/>
      <c r="F4122" s="204"/>
      <c r="G4122" s="204"/>
    </row>
    <row r="4123" spans="1:7" x14ac:dyDescent="0.2">
      <c r="A4123" s="204"/>
      <c r="C4123" s="204"/>
      <c r="E4123" s="204"/>
      <c r="F4123" s="204"/>
      <c r="G4123" s="204"/>
    </row>
    <row r="4124" spans="1:7" x14ac:dyDescent="0.2">
      <c r="A4124" s="204"/>
      <c r="C4124" s="204"/>
      <c r="E4124" s="204"/>
      <c r="F4124" s="204"/>
      <c r="G4124" s="204"/>
    </row>
    <row r="4125" spans="1:7" x14ac:dyDescent="0.2">
      <c r="A4125" s="204"/>
      <c r="C4125" s="204"/>
      <c r="E4125" s="204"/>
      <c r="F4125" s="204"/>
      <c r="G4125" s="204"/>
    </row>
    <row r="4126" spans="1:7" x14ac:dyDescent="0.2">
      <c r="A4126" s="204"/>
      <c r="C4126" s="204"/>
      <c r="E4126" s="204"/>
      <c r="F4126" s="204"/>
      <c r="G4126" s="204"/>
    </row>
    <row r="4127" spans="1:7" x14ac:dyDescent="0.2">
      <c r="A4127" s="204"/>
      <c r="C4127" s="204"/>
      <c r="E4127" s="204"/>
      <c r="F4127" s="204"/>
      <c r="G4127" s="204"/>
    </row>
    <row r="4128" spans="1:7" x14ac:dyDescent="0.2">
      <c r="A4128" s="204"/>
      <c r="C4128" s="204"/>
      <c r="E4128" s="204"/>
      <c r="F4128" s="204"/>
      <c r="G4128" s="204"/>
    </row>
    <row r="4129" spans="1:7" x14ac:dyDescent="0.2">
      <c r="A4129" s="204"/>
      <c r="C4129" s="204"/>
      <c r="E4129" s="204"/>
      <c r="F4129" s="204"/>
      <c r="G4129" s="204"/>
    </row>
    <row r="4130" spans="1:7" x14ac:dyDescent="0.2">
      <c r="A4130" s="204"/>
      <c r="C4130" s="204"/>
      <c r="E4130" s="204"/>
      <c r="F4130" s="204"/>
      <c r="G4130" s="204"/>
    </row>
    <row r="4131" spans="1:7" x14ac:dyDescent="0.2">
      <c r="A4131" s="204"/>
      <c r="C4131" s="204"/>
      <c r="E4131" s="204"/>
      <c r="F4131" s="204"/>
      <c r="G4131" s="204"/>
    </row>
    <row r="4132" spans="1:7" x14ac:dyDescent="0.2">
      <c r="A4132" s="204"/>
      <c r="C4132" s="204"/>
      <c r="E4132" s="204"/>
      <c r="F4132" s="204"/>
      <c r="G4132" s="204"/>
    </row>
    <row r="4133" spans="1:7" x14ac:dyDescent="0.2">
      <c r="A4133" s="204"/>
      <c r="C4133" s="204"/>
      <c r="E4133" s="204"/>
      <c r="F4133" s="204"/>
      <c r="G4133" s="204"/>
    </row>
    <row r="4134" spans="1:7" x14ac:dyDescent="0.2">
      <c r="A4134" s="204"/>
      <c r="C4134" s="204"/>
      <c r="E4134" s="204"/>
      <c r="F4134" s="204"/>
      <c r="G4134" s="204"/>
    </row>
    <row r="4135" spans="1:7" x14ac:dyDescent="0.2">
      <c r="A4135" s="204"/>
      <c r="C4135" s="204"/>
      <c r="E4135" s="204"/>
      <c r="F4135" s="204"/>
      <c r="G4135" s="204"/>
    </row>
    <row r="4136" spans="1:7" x14ac:dyDescent="0.2">
      <c r="A4136" s="204"/>
      <c r="C4136" s="204"/>
      <c r="E4136" s="204"/>
      <c r="F4136" s="204"/>
      <c r="G4136" s="204"/>
    </row>
    <row r="4137" spans="1:7" x14ac:dyDescent="0.2">
      <c r="A4137" s="204"/>
      <c r="C4137" s="204"/>
      <c r="E4137" s="204"/>
      <c r="F4137" s="204"/>
      <c r="G4137" s="204"/>
    </row>
    <row r="4138" spans="1:7" x14ac:dyDescent="0.2">
      <c r="A4138" s="204"/>
      <c r="C4138" s="204"/>
      <c r="E4138" s="204"/>
      <c r="F4138" s="204"/>
      <c r="G4138" s="204"/>
    </row>
    <row r="4139" spans="1:7" x14ac:dyDescent="0.2">
      <c r="A4139" s="204"/>
      <c r="C4139" s="204"/>
      <c r="E4139" s="204"/>
      <c r="F4139" s="204"/>
      <c r="G4139" s="204"/>
    </row>
    <row r="4140" spans="1:7" x14ac:dyDescent="0.2">
      <c r="A4140" s="204"/>
      <c r="C4140" s="204"/>
      <c r="E4140" s="204"/>
      <c r="F4140" s="204"/>
      <c r="G4140" s="204"/>
    </row>
    <row r="4141" spans="1:7" x14ac:dyDescent="0.2">
      <c r="A4141" s="204"/>
      <c r="C4141" s="204"/>
      <c r="E4141" s="204"/>
      <c r="F4141" s="204"/>
      <c r="G4141" s="204"/>
    </row>
    <row r="4142" spans="1:7" x14ac:dyDescent="0.2">
      <c r="A4142" s="204"/>
      <c r="C4142" s="204"/>
      <c r="E4142" s="204"/>
      <c r="F4142" s="204"/>
      <c r="G4142" s="204"/>
    </row>
    <row r="4143" spans="1:7" x14ac:dyDescent="0.2">
      <c r="A4143" s="204"/>
      <c r="C4143" s="204"/>
      <c r="E4143" s="204"/>
      <c r="F4143" s="204"/>
      <c r="G4143" s="204"/>
    </row>
    <row r="4144" spans="1:7" x14ac:dyDescent="0.2">
      <c r="A4144" s="204"/>
      <c r="C4144" s="204"/>
      <c r="E4144" s="204"/>
      <c r="F4144" s="204"/>
      <c r="G4144" s="204"/>
    </row>
    <row r="4145" spans="1:7" x14ac:dyDescent="0.2">
      <c r="A4145" s="204"/>
      <c r="C4145" s="204"/>
      <c r="E4145" s="204"/>
      <c r="F4145" s="204"/>
      <c r="G4145" s="204"/>
    </row>
    <row r="4146" spans="1:7" x14ac:dyDescent="0.2">
      <c r="A4146" s="204"/>
      <c r="C4146" s="204"/>
      <c r="E4146" s="204"/>
      <c r="F4146" s="204"/>
      <c r="G4146" s="204"/>
    </row>
    <row r="4147" spans="1:7" x14ac:dyDescent="0.2">
      <c r="A4147" s="204"/>
      <c r="C4147" s="204"/>
      <c r="E4147" s="204"/>
      <c r="F4147" s="204"/>
      <c r="G4147" s="204"/>
    </row>
    <row r="4148" spans="1:7" x14ac:dyDescent="0.2">
      <c r="A4148" s="204"/>
      <c r="C4148" s="204"/>
      <c r="E4148" s="204"/>
      <c r="F4148" s="204"/>
      <c r="G4148" s="204"/>
    </row>
    <row r="4149" spans="1:7" x14ac:dyDescent="0.2">
      <c r="A4149" s="204"/>
      <c r="C4149" s="204"/>
      <c r="E4149" s="204"/>
      <c r="F4149" s="204"/>
      <c r="G4149" s="204"/>
    </row>
    <row r="4150" spans="1:7" x14ac:dyDescent="0.2">
      <c r="A4150" s="204"/>
      <c r="C4150" s="204"/>
      <c r="E4150" s="204"/>
      <c r="F4150" s="204"/>
      <c r="G4150" s="204"/>
    </row>
    <row r="4151" spans="1:7" x14ac:dyDescent="0.2">
      <c r="A4151" s="204"/>
      <c r="C4151" s="204"/>
      <c r="E4151" s="204"/>
      <c r="F4151" s="204"/>
      <c r="G4151" s="204"/>
    </row>
    <row r="4152" spans="1:7" x14ac:dyDescent="0.2">
      <c r="A4152" s="204"/>
      <c r="C4152" s="204"/>
      <c r="E4152" s="204"/>
      <c r="F4152" s="204"/>
      <c r="G4152" s="204"/>
    </row>
    <row r="4153" spans="1:7" x14ac:dyDescent="0.2">
      <c r="A4153" s="204"/>
      <c r="C4153" s="204"/>
      <c r="E4153" s="204"/>
      <c r="F4153" s="204"/>
      <c r="G4153" s="204"/>
    </row>
    <row r="4154" spans="1:7" x14ac:dyDescent="0.2">
      <c r="A4154" s="204"/>
      <c r="C4154" s="204"/>
      <c r="E4154" s="204"/>
      <c r="F4154" s="204"/>
      <c r="G4154" s="204"/>
    </row>
    <row r="4155" spans="1:7" x14ac:dyDescent="0.2">
      <c r="A4155" s="204"/>
      <c r="C4155" s="204"/>
      <c r="E4155" s="204"/>
      <c r="F4155" s="204"/>
      <c r="G4155" s="204"/>
    </row>
    <row r="4156" spans="1:7" x14ac:dyDescent="0.2">
      <c r="A4156" s="204"/>
      <c r="C4156" s="204"/>
      <c r="E4156" s="204"/>
      <c r="F4156" s="204"/>
      <c r="G4156" s="204"/>
    </row>
    <row r="4157" spans="1:7" x14ac:dyDescent="0.2">
      <c r="A4157" s="204"/>
      <c r="C4157" s="204"/>
      <c r="E4157" s="204"/>
      <c r="F4157" s="204"/>
      <c r="G4157" s="204"/>
    </row>
    <row r="4158" spans="1:7" x14ac:dyDescent="0.2">
      <c r="A4158" s="204"/>
      <c r="C4158" s="204"/>
      <c r="E4158" s="204"/>
      <c r="F4158" s="204"/>
      <c r="G4158" s="204"/>
    </row>
    <row r="4159" spans="1:7" x14ac:dyDescent="0.2">
      <c r="A4159" s="204"/>
      <c r="C4159" s="204"/>
      <c r="E4159" s="204"/>
      <c r="F4159" s="204"/>
      <c r="G4159" s="204"/>
    </row>
    <row r="4160" spans="1:7" x14ac:dyDescent="0.2">
      <c r="A4160" s="204"/>
      <c r="C4160" s="204"/>
      <c r="E4160" s="204"/>
      <c r="F4160" s="204"/>
      <c r="G4160" s="204"/>
    </row>
    <row r="4161" spans="1:7" x14ac:dyDescent="0.2">
      <c r="A4161" s="204"/>
      <c r="C4161" s="204"/>
      <c r="E4161" s="204"/>
      <c r="F4161" s="204"/>
      <c r="G4161" s="204"/>
    </row>
    <row r="4162" spans="1:7" x14ac:dyDescent="0.2">
      <c r="A4162" s="204"/>
      <c r="C4162" s="204"/>
      <c r="E4162" s="204"/>
      <c r="F4162" s="204"/>
      <c r="G4162" s="204"/>
    </row>
    <row r="4163" spans="1:7" x14ac:dyDescent="0.2">
      <c r="A4163" s="204"/>
      <c r="C4163" s="204"/>
      <c r="E4163" s="204"/>
      <c r="F4163" s="204"/>
      <c r="G4163" s="204"/>
    </row>
    <row r="4164" spans="1:7" x14ac:dyDescent="0.2">
      <c r="A4164" s="204"/>
      <c r="C4164" s="204"/>
      <c r="E4164" s="204"/>
      <c r="F4164" s="204"/>
      <c r="G4164" s="204"/>
    </row>
    <row r="4165" spans="1:7" x14ac:dyDescent="0.2">
      <c r="A4165" s="204"/>
      <c r="C4165" s="204"/>
      <c r="E4165" s="204"/>
      <c r="F4165" s="204"/>
      <c r="G4165" s="204"/>
    </row>
    <row r="4166" spans="1:7" x14ac:dyDescent="0.2">
      <c r="A4166" s="204"/>
      <c r="C4166" s="204"/>
      <c r="E4166" s="204"/>
      <c r="F4166" s="204"/>
      <c r="G4166" s="204"/>
    </row>
    <row r="4167" spans="1:7" x14ac:dyDescent="0.2">
      <c r="A4167" s="204"/>
      <c r="C4167" s="204"/>
      <c r="E4167" s="204"/>
      <c r="F4167" s="204"/>
      <c r="G4167" s="204"/>
    </row>
    <row r="4168" spans="1:7" x14ac:dyDescent="0.2">
      <c r="A4168" s="204"/>
      <c r="C4168" s="204"/>
      <c r="E4168" s="204"/>
      <c r="F4168" s="204"/>
      <c r="G4168" s="204"/>
    </row>
    <row r="4169" spans="1:7" x14ac:dyDescent="0.2">
      <c r="A4169" s="204"/>
      <c r="C4169" s="204"/>
      <c r="E4169" s="204"/>
      <c r="F4169" s="204"/>
      <c r="G4169" s="204"/>
    </row>
    <row r="4170" spans="1:7" x14ac:dyDescent="0.2">
      <c r="A4170" s="204"/>
      <c r="C4170" s="204"/>
      <c r="E4170" s="204"/>
      <c r="F4170" s="204"/>
      <c r="G4170" s="204"/>
    </row>
    <row r="4171" spans="1:7" x14ac:dyDescent="0.2">
      <c r="A4171" s="204"/>
      <c r="C4171" s="204"/>
      <c r="E4171" s="204"/>
      <c r="F4171" s="204"/>
      <c r="G4171" s="204"/>
    </row>
    <row r="4172" spans="1:7" x14ac:dyDescent="0.2">
      <c r="A4172" s="204"/>
      <c r="C4172" s="204"/>
      <c r="E4172" s="204"/>
      <c r="F4172" s="204"/>
      <c r="G4172" s="204"/>
    </row>
    <row r="4173" spans="1:7" x14ac:dyDescent="0.2">
      <c r="A4173" s="204"/>
      <c r="C4173" s="204"/>
      <c r="E4173" s="204"/>
      <c r="F4173" s="204"/>
      <c r="G4173" s="204"/>
    </row>
    <row r="4174" spans="1:7" x14ac:dyDescent="0.2">
      <c r="A4174" s="204"/>
      <c r="C4174" s="204"/>
      <c r="E4174" s="204"/>
      <c r="F4174" s="204"/>
      <c r="G4174" s="204"/>
    </row>
    <row r="4175" spans="1:7" x14ac:dyDescent="0.2">
      <c r="A4175" s="204"/>
      <c r="C4175" s="204"/>
      <c r="E4175" s="204"/>
      <c r="F4175" s="204"/>
      <c r="G4175" s="204"/>
    </row>
    <row r="4176" spans="1:7" x14ac:dyDescent="0.2">
      <c r="A4176" s="204"/>
      <c r="C4176" s="204"/>
      <c r="E4176" s="204"/>
      <c r="F4176" s="204"/>
      <c r="G4176" s="204"/>
    </row>
    <row r="4177" spans="1:7" x14ac:dyDescent="0.2">
      <c r="A4177" s="204"/>
      <c r="C4177" s="204"/>
      <c r="E4177" s="204"/>
      <c r="F4177" s="204"/>
      <c r="G4177" s="204"/>
    </row>
    <row r="4178" spans="1:7" x14ac:dyDescent="0.2">
      <c r="A4178" s="204"/>
      <c r="C4178" s="204"/>
      <c r="E4178" s="204"/>
      <c r="F4178" s="204"/>
      <c r="G4178" s="204"/>
    </row>
    <row r="4179" spans="1:7" x14ac:dyDescent="0.2">
      <c r="A4179" s="204"/>
      <c r="C4179" s="204"/>
      <c r="E4179" s="204"/>
      <c r="F4179" s="204"/>
      <c r="G4179" s="204"/>
    </row>
    <row r="4180" spans="1:7" x14ac:dyDescent="0.2">
      <c r="A4180" s="204"/>
      <c r="C4180" s="204"/>
      <c r="E4180" s="204"/>
      <c r="F4180" s="204"/>
      <c r="G4180" s="204"/>
    </row>
    <row r="4181" spans="1:7" x14ac:dyDescent="0.2">
      <c r="A4181" s="204"/>
      <c r="C4181" s="204"/>
      <c r="E4181" s="204"/>
      <c r="F4181" s="204"/>
      <c r="G4181" s="204"/>
    </row>
    <row r="4182" spans="1:7" x14ac:dyDescent="0.2">
      <c r="A4182" s="204"/>
      <c r="C4182" s="204"/>
      <c r="E4182" s="204"/>
      <c r="F4182" s="204"/>
      <c r="G4182" s="204"/>
    </row>
    <row r="4183" spans="1:7" x14ac:dyDescent="0.2">
      <c r="A4183" s="204"/>
      <c r="C4183" s="204"/>
      <c r="E4183" s="204"/>
      <c r="F4183" s="204"/>
      <c r="G4183" s="204"/>
    </row>
    <row r="4184" spans="1:7" x14ac:dyDescent="0.2">
      <c r="A4184" s="204"/>
      <c r="C4184" s="204"/>
      <c r="E4184" s="204"/>
      <c r="F4184" s="204"/>
      <c r="G4184" s="204"/>
    </row>
    <row r="4185" spans="1:7" x14ac:dyDescent="0.2">
      <c r="A4185" s="204"/>
      <c r="C4185" s="204"/>
      <c r="E4185" s="204"/>
      <c r="F4185" s="204"/>
      <c r="G4185" s="204"/>
    </row>
    <row r="4186" spans="1:7" x14ac:dyDescent="0.2">
      <c r="A4186" s="204"/>
      <c r="C4186" s="204"/>
      <c r="E4186" s="204"/>
      <c r="F4186" s="204"/>
      <c r="G4186" s="204"/>
    </row>
    <row r="4187" spans="1:7" x14ac:dyDescent="0.2">
      <c r="A4187" s="204"/>
      <c r="C4187" s="204"/>
      <c r="E4187" s="204"/>
      <c r="F4187" s="204"/>
      <c r="G4187" s="204"/>
    </row>
    <row r="4188" spans="1:7" x14ac:dyDescent="0.2">
      <c r="A4188" s="204"/>
      <c r="C4188" s="204"/>
      <c r="E4188" s="204"/>
      <c r="F4188" s="204"/>
      <c r="G4188" s="204"/>
    </row>
    <row r="4189" spans="1:7" x14ac:dyDescent="0.2">
      <c r="A4189" s="204"/>
      <c r="C4189" s="204"/>
      <c r="E4189" s="204"/>
      <c r="F4189" s="204"/>
      <c r="G4189" s="204"/>
    </row>
    <row r="4190" spans="1:7" x14ac:dyDescent="0.2">
      <c r="A4190" s="204"/>
      <c r="C4190" s="204"/>
      <c r="E4190" s="204"/>
      <c r="F4190" s="204"/>
      <c r="G4190" s="204"/>
    </row>
    <row r="4191" spans="1:7" x14ac:dyDescent="0.2">
      <c r="A4191" s="204"/>
      <c r="C4191" s="204"/>
      <c r="E4191" s="204"/>
      <c r="F4191" s="204"/>
      <c r="G4191" s="204"/>
    </row>
    <row r="4192" spans="1:7" x14ac:dyDescent="0.2">
      <c r="A4192" s="204"/>
      <c r="C4192" s="204"/>
      <c r="E4192" s="204"/>
      <c r="F4192" s="204"/>
      <c r="G4192" s="204"/>
    </row>
    <row r="4193" spans="1:7" x14ac:dyDescent="0.2">
      <c r="A4193" s="204"/>
      <c r="C4193" s="204"/>
      <c r="E4193" s="204"/>
      <c r="F4193" s="204"/>
      <c r="G4193" s="204"/>
    </row>
    <row r="4194" spans="1:7" x14ac:dyDescent="0.2">
      <c r="A4194" s="204"/>
      <c r="C4194" s="204"/>
      <c r="E4194" s="204"/>
      <c r="F4194" s="204"/>
      <c r="G4194" s="204"/>
    </row>
    <row r="4195" spans="1:7" x14ac:dyDescent="0.2">
      <c r="A4195" s="204"/>
      <c r="C4195" s="204"/>
      <c r="E4195" s="204"/>
      <c r="F4195" s="204"/>
      <c r="G4195" s="204"/>
    </row>
    <row r="4196" spans="1:7" x14ac:dyDescent="0.2">
      <c r="A4196" s="204"/>
      <c r="C4196" s="204"/>
      <c r="E4196" s="204"/>
      <c r="F4196" s="204"/>
      <c r="G4196" s="204"/>
    </row>
    <row r="4197" spans="1:7" x14ac:dyDescent="0.2">
      <c r="A4197" s="204"/>
      <c r="C4197" s="204"/>
      <c r="E4197" s="204"/>
      <c r="F4197" s="204"/>
      <c r="G4197" s="204"/>
    </row>
    <row r="4198" spans="1:7" x14ac:dyDescent="0.2">
      <c r="A4198" s="204"/>
      <c r="C4198" s="204"/>
      <c r="E4198" s="204"/>
      <c r="F4198" s="204"/>
      <c r="G4198" s="204"/>
    </row>
    <row r="4199" spans="1:7" x14ac:dyDescent="0.2">
      <c r="A4199" s="204"/>
      <c r="C4199" s="204"/>
      <c r="E4199" s="204"/>
      <c r="F4199" s="204"/>
      <c r="G4199" s="204"/>
    </row>
    <row r="4200" spans="1:7" x14ac:dyDescent="0.2">
      <c r="A4200" s="204"/>
      <c r="C4200" s="204"/>
      <c r="E4200" s="204"/>
      <c r="F4200" s="204"/>
      <c r="G4200" s="204"/>
    </row>
    <row r="4201" spans="1:7" x14ac:dyDescent="0.2">
      <c r="A4201" s="204"/>
      <c r="C4201" s="204"/>
      <c r="E4201" s="204"/>
      <c r="F4201" s="204"/>
      <c r="G4201" s="204"/>
    </row>
    <row r="4202" spans="1:7" x14ac:dyDescent="0.2">
      <c r="A4202" s="204"/>
      <c r="C4202" s="204"/>
      <c r="E4202" s="204"/>
      <c r="F4202" s="204"/>
      <c r="G4202" s="204"/>
    </row>
    <row r="4203" spans="1:7" x14ac:dyDescent="0.2">
      <c r="A4203" s="204"/>
      <c r="C4203" s="204"/>
      <c r="E4203" s="204"/>
      <c r="F4203" s="204"/>
      <c r="G4203" s="204"/>
    </row>
    <row r="4204" spans="1:7" x14ac:dyDescent="0.2">
      <c r="A4204" s="204"/>
      <c r="C4204" s="204"/>
      <c r="E4204" s="204"/>
      <c r="F4204" s="204"/>
      <c r="G4204" s="204"/>
    </row>
    <row r="4205" spans="1:7" x14ac:dyDescent="0.2">
      <c r="A4205" s="204"/>
      <c r="C4205" s="204"/>
      <c r="E4205" s="204"/>
      <c r="F4205" s="204"/>
      <c r="G4205" s="204"/>
    </row>
    <row r="4206" spans="1:7" x14ac:dyDescent="0.2">
      <c r="A4206" s="204"/>
      <c r="C4206" s="204"/>
      <c r="E4206" s="204"/>
      <c r="F4206" s="204"/>
      <c r="G4206" s="204"/>
    </row>
    <row r="4207" spans="1:7" x14ac:dyDescent="0.2">
      <c r="A4207" s="204"/>
      <c r="C4207" s="204"/>
      <c r="E4207" s="204"/>
      <c r="F4207" s="204"/>
      <c r="G4207" s="204"/>
    </row>
    <row r="4208" spans="1:7" x14ac:dyDescent="0.2">
      <c r="A4208" s="204"/>
      <c r="C4208" s="204"/>
      <c r="E4208" s="204"/>
      <c r="F4208" s="204"/>
      <c r="G4208" s="204"/>
    </row>
    <row r="4209" spans="1:7" x14ac:dyDescent="0.2">
      <c r="A4209" s="204"/>
      <c r="C4209" s="204"/>
      <c r="E4209" s="204"/>
      <c r="F4209" s="204"/>
      <c r="G4209" s="204"/>
    </row>
    <row r="4210" spans="1:7" x14ac:dyDescent="0.2">
      <c r="A4210" s="204"/>
      <c r="C4210" s="204"/>
      <c r="E4210" s="204"/>
      <c r="F4210" s="204"/>
      <c r="G4210" s="204"/>
    </row>
    <row r="4211" spans="1:7" x14ac:dyDescent="0.2">
      <c r="A4211" s="204"/>
      <c r="C4211" s="204"/>
      <c r="E4211" s="204"/>
      <c r="F4211" s="204"/>
      <c r="G4211" s="204"/>
    </row>
    <row r="4212" spans="1:7" x14ac:dyDescent="0.2">
      <c r="A4212" s="204"/>
      <c r="C4212" s="204"/>
      <c r="E4212" s="204"/>
      <c r="F4212" s="204"/>
      <c r="G4212" s="204"/>
    </row>
    <row r="4213" spans="1:7" x14ac:dyDescent="0.2">
      <c r="A4213" s="204"/>
      <c r="C4213" s="204"/>
      <c r="E4213" s="204"/>
      <c r="F4213" s="204"/>
      <c r="G4213" s="204"/>
    </row>
    <row r="4214" spans="1:7" x14ac:dyDescent="0.2">
      <c r="A4214" s="204"/>
      <c r="C4214" s="204"/>
      <c r="E4214" s="204"/>
      <c r="F4214" s="204"/>
      <c r="G4214" s="204"/>
    </row>
    <row r="4215" spans="1:7" x14ac:dyDescent="0.2">
      <c r="A4215" s="204"/>
      <c r="C4215" s="204"/>
      <c r="E4215" s="204"/>
      <c r="F4215" s="204"/>
      <c r="G4215" s="204"/>
    </row>
    <row r="4216" spans="1:7" x14ac:dyDescent="0.2">
      <c r="A4216" s="204"/>
      <c r="C4216" s="204"/>
      <c r="E4216" s="204"/>
      <c r="F4216" s="204"/>
      <c r="G4216" s="204"/>
    </row>
    <row r="4217" spans="1:7" x14ac:dyDescent="0.2">
      <c r="A4217" s="204"/>
      <c r="C4217" s="204"/>
      <c r="E4217" s="204"/>
      <c r="F4217" s="204"/>
      <c r="G4217" s="204"/>
    </row>
    <row r="4218" spans="1:7" x14ac:dyDescent="0.2">
      <c r="A4218" s="204"/>
      <c r="C4218" s="204"/>
      <c r="E4218" s="204"/>
      <c r="F4218" s="204"/>
      <c r="G4218" s="204"/>
    </row>
    <row r="4219" spans="1:7" x14ac:dyDescent="0.2">
      <c r="A4219" s="204"/>
      <c r="C4219" s="204"/>
      <c r="E4219" s="204"/>
      <c r="F4219" s="204"/>
      <c r="G4219" s="204"/>
    </row>
    <row r="4220" spans="1:7" x14ac:dyDescent="0.2">
      <c r="A4220" s="204"/>
      <c r="C4220" s="204"/>
      <c r="E4220" s="204"/>
      <c r="F4220" s="204"/>
      <c r="G4220" s="204"/>
    </row>
    <row r="4221" spans="1:7" x14ac:dyDescent="0.2">
      <c r="A4221" s="204"/>
      <c r="C4221" s="204"/>
      <c r="E4221" s="204"/>
      <c r="F4221" s="204"/>
      <c r="G4221" s="204"/>
    </row>
    <row r="4222" spans="1:7" x14ac:dyDescent="0.2">
      <c r="A4222" s="204"/>
      <c r="C4222" s="204"/>
      <c r="E4222" s="204"/>
      <c r="F4222" s="204"/>
      <c r="G4222" s="204"/>
    </row>
    <row r="4223" spans="1:7" x14ac:dyDescent="0.2">
      <c r="A4223" s="204"/>
      <c r="C4223" s="204"/>
      <c r="E4223" s="204"/>
      <c r="F4223" s="204"/>
      <c r="G4223" s="204"/>
    </row>
    <row r="4224" spans="1:7" x14ac:dyDescent="0.2">
      <c r="A4224" s="204"/>
      <c r="C4224" s="204"/>
      <c r="E4224" s="204"/>
      <c r="F4224" s="204"/>
      <c r="G4224" s="204"/>
    </row>
    <row r="4225" spans="1:7" x14ac:dyDescent="0.2">
      <c r="A4225" s="204"/>
      <c r="C4225" s="204"/>
      <c r="E4225" s="204"/>
      <c r="F4225" s="204"/>
      <c r="G4225" s="204"/>
    </row>
    <row r="4226" spans="1:7" x14ac:dyDescent="0.2">
      <c r="A4226" s="204"/>
      <c r="C4226" s="204"/>
      <c r="E4226" s="204"/>
      <c r="F4226" s="204"/>
      <c r="G4226" s="204"/>
    </row>
    <row r="4227" spans="1:7" x14ac:dyDescent="0.2">
      <c r="A4227" s="204"/>
      <c r="C4227" s="204"/>
      <c r="E4227" s="204"/>
      <c r="F4227" s="204"/>
      <c r="G4227" s="204"/>
    </row>
    <row r="4228" spans="1:7" x14ac:dyDescent="0.2">
      <c r="A4228" s="204"/>
      <c r="C4228" s="204"/>
      <c r="E4228" s="204"/>
      <c r="F4228" s="204"/>
      <c r="G4228" s="204"/>
    </row>
    <row r="4229" spans="1:7" x14ac:dyDescent="0.2">
      <c r="A4229" s="204"/>
      <c r="C4229" s="204"/>
      <c r="E4229" s="204"/>
      <c r="F4229" s="204"/>
      <c r="G4229" s="204"/>
    </row>
    <row r="4230" spans="1:7" x14ac:dyDescent="0.2">
      <c r="A4230" s="204"/>
      <c r="C4230" s="204"/>
      <c r="E4230" s="204"/>
      <c r="F4230" s="204"/>
      <c r="G4230" s="204"/>
    </row>
    <row r="4231" spans="1:7" x14ac:dyDescent="0.2">
      <c r="A4231" s="204"/>
      <c r="C4231" s="204"/>
      <c r="E4231" s="204"/>
      <c r="F4231" s="204"/>
      <c r="G4231" s="204"/>
    </row>
    <row r="4232" spans="1:7" x14ac:dyDescent="0.2">
      <c r="A4232" s="204"/>
      <c r="C4232" s="204"/>
      <c r="E4232" s="204"/>
      <c r="F4232" s="204"/>
      <c r="G4232" s="204"/>
    </row>
    <row r="4233" spans="1:7" x14ac:dyDescent="0.2">
      <c r="A4233" s="204"/>
      <c r="C4233" s="204"/>
      <c r="E4233" s="204"/>
      <c r="F4233" s="204"/>
      <c r="G4233" s="204"/>
    </row>
    <row r="4234" spans="1:7" x14ac:dyDescent="0.2">
      <c r="A4234" s="204"/>
      <c r="C4234" s="204"/>
      <c r="E4234" s="204"/>
      <c r="F4234" s="204"/>
      <c r="G4234" s="204"/>
    </row>
    <row r="4235" spans="1:7" x14ac:dyDescent="0.2">
      <c r="A4235" s="204"/>
      <c r="C4235" s="204"/>
      <c r="E4235" s="204"/>
      <c r="F4235" s="204"/>
      <c r="G4235" s="204"/>
    </row>
    <row r="4236" spans="1:7" x14ac:dyDescent="0.2">
      <c r="A4236" s="204"/>
      <c r="C4236" s="204"/>
      <c r="E4236" s="204"/>
      <c r="F4236" s="204"/>
      <c r="G4236" s="204"/>
    </row>
    <row r="4237" spans="1:7" x14ac:dyDescent="0.2">
      <c r="A4237" s="204"/>
      <c r="C4237" s="204"/>
      <c r="E4237" s="204"/>
      <c r="F4237" s="204"/>
      <c r="G4237" s="204"/>
    </row>
    <row r="4238" spans="1:7" x14ac:dyDescent="0.2">
      <c r="A4238" s="204"/>
      <c r="C4238" s="204"/>
      <c r="E4238" s="204"/>
      <c r="F4238" s="204"/>
      <c r="G4238" s="204"/>
    </row>
    <row r="4239" spans="1:7" x14ac:dyDescent="0.2">
      <c r="A4239" s="204"/>
      <c r="C4239" s="204"/>
      <c r="E4239" s="204"/>
      <c r="F4239" s="204"/>
      <c r="G4239" s="204"/>
    </row>
    <row r="4240" spans="1:7" x14ac:dyDescent="0.2">
      <c r="A4240" s="204"/>
      <c r="C4240" s="204"/>
      <c r="E4240" s="204"/>
      <c r="F4240" s="204"/>
      <c r="G4240" s="204"/>
    </row>
    <row r="4241" spans="1:7" x14ac:dyDescent="0.2">
      <c r="A4241" s="204"/>
      <c r="C4241" s="204"/>
      <c r="E4241" s="204"/>
      <c r="F4241" s="204"/>
      <c r="G4241" s="204"/>
    </row>
    <row r="4242" spans="1:7" x14ac:dyDescent="0.2">
      <c r="A4242" s="204"/>
      <c r="C4242" s="204"/>
      <c r="E4242" s="204"/>
      <c r="F4242" s="204"/>
      <c r="G4242" s="204"/>
    </row>
    <row r="4243" spans="1:7" x14ac:dyDescent="0.2">
      <c r="A4243" s="204"/>
      <c r="C4243" s="204"/>
      <c r="E4243" s="204"/>
      <c r="F4243" s="204"/>
      <c r="G4243" s="204"/>
    </row>
    <row r="4244" spans="1:7" x14ac:dyDescent="0.2">
      <c r="A4244" s="204"/>
      <c r="C4244" s="204"/>
      <c r="E4244" s="204"/>
      <c r="F4244" s="204"/>
      <c r="G4244" s="204"/>
    </row>
    <row r="4245" spans="1:7" x14ac:dyDescent="0.2">
      <c r="A4245" s="204"/>
      <c r="C4245" s="204"/>
      <c r="E4245" s="204"/>
      <c r="F4245" s="204"/>
      <c r="G4245" s="204"/>
    </row>
    <row r="4246" spans="1:7" x14ac:dyDescent="0.2">
      <c r="A4246" s="204"/>
      <c r="C4246" s="204"/>
      <c r="E4246" s="204"/>
      <c r="F4246" s="204"/>
      <c r="G4246" s="204"/>
    </row>
    <row r="4247" spans="1:7" x14ac:dyDescent="0.2">
      <c r="A4247" s="204"/>
      <c r="C4247" s="204"/>
      <c r="E4247" s="204"/>
      <c r="F4247" s="204"/>
      <c r="G4247" s="204"/>
    </row>
    <row r="4248" spans="1:7" x14ac:dyDescent="0.2">
      <c r="A4248" s="204"/>
      <c r="C4248" s="204"/>
      <c r="E4248" s="204"/>
      <c r="F4248" s="204"/>
      <c r="G4248" s="204"/>
    </row>
    <row r="4249" spans="1:7" x14ac:dyDescent="0.2">
      <c r="A4249" s="204"/>
      <c r="C4249" s="204"/>
      <c r="E4249" s="204"/>
      <c r="F4249" s="204"/>
      <c r="G4249" s="204"/>
    </row>
    <row r="4250" spans="1:7" x14ac:dyDescent="0.2">
      <c r="A4250" s="204"/>
      <c r="C4250" s="204"/>
      <c r="E4250" s="204"/>
      <c r="F4250" s="204"/>
      <c r="G4250" s="204"/>
    </row>
    <row r="4251" spans="1:7" x14ac:dyDescent="0.2">
      <c r="A4251" s="204"/>
      <c r="C4251" s="204"/>
      <c r="E4251" s="204"/>
      <c r="F4251" s="204"/>
      <c r="G4251" s="204"/>
    </row>
    <row r="4252" spans="1:7" x14ac:dyDescent="0.2">
      <c r="A4252" s="204"/>
      <c r="C4252" s="204"/>
      <c r="E4252" s="204"/>
      <c r="F4252" s="204"/>
      <c r="G4252" s="204"/>
    </row>
    <row r="4253" spans="1:7" x14ac:dyDescent="0.2">
      <c r="A4253" s="204"/>
      <c r="C4253" s="204"/>
      <c r="E4253" s="204"/>
      <c r="F4253" s="204"/>
      <c r="G4253" s="204"/>
    </row>
    <row r="4254" spans="1:7" x14ac:dyDescent="0.2">
      <c r="A4254" s="204"/>
      <c r="C4254" s="204"/>
      <c r="E4254" s="204"/>
      <c r="F4254" s="204"/>
      <c r="G4254" s="204"/>
    </row>
    <row r="4255" spans="1:7" x14ac:dyDescent="0.2">
      <c r="A4255" s="204"/>
      <c r="C4255" s="204"/>
      <c r="E4255" s="204"/>
      <c r="F4255" s="204"/>
      <c r="G4255" s="204"/>
    </row>
    <row r="4256" spans="1:7" x14ac:dyDescent="0.2">
      <c r="A4256" s="204"/>
      <c r="C4256" s="204"/>
      <c r="E4256" s="204"/>
      <c r="F4256" s="204"/>
      <c r="G4256" s="204"/>
    </row>
    <row r="4257" spans="1:7" x14ac:dyDescent="0.2">
      <c r="A4257" s="204"/>
      <c r="C4257" s="204"/>
      <c r="E4257" s="204"/>
      <c r="F4257" s="204"/>
      <c r="G4257" s="204"/>
    </row>
    <row r="4258" spans="1:7" x14ac:dyDescent="0.2">
      <c r="A4258" s="204"/>
      <c r="C4258" s="204"/>
      <c r="E4258" s="204"/>
      <c r="F4258" s="204"/>
      <c r="G4258" s="204"/>
    </row>
    <row r="4259" spans="1:7" x14ac:dyDescent="0.2">
      <c r="A4259" s="204"/>
      <c r="C4259" s="204"/>
      <c r="E4259" s="204"/>
      <c r="F4259" s="204"/>
      <c r="G4259" s="204"/>
    </row>
    <row r="4260" spans="1:7" x14ac:dyDescent="0.2">
      <c r="A4260" s="204"/>
      <c r="C4260" s="204"/>
      <c r="E4260" s="204"/>
      <c r="F4260" s="204"/>
      <c r="G4260" s="204"/>
    </row>
    <row r="4261" spans="1:7" x14ac:dyDescent="0.2">
      <c r="A4261" s="204"/>
      <c r="C4261" s="204"/>
      <c r="E4261" s="204"/>
      <c r="F4261" s="204"/>
      <c r="G4261" s="204"/>
    </row>
    <row r="4262" spans="1:7" x14ac:dyDescent="0.2">
      <c r="A4262" s="204"/>
      <c r="C4262" s="204"/>
      <c r="E4262" s="204"/>
      <c r="F4262" s="204"/>
      <c r="G4262" s="204"/>
    </row>
    <row r="4263" spans="1:7" x14ac:dyDescent="0.2">
      <c r="A4263" s="204"/>
      <c r="C4263" s="204"/>
      <c r="E4263" s="204"/>
      <c r="F4263" s="204"/>
      <c r="G4263" s="204"/>
    </row>
    <row r="4264" spans="1:7" x14ac:dyDescent="0.2">
      <c r="A4264" s="204"/>
      <c r="C4264" s="204"/>
      <c r="E4264" s="204"/>
      <c r="F4264" s="204"/>
      <c r="G4264" s="204"/>
    </row>
    <row r="4265" spans="1:7" x14ac:dyDescent="0.2">
      <c r="A4265" s="204"/>
      <c r="C4265" s="204"/>
      <c r="E4265" s="204"/>
      <c r="F4265" s="204"/>
      <c r="G4265" s="204"/>
    </row>
    <row r="4266" spans="1:7" x14ac:dyDescent="0.2">
      <c r="A4266" s="204"/>
      <c r="C4266" s="204"/>
      <c r="E4266" s="204"/>
      <c r="F4266" s="204"/>
      <c r="G4266" s="204"/>
    </row>
    <row r="4267" spans="1:7" x14ac:dyDescent="0.2">
      <c r="A4267" s="204"/>
      <c r="C4267" s="204"/>
      <c r="E4267" s="204"/>
      <c r="F4267" s="204"/>
      <c r="G4267" s="204"/>
    </row>
    <row r="4268" spans="1:7" x14ac:dyDescent="0.2">
      <c r="A4268" s="204"/>
      <c r="C4268" s="204"/>
      <c r="E4268" s="204"/>
      <c r="F4268" s="204"/>
      <c r="G4268" s="204"/>
    </row>
    <row r="4269" spans="1:7" x14ac:dyDescent="0.2">
      <c r="A4269" s="204"/>
      <c r="C4269" s="204"/>
      <c r="E4269" s="204"/>
      <c r="F4269" s="204"/>
      <c r="G4269" s="204"/>
    </row>
    <row r="4270" spans="1:7" x14ac:dyDescent="0.2">
      <c r="A4270" s="204"/>
      <c r="C4270" s="204"/>
      <c r="E4270" s="204"/>
      <c r="F4270" s="204"/>
      <c r="G4270" s="204"/>
    </row>
    <row r="4271" spans="1:7" x14ac:dyDescent="0.2">
      <c r="A4271" s="204"/>
      <c r="C4271" s="204"/>
      <c r="E4271" s="204"/>
      <c r="F4271" s="204"/>
      <c r="G4271" s="204"/>
    </row>
    <row r="4272" spans="1:7" x14ac:dyDescent="0.2">
      <c r="A4272" s="204"/>
      <c r="C4272" s="204"/>
      <c r="E4272" s="204"/>
      <c r="F4272" s="204"/>
      <c r="G4272" s="204"/>
    </row>
    <row r="4273" spans="1:7" x14ac:dyDescent="0.2">
      <c r="A4273" s="204"/>
      <c r="C4273" s="204"/>
      <c r="E4273" s="204"/>
      <c r="F4273" s="204"/>
      <c r="G4273" s="204"/>
    </row>
    <row r="4274" spans="1:7" x14ac:dyDescent="0.2">
      <c r="A4274" s="204"/>
      <c r="C4274" s="204"/>
      <c r="E4274" s="204"/>
      <c r="F4274" s="204"/>
      <c r="G4274" s="204"/>
    </row>
    <row r="4275" spans="1:7" x14ac:dyDescent="0.2">
      <c r="A4275" s="204"/>
      <c r="C4275" s="204"/>
      <c r="E4275" s="204"/>
      <c r="F4275" s="204"/>
      <c r="G4275" s="204"/>
    </row>
    <row r="4276" spans="1:7" x14ac:dyDescent="0.2">
      <c r="A4276" s="204"/>
      <c r="C4276" s="204"/>
      <c r="E4276" s="204"/>
      <c r="F4276" s="204"/>
      <c r="G4276" s="204"/>
    </row>
    <row r="4277" spans="1:7" x14ac:dyDescent="0.2">
      <c r="A4277" s="204"/>
      <c r="C4277" s="204"/>
      <c r="E4277" s="204"/>
      <c r="F4277" s="204"/>
      <c r="G4277" s="204"/>
    </row>
    <row r="4278" spans="1:7" x14ac:dyDescent="0.2">
      <c r="A4278" s="204"/>
      <c r="C4278" s="204"/>
      <c r="E4278" s="204"/>
      <c r="F4278" s="204"/>
      <c r="G4278" s="204"/>
    </row>
    <row r="4279" spans="1:7" x14ac:dyDescent="0.2">
      <c r="A4279" s="204"/>
      <c r="C4279" s="204"/>
      <c r="E4279" s="204"/>
      <c r="F4279" s="204"/>
      <c r="G4279" s="204"/>
    </row>
    <row r="4280" spans="1:7" x14ac:dyDescent="0.2">
      <c r="A4280" s="204"/>
      <c r="C4280" s="204"/>
      <c r="E4280" s="204"/>
      <c r="F4280" s="204"/>
      <c r="G4280" s="204"/>
    </row>
    <row r="4281" spans="1:7" x14ac:dyDescent="0.2">
      <c r="A4281" s="204"/>
      <c r="C4281" s="204"/>
      <c r="E4281" s="204"/>
      <c r="F4281" s="204"/>
      <c r="G4281" s="204"/>
    </row>
    <row r="4282" spans="1:7" x14ac:dyDescent="0.2">
      <c r="A4282" s="204"/>
      <c r="C4282" s="204"/>
      <c r="E4282" s="204"/>
      <c r="F4282" s="204"/>
      <c r="G4282" s="204"/>
    </row>
    <row r="4283" spans="1:7" x14ac:dyDescent="0.2">
      <c r="A4283" s="204"/>
      <c r="C4283" s="204"/>
      <c r="E4283" s="204"/>
      <c r="F4283" s="204"/>
      <c r="G4283" s="204"/>
    </row>
    <row r="4284" spans="1:7" x14ac:dyDescent="0.2">
      <c r="A4284" s="204"/>
      <c r="C4284" s="204"/>
      <c r="E4284" s="204"/>
      <c r="F4284" s="204"/>
      <c r="G4284" s="204"/>
    </row>
    <row r="4285" spans="1:7" x14ac:dyDescent="0.2">
      <c r="A4285" s="204"/>
      <c r="C4285" s="204"/>
      <c r="E4285" s="204"/>
      <c r="F4285" s="204"/>
      <c r="G4285" s="204"/>
    </row>
    <row r="4286" spans="1:7" x14ac:dyDescent="0.2">
      <c r="A4286" s="204"/>
      <c r="C4286" s="204"/>
      <c r="E4286" s="204"/>
      <c r="F4286" s="204"/>
      <c r="G4286" s="204"/>
    </row>
    <row r="4287" spans="1:7" x14ac:dyDescent="0.2">
      <c r="A4287" s="204"/>
      <c r="C4287" s="204"/>
      <c r="E4287" s="204"/>
      <c r="F4287" s="204"/>
      <c r="G4287" s="204"/>
    </row>
    <row r="4288" spans="1:7" x14ac:dyDescent="0.2">
      <c r="A4288" s="204"/>
      <c r="C4288" s="204"/>
      <c r="E4288" s="204"/>
      <c r="F4288" s="204"/>
      <c r="G4288" s="204"/>
    </row>
    <row r="4289" spans="1:7" x14ac:dyDescent="0.2">
      <c r="A4289" s="204"/>
      <c r="C4289" s="204"/>
      <c r="E4289" s="204"/>
      <c r="F4289" s="204"/>
      <c r="G4289" s="204"/>
    </row>
    <row r="4290" spans="1:7" x14ac:dyDescent="0.2">
      <c r="A4290" s="204"/>
      <c r="C4290" s="204"/>
      <c r="E4290" s="204"/>
      <c r="F4290" s="204"/>
      <c r="G4290" s="204"/>
    </row>
    <row r="4291" spans="1:7" x14ac:dyDescent="0.2">
      <c r="A4291" s="204"/>
      <c r="C4291" s="204"/>
      <c r="E4291" s="204"/>
      <c r="F4291" s="204"/>
      <c r="G4291" s="204"/>
    </row>
    <row r="4292" spans="1:7" x14ac:dyDescent="0.2">
      <c r="A4292" s="204"/>
      <c r="C4292" s="204"/>
      <c r="E4292" s="204"/>
      <c r="F4292" s="204"/>
      <c r="G4292" s="204"/>
    </row>
    <row r="4293" spans="1:7" x14ac:dyDescent="0.2">
      <c r="A4293" s="204"/>
      <c r="C4293" s="204"/>
      <c r="E4293" s="204"/>
      <c r="F4293" s="204"/>
      <c r="G4293" s="204"/>
    </row>
    <row r="4294" spans="1:7" x14ac:dyDescent="0.2">
      <c r="A4294" s="204"/>
      <c r="C4294" s="204"/>
      <c r="E4294" s="204"/>
      <c r="F4294" s="204"/>
      <c r="G4294" s="204"/>
    </row>
    <row r="4295" spans="1:7" x14ac:dyDescent="0.2">
      <c r="A4295" s="204"/>
      <c r="C4295" s="204"/>
      <c r="E4295" s="204"/>
      <c r="F4295" s="204"/>
      <c r="G4295" s="204"/>
    </row>
    <row r="4296" spans="1:7" x14ac:dyDescent="0.2">
      <c r="A4296" s="204"/>
      <c r="C4296" s="204"/>
      <c r="E4296" s="204"/>
      <c r="F4296" s="204"/>
      <c r="G4296" s="204"/>
    </row>
    <row r="4297" spans="1:7" x14ac:dyDescent="0.2">
      <c r="A4297" s="204"/>
      <c r="C4297" s="204"/>
      <c r="E4297" s="204"/>
      <c r="F4297" s="204"/>
      <c r="G4297" s="204"/>
    </row>
    <row r="4298" spans="1:7" x14ac:dyDescent="0.2">
      <c r="A4298" s="204"/>
      <c r="C4298" s="204"/>
      <c r="E4298" s="204"/>
      <c r="F4298" s="204"/>
      <c r="G4298" s="204"/>
    </row>
    <row r="4299" spans="1:7" x14ac:dyDescent="0.2">
      <c r="A4299" s="204"/>
      <c r="C4299" s="204"/>
      <c r="E4299" s="204"/>
      <c r="F4299" s="204"/>
      <c r="G4299" s="204"/>
    </row>
    <row r="4300" spans="1:7" x14ac:dyDescent="0.2">
      <c r="A4300" s="204"/>
      <c r="C4300" s="204"/>
      <c r="E4300" s="204"/>
      <c r="F4300" s="204"/>
      <c r="G4300" s="204"/>
    </row>
    <row r="4301" spans="1:7" x14ac:dyDescent="0.2">
      <c r="A4301" s="204"/>
      <c r="C4301" s="204"/>
      <c r="E4301" s="204"/>
      <c r="F4301" s="204"/>
      <c r="G4301" s="204"/>
    </row>
    <row r="4302" spans="1:7" x14ac:dyDescent="0.2">
      <c r="A4302" s="204"/>
      <c r="C4302" s="204"/>
      <c r="E4302" s="204"/>
      <c r="F4302" s="204"/>
      <c r="G4302" s="204"/>
    </row>
    <row r="4303" spans="1:7" x14ac:dyDescent="0.2">
      <c r="A4303" s="204"/>
      <c r="C4303" s="204"/>
      <c r="E4303" s="204"/>
      <c r="F4303" s="204"/>
      <c r="G4303" s="204"/>
    </row>
    <row r="4304" spans="1:7" x14ac:dyDescent="0.2">
      <c r="A4304" s="204"/>
      <c r="C4304" s="204"/>
      <c r="E4304" s="204"/>
      <c r="F4304" s="204"/>
      <c r="G4304" s="204"/>
    </row>
    <row r="4305" spans="1:7" x14ac:dyDescent="0.2">
      <c r="A4305" s="204"/>
      <c r="C4305" s="204"/>
      <c r="E4305" s="204"/>
      <c r="F4305" s="204"/>
      <c r="G4305" s="204"/>
    </row>
    <row r="4306" spans="1:7" x14ac:dyDescent="0.2">
      <c r="A4306" s="204"/>
      <c r="C4306" s="204"/>
      <c r="E4306" s="204"/>
      <c r="F4306" s="204"/>
      <c r="G4306" s="204"/>
    </row>
    <row r="4307" spans="1:7" x14ac:dyDescent="0.2">
      <c r="A4307" s="204"/>
      <c r="C4307" s="204"/>
      <c r="E4307" s="204"/>
      <c r="F4307" s="204"/>
      <c r="G4307" s="204"/>
    </row>
    <row r="4308" spans="1:7" x14ac:dyDescent="0.2">
      <c r="A4308" s="204"/>
      <c r="C4308" s="204"/>
      <c r="E4308" s="204"/>
      <c r="F4308" s="204"/>
      <c r="G4308" s="204"/>
    </row>
    <row r="4309" spans="1:7" x14ac:dyDescent="0.2">
      <c r="A4309" s="204"/>
      <c r="C4309" s="204"/>
      <c r="E4309" s="204"/>
      <c r="F4309" s="204"/>
      <c r="G4309" s="204"/>
    </row>
    <row r="4310" spans="1:7" x14ac:dyDescent="0.2">
      <c r="A4310" s="204"/>
      <c r="C4310" s="204"/>
      <c r="E4310" s="204"/>
      <c r="F4310" s="204"/>
      <c r="G4310" s="204"/>
    </row>
    <row r="4311" spans="1:7" x14ac:dyDescent="0.2">
      <c r="A4311" s="204"/>
      <c r="C4311" s="204"/>
      <c r="E4311" s="204"/>
      <c r="F4311" s="204"/>
      <c r="G4311" s="204"/>
    </row>
    <row r="4312" spans="1:7" x14ac:dyDescent="0.2">
      <c r="A4312" s="204"/>
      <c r="C4312" s="204"/>
      <c r="E4312" s="204"/>
      <c r="F4312" s="204"/>
      <c r="G4312" s="204"/>
    </row>
    <row r="4313" spans="1:7" x14ac:dyDescent="0.2">
      <c r="A4313" s="204"/>
      <c r="C4313" s="204"/>
      <c r="E4313" s="204"/>
      <c r="F4313" s="204"/>
      <c r="G4313" s="204"/>
    </row>
    <row r="4314" spans="1:7" x14ac:dyDescent="0.2">
      <c r="A4314" s="204"/>
      <c r="C4314" s="204"/>
      <c r="E4314" s="204"/>
      <c r="F4314" s="204"/>
      <c r="G4314" s="204"/>
    </row>
    <row r="4315" spans="1:7" x14ac:dyDescent="0.2">
      <c r="A4315" s="204"/>
      <c r="C4315" s="204"/>
      <c r="E4315" s="204"/>
      <c r="F4315" s="204"/>
      <c r="G4315" s="204"/>
    </row>
    <row r="4316" spans="1:7" x14ac:dyDescent="0.2">
      <c r="A4316" s="204"/>
      <c r="C4316" s="204"/>
      <c r="E4316" s="204"/>
      <c r="F4316" s="204"/>
      <c r="G4316" s="204"/>
    </row>
    <row r="4317" spans="1:7" x14ac:dyDescent="0.2">
      <c r="A4317" s="204"/>
      <c r="C4317" s="204"/>
      <c r="E4317" s="204"/>
      <c r="F4317" s="204"/>
      <c r="G4317" s="204"/>
    </row>
    <row r="4318" spans="1:7" x14ac:dyDescent="0.2">
      <c r="A4318" s="204"/>
      <c r="C4318" s="204"/>
      <c r="E4318" s="204"/>
      <c r="F4318" s="204"/>
      <c r="G4318" s="204"/>
    </row>
    <row r="4319" spans="1:7" x14ac:dyDescent="0.2">
      <c r="A4319" s="204"/>
      <c r="C4319" s="204"/>
      <c r="E4319" s="204"/>
      <c r="F4319" s="204"/>
      <c r="G4319" s="204"/>
    </row>
    <row r="4320" spans="1:7" x14ac:dyDescent="0.2">
      <c r="A4320" s="204"/>
      <c r="C4320" s="204"/>
      <c r="E4320" s="204"/>
      <c r="F4320" s="204"/>
      <c r="G4320" s="204"/>
    </row>
    <row r="4321" spans="1:7" x14ac:dyDescent="0.2">
      <c r="A4321" s="204"/>
      <c r="C4321" s="204"/>
      <c r="E4321" s="204"/>
      <c r="F4321" s="204"/>
      <c r="G4321" s="204"/>
    </row>
    <row r="4322" spans="1:7" x14ac:dyDescent="0.2">
      <c r="A4322" s="204"/>
      <c r="C4322" s="204"/>
      <c r="E4322" s="204"/>
      <c r="F4322" s="204"/>
      <c r="G4322" s="204"/>
    </row>
    <row r="4323" spans="1:7" x14ac:dyDescent="0.2">
      <c r="A4323" s="204"/>
      <c r="C4323" s="204"/>
      <c r="E4323" s="204"/>
      <c r="F4323" s="204"/>
      <c r="G4323" s="204"/>
    </row>
    <row r="4324" spans="1:7" x14ac:dyDescent="0.2">
      <c r="A4324" s="204"/>
      <c r="C4324" s="204"/>
      <c r="E4324" s="204"/>
      <c r="F4324" s="204"/>
      <c r="G4324" s="204"/>
    </row>
    <row r="4325" spans="1:7" x14ac:dyDescent="0.2">
      <c r="A4325" s="204"/>
      <c r="C4325" s="204"/>
      <c r="E4325" s="204"/>
      <c r="F4325" s="204"/>
      <c r="G4325" s="204"/>
    </row>
    <row r="4326" spans="1:7" x14ac:dyDescent="0.2">
      <c r="A4326" s="204"/>
      <c r="C4326" s="204"/>
      <c r="E4326" s="204"/>
      <c r="F4326" s="204"/>
      <c r="G4326" s="204"/>
    </row>
    <row r="4327" spans="1:7" x14ac:dyDescent="0.2">
      <c r="A4327" s="204"/>
      <c r="C4327" s="204"/>
      <c r="E4327" s="204"/>
      <c r="F4327" s="204"/>
      <c r="G4327" s="204"/>
    </row>
    <row r="4328" spans="1:7" x14ac:dyDescent="0.2">
      <c r="A4328" s="204"/>
      <c r="C4328" s="204"/>
      <c r="E4328" s="204"/>
      <c r="F4328" s="204"/>
      <c r="G4328" s="204"/>
    </row>
    <row r="4329" spans="1:7" x14ac:dyDescent="0.2">
      <c r="A4329" s="204"/>
      <c r="C4329" s="204"/>
      <c r="E4329" s="204"/>
      <c r="F4329" s="204"/>
      <c r="G4329" s="204"/>
    </row>
    <row r="4330" spans="1:7" x14ac:dyDescent="0.2">
      <c r="A4330" s="204"/>
      <c r="C4330" s="204"/>
      <c r="E4330" s="204"/>
      <c r="F4330" s="204"/>
      <c r="G4330" s="204"/>
    </row>
    <row r="4331" spans="1:7" x14ac:dyDescent="0.2">
      <c r="A4331" s="204"/>
      <c r="C4331" s="204"/>
      <c r="E4331" s="204"/>
      <c r="F4331" s="204"/>
      <c r="G4331" s="204"/>
    </row>
    <row r="4332" spans="1:7" x14ac:dyDescent="0.2">
      <c r="A4332" s="204"/>
      <c r="C4332" s="204"/>
      <c r="E4332" s="204"/>
      <c r="F4332" s="204"/>
      <c r="G4332" s="204"/>
    </row>
    <row r="4333" spans="1:7" x14ac:dyDescent="0.2">
      <c r="A4333" s="204"/>
      <c r="C4333" s="204"/>
      <c r="E4333" s="204"/>
      <c r="F4333" s="204"/>
      <c r="G4333" s="204"/>
    </row>
    <row r="4334" spans="1:7" x14ac:dyDescent="0.2">
      <c r="A4334" s="204"/>
      <c r="C4334" s="204"/>
      <c r="E4334" s="204"/>
      <c r="F4334" s="204"/>
      <c r="G4334" s="204"/>
    </row>
    <row r="4335" spans="1:7" x14ac:dyDescent="0.2">
      <c r="A4335" s="204"/>
      <c r="C4335" s="204"/>
      <c r="E4335" s="204"/>
      <c r="F4335" s="204"/>
      <c r="G4335" s="204"/>
    </row>
    <row r="4336" spans="1:7" x14ac:dyDescent="0.2">
      <c r="A4336" s="204"/>
      <c r="C4336" s="204"/>
      <c r="E4336" s="204"/>
      <c r="F4336" s="204"/>
      <c r="G4336" s="204"/>
    </row>
    <row r="4337" spans="1:7" x14ac:dyDescent="0.2">
      <c r="A4337" s="204"/>
      <c r="C4337" s="204"/>
      <c r="E4337" s="204"/>
      <c r="F4337" s="204"/>
      <c r="G4337" s="204"/>
    </row>
    <row r="4338" spans="1:7" x14ac:dyDescent="0.2">
      <c r="A4338" s="204"/>
      <c r="C4338" s="204"/>
      <c r="E4338" s="204"/>
      <c r="F4338" s="204"/>
      <c r="G4338" s="204"/>
    </row>
    <row r="4339" spans="1:7" x14ac:dyDescent="0.2">
      <c r="A4339" s="204"/>
      <c r="C4339" s="204"/>
      <c r="E4339" s="204"/>
      <c r="F4339" s="204"/>
      <c r="G4339" s="204"/>
    </row>
    <row r="4340" spans="1:7" x14ac:dyDescent="0.2">
      <c r="A4340" s="204"/>
      <c r="C4340" s="204"/>
      <c r="E4340" s="204"/>
      <c r="F4340" s="204"/>
      <c r="G4340" s="204"/>
    </row>
    <row r="4341" spans="1:7" x14ac:dyDescent="0.2">
      <c r="A4341" s="204"/>
      <c r="C4341" s="204"/>
      <c r="E4341" s="204"/>
      <c r="F4341" s="204"/>
      <c r="G4341" s="204"/>
    </row>
    <row r="4342" spans="1:7" x14ac:dyDescent="0.2">
      <c r="A4342" s="204"/>
      <c r="C4342" s="204"/>
      <c r="E4342" s="204"/>
      <c r="F4342" s="204"/>
      <c r="G4342" s="204"/>
    </row>
    <row r="4343" spans="1:7" x14ac:dyDescent="0.2">
      <c r="A4343" s="204"/>
      <c r="C4343" s="204"/>
      <c r="E4343" s="204"/>
      <c r="F4343" s="204"/>
      <c r="G4343" s="204"/>
    </row>
    <row r="4344" spans="1:7" x14ac:dyDescent="0.2">
      <c r="A4344" s="204"/>
      <c r="C4344" s="204"/>
      <c r="E4344" s="204"/>
      <c r="F4344" s="204"/>
      <c r="G4344" s="204"/>
    </row>
    <row r="4345" spans="1:7" x14ac:dyDescent="0.2">
      <c r="A4345" s="204"/>
      <c r="C4345" s="204"/>
      <c r="E4345" s="204"/>
      <c r="F4345" s="204"/>
      <c r="G4345" s="204"/>
    </row>
    <row r="4346" spans="1:7" x14ac:dyDescent="0.2">
      <c r="A4346" s="204"/>
      <c r="C4346" s="204"/>
      <c r="E4346" s="204"/>
      <c r="F4346" s="204"/>
      <c r="G4346" s="204"/>
    </row>
    <row r="4347" spans="1:7" x14ac:dyDescent="0.2">
      <c r="A4347" s="204"/>
      <c r="C4347" s="204"/>
      <c r="E4347" s="204"/>
      <c r="F4347" s="204"/>
      <c r="G4347" s="204"/>
    </row>
    <row r="4348" spans="1:7" x14ac:dyDescent="0.2">
      <c r="A4348" s="204"/>
      <c r="C4348" s="204"/>
      <c r="E4348" s="204"/>
      <c r="F4348" s="204"/>
      <c r="G4348" s="204"/>
    </row>
    <row r="4349" spans="1:7" x14ac:dyDescent="0.2">
      <c r="A4349" s="204"/>
      <c r="C4349" s="204"/>
      <c r="E4349" s="204"/>
      <c r="F4349" s="204"/>
      <c r="G4349" s="204"/>
    </row>
    <row r="4350" spans="1:7" x14ac:dyDescent="0.2">
      <c r="A4350" s="204"/>
      <c r="C4350" s="204"/>
      <c r="E4350" s="204"/>
      <c r="F4350" s="204"/>
      <c r="G4350" s="204"/>
    </row>
    <row r="4351" spans="1:7" x14ac:dyDescent="0.2">
      <c r="A4351" s="204"/>
      <c r="C4351" s="204"/>
      <c r="E4351" s="204"/>
      <c r="F4351" s="204"/>
      <c r="G4351" s="204"/>
    </row>
    <row r="4352" spans="1:7" x14ac:dyDescent="0.2">
      <c r="A4352" s="204"/>
      <c r="C4352" s="204"/>
      <c r="E4352" s="204"/>
      <c r="F4352" s="204"/>
      <c r="G4352" s="204"/>
    </row>
    <row r="4353" spans="1:7" x14ac:dyDescent="0.2">
      <c r="A4353" s="204"/>
      <c r="C4353" s="204"/>
      <c r="E4353" s="204"/>
      <c r="F4353" s="204"/>
      <c r="G4353" s="204"/>
    </row>
    <row r="4354" spans="1:7" x14ac:dyDescent="0.2">
      <c r="A4354" s="204"/>
      <c r="C4354" s="204"/>
      <c r="E4354" s="204"/>
      <c r="F4354" s="204"/>
      <c r="G4354" s="204"/>
    </row>
    <row r="4355" spans="1:7" x14ac:dyDescent="0.2">
      <c r="A4355" s="204"/>
      <c r="C4355" s="204"/>
      <c r="E4355" s="204"/>
      <c r="F4355" s="204"/>
      <c r="G4355" s="204"/>
    </row>
    <row r="4356" spans="1:7" x14ac:dyDescent="0.2">
      <c r="A4356" s="204"/>
      <c r="C4356" s="204"/>
      <c r="E4356" s="204"/>
      <c r="F4356" s="204"/>
      <c r="G4356" s="204"/>
    </row>
    <row r="4357" spans="1:7" x14ac:dyDescent="0.2">
      <c r="A4357" s="204"/>
      <c r="C4357" s="204"/>
      <c r="E4357" s="204"/>
      <c r="F4357" s="204"/>
      <c r="G4357" s="204"/>
    </row>
    <row r="4358" spans="1:7" x14ac:dyDescent="0.2">
      <c r="A4358" s="204"/>
      <c r="C4358" s="204"/>
      <c r="E4358" s="204"/>
      <c r="F4358" s="204"/>
      <c r="G4358" s="204"/>
    </row>
    <row r="4359" spans="1:7" x14ac:dyDescent="0.2">
      <c r="A4359" s="204"/>
      <c r="C4359" s="204"/>
      <c r="E4359" s="204"/>
      <c r="F4359" s="204"/>
      <c r="G4359" s="204"/>
    </row>
    <row r="4360" spans="1:7" x14ac:dyDescent="0.2">
      <c r="A4360" s="204"/>
      <c r="C4360" s="204"/>
      <c r="E4360" s="204"/>
      <c r="F4360" s="204"/>
      <c r="G4360" s="204"/>
    </row>
    <row r="4361" spans="1:7" x14ac:dyDescent="0.2">
      <c r="A4361" s="204"/>
      <c r="C4361" s="204"/>
      <c r="E4361" s="204"/>
      <c r="F4361" s="204"/>
      <c r="G4361" s="204"/>
    </row>
    <row r="4362" spans="1:7" x14ac:dyDescent="0.2">
      <c r="A4362" s="204"/>
      <c r="C4362" s="204"/>
      <c r="E4362" s="204"/>
      <c r="F4362" s="204"/>
      <c r="G4362" s="204"/>
    </row>
    <row r="4363" spans="1:7" x14ac:dyDescent="0.2">
      <c r="A4363" s="204"/>
      <c r="C4363" s="204"/>
      <c r="E4363" s="204"/>
      <c r="F4363" s="204"/>
      <c r="G4363" s="204"/>
    </row>
    <row r="4364" spans="1:7" x14ac:dyDescent="0.2">
      <c r="A4364" s="204"/>
      <c r="C4364" s="204"/>
      <c r="E4364" s="204"/>
      <c r="F4364" s="204"/>
      <c r="G4364" s="204"/>
    </row>
    <row r="4365" spans="1:7" x14ac:dyDescent="0.2">
      <c r="A4365" s="204"/>
      <c r="C4365" s="204"/>
      <c r="E4365" s="204"/>
      <c r="F4365" s="204"/>
      <c r="G4365" s="204"/>
    </row>
    <row r="4366" spans="1:7" x14ac:dyDescent="0.2">
      <c r="A4366" s="204"/>
      <c r="C4366" s="204"/>
      <c r="E4366" s="204"/>
      <c r="F4366" s="204"/>
      <c r="G4366" s="204"/>
    </row>
    <row r="4367" spans="1:7" x14ac:dyDescent="0.2">
      <c r="A4367" s="204"/>
      <c r="C4367" s="204"/>
      <c r="E4367" s="204"/>
      <c r="F4367" s="204"/>
      <c r="G4367" s="204"/>
    </row>
    <row r="4368" spans="1:7" x14ac:dyDescent="0.2">
      <c r="A4368" s="204"/>
      <c r="C4368" s="204"/>
      <c r="E4368" s="204"/>
      <c r="F4368" s="204"/>
      <c r="G4368" s="204"/>
    </row>
    <row r="4369" spans="1:7" x14ac:dyDescent="0.2">
      <c r="A4369" s="204"/>
      <c r="C4369" s="204"/>
      <c r="E4369" s="204"/>
      <c r="F4369" s="204"/>
      <c r="G4369" s="204"/>
    </row>
    <row r="4370" spans="1:7" x14ac:dyDescent="0.2">
      <c r="A4370" s="204"/>
      <c r="C4370" s="204"/>
      <c r="E4370" s="204"/>
      <c r="F4370" s="204"/>
      <c r="G4370" s="204"/>
    </row>
    <row r="4371" spans="1:7" x14ac:dyDescent="0.2">
      <c r="A4371" s="204"/>
      <c r="C4371" s="204"/>
      <c r="E4371" s="204"/>
      <c r="F4371" s="204"/>
      <c r="G4371" s="204"/>
    </row>
    <row r="4372" spans="1:7" x14ac:dyDescent="0.2">
      <c r="A4372" s="204"/>
      <c r="C4372" s="204"/>
      <c r="E4372" s="204"/>
      <c r="F4372" s="204"/>
      <c r="G4372" s="204"/>
    </row>
    <row r="4373" spans="1:7" x14ac:dyDescent="0.2">
      <c r="A4373" s="204"/>
      <c r="C4373" s="204"/>
      <c r="E4373" s="204"/>
      <c r="F4373" s="204"/>
      <c r="G4373" s="204"/>
    </row>
    <row r="4374" spans="1:7" x14ac:dyDescent="0.2">
      <c r="A4374" s="204"/>
      <c r="C4374" s="204"/>
      <c r="E4374" s="204"/>
      <c r="F4374" s="204"/>
      <c r="G4374" s="204"/>
    </row>
    <row r="4375" spans="1:7" x14ac:dyDescent="0.2">
      <c r="A4375" s="204"/>
      <c r="C4375" s="204"/>
      <c r="E4375" s="204"/>
      <c r="F4375" s="204"/>
      <c r="G4375" s="204"/>
    </row>
    <row r="4376" spans="1:7" x14ac:dyDescent="0.2">
      <c r="A4376" s="204"/>
      <c r="C4376" s="204"/>
      <c r="E4376" s="204"/>
      <c r="F4376" s="204"/>
      <c r="G4376" s="204"/>
    </row>
    <row r="4377" spans="1:7" x14ac:dyDescent="0.2">
      <c r="A4377" s="204"/>
      <c r="C4377" s="204"/>
      <c r="E4377" s="204"/>
      <c r="F4377" s="204"/>
      <c r="G4377" s="204"/>
    </row>
    <row r="4378" spans="1:7" x14ac:dyDescent="0.2">
      <c r="A4378" s="204"/>
      <c r="C4378" s="204"/>
      <c r="E4378" s="204"/>
      <c r="F4378" s="204"/>
      <c r="G4378" s="204"/>
    </row>
    <row r="4379" spans="1:7" x14ac:dyDescent="0.2">
      <c r="A4379" s="204"/>
      <c r="C4379" s="204"/>
      <c r="E4379" s="204"/>
      <c r="F4379" s="204"/>
      <c r="G4379" s="204"/>
    </row>
    <row r="4380" spans="1:7" x14ac:dyDescent="0.2">
      <c r="A4380" s="204"/>
      <c r="C4380" s="204"/>
      <c r="E4380" s="204"/>
      <c r="F4380" s="204"/>
      <c r="G4380" s="204"/>
    </row>
    <row r="4381" spans="1:7" x14ac:dyDescent="0.2">
      <c r="A4381" s="204"/>
      <c r="C4381" s="204"/>
      <c r="E4381" s="204"/>
      <c r="F4381" s="204"/>
      <c r="G4381" s="204"/>
    </row>
    <row r="4382" spans="1:7" x14ac:dyDescent="0.2">
      <c r="A4382" s="204"/>
      <c r="C4382" s="204"/>
      <c r="E4382" s="204"/>
      <c r="F4382" s="204"/>
      <c r="G4382" s="204"/>
    </row>
    <row r="4383" spans="1:7" x14ac:dyDescent="0.2">
      <c r="A4383" s="204"/>
      <c r="C4383" s="204"/>
      <c r="E4383" s="204"/>
      <c r="F4383" s="204"/>
      <c r="G4383" s="204"/>
    </row>
    <row r="4384" spans="1:7" x14ac:dyDescent="0.2">
      <c r="A4384" s="204"/>
      <c r="C4384" s="204"/>
      <c r="E4384" s="204"/>
      <c r="F4384" s="204"/>
      <c r="G4384" s="204"/>
    </row>
    <row r="4385" spans="1:7" x14ac:dyDescent="0.2">
      <c r="A4385" s="204"/>
      <c r="C4385" s="204"/>
      <c r="E4385" s="204"/>
      <c r="F4385" s="204"/>
      <c r="G4385" s="204"/>
    </row>
    <row r="4386" spans="1:7" x14ac:dyDescent="0.2">
      <c r="A4386" s="204"/>
      <c r="C4386" s="204"/>
      <c r="E4386" s="204"/>
      <c r="F4386" s="204"/>
      <c r="G4386" s="204"/>
    </row>
    <row r="4387" spans="1:7" x14ac:dyDescent="0.2">
      <c r="A4387" s="204"/>
      <c r="C4387" s="204"/>
      <c r="E4387" s="204"/>
      <c r="F4387" s="204"/>
      <c r="G4387" s="204"/>
    </row>
    <row r="4388" spans="1:7" x14ac:dyDescent="0.2">
      <c r="A4388" s="204"/>
      <c r="C4388" s="204"/>
      <c r="E4388" s="204"/>
      <c r="F4388" s="204"/>
      <c r="G4388" s="204"/>
    </row>
    <row r="4389" spans="1:7" x14ac:dyDescent="0.2">
      <c r="A4389" s="204"/>
      <c r="C4389" s="204"/>
      <c r="E4389" s="204"/>
      <c r="F4389" s="204"/>
      <c r="G4389" s="204"/>
    </row>
    <row r="4390" spans="1:7" x14ac:dyDescent="0.2">
      <c r="A4390" s="204"/>
      <c r="C4390" s="204"/>
      <c r="E4390" s="204"/>
      <c r="F4390" s="204"/>
      <c r="G4390" s="204"/>
    </row>
    <row r="4391" spans="1:7" x14ac:dyDescent="0.2">
      <c r="A4391" s="204"/>
      <c r="C4391" s="204"/>
      <c r="E4391" s="204"/>
      <c r="F4391" s="204"/>
      <c r="G4391" s="204"/>
    </row>
    <row r="4392" spans="1:7" x14ac:dyDescent="0.2">
      <c r="A4392" s="204"/>
      <c r="C4392" s="204"/>
      <c r="E4392" s="204"/>
      <c r="F4392" s="204"/>
      <c r="G4392" s="204"/>
    </row>
    <row r="4393" spans="1:7" x14ac:dyDescent="0.2">
      <c r="A4393" s="204"/>
      <c r="C4393" s="204"/>
      <c r="E4393" s="204"/>
      <c r="F4393" s="204"/>
      <c r="G4393" s="204"/>
    </row>
    <row r="4394" spans="1:7" x14ac:dyDescent="0.2">
      <c r="A4394" s="204"/>
      <c r="C4394" s="204"/>
      <c r="E4394" s="204"/>
      <c r="F4394" s="204"/>
      <c r="G4394" s="204"/>
    </row>
    <row r="4395" spans="1:7" x14ac:dyDescent="0.2">
      <c r="A4395" s="204"/>
      <c r="C4395" s="204"/>
      <c r="E4395" s="204"/>
      <c r="F4395" s="204"/>
      <c r="G4395" s="204"/>
    </row>
    <row r="4396" spans="1:7" x14ac:dyDescent="0.2">
      <c r="A4396" s="204"/>
      <c r="C4396" s="204"/>
      <c r="E4396" s="204"/>
      <c r="F4396" s="204"/>
      <c r="G4396" s="204"/>
    </row>
    <row r="4397" spans="1:7" x14ac:dyDescent="0.2">
      <c r="A4397" s="204"/>
      <c r="C4397" s="204"/>
      <c r="E4397" s="204"/>
      <c r="F4397" s="204"/>
      <c r="G4397" s="204"/>
    </row>
    <row r="4398" spans="1:7" x14ac:dyDescent="0.2">
      <c r="A4398" s="204"/>
      <c r="C4398" s="204"/>
      <c r="E4398" s="204"/>
      <c r="F4398" s="204"/>
      <c r="G4398" s="204"/>
    </row>
    <row r="4399" spans="1:7" x14ac:dyDescent="0.2">
      <c r="A4399" s="204"/>
      <c r="C4399" s="204"/>
      <c r="E4399" s="204"/>
      <c r="F4399" s="204"/>
      <c r="G4399" s="204"/>
    </row>
    <row r="4400" spans="1:7" x14ac:dyDescent="0.2">
      <c r="A4400" s="204"/>
      <c r="C4400" s="204"/>
      <c r="E4400" s="204"/>
      <c r="F4400" s="204"/>
      <c r="G4400" s="204"/>
    </row>
    <row r="4401" spans="1:7" x14ac:dyDescent="0.2">
      <c r="A4401" s="204"/>
      <c r="C4401" s="204"/>
      <c r="E4401" s="204"/>
      <c r="F4401" s="204"/>
      <c r="G4401" s="204"/>
    </row>
    <row r="4402" spans="1:7" x14ac:dyDescent="0.2">
      <c r="A4402" s="204"/>
      <c r="C4402" s="204"/>
      <c r="E4402" s="204"/>
      <c r="F4402" s="204"/>
      <c r="G4402" s="204"/>
    </row>
    <row r="4403" spans="1:7" x14ac:dyDescent="0.2">
      <c r="A4403" s="204"/>
      <c r="C4403" s="204"/>
      <c r="E4403" s="204"/>
      <c r="F4403" s="204"/>
      <c r="G4403" s="204"/>
    </row>
    <row r="4404" spans="1:7" x14ac:dyDescent="0.2">
      <c r="A4404" s="204"/>
      <c r="C4404" s="204"/>
      <c r="E4404" s="204"/>
      <c r="F4404" s="204"/>
      <c r="G4404" s="204"/>
    </row>
    <row r="4405" spans="1:7" x14ac:dyDescent="0.2">
      <c r="A4405" s="204"/>
      <c r="C4405" s="204"/>
      <c r="E4405" s="204"/>
      <c r="F4405" s="204"/>
      <c r="G4405" s="204"/>
    </row>
    <row r="4406" spans="1:7" x14ac:dyDescent="0.2">
      <c r="A4406" s="204"/>
      <c r="C4406" s="204"/>
      <c r="E4406" s="204"/>
      <c r="F4406" s="204"/>
      <c r="G4406" s="204"/>
    </row>
    <row r="4407" spans="1:7" x14ac:dyDescent="0.2">
      <c r="A4407" s="204"/>
      <c r="C4407" s="204"/>
      <c r="E4407" s="204"/>
      <c r="F4407" s="204"/>
      <c r="G4407" s="204"/>
    </row>
    <row r="4408" spans="1:7" x14ac:dyDescent="0.2">
      <c r="A4408" s="204"/>
      <c r="C4408" s="204"/>
      <c r="E4408" s="204"/>
      <c r="F4408" s="204"/>
      <c r="G4408" s="204"/>
    </row>
    <row r="4409" spans="1:7" x14ac:dyDescent="0.2">
      <c r="A4409" s="204"/>
      <c r="C4409" s="204"/>
      <c r="E4409" s="204"/>
      <c r="F4409" s="204"/>
      <c r="G4409" s="204"/>
    </row>
    <row r="4410" spans="1:7" x14ac:dyDescent="0.2">
      <c r="A4410" s="204"/>
      <c r="C4410" s="204"/>
      <c r="E4410" s="204"/>
      <c r="F4410" s="204"/>
      <c r="G4410" s="204"/>
    </row>
    <row r="4411" spans="1:7" x14ac:dyDescent="0.2">
      <c r="A4411" s="204"/>
      <c r="C4411" s="204"/>
      <c r="E4411" s="204"/>
      <c r="F4411" s="204"/>
      <c r="G4411" s="204"/>
    </row>
    <row r="4412" spans="1:7" x14ac:dyDescent="0.2">
      <c r="A4412" s="204"/>
      <c r="C4412" s="204"/>
      <c r="E4412" s="204"/>
      <c r="F4412" s="204"/>
      <c r="G4412" s="204"/>
    </row>
    <row r="4413" spans="1:7" x14ac:dyDescent="0.2">
      <c r="A4413" s="204"/>
      <c r="C4413" s="204"/>
      <c r="E4413" s="204"/>
      <c r="F4413" s="204"/>
      <c r="G4413" s="204"/>
    </row>
    <row r="4414" spans="1:7" x14ac:dyDescent="0.2">
      <c r="A4414" s="204"/>
      <c r="C4414" s="204"/>
      <c r="E4414" s="204"/>
      <c r="F4414" s="204"/>
      <c r="G4414" s="204"/>
    </row>
    <row r="4415" spans="1:7" x14ac:dyDescent="0.2">
      <c r="A4415" s="204"/>
      <c r="C4415" s="204"/>
      <c r="E4415" s="204"/>
      <c r="F4415" s="204"/>
      <c r="G4415" s="204"/>
    </row>
    <row r="4416" spans="1:7" x14ac:dyDescent="0.2">
      <c r="A4416" s="204"/>
      <c r="C4416" s="204"/>
      <c r="E4416" s="204"/>
      <c r="F4416" s="204"/>
      <c r="G4416" s="204"/>
    </row>
    <row r="4417" spans="1:7" x14ac:dyDescent="0.2">
      <c r="A4417" s="204"/>
      <c r="C4417" s="204"/>
      <c r="E4417" s="204"/>
      <c r="F4417" s="204"/>
      <c r="G4417" s="204"/>
    </row>
    <row r="4418" spans="1:7" x14ac:dyDescent="0.2">
      <c r="A4418" s="204"/>
      <c r="C4418" s="204"/>
      <c r="E4418" s="204"/>
      <c r="F4418" s="204"/>
      <c r="G4418" s="204"/>
    </row>
    <row r="4419" spans="1:7" x14ac:dyDescent="0.2">
      <c r="A4419" s="204"/>
      <c r="C4419" s="204"/>
      <c r="E4419" s="204"/>
      <c r="F4419" s="204"/>
      <c r="G4419" s="204"/>
    </row>
    <row r="4420" spans="1:7" x14ac:dyDescent="0.2">
      <c r="A4420" s="204"/>
      <c r="C4420" s="204"/>
      <c r="E4420" s="204"/>
      <c r="F4420" s="204"/>
      <c r="G4420" s="204"/>
    </row>
    <row r="4421" spans="1:7" x14ac:dyDescent="0.2">
      <c r="A4421" s="204"/>
      <c r="C4421" s="204"/>
      <c r="E4421" s="204"/>
      <c r="F4421" s="204"/>
      <c r="G4421" s="204"/>
    </row>
    <row r="4422" spans="1:7" x14ac:dyDescent="0.2">
      <c r="A4422" s="204"/>
      <c r="C4422" s="204"/>
      <c r="E4422" s="204"/>
      <c r="F4422" s="204"/>
      <c r="G4422" s="204"/>
    </row>
    <row r="4423" spans="1:7" x14ac:dyDescent="0.2">
      <c r="A4423" s="204"/>
      <c r="C4423" s="204"/>
      <c r="E4423" s="204"/>
      <c r="F4423" s="204"/>
      <c r="G4423" s="204"/>
    </row>
    <row r="4424" spans="1:7" x14ac:dyDescent="0.2">
      <c r="A4424" s="204"/>
      <c r="C4424" s="204"/>
      <c r="E4424" s="204"/>
      <c r="F4424" s="204"/>
      <c r="G4424" s="204"/>
    </row>
    <row r="4425" spans="1:7" x14ac:dyDescent="0.2">
      <c r="A4425" s="204"/>
      <c r="C4425" s="204"/>
      <c r="E4425" s="204"/>
      <c r="F4425" s="204"/>
      <c r="G4425" s="204"/>
    </row>
    <row r="4426" spans="1:7" x14ac:dyDescent="0.2">
      <c r="A4426" s="204"/>
      <c r="C4426" s="204"/>
      <c r="E4426" s="204"/>
      <c r="F4426" s="204"/>
      <c r="G4426" s="204"/>
    </row>
    <row r="4427" spans="1:7" x14ac:dyDescent="0.2">
      <c r="A4427" s="204"/>
      <c r="C4427" s="204"/>
      <c r="E4427" s="204"/>
      <c r="F4427" s="204"/>
      <c r="G4427" s="204"/>
    </row>
    <row r="4428" spans="1:7" x14ac:dyDescent="0.2">
      <c r="A4428" s="204"/>
      <c r="C4428" s="204"/>
      <c r="E4428" s="204"/>
      <c r="F4428" s="204"/>
      <c r="G4428" s="204"/>
    </row>
    <row r="4429" spans="1:7" x14ac:dyDescent="0.2">
      <c r="A4429" s="204"/>
      <c r="C4429" s="204"/>
      <c r="E4429" s="204"/>
      <c r="F4429" s="204"/>
      <c r="G4429" s="204"/>
    </row>
    <row r="4430" spans="1:7" x14ac:dyDescent="0.2">
      <c r="A4430" s="204"/>
      <c r="C4430" s="204"/>
      <c r="E4430" s="204"/>
      <c r="F4430" s="204"/>
      <c r="G4430" s="204"/>
    </row>
    <row r="4431" spans="1:7" x14ac:dyDescent="0.2">
      <c r="A4431" s="204"/>
      <c r="C4431" s="204"/>
      <c r="E4431" s="204"/>
      <c r="F4431" s="204"/>
      <c r="G4431" s="204"/>
    </row>
    <row r="4432" spans="1:7" x14ac:dyDescent="0.2">
      <c r="A4432" s="204"/>
      <c r="C4432" s="204"/>
      <c r="E4432" s="204"/>
      <c r="F4432" s="204"/>
      <c r="G4432" s="204"/>
    </row>
    <row r="4433" spans="1:7" x14ac:dyDescent="0.2">
      <c r="A4433" s="204"/>
      <c r="C4433" s="204"/>
      <c r="E4433" s="204"/>
      <c r="F4433" s="204"/>
      <c r="G4433" s="204"/>
    </row>
    <row r="4434" spans="1:7" x14ac:dyDescent="0.2">
      <c r="A4434" s="204"/>
      <c r="C4434" s="204"/>
      <c r="E4434" s="204"/>
      <c r="F4434" s="204"/>
      <c r="G4434" s="204"/>
    </row>
    <row r="4435" spans="1:7" x14ac:dyDescent="0.2">
      <c r="A4435" s="204"/>
      <c r="C4435" s="204"/>
      <c r="E4435" s="204"/>
      <c r="F4435" s="204"/>
      <c r="G4435" s="204"/>
    </row>
    <row r="4436" spans="1:7" x14ac:dyDescent="0.2">
      <c r="A4436" s="204"/>
      <c r="C4436" s="204"/>
      <c r="E4436" s="204"/>
      <c r="F4436" s="204"/>
      <c r="G4436" s="204"/>
    </row>
    <row r="4437" spans="1:7" x14ac:dyDescent="0.2">
      <c r="A4437" s="204"/>
      <c r="C4437" s="204"/>
      <c r="E4437" s="204"/>
      <c r="F4437" s="204"/>
      <c r="G4437" s="204"/>
    </row>
    <row r="4438" spans="1:7" x14ac:dyDescent="0.2">
      <c r="A4438" s="204"/>
      <c r="C4438" s="204"/>
      <c r="E4438" s="204"/>
      <c r="F4438" s="204"/>
      <c r="G4438" s="204"/>
    </row>
    <row r="4439" spans="1:7" x14ac:dyDescent="0.2">
      <c r="A4439" s="204"/>
      <c r="C4439" s="204"/>
      <c r="E4439" s="204"/>
      <c r="F4439" s="204"/>
      <c r="G4439" s="204"/>
    </row>
    <row r="4440" spans="1:7" x14ac:dyDescent="0.2">
      <c r="A4440" s="204"/>
      <c r="C4440" s="204"/>
      <c r="E4440" s="204"/>
      <c r="F4440" s="204"/>
      <c r="G4440" s="204"/>
    </row>
    <row r="4441" spans="1:7" x14ac:dyDescent="0.2">
      <c r="A4441" s="204"/>
      <c r="C4441" s="204"/>
      <c r="E4441" s="204"/>
      <c r="F4441" s="204"/>
      <c r="G4441" s="204"/>
    </row>
    <row r="4442" spans="1:7" x14ac:dyDescent="0.2">
      <c r="A4442" s="204"/>
      <c r="C4442" s="204"/>
      <c r="E4442" s="204"/>
      <c r="F4442" s="204"/>
      <c r="G4442" s="204"/>
    </row>
    <row r="4443" spans="1:7" x14ac:dyDescent="0.2">
      <c r="A4443" s="204"/>
      <c r="C4443" s="204"/>
      <c r="E4443" s="204"/>
      <c r="F4443" s="204"/>
      <c r="G4443" s="204"/>
    </row>
    <row r="4444" spans="1:7" x14ac:dyDescent="0.2">
      <c r="A4444" s="204"/>
      <c r="C4444" s="204"/>
      <c r="E4444" s="204"/>
      <c r="F4444" s="204"/>
      <c r="G4444" s="204"/>
    </row>
    <row r="4445" spans="1:7" x14ac:dyDescent="0.2">
      <c r="A4445" s="204"/>
      <c r="C4445" s="204"/>
      <c r="E4445" s="204"/>
      <c r="F4445" s="204"/>
      <c r="G4445" s="204"/>
    </row>
    <row r="4446" spans="1:7" x14ac:dyDescent="0.2">
      <c r="A4446" s="204"/>
      <c r="C4446" s="204"/>
      <c r="E4446" s="204"/>
      <c r="F4446" s="204"/>
      <c r="G4446" s="204"/>
    </row>
    <row r="4447" spans="1:7" x14ac:dyDescent="0.2">
      <c r="A4447" s="204"/>
      <c r="C4447" s="204"/>
      <c r="E4447" s="204"/>
      <c r="F4447" s="204"/>
      <c r="G4447" s="204"/>
    </row>
    <row r="4448" spans="1:7" x14ac:dyDescent="0.2">
      <c r="A4448" s="204"/>
      <c r="C4448" s="204"/>
      <c r="E4448" s="204"/>
      <c r="F4448" s="204"/>
      <c r="G4448" s="204"/>
    </row>
    <row r="4449" spans="1:7" x14ac:dyDescent="0.2">
      <c r="A4449" s="204"/>
      <c r="C4449" s="204"/>
      <c r="E4449" s="204"/>
      <c r="F4449" s="204"/>
      <c r="G4449" s="204"/>
    </row>
    <row r="4450" spans="1:7" x14ac:dyDescent="0.2">
      <c r="A4450" s="204"/>
      <c r="C4450" s="204"/>
      <c r="E4450" s="204"/>
      <c r="F4450" s="204"/>
      <c r="G4450" s="204"/>
    </row>
    <row r="4451" spans="1:7" x14ac:dyDescent="0.2">
      <c r="A4451" s="204"/>
      <c r="C4451" s="204"/>
      <c r="E4451" s="204"/>
      <c r="F4451" s="204"/>
      <c r="G4451" s="204"/>
    </row>
    <row r="4452" spans="1:7" x14ac:dyDescent="0.2">
      <c r="A4452" s="204"/>
      <c r="C4452" s="204"/>
      <c r="E4452" s="204"/>
      <c r="F4452" s="204"/>
      <c r="G4452" s="204"/>
    </row>
    <row r="4453" spans="1:7" x14ac:dyDescent="0.2">
      <c r="A4453" s="204"/>
      <c r="C4453" s="204"/>
      <c r="E4453" s="204"/>
      <c r="F4453" s="204"/>
      <c r="G4453" s="204"/>
    </row>
    <row r="4454" spans="1:7" x14ac:dyDescent="0.2">
      <c r="A4454" s="204"/>
      <c r="C4454" s="204"/>
      <c r="E4454" s="204"/>
      <c r="F4454" s="204"/>
      <c r="G4454" s="204"/>
    </row>
    <row r="4455" spans="1:7" x14ac:dyDescent="0.2">
      <c r="A4455" s="204"/>
      <c r="C4455" s="204"/>
      <c r="E4455" s="204"/>
      <c r="F4455" s="204"/>
      <c r="G4455" s="204"/>
    </row>
    <row r="4456" spans="1:7" x14ac:dyDescent="0.2">
      <c r="A4456" s="204"/>
      <c r="C4456" s="204"/>
      <c r="E4456" s="204"/>
      <c r="F4456" s="204"/>
      <c r="G4456" s="204"/>
    </row>
    <row r="4457" spans="1:7" x14ac:dyDescent="0.2">
      <c r="A4457" s="204"/>
      <c r="C4457" s="204"/>
      <c r="E4457" s="204"/>
      <c r="F4457" s="204"/>
      <c r="G4457" s="204"/>
    </row>
    <row r="4458" spans="1:7" x14ac:dyDescent="0.2">
      <c r="A4458" s="204"/>
      <c r="C4458" s="204"/>
      <c r="E4458" s="204"/>
      <c r="F4458" s="204"/>
      <c r="G4458" s="204"/>
    </row>
    <row r="4459" spans="1:7" x14ac:dyDescent="0.2">
      <c r="A4459" s="204"/>
      <c r="C4459" s="204"/>
      <c r="E4459" s="204"/>
      <c r="F4459" s="204"/>
      <c r="G4459" s="204"/>
    </row>
    <row r="4460" spans="1:7" x14ac:dyDescent="0.2">
      <c r="A4460" s="204"/>
      <c r="C4460" s="204"/>
      <c r="E4460" s="204"/>
      <c r="F4460" s="204"/>
      <c r="G4460" s="204"/>
    </row>
    <row r="4461" spans="1:7" x14ac:dyDescent="0.2">
      <c r="A4461" s="204"/>
      <c r="C4461" s="204"/>
      <c r="E4461" s="204"/>
      <c r="F4461" s="204"/>
      <c r="G4461" s="204"/>
    </row>
    <row r="4462" spans="1:7" x14ac:dyDescent="0.2">
      <c r="A4462" s="204"/>
      <c r="C4462" s="204"/>
      <c r="E4462" s="204"/>
      <c r="F4462" s="204"/>
      <c r="G4462" s="204"/>
    </row>
    <row r="4463" spans="1:7" x14ac:dyDescent="0.2">
      <c r="A4463" s="204"/>
      <c r="C4463" s="204"/>
      <c r="E4463" s="204"/>
      <c r="F4463" s="204"/>
      <c r="G4463" s="204"/>
    </row>
    <row r="4464" spans="1:7" x14ac:dyDescent="0.2">
      <c r="A4464" s="204"/>
      <c r="C4464" s="204"/>
      <c r="E4464" s="204"/>
      <c r="F4464" s="204"/>
      <c r="G4464" s="204"/>
    </row>
    <row r="4465" spans="1:7" x14ac:dyDescent="0.2">
      <c r="A4465" s="204"/>
      <c r="C4465" s="204"/>
      <c r="E4465" s="204"/>
      <c r="F4465" s="204"/>
      <c r="G4465" s="204"/>
    </row>
    <row r="4466" spans="1:7" x14ac:dyDescent="0.2">
      <c r="A4466" s="204"/>
      <c r="C4466" s="204"/>
      <c r="E4466" s="204"/>
      <c r="F4466" s="204"/>
      <c r="G4466" s="204"/>
    </row>
    <row r="4467" spans="1:7" x14ac:dyDescent="0.2">
      <c r="A4467" s="204"/>
      <c r="C4467" s="204"/>
      <c r="E4467" s="204"/>
      <c r="F4467" s="204"/>
      <c r="G4467" s="204"/>
    </row>
    <row r="4468" spans="1:7" x14ac:dyDescent="0.2">
      <c r="A4468" s="204"/>
      <c r="C4468" s="204"/>
      <c r="E4468" s="204"/>
      <c r="F4468" s="204"/>
      <c r="G4468" s="204"/>
    </row>
    <row r="4469" spans="1:7" x14ac:dyDescent="0.2">
      <c r="A4469" s="204"/>
      <c r="C4469" s="204"/>
      <c r="E4469" s="204"/>
      <c r="F4469" s="204"/>
      <c r="G4469" s="204"/>
    </row>
    <row r="4470" spans="1:7" x14ac:dyDescent="0.2">
      <c r="A4470" s="204"/>
      <c r="C4470" s="204"/>
      <c r="E4470" s="204"/>
      <c r="F4470" s="204"/>
      <c r="G4470" s="204"/>
    </row>
    <row r="4471" spans="1:7" x14ac:dyDescent="0.2">
      <c r="A4471" s="204"/>
      <c r="C4471" s="204"/>
      <c r="E4471" s="204"/>
      <c r="F4471" s="204"/>
      <c r="G4471" s="204"/>
    </row>
    <row r="4472" spans="1:7" x14ac:dyDescent="0.2">
      <c r="A4472" s="204"/>
      <c r="C4472" s="204"/>
      <c r="E4472" s="204"/>
      <c r="F4472" s="204"/>
      <c r="G4472" s="204"/>
    </row>
    <row r="4473" spans="1:7" x14ac:dyDescent="0.2">
      <c r="A4473" s="204"/>
      <c r="C4473" s="204"/>
      <c r="E4473" s="204"/>
      <c r="F4473" s="204"/>
      <c r="G4473" s="204"/>
    </row>
    <row r="4474" spans="1:7" x14ac:dyDescent="0.2">
      <c r="A4474" s="204"/>
      <c r="C4474" s="204"/>
      <c r="E4474" s="204"/>
      <c r="F4474" s="204"/>
      <c r="G4474" s="204"/>
    </row>
    <row r="4475" spans="1:7" x14ac:dyDescent="0.2">
      <c r="A4475" s="204"/>
      <c r="C4475" s="204"/>
      <c r="E4475" s="204"/>
      <c r="F4475" s="204"/>
      <c r="G4475" s="204"/>
    </row>
    <row r="4476" spans="1:7" x14ac:dyDescent="0.2">
      <c r="A4476" s="204"/>
      <c r="C4476" s="204"/>
      <c r="E4476" s="204"/>
      <c r="F4476" s="204"/>
      <c r="G4476" s="204"/>
    </row>
    <row r="4477" spans="1:7" x14ac:dyDescent="0.2">
      <c r="A4477" s="204"/>
      <c r="C4477" s="204"/>
      <c r="E4477" s="204"/>
      <c r="F4477" s="204"/>
      <c r="G4477" s="204"/>
    </row>
    <row r="4478" spans="1:7" x14ac:dyDescent="0.2">
      <c r="A4478" s="204"/>
      <c r="C4478" s="204"/>
      <c r="E4478" s="204"/>
      <c r="F4478" s="204"/>
      <c r="G4478" s="204"/>
    </row>
    <row r="4479" spans="1:7" x14ac:dyDescent="0.2">
      <c r="A4479" s="204"/>
      <c r="C4479" s="204"/>
      <c r="E4479" s="204"/>
      <c r="F4479" s="204"/>
      <c r="G4479" s="204"/>
    </row>
    <row r="4480" spans="1:7" x14ac:dyDescent="0.2">
      <c r="A4480" s="204"/>
      <c r="C4480" s="204"/>
      <c r="E4480" s="204"/>
      <c r="F4480" s="204"/>
      <c r="G4480" s="204"/>
    </row>
    <row r="4481" spans="1:7" x14ac:dyDescent="0.2">
      <c r="A4481" s="204"/>
      <c r="C4481" s="204"/>
      <c r="E4481" s="204"/>
      <c r="F4481" s="204"/>
      <c r="G4481" s="204"/>
    </row>
    <row r="4482" spans="1:7" x14ac:dyDescent="0.2">
      <c r="A4482" s="204"/>
      <c r="C4482" s="204"/>
      <c r="E4482" s="204"/>
      <c r="F4482" s="204"/>
      <c r="G4482" s="204"/>
    </row>
    <row r="4483" spans="1:7" x14ac:dyDescent="0.2">
      <c r="A4483" s="204"/>
      <c r="C4483" s="204"/>
      <c r="E4483" s="204"/>
      <c r="F4483" s="204"/>
      <c r="G4483" s="204"/>
    </row>
    <row r="4484" spans="1:7" x14ac:dyDescent="0.2">
      <c r="A4484" s="204"/>
      <c r="C4484" s="204"/>
      <c r="E4484" s="204"/>
      <c r="F4484" s="204"/>
      <c r="G4484" s="204"/>
    </row>
    <row r="4485" spans="1:7" x14ac:dyDescent="0.2">
      <c r="A4485" s="204"/>
      <c r="C4485" s="204"/>
      <c r="E4485" s="204"/>
      <c r="F4485" s="204"/>
      <c r="G4485" s="204"/>
    </row>
    <row r="4486" spans="1:7" x14ac:dyDescent="0.2">
      <c r="A4486" s="204"/>
      <c r="C4486" s="204"/>
      <c r="E4486" s="204"/>
      <c r="F4486" s="204"/>
      <c r="G4486" s="204"/>
    </row>
    <row r="4487" spans="1:7" x14ac:dyDescent="0.2">
      <c r="A4487" s="204"/>
      <c r="C4487" s="204"/>
      <c r="E4487" s="204"/>
      <c r="F4487" s="204"/>
      <c r="G4487" s="204"/>
    </row>
    <row r="4488" spans="1:7" x14ac:dyDescent="0.2">
      <c r="A4488" s="204"/>
      <c r="C4488" s="204"/>
      <c r="E4488" s="204"/>
      <c r="F4488" s="204"/>
      <c r="G4488" s="204"/>
    </row>
    <row r="4489" spans="1:7" x14ac:dyDescent="0.2">
      <c r="A4489" s="204"/>
      <c r="C4489" s="204"/>
      <c r="E4489" s="204"/>
      <c r="F4489" s="204"/>
      <c r="G4489" s="204"/>
    </row>
    <row r="4490" spans="1:7" x14ac:dyDescent="0.2">
      <c r="A4490" s="204"/>
      <c r="C4490" s="204"/>
      <c r="E4490" s="204"/>
      <c r="F4490" s="204"/>
      <c r="G4490" s="204"/>
    </row>
    <row r="4491" spans="1:7" x14ac:dyDescent="0.2">
      <c r="A4491" s="204"/>
      <c r="C4491" s="204"/>
      <c r="E4491" s="204"/>
      <c r="F4491" s="204"/>
      <c r="G4491" s="204"/>
    </row>
    <row r="4492" spans="1:7" x14ac:dyDescent="0.2">
      <c r="A4492" s="204"/>
      <c r="C4492" s="204"/>
      <c r="E4492" s="204"/>
      <c r="F4492" s="204"/>
      <c r="G4492" s="204"/>
    </row>
    <row r="4493" spans="1:7" x14ac:dyDescent="0.2">
      <c r="A4493" s="204"/>
      <c r="C4493" s="204"/>
      <c r="E4493" s="204"/>
      <c r="F4493" s="204"/>
      <c r="G4493" s="204"/>
    </row>
    <row r="4494" spans="1:7" x14ac:dyDescent="0.2">
      <c r="A4494" s="204"/>
      <c r="C4494" s="204"/>
      <c r="E4494" s="204"/>
      <c r="F4494" s="204"/>
      <c r="G4494" s="204"/>
    </row>
    <row r="4495" spans="1:7" x14ac:dyDescent="0.2">
      <c r="A4495" s="204"/>
      <c r="C4495" s="204"/>
      <c r="E4495" s="204"/>
      <c r="F4495" s="204"/>
      <c r="G4495" s="204"/>
    </row>
    <row r="4496" spans="1:7" x14ac:dyDescent="0.2">
      <c r="A4496" s="204"/>
      <c r="C4496" s="204"/>
      <c r="E4496" s="204"/>
      <c r="F4496" s="204"/>
      <c r="G4496" s="204"/>
    </row>
    <row r="4497" spans="1:7" x14ac:dyDescent="0.2">
      <c r="A4497" s="204"/>
      <c r="C4497" s="204"/>
      <c r="E4497" s="204"/>
      <c r="F4497" s="204"/>
      <c r="G4497" s="204"/>
    </row>
    <row r="4498" spans="1:7" x14ac:dyDescent="0.2">
      <c r="A4498" s="204"/>
      <c r="C4498" s="204"/>
      <c r="E4498" s="204"/>
      <c r="F4498" s="204"/>
      <c r="G4498" s="204"/>
    </row>
    <row r="4499" spans="1:7" x14ac:dyDescent="0.2">
      <c r="A4499" s="204"/>
      <c r="C4499" s="204"/>
      <c r="E4499" s="204"/>
      <c r="F4499" s="204"/>
      <c r="G4499" s="204"/>
    </row>
    <row r="4500" spans="1:7" x14ac:dyDescent="0.2">
      <c r="A4500" s="204"/>
      <c r="C4500" s="204"/>
      <c r="E4500" s="204"/>
      <c r="F4500" s="204"/>
      <c r="G4500" s="204"/>
    </row>
    <row r="4501" spans="1:7" x14ac:dyDescent="0.2">
      <c r="A4501" s="204"/>
      <c r="C4501" s="204"/>
      <c r="E4501" s="204"/>
      <c r="F4501" s="204"/>
      <c r="G4501" s="204"/>
    </row>
    <row r="4502" spans="1:7" x14ac:dyDescent="0.2">
      <c r="A4502" s="204"/>
      <c r="C4502" s="204"/>
      <c r="E4502" s="204"/>
      <c r="F4502" s="204"/>
      <c r="G4502" s="204"/>
    </row>
    <row r="4503" spans="1:7" x14ac:dyDescent="0.2">
      <c r="A4503" s="204"/>
      <c r="C4503" s="204"/>
      <c r="E4503" s="204"/>
      <c r="F4503" s="204"/>
      <c r="G4503" s="204"/>
    </row>
    <row r="4504" spans="1:7" x14ac:dyDescent="0.2">
      <c r="A4504" s="204"/>
      <c r="C4504" s="204"/>
      <c r="E4504" s="204"/>
      <c r="F4504" s="204"/>
      <c r="G4504" s="204"/>
    </row>
    <row r="4505" spans="1:7" x14ac:dyDescent="0.2">
      <c r="A4505" s="204"/>
      <c r="C4505" s="204"/>
      <c r="E4505" s="204"/>
      <c r="F4505" s="204"/>
      <c r="G4505" s="204"/>
    </row>
    <row r="4506" spans="1:7" x14ac:dyDescent="0.2">
      <c r="A4506" s="204"/>
      <c r="C4506" s="204"/>
      <c r="E4506" s="204"/>
      <c r="F4506" s="204"/>
      <c r="G4506" s="204"/>
    </row>
    <row r="4507" spans="1:7" x14ac:dyDescent="0.2">
      <c r="A4507" s="204"/>
      <c r="C4507" s="204"/>
      <c r="E4507" s="204"/>
      <c r="F4507" s="204"/>
      <c r="G4507" s="204"/>
    </row>
    <row r="4508" spans="1:7" x14ac:dyDescent="0.2">
      <c r="A4508" s="204"/>
      <c r="C4508" s="204"/>
      <c r="E4508" s="204"/>
      <c r="F4508" s="204"/>
      <c r="G4508" s="204"/>
    </row>
    <row r="4509" spans="1:7" x14ac:dyDescent="0.2">
      <c r="A4509" s="204"/>
      <c r="C4509" s="204"/>
      <c r="E4509" s="204"/>
      <c r="F4509" s="204"/>
      <c r="G4509" s="204"/>
    </row>
    <row r="4510" spans="1:7" x14ac:dyDescent="0.2">
      <c r="A4510" s="204"/>
      <c r="C4510" s="204"/>
      <c r="E4510" s="204"/>
      <c r="F4510" s="204"/>
      <c r="G4510" s="204"/>
    </row>
    <row r="4511" spans="1:7" x14ac:dyDescent="0.2">
      <c r="A4511" s="204"/>
      <c r="C4511" s="204"/>
      <c r="E4511" s="204"/>
      <c r="F4511" s="204"/>
      <c r="G4511" s="204"/>
    </row>
    <row r="4512" spans="1:7" x14ac:dyDescent="0.2">
      <c r="A4512" s="204"/>
      <c r="C4512" s="204"/>
      <c r="E4512" s="204"/>
      <c r="F4512" s="204"/>
      <c r="G4512" s="204"/>
    </row>
    <row r="4513" spans="1:7" x14ac:dyDescent="0.2">
      <c r="A4513" s="204"/>
      <c r="C4513" s="204"/>
      <c r="E4513" s="204"/>
      <c r="F4513" s="204"/>
      <c r="G4513" s="204"/>
    </row>
    <row r="4514" spans="1:7" x14ac:dyDescent="0.2">
      <c r="A4514" s="204"/>
      <c r="C4514" s="204"/>
      <c r="E4514" s="204"/>
      <c r="F4514" s="204"/>
      <c r="G4514" s="204"/>
    </row>
    <row r="4515" spans="1:7" x14ac:dyDescent="0.2">
      <c r="A4515" s="204"/>
      <c r="C4515" s="204"/>
      <c r="E4515" s="204"/>
      <c r="F4515" s="204"/>
      <c r="G4515" s="204"/>
    </row>
    <row r="4516" spans="1:7" x14ac:dyDescent="0.2">
      <c r="A4516" s="204"/>
      <c r="C4516" s="204"/>
      <c r="E4516" s="204"/>
      <c r="F4516" s="204"/>
      <c r="G4516" s="204"/>
    </row>
    <row r="4517" spans="1:7" x14ac:dyDescent="0.2">
      <c r="A4517" s="204"/>
      <c r="C4517" s="204"/>
      <c r="E4517" s="204"/>
      <c r="F4517" s="204"/>
      <c r="G4517" s="204"/>
    </row>
    <row r="4518" spans="1:7" x14ac:dyDescent="0.2">
      <c r="A4518" s="204"/>
      <c r="C4518" s="204"/>
      <c r="E4518" s="204"/>
      <c r="F4518" s="204"/>
      <c r="G4518" s="204"/>
    </row>
    <row r="4519" spans="1:7" x14ac:dyDescent="0.2">
      <c r="A4519" s="204"/>
      <c r="C4519" s="204"/>
      <c r="E4519" s="204"/>
      <c r="F4519" s="204"/>
      <c r="G4519" s="204"/>
    </row>
    <row r="4520" spans="1:7" x14ac:dyDescent="0.2">
      <c r="A4520" s="204"/>
      <c r="C4520" s="204"/>
      <c r="E4520" s="204"/>
      <c r="F4520" s="204"/>
      <c r="G4520" s="204"/>
    </row>
    <row r="4521" spans="1:7" x14ac:dyDescent="0.2">
      <c r="A4521" s="204"/>
      <c r="C4521" s="204"/>
      <c r="E4521" s="204"/>
      <c r="F4521" s="204"/>
      <c r="G4521" s="204"/>
    </row>
    <row r="4522" spans="1:7" x14ac:dyDescent="0.2">
      <c r="A4522" s="204"/>
      <c r="C4522" s="204"/>
      <c r="E4522" s="204"/>
      <c r="F4522" s="204"/>
      <c r="G4522" s="204"/>
    </row>
    <row r="4523" spans="1:7" x14ac:dyDescent="0.2">
      <c r="A4523" s="204"/>
      <c r="C4523" s="204"/>
      <c r="E4523" s="204"/>
      <c r="F4523" s="204"/>
      <c r="G4523" s="204"/>
    </row>
    <row r="4524" spans="1:7" x14ac:dyDescent="0.2">
      <c r="A4524" s="204"/>
      <c r="C4524" s="204"/>
      <c r="E4524" s="204"/>
      <c r="F4524" s="204"/>
      <c r="G4524" s="204"/>
    </row>
    <row r="4525" spans="1:7" x14ac:dyDescent="0.2">
      <c r="A4525" s="204"/>
      <c r="C4525" s="204"/>
      <c r="E4525" s="204"/>
      <c r="F4525" s="204"/>
      <c r="G4525" s="204"/>
    </row>
    <row r="4526" spans="1:7" x14ac:dyDescent="0.2">
      <c r="A4526" s="204"/>
      <c r="C4526" s="204"/>
      <c r="E4526" s="204"/>
      <c r="F4526" s="204"/>
      <c r="G4526" s="204"/>
    </row>
    <row r="4527" spans="1:7" x14ac:dyDescent="0.2">
      <c r="A4527" s="204"/>
      <c r="C4527" s="204"/>
      <c r="E4527" s="204"/>
      <c r="F4527" s="204"/>
      <c r="G4527" s="204"/>
    </row>
    <row r="4528" spans="1:7" x14ac:dyDescent="0.2">
      <c r="A4528" s="204"/>
      <c r="C4528" s="204"/>
      <c r="E4528" s="204"/>
      <c r="F4528" s="204"/>
      <c r="G4528" s="204"/>
    </row>
    <row r="4529" spans="1:7" x14ac:dyDescent="0.2">
      <c r="A4529" s="204"/>
      <c r="C4529" s="204"/>
      <c r="E4529" s="204"/>
      <c r="F4529" s="204"/>
      <c r="G4529" s="204"/>
    </row>
    <row r="4530" spans="1:7" x14ac:dyDescent="0.2">
      <c r="A4530" s="204"/>
      <c r="C4530" s="204"/>
      <c r="E4530" s="204"/>
      <c r="F4530" s="204"/>
      <c r="G4530" s="204"/>
    </row>
    <row r="4531" spans="1:7" x14ac:dyDescent="0.2">
      <c r="A4531" s="204"/>
      <c r="C4531" s="204"/>
      <c r="E4531" s="204"/>
      <c r="F4531" s="204"/>
      <c r="G4531" s="204"/>
    </row>
    <row r="4532" spans="1:7" x14ac:dyDescent="0.2">
      <c r="A4532" s="204"/>
      <c r="C4532" s="204"/>
      <c r="E4532" s="204"/>
      <c r="F4532" s="204"/>
      <c r="G4532" s="204"/>
    </row>
    <row r="4533" spans="1:7" x14ac:dyDescent="0.2">
      <c r="A4533" s="204"/>
      <c r="C4533" s="204"/>
      <c r="E4533" s="204"/>
      <c r="F4533" s="204"/>
      <c r="G4533" s="204"/>
    </row>
    <row r="4534" spans="1:7" x14ac:dyDescent="0.2">
      <c r="A4534" s="204"/>
      <c r="C4534" s="204"/>
      <c r="E4534" s="204"/>
      <c r="F4534" s="204"/>
      <c r="G4534" s="204"/>
    </row>
    <row r="4535" spans="1:7" x14ac:dyDescent="0.2">
      <c r="A4535" s="204"/>
      <c r="C4535" s="204"/>
      <c r="E4535" s="204"/>
      <c r="F4535" s="204"/>
      <c r="G4535" s="204"/>
    </row>
    <row r="4536" spans="1:7" x14ac:dyDescent="0.2">
      <c r="A4536" s="204"/>
      <c r="C4536" s="204"/>
      <c r="E4536" s="204"/>
      <c r="F4536" s="204"/>
      <c r="G4536" s="204"/>
    </row>
    <row r="4537" spans="1:7" x14ac:dyDescent="0.2">
      <c r="A4537" s="204"/>
      <c r="C4537" s="204"/>
      <c r="E4537" s="204"/>
      <c r="F4537" s="204"/>
      <c r="G4537" s="204"/>
    </row>
    <row r="4538" spans="1:7" x14ac:dyDescent="0.2">
      <c r="A4538" s="204"/>
      <c r="C4538" s="204"/>
      <c r="E4538" s="204"/>
      <c r="F4538" s="204"/>
      <c r="G4538" s="204"/>
    </row>
    <row r="4539" spans="1:7" x14ac:dyDescent="0.2">
      <c r="A4539" s="204"/>
      <c r="C4539" s="204"/>
      <c r="E4539" s="204"/>
      <c r="F4539" s="204"/>
      <c r="G4539" s="204"/>
    </row>
    <row r="4540" spans="1:7" x14ac:dyDescent="0.2">
      <c r="A4540" s="204"/>
      <c r="C4540" s="204"/>
      <c r="E4540" s="204"/>
      <c r="F4540" s="204"/>
      <c r="G4540" s="204"/>
    </row>
    <row r="4541" spans="1:7" x14ac:dyDescent="0.2">
      <c r="A4541" s="204"/>
      <c r="C4541" s="204"/>
      <c r="E4541" s="204"/>
      <c r="F4541" s="204"/>
      <c r="G4541" s="204"/>
    </row>
    <row r="4542" spans="1:7" x14ac:dyDescent="0.2">
      <c r="A4542" s="204"/>
      <c r="C4542" s="204"/>
      <c r="E4542" s="204"/>
      <c r="F4542" s="204"/>
      <c r="G4542" s="204"/>
    </row>
    <row r="4543" spans="1:7" x14ac:dyDescent="0.2">
      <c r="A4543" s="204"/>
      <c r="C4543" s="204"/>
      <c r="E4543" s="204"/>
      <c r="F4543" s="204"/>
      <c r="G4543" s="204"/>
    </row>
    <row r="4544" spans="1:7" x14ac:dyDescent="0.2">
      <c r="A4544" s="204"/>
      <c r="C4544" s="204"/>
      <c r="E4544" s="204"/>
      <c r="F4544" s="204"/>
      <c r="G4544" s="204"/>
    </row>
    <row r="4545" spans="1:7" x14ac:dyDescent="0.2">
      <c r="A4545" s="204"/>
      <c r="C4545" s="204"/>
      <c r="E4545" s="204"/>
      <c r="F4545" s="204"/>
      <c r="G4545" s="204"/>
    </row>
    <row r="4546" spans="1:7" x14ac:dyDescent="0.2">
      <c r="A4546" s="204"/>
      <c r="C4546" s="204"/>
      <c r="E4546" s="204"/>
      <c r="F4546" s="204"/>
      <c r="G4546" s="204"/>
    </row>
    <row r="4547" spans="1:7" x14ac:dyDescent="0.2">
      <c r="A4547" s="204"/>
      <c r="C4547" s="204"/>
      <c r="E4547" s="204"/>
      <c r="F4547" s="204"/>
      <c r="G4547" s="204"/>
    </row>
    <row r="4548" spans="1:7" x14ac:dyDescent="0.2">
      <c r="A4548" s="204"/>
      <c r="C4548" s="204"/>
      <c r="E4548" s="204"/>
      <c r="F4548" s="204"/>
      <c r="G4548" s="204"/>
    </row>
    <row r="4549" spans="1:7" x14ac:dyDescent="0.2">
      <c r="A4549" s="204"/>
      <c r="C4549" s="204"/>
      <c r="E4549" s="204"/>
      <c r="F4549" s="204"/>
      <c r="G4549" s="204"/>
    </row>
    <row r="4550" spans="1:7" x14ac:dyDescent="0.2">
      <c r="A4550" s="204"/>
      <c r="C4550" s="204"/>
      <c r="E4550" s="204"/>
      <c r="F4550" s="204"/>
      <c r="G4550" s="204"/>
    </row>
    <row r="4551" spans="1:7" x14ac:dyDescent="0.2">
      <c r="A4551" s="204"/>
      <c r="C4551" s="204"/>
      <c r="E4551" s="204"/>
      <c r="F4551" s="204"/>
      <c r="G4551" s="204"/>
    </row>
    <row r="4552" spans="1:7" x14ac:dyDescent="0.2">
      <c r="A4552" s="204"/>
      <c r="C4552" s="204"/>
      <c r="E4552" s="204"/>
      <c r="F4552" s="204"/>
      <c r="G4552" s="204"/>
    </row>
    <row r="4553" spans="1:7" x14ac:dyDescent="0.2">
      <c r="A4553" s="204"/>
      <c r="C4553" s="204"/>
      <c r="E4553" s="204"/>
      <c r="F4553" s="204"/>
      <c r="G4553" s="204"/>
    </row>
    <row r="4554" spans="1:7" x14ac:dyDescent="0.2">
      <c r="A4554" s="204"/>
      <c r="C4554" s="204"/>
      <c r="E4554" s="204"/>
      <c r="F4554" s="204"/>
      <c r="G4554" s="204"/>
    </row>
    <row r="4555" spans="1:7" x14ac:dyDescent="0.2">
      <c r="A4555" s="204"/>
      <c r="C4555" s="204"/>
      <c r="E4555" s="204"/>
      <c r="F4555" s="204"/>
      <c r="G4555" s="204"/>
    </row>
    <row r="4556" spans="1:7" x14ac:dyDescent="0.2">
      <c r="A4556" s="204"/>
      <c r="C4556" s="204"/>
      <c r="E4556" s="204"/>
      <c r="F4556" s="204"/>
      <c r="G4556" s="204"/>
    </row>
    <row r="4557" spans="1:7" x14ac:dyDescent="0.2">
      <c r="A4557" s="204"/>
      <c r="C4557" s="204"/>
      <c r="E4557" s="204"/>
      <c r="F4557" s="204"/>
      <c r="G4557" s="204"/>
    </row>
    <row r="4558" spans="1:7" x14ac:dyDescent="0.2">
      <c r="A4558" s="204"/>
      <c r="C4558" s="204"/>
      <c r="E4558" s="204"/>
      <c r="F4558" s="204"/>
      <c r="G4558" s="204"/>
    </row>
    <row r="4559" spans="1:7" x14ac:dyDescent="0.2">
      <c r="A4559" s="204"/>
      <c r="C4559" s="204"/>
      <c r="E4559" s="204"/>
      <c r="F4559" s="204"/>
      <c r="G4559" s="204"/>
    </row>
    <row r="4560" spans="1:7" x14ac:dyDescent="0.2">
      <c r="A4560" s="204"/>
      <c r="C4560" s="204"/>
      <c r="E4560" s="204"/>
      <c r="F4560" s="204"/>
      <c r="G4560" s="204"/>
    </row>
    <row r="4561" spans="1:7" x14ac:dyDescent="0.2">
      <c r="A4561" s="204"/>
      <c r="C4561" s="204"/>
      <c r="E4561" s="204"/>
      <c r="F4561" s="204"/>
      <c r="G4561" s="204"/>
    </row>
    <row r="4562" spans="1:7" x14ac:dyDescent="0.2">
      <c r="A4562" s="204"/>
      <c r="C4562" s="204"/>
      <c r="E4562" s="204"/>
      <c r="F4562" s="204"/>
      <c r="G4562" s="204"/>
    </row>
    <row r="4563" spans="1:7" x14ac:dyDescent="0.2">
      <c r="A4563" s="204"/>
      <c r="C4563" s="204"/>
      <c r="E4563" s="204"/>
      <c r="F4563" s="204"/>
      <c r="G4563" s="204"/>
    </row>
    <row r="4564" spans="1:7" x14ac:dyDescent="0.2">
      <c r="A4564" s="204"/>
      <c r="C4564" s="204"/>
      <c r="E4564" s="204"/>
      <c r="F4564" s="204"/>
      <c r="G4564" s="204"/>
    </row>
    <row r="4565" spans="1:7" x14ac:dyDescent="0.2">
      <c r="A4565" s="204"/>
      <c r="C4565" s="204"/>
      <c r="E4565" s="204"/>
      <c r="F4565" s="204"/>
      <c r="G4565" s="204"/>
    </row>
    <row r="4566" spans="1:7" x14ac:dyDescent="0.2">
      <c r="A4566" s="204"/>
      <c r="C4566" s="204"/>
      <c r="E4566" s="204"/>
      <c r="F4566" s="204"/>
      <c r="G4566" s="204"/>
    </row>
    <row r="4567" spans="1:7" x14ac:dyDescent="0.2">
      <c r="A4567" s="204"/>
      <c r="C4567" s="204"/>
      <c r="E4567" s="204"/>
      <c r="F4567" s="204"/>
      <c r="G4567" s="204"/>
    </row>
    <row r="4568" spans="1:7" x14ac:dyDescent="0.2">
      <c r="A4568" s="204"/>
      <c r="C4568" s="204"/>
      <c r="E4568" s="204"/>
      <c r="F4568" s="204"/>
      <c r="G4568" s="204"/>
    </row>
    <row r="4569" spans="1:7" x14ac:dyDescent="0.2">
      <c r="A4569" s="204"/>
      <c r="C4569" s="204"/>
      <c r="E4569" s="204"/>
      <c r="F4569" s="204"/>
      <c r="G4569" s="204"/>
    </row>
    <row r="4570" spans="1:7" x14ac:dyDescent="0.2">
      <c r="A4570" s="204"/>
      <c r="C4570" s="204"/>
      <c r="E4570" s="204"/>
      <c r="F4570" s="204"/>
      <c r="G4570" s="204"/>
    </row>
    <row r="4571" spans="1:7" x14ac:dyDescent="0.2">
      <c r="A4571" s="204"/>
      <c r="C4571" s="204"/>
      <c r="E4571" s="204"/>
      <c r="F4571" s="204"/>
      <c r="G4571" s="204"/>
    </row>
    <row r="4572" spans="1:7" x14ac:dyDescent="0.2">
      <c r="A4572" s="204"/>
      <c r="C4572" s="204"/>
      <c r="E4572" s="204"/>
      <c r="F4572" s="204"/>
      <c r="G4572" s="204"/>
    </row>
    <row r="4573" spans="1:7" x14ac:dyDescent="0.2">
      <c r="A4573" s="204"/>
      <c r="C4573" s="204"/>
      <c r="E4573" s="204"/>
      <c r="F4573" s="204"/>
      <c r="G4573" s="204"/>
    </row>
    <row r="4574" spans="1:7" x14ac:dyDescent="0.2">
      <c r="A4574" s="204"/>
      <c r="C4574" s="204"/>
      <c r="E4574" s="204"/>
      <c r="F4574" s="204"/>
      <c r="G4574" s="204"/>
    </row>
    <row r="4575" spans="1:7" x14ac:dyDescent="0.2">
      <c r="A4575" s="204"/>
      <c r="C4575" s="204"/>
      <c r="E4575" s="204"/>
      <c r="F4575" s="204"/>
      <c r="G4575" s="204"/>
    </row>
    <row r="4576" spans="1:7" x14ac:dyDescent="0.2">
      <c r="A4576" s="204"/>
      <c r="C4576" s="204"/>
      <c r="E4576" s="204"/>
      <c r="F4576" s="204"/>
      <c r="G4576" s="204"/>
    </row>
    <row r="4577" spans="1:7" x14ac:dyDescent="0.2">
      <c r="A4577" s="204"/>
      <c r="C4577" s="204"/>
      <c r="E4577" s="204"/>
      <c r="F4577" s="204"/>
      <c r="G4577" s="204"/>
    </row>
    <row r="4578" spans="1:7" x14ac:dyDescent="0.2">
      <c r="A4578" s="204"/>
      <c r="C4578" s="204"/>
      <c r="E4578" s="204"/>
      <c r="F4578" s="204"/>
      <c r="G4578" s="204"/>
    </row>
    <row r="4579" spans="1:7" x14ac:dyDescent="0.2">
      <c r="A4579" s="204"/>
      <c r="C4579" s="204"/>
      <c r="E4579" s="204"/>
      <c r="F4579" s="204"/>
      <c r="G4579" s="204"/>
    </row>
    <row r="4580" spans="1:7" x14ac:dyDescent="0.2">
      <c r="A4580" s="204"/>
      <c r="C4580" s="204"/>
      <c r="E4580" s="204"/>
      <c r="F4580" s="204"/>
      <c r="G4580" s="204"/>
    </row>
    <row r="4581" spans="1:7" x14ac:dyDescent="0.2">
      <c r="A4581" s="204"/>
      <c r="C4581" s="204"/>
      <c r="E4581" s="204"/>
      <c r="F4581" s="204"/>
      <c r="G4581" s="204"/>
    </row>
    <row r="4582" spans="1:7" x14ac:dyDescent="0.2">
      <c r="A4582" s="204"/>
      <c r="C4582" s="204"/>
      <c r="E4582" s="204"/>
      <c r="F4582" s="204"/>
      <c r="G4582" s="204"/>
    </row>
    <row r="4583" spans="1:7" x14ac:dyDescent="0.2">
      <c r="A4583" s="204"/>
      <c r="C4583" s="204"/>
      <c r="E4583" s="204"/>
      <c r="F4583" s="204"/>
      <c r="G4583" s="204"/>
    </row>
    <row r="4584" spans="1:7" x14ac:dyDescent="0.2">
      <c r="A4584" s="204"/>
      <c r="C4584" s="204"/>
      <c r="E4584" s="204"/>
      <c r="F4584" s="204"/>
      <c r="G4584" s="204"/>
    </row>
    <row r="4585" spans="1:7" x14ac:dyDescent="0.2">
      <c r="A4585" s="204"/>
      <c r="C4585" s="204"/>
      <c r="E4585" s="204"/>
      <c r="F4585" s="204"/>
      <c r="G4585" s="204"/>
    </row>
    <row r="4586" spans="1:7" x14ac:dyDescent="0.2">
      <c r="A4586" s="204"/>
      <c r="C4586" s="204"/>
      <c r="E4586" s="204"/>
      <c r="F4586" s="204"/>
      <c r="G4586" s="204"/>
    </row>
    <row r="4587" spans="1:7" x14ac:dyDescent="0.2">
      <c r="A4587" s="204"/>
      <c r="C4587" s="204"/>
      <c r="E4587" s="204"/>
      <c r="F4587" s="204"/>
      <c r="G4587" s="204"/>
    </row>
    <row r="4588" spans="1:7" x14ac:dyDescent="0.2">
      <c r="A4588" s="204"/>
      <c r="C4588" s="204"/>
      <c r="E4588" s="204"/>
      <c r="F4588" s="204"/>
      <c r="G4588" s="204"/>
    </row>
    <row r="4589" spans="1:7" x14ac:dyDescent="0.2">
      <c r="A4589" s="204"/>
      <c r="C4589" s="204"/>
      <c r="E4589" s="204"/>
      <c r="F4589" s="204"/>
      <c r="G4589" s="204"/>
    </row>
    <row r="4590" spans="1:7" x14ac:dyDescent="0.2">
      <c r="A4590" s="204"/>
      <c r="C4590" s="204"/>
      <c r="E4590" s="204"/>
      <c r="F4590" s="204"/>
      <c r="G4590" s="204"/>
    </row>
    <row r="4591" spans="1:7" x14ac:dyDescent="0.2">
      <c r="A4591" s="204"/>
      <c r="C4591" s="204"/>
      <c r="E4591" s="204"/>
      <c r="F4591" s="204"/>
      <c r="G4591" s="204"/>
    </row>
    <row r="4592" spans="1:7" x14ac:dyDescent="0.2">
      <c r="A4592" s="204"/>
      <c r="C4592" s="204"/>
      <c r="E4592" s="204"/>
      <c r="F4592" s="204"/>
      <c r="G4592" s="204"/>
    </row>
    <row r="4593" spans="1:7" x14ac:dyDescent="0.2">
      <c r="A4593" s="204"/>
      <c r="C4593" s="204"/>
      <c r="E4593" s="204"/>
      <c r="F4593" s="204"/>
      <c r="G4593" s="204"/>
    </row>
    <row r="4594" spans="1:7" x14ac:dyDescent="0.2">
      <c r="A4594" s="204"/>
      <c r="C4594" s="204"/>
      <c r="E4594" s="204"/>
      <c r="F4594" s="204"/>
      <c r="G4594" s="204"/>
    </row>
    <row r="4595" spans="1:7" x14ac:dyDescent="0.2">
      <c r="A4595" s="204"/>
      <c r="C4595" s="204"/>
      <c r="E4595" s="204"/>
      <c r="F4595" s="204"/>
      <c r="G4595" s="204"/>
    </row>
    <row r="4596" spans="1:7" x14ac:dyDescent="0.2">
      <c r="A4596" s="204"/>
      <c r="C4596" s="204"/>
      <c r="E4596" s="204"/>
      <c r="F4596" s="204"/>
      <c r="G4596" s="204"/>
    </row>
    <row r="4597" spans="1:7" x14ac:dyDescent="0.2">
      <c r="A4597" s="204"/>
      <c r="C4597" s="204"/>
      <c r="E4597" s="204"/>
      <c r="F4597" s="204"/>
      <c r="G4597" s="204"/>
    </row>
    <row r="4598" spans="1:7" x14ac:dyDescent="0.2">
      <c r="A4598" s="204"/>
      <c r="C4598" s="204"/>
      <c r="E4598" s="204"/>
      <c r="F4598" s="204"/>
      <c r="G4598" s="204"/>
    </row>
    <row r="4599" spans="1:7" x14ac:dyDescent="0.2">
      <c r="A4599" s="204"/>
      <c r="C4599" s="204"/>
      <c r="E4599" s="204"/>
      <c r="F4599" s="204"/>
      <c r="G4599" s="204"/>
    </row>
    <row r="4600" spans="1:7" x14ac:dyDescent="0.2">
      <c r="A4600" s="204"/>
      <c r="C4600" s="204"/>
      <c r="E4600" s="204"/>
      <c r="F4600" s="204"/>
      <c r="G4600" s="204"/>
    </row>
    <row r="4601" spans="1:7" x14ac:dyDescent="0.2">
      <c r="A4601" s="204"/>
      <c r="C4601" s="204"/>
      <c r="E4601" s="204"/>
      <c r="F4601" s="204"/>
      <c r="G4601" s="204"/>
    </row>
    <row r="4602" spans="1:7" x14ac:dyDescent="0.2">
      <c r="A4602" s="204"/>
      <c r="C4602" s="204"/>
      <c r="E4602" s="204"/>
      <c r="F4602" s="204"/>
      <c r="G4602" s="204"/>
    </row>
    <row r="4603" spans="1:7" x14ac:dyDescent="0.2">
      <c r="A4603" s="204"/>
      <c r="C4603" s="204"/>
      <c r="E4603" s="204"/>
      <c r="F4603" s="204"/>
      <c r="G4603" s="204"/>
    </row>
    <row r="4604" spans="1:7" x14ac:dyDescent="0.2">
      <c r="A4604" s="204"/>
      <c r="C4604" s="204"/>
      <c r="E4604" s="204"/>
      <c r="F4604" s="204"/>
      <c r="G4604" s="204"/>
    </row>
    <row r="4605" spans="1:7" x14ac:dyDescent="0.2">
      <c r="A4605" s="204"/>
      <c r="C4605" s="204"/>
      <c r="E4605" s="204"/>
      <c r="F4605" s="204"/>
      <c r="G4605" s="204"/>
    </row>
    <row r="4606" spans="1:7" x14ac:dyDescent="0.2">
      <c r="A4606" s="204"/>
      <c r="C4606" s="204"/>
      <c r="E4606" s="204"/>
      <c r="F4606" s="204"/>
      <c r="G4606" s="204"/>
    </row>
    <row r="4607" spans="1:7" x14ac:dyDescent="0.2">
      <c r="A4607" s="204"/>
      <c r="C4607" s="204"/>
      <c r="E4607" s="204"/>
      <c r="F4607" s="204"/>
      <c r="G4607" s="204"/>
    </row>
    <row r="4608" spans="1:7" x14ac:dyDescent="0.2">
      <c r="A4608" s="204"/>
      <c r="C4608" s="204"/>
      <c r="E4608" s="204"/>
      <c r="F4608" s="204"/>
      <c r="G4608" s="204"/>
    </row>
    <row r="4609" spans="1:7" x14ac:dyDescent="0.2">
      <c r="A4609" s="204"/>
      <c r="C4609" s="204"/>
      <c r="E4609" s="204"/>
      <c r="F4609" s="204"/>
      <c r="G4609" s="204"/>
    </row>
    <row r="4610" spans="1:7" x14ac:dyDescent="0.2">
      <c r="A4610" s="204"/>
      <c r="C4610" s="204"/>
      <c r="E4610" s="204"/>
      <c r="F4610" s="204"/>
      <c r="G4610" s="204"/>
    </row>
    <row r="4611" spans="1:7" x14ac:dyDescent="0.2">
      <c r="A4611" s="204"/>
      <c r="C4611" s="204"/>
      <c r="E4611" s="204"/>
      <c r="F4611" s="204"/>
      <c r="G4611" s="204"/>
    </row>
    <row r="4612" spans="1:7" x14ac:dyDescent="0.2">
      <c r="A4612" s="204"/>
      <c r="C4612" s="204"/>
      <c r="E4612" s="204"/>
      <c r="F4612" s="204"/>
      <c r="G4612" s="204"/>
    </row>
    <row r="4613" spans="1:7" x14ac:dyDescent="0.2">
      <c r="A4613" s="204"/>
      <c r="C4613" s="204"/>
      <c r="E4613" s="204"/>
      <c r="F4613" s="204"/>
      <c r="G4613" s="204"/>
    </row>
    <row r="4614" spans="1:7" x14ac:dyDescent="0.2">
      <c r="A4614" s="204"/>
      <c r="C4614" s="204"/>
      <c r="E4614" s="204"/>
      <c r="F4614" s="204"/>
      <c r="G4614" s="204"/>
    </row>
    <row r="4615" spans="1:7" x14ac:dyDescent="0.2">
      <c r="A4615" s="204"/>
      <c r="C4615" s="204"/>
      <c r="E4615" s="204"/>
      <c r="F4615" s="204"/>
      <c r="G4615" s="204"/>
    </row>
    <row r="4616" spans="1:7" x14ac:dyDescent="0.2">
      <c r="A4616" s="204"/>
      <c r="C4616" s="204"/>
      <c r="E4616" s="204"/>
      <c r="F4616" s="204"/>
      <c r="G4616" s="204"/>
    </row>
    <row r="4617" spans="1:7" x14ac:dyDescent="0.2">
      <c r="A4617" s="204"/>
      <c r="C4617" s="204"/>
      <c r="E4617" s="204"/>
      <c r="F4617" s="204"/>
      <c r="G4617" s="204"/>
    </row>
    <row r="4618" spans="1:7" x14ac:dyDescent="0.2">
      <c r="A4618" s="204"/>
      <c r="C4618" s="204"/>
      <c r="E4618" s="204"/>
      <c r="F4618" s="204"/>
      <c r="G4618" s="204"/>
    </row>
    <row r="4619" spans="1:7" x14ac:dyDescent="0.2">
      <c r="A4619" s="204"/>
      <c r="C4619" s="204"/>
      <c r="E4619" s="204"/>
      <c r="F4619" s="204"/>
      <c r="G4619" s="204"/>
    </row>
    <row r="4620" spans="1:7" x14ac:dyDescent="0.2">
      <c r="A4620" s="204"/>
      <c r="C4620" s="204"/>
      <c r="E4620" s="204"/>
      <c r="F4620" s="204"/>
      <c r="G4620" s="204"/>
    </row>
    <row r="4621" spans="1:7" x14ac:dyDescent="0.2">
      <c r="A4621" s="204"/>
      <c r="C4621" s="204"/>
      <c r="E4621" s="204"/>
      <c r="F4621" s="204"/>
      <c r="G4621" s="204"/>
    </row>
    <row r="4622" spans="1:7" x14ac:dyDescent="0.2">
      <c r="A4622" s="204"/>
      <c r="C4622" s="204"/>
      <c r="E4622" s="204"/>
      <c r="F4622" s="204"/>
      <c r="G4622" s="204"/>
    </row>
    <row r="4623" spans="1:7" x14ac:dyDescent="0.2">
      <c r="A4623" s="204"/>
      <c r="C4623" s="204"/>
      <c r="E4623" s="204"/>
      <c r="F4623" s="204"/>
      <c r="G4623" s="204"/>
    </row>
    <row r="4624" spans="1:7" x14ac:dyDescent="0.2">
      <c r="A4624" s="204"/>
      <c r="C4624" s="204"/>
      <c r="E4624" s="204"/>
      <c r="F4624" s="204"/>
      <c r="G4624" s="204"/>
    </row>
    <row r="4625" spans="1:7" x14ac:dyDescent="0.2">
      <c r="A4625" s="204"/>
      <c r="C4625" s="204"/>
      <c r="E4625" s="204"/>
      <c r="F4625" s="204"/>
      <c r="G4625" s="204"/>
    </row>
    <row r="4626" spans="1:7" x14ac:dyDescent="0.2">
      <c r="A4626" s="204"/>
      <c r="C4626" s="204"/>
      <c r="E4626" s="204"/>
      <c r="F4626" s="204"/>
      <c r="G4626" s="204"/>
    </row>
    <row r="4627" spans="1:7" x14ac:dyDescent="0.2">
      <c r="A4627" s="204"/>
      <c r="C4627" s="204"/>
      <c r="E4627" s="204"/>
      <c r="F4627" s="204"/>
      <c r="G4627" s="204"/>
    </row>
    <row r="4628" spans="1:7" x14ac:dyDescent="0.2">
      <c r="A4628" s="204"/>
      <c r="C4628" s="204"/>
      <c r="E4628" s="204"/>
      <c r="F4628" s="204"/>
      <c r="G4628" s="204"/>
    </row>
    <row r="4629" spans="1:7" x14ac:dyDescent="0.2">
      <c r="A4629" s="204"/>
      <c r="C4629" s="204"/>
      <c r="E4629" s="204"/>
      <c r="F4629" s="204"/>
      <c r="G4629" s="204"/>
    </row>
    <row r="4630" spans="1:7" x14ac:dyDescent="0.2">
      <c r="A4630" s="204"/>
      <c r="C4630" s="204"/>
      <c r="E4630" s="204"/>
      <c r="F4630" s="204"/>
      <c r="G4630" s="204"/>
    </row>
    <row r="4631" spans="1:7" x14ac:dyDescent="0.2">
      <c r="A4631" s="204"/>
      <c r="C4631" s="204"/>
      <c r="E4631" s="204"/>
      <c r="F4631" s="204"/>
      <c r="G4631" s="204"/>
    </row>
    <row r="4632" spans="1:7" x14ac:dyDescent="0.2">
      <c r="A4632" s="204"/>
      <c r="C4632" s="204"/>
      <c r="E4632" s="204"/>
      <c r="F4632" s="204"/>
      <c r="G4632" s="204"/>
    </row>
    <row r="4633" spans="1:7" x14ac:dyDescent="0.2">
      <c r="A4633" s="204"/>
      <c r="C4633" s="204"/>
      <c r="E4633" s="204"/>
      <c r="F4633" s="204"/>
      <c r="G4633" s="204"/>
    </row>
    <row r="4634" spans="1:7" x14ac:dyDescent="0.2">
      <c r="A4634" s="204"/>
      <c r="C4634" s="204"/>
      <c r="E4634" s="204"/>
      <c r="F4634" s="204"/>
      <c r="G4634" s="204"/>
    </row>
    <row r="4635" spans="1:7" x14ac:dyDescent="0.2">
      <c r="A4635" s="204"/>
      <c r="C4635" s="204"/>
      <c r="E4635" s="204"/>
      <c r="F4635" s="204"/>
      <c r="G4635" s="204"/>
    </row>
    <row r="4636" spans="1:7" x14ac:dyDescent="0.2">
      <c r="A4636" s="204"/>
      <c r="C4636" s="204"/>
      <c r="E4636" s="204"/>
      <c r="F4636" s="204"/>
      <c r="G4636" s="204"/>
    </row>
    <row r="4637" spans="1:7" x14ac:dyDescent="0.2">
      <c r="A4637" s="204"/>
      <c r="C4637" s="204"/>
      <c r="E4637" s="204"/>
      <c r="F4637" s="204"/>
      <c r="G4637" s="204"/>
    </row>
    <row r="4638" spans="1:7" x14ac:dyDescent="0.2">
      <c r="A4638" s="204"/>
      <c r="C4638" s="204"/>
      <c r="E4638" s="204"/>
      <c r="F4638" s="204"/>
      <c r="G4638" s="204"/>
    </row>
    <row r="4639" spans="1:7" x14ac:dyDescent="0.2">
      <c r="A4639" s="204"/>
      <c r="C4639" s="204"/>
      <c r="E4639" s="204"/>
      <c r="F4639" s="204"/>
      <c r="G4639" s="204"/>
    </row>
    <row r="4640" spans="1:7" x14ac:dyDescent="0.2">
      <c r="A4640" s="204"/>
      <c r="C4640" s="204"/>
      <c r="E4640" s="204"/>
      <c r="F4640" s="204"/>
      <c r="G4640" s="204"/>
    </row>
    <row r="4641" spans="1:7" x14ac:dyDescent="0.2">
      <c r="A4641" s="204"/>
      <c r="C4641" s="204"/>
      <c r="E4641" s="204"/>
      <c r="F4641" s="204"/>
      <c r="G4641" s="204"/>
    </row>
    <row r="4642" spans="1:7" x14ac:dyDescent="0.2">
      <c r="A4642" s="204"/>
      <c r="C4642" s="204"/>
      <c r="E4642" s="204"/>
      <c r="F4642" s="204"/>
      <c r="G4642" s="204"/>
    </row>
    <row r="4643" spans="1:7" x14ac:dyDescent="0.2">
      <c r="A4643" s="204"/>
      <c r="C4643" s="204"/>
      <c r="E4643" s="204"/>
      <c r="F4643" s="204"/>
      <c r="G4643" s="204"/>
    </row>
    <row r="4644" spans="1:7" x14ac:dyDescent="0.2">
      <c r="A4644" s="204"/>
      <c r="C4644" s="204"/>
      <c r="E4644" s="204"/>
      <c r="F4644" s="204"/>
      <c r="G4644" s="204"/>
    </row>
    <row r="4645" spans="1:7" x14ac:dyDescent="0.2">
      <c r="A4645" s="204"/>
      <c r="C4645" s="204"/>
      <c r="E4645" s="204"/>
      <c r="F4645" s="204"/>
      <c r="G4645" s="204"/>
    </row>
    <row r="4646" spans="1:7" x14ac:dyDescent="0.2">
      <c r="A4646" s="204"/>
      <c r="C4646" s="204"/>
      <c r="E4646" s="204"/>
      <c r="F4646" s="204"/>
      <c r="G4646" s="204"/>
    </row>
    <row r="4647" spans="1:7" x14ac:dyDescent="0.2">
      <c r="A4647" s="204"/>
      <c r="C4647" s="204"/>
      <c r="E4647" s="204"/>
      <c r="F4647" s="204"/>
      <c r="G4647" s="204"/>
    </row>
    <row r="4648" spans="1:7" x14ac:dyDescent="0.2">
      <c r="A4648" s="204"/>
      <c r="C4648" s="204"/>
      <c r="E4648" s="204"/>
      <c r="F4648" s="204"/>
      <c r="G4648" s="204"/>
    </row>
    <row r="4649" spans="1:7" x14ac:dyDescent="0.2">
      <c r="A4649" s="204"/>
      <c r="C4649" s="204"/>
      <c r="E4649" s="204"/>
      <c r="F4649" s="204"/>
      <c r="G4649" s="204"/>
    </row>
    <row r="4650" spans="1:7" x14ac:dyDescent="0.2">
      <c r="A4650" s="204"/>
      <c r="C4650" s="204"/>
      <c r="E4650" s="204"/>
      <c r="F4650" s="204"/>
      <c r="G4650" s="204"/>
    </row>
    <row r="4651" spans="1:7" x14ac:dyDescent="0.2">
      <c r="A4651" s="204"/>
      <c r="C4651" s="204"/>
      <c r="E4651" s="204"/>
      <c r="F4651" s="204"/>
      <c r="G4651" s="204"/>
    </row>
    <row r="4652" spans="1:7" x14ac:dyDescent="0.2">
      <c r="A4652" s="204"/>
      <c r="C4652" s="204"/>
      <c r="E4652" s="204"/>
      <c r="F4652" s="204"/>
      <c r="G4652" s="204"/>
    </row>
    <row r="4653" spans="1:7" x14ac:dyDescent="0.2">
      <c r="A4653" s="204"/>
      <c r="C4653" s="204"/>
      <c r="E4653" s="204"/>
      <c r="F4653" s="204"/>
      <c r="G4653" s="204"/>
    </row>
    <row r="4654" spans="1:7" x14ac:dyDescent="0.2">
      <c r="A4654" s="204"/>
      <c r="C4654" s="204"/>
      <c r="E4654" s="204"/>
      <c r="F4654" s="204"/>
      <c r="G4654" s="204"/>
    </row>
    <row r="4655" spans="1:7" x14ac:dyDescent="0.2">
      <c r="A4655" s="204"/>
      <c r="C4655" s="204"/>
      <c r="E4655" s="204"/>
      <c r="F4655" s="204"/>
      <c r="G4655" s="204"/>
    </row>
    <row r="4656" spans="1:7" x14ac:dyDescent="0.2">
      <c r="A4656" s="204"/>
      <c r="C4656" s="204"/>
      <c r="E4656" s="204"/>
      <c r="F4656" s="204"/>
      <c r="G4656" s="204"/>
    </row>
    <row r="4657" spans="1:7" x14ac:dyDescent="0.2">
      <c r="A4657" s="204"/>
      <c r="C4657" s="204"/>
      <c r="E4657" s="204"/>
      <c r="F4657" s="204"/>
      <c r="G4657" s="204"/>
    </row>
    <row r="4658" spans="1:7" x14ac:dyDescent="0.2">
      <c r="A4658" s="204"/>
      <c r="C4658" s="204"/>
      <c r="E4658" s="204"/>
      <c r="F4658" s="204"/>
      <c r="G4658" s="204"/>
    </row>
    <row r="4659" spans="1:7" x14ac:dyDescent="0.2">
      <c r="A4659" s="204"/>
      <c r="C4659" s="204"/>
      <c r="E4659" s="204"/>
      <c r="F4659" s="204"/>
      <c r="G4659" s="204"/>
    </row>
    <row r="4660" spans="1:7" x14ac:dyDescent="0.2">
      <c r="A4660" s="204"/>
      <c r="C4660" s="204"/>
      <c r="E4660" s="204"/>
      <c r="F4660" s="204"/>
      <c r="G4660" s="204"/>
    </row>
    <row r="4661" spans="1:7" x14ac:dyDescent="0.2">
      <c r="A4661" s="204"/>
      <c r="C4661" s="204"/>
      <c r="E4661" s="204"/>
      <c r="F4661" s="204"/>
      <c r="G4661" s="204"/>
    </row>
    <row r="4662" spans="1:7" x14ac:dyDescent="0.2">
      <c r="A4662" s="204"/>
      <c r="C4662" s="204"/>
      <c r="E4662" s="204"/>
      <c r="F4662" s="204"/>
      <c r="G4662" s="204"/>
    </row>
    <row r="4663" spans="1:7" x14ac:dyDescent="0.2">
      <c r="A4663" s="204"/>
      <c r="C4663" s="204"/>
      <c r="E4663" s="204"/>
      <c r="F4663" s="204"/>
      <c r="G4663" s="204"/>
    </row>
    <row r="4664" spans="1:7" x14ac:dyDescent="0.2">
      <c r="A4664" s="204"/>
      <c r="C4664" s="204"/>
      <c r="E4664" s="204"/>
      <c r="F4664" s="204"/>
      <c r="G4664" s="204"/>
    </row>
    <row r="4665" spans="1:7" x14ac:dyDescent="0.2">
      <c r="A4665" s="204"/>
      <c r="C4665" s="204"/>
      <c r="E4665" s="204"/>
      <c r="F4665" s="204"/>
      <c r="G4665" s="204"/>
    </row>
    <row r="4666" spans="1:7" x14ac:dyDescent="0.2">
      <c r="A4666" s="204"/>
      <c r="C4666" s="204"/>
      <c r="E4666" s="204"/>
      <c r="F4666" s="204"/>
      <c r="G4666" s="204"/>
    </row>
    <row r="4667" spans="1:7" x14ac:dyDescent="0.2">
      <c r="A4667" s="204"/>
      <c r="C4667" s="204"/>
      <c r="E4667" s="204"/>
      <c r="F4667" s="204"/>
      <c r="G4667" s="204"/>
    </row>
    <row r="4668" spans="1:7" x14ac:dyDescent="0.2">
      <c r="A4668" s="204"/>
      <c r="C4668" s="204"/>
      <c r="E4668" s="204"/>
      <c r="F4668" s="204"/>
      <c r="G4668" s="204"/>
    </row>
    <row r="4669" spans="1:7" x14ac:dyDescent="0.2">
      <c r="A4669" s="204"/>
      <c r="C4669" s="204"/>
      <c r="E4669" s="204"/>
      <c r="F4669" s="204"/>
      <c r="G4669" s="204"/>
    </row>
    <row r="4670" spans="1:7" x14ac:dyDescent="0.2">
      <c r="A4670" s="204"/>
      <c r="C4670" s="204"/>
      <c r="E4670" s="204"/>
      <c r="F4670" s="204"/>
      <c r="G4670" s="204"/>
    </row>
    <row r="4671" spans="1:7" x14ac:dyDescent="0.2">
      <c r="A4671" s="204"/>
      <c r="C4671" s="204"/>
      <c r="E4671" s="204"/>
      <c r="F4671" s="204"/>
      <c r="G4671" s="204"/>
    </row>
    <row r="4672" spans="1:7" x14ac:dyDescent="0.2">
      <c r="A4672" s="204"/>
      <c r="C4672" s="204"/>
      <c r="E4672" s="204"/>
      <c r="F4672" s="204"/>
      <c r="G4672" s="204"/>
    </row>
    <row r="4673" spans="1:7" x14ac:dyDescent="0.2">
      <c r="A4673" s="204"/>
      <c r="C4673" s="204"/>
      <c r="E4673" s="204"/>
      <c r="F4673" s="204"/>
      <c r="G4673" s="204"/>
    </row>
    <row r="4674" spans="1:7" x14ac:dyDescent="0.2">
      <c r="A4674" s="204"/>
      <c r="C4674" s="204"/>
      <c r="E4674" s="204"/>
      <c r="F4674" s="204"/>
      <c r="G4674" s="204"/>
    </row>
    <row r="4675" spans="1:7" x14ac:dyDescent="0.2">
      <c r="A4675" s="204"/>
      <c r="C4675" s="204"/>
      <c r="E4675" s="204"/>
      <c r="F4675" s="204"/>
      <c r="G4675" s="204"/>
    </row>
    <row r="4676" spans="1:7" x14ac:dyDescent="0.2">
      <c r="A4676" s="204"/>
      <c r="C4676" s="204"/>
      <c r="E4676" s="204"/>
      <c r="F4676" s="204"/>
      <c r="G4676" s="204"/>
    </row>
    <row r="4677" spans="1:7" x14ac:dyDescent="0.2">
      <c r="A4677" s="204"/>
      <c r="C4677" s="204"/>
      <c r="E4677" s="204"/>
      <c r="F4677" s="204"/>
      <c r="G4677" s="204"/>
    </row>
    <row r="4678" spans="1:7" x14ac:dyDescent="0.2">
      <c r="A4678" s="204"/>
      <c r="C4678" s="204"/>
      <c r="E4678" s="204"/>
      <c r="F4678" s="204"/>
      <c r="G4678" s="204"/>
    </row>
    <row r="4679" spans="1:7" x14ac:dyDescent="0.2">
      <c r="A4679" s="204"/>
      <c r="C4679" s="204"/>
      <c r="E4679" s="204"/>
      <c r="F4679" s="204"/>
      <c r="G4679" s="204"/>
    </row>
    <row r="4680" spans="1:7" x14ac:dyDescent="0.2">
      <c r="A4680" s="204"/>
      <c r="C4680" s="204"/>
      <c r="E4680" s="204"/>
      <c r="F4680" s="204"/>
      <c r="G4680" s="204"/>
    </row>
    <row r="4681" spans="1:7" x14ac:dyDescent="0.2">
      <c r="A4681" s="204"/>
      <c r="C4681" s="204"/>
      <c r="E4681" s="204"/>
      <c r="F4681" s="204"/>
      <c r="G4681" s="204"/>
    </row>
    <row r="4682" spans="1:7" x14ac:dyDescent="0.2">
      <c r="A4682" s="204"/>
      <c r="C4682" s="204"/>
      <c r="E4682" s="204"/>
      <c r="F4682" s="204"/>
      <c r="G4682" s="204"/>
    </row>
    <row r="4683" spans="1:7" x14ac:dyDescent="0.2">
      <c r="A4683" s="204"/>
      <c r="C4683" s="204"/>
      <c r="E4683" s="204"/>
      <c r="F4683" s="204"/>
      <c r="G4683" s="204"/>
    </row>
    <row r="4684" spans="1:7" x14ac:dyDescent="0.2">
      <c r="A4684" s="204"/>
      <c r="C4684" s="204"/>
      <c r="E4684" s="204"/>
      <c r="F4684" s="204"/>
      <c r="G4684" s="204"/>
    </row>
    <row r="4685" spans="1:7" x14ac:dyDescent="0.2">
      <c r="A4685" s="204"/>
      <c r="C4685" s="204"/>
      <c r="E4685" s="204"/>
      <c r="F4685" s="204"/>
      <c r="G4685" s="204"/>
    </row>
    <row r="4686" spans="1:7" x14ac:dyDescent="0.2">
      <c r="A4686" s="204"/>
      <c r="C4686" s="204"/>
      <c r="E4686" s="204"/>
      <c r="F4686" s="204"/>
      <c r="G4686" s="204"/>
    </row>
    <row r="4687" spans="1:7" x14ac:dyDescent="0.2">
      <c r="A4687" s="204"/>
      <c r="C4687" s="204"/>
      <c r="E4687" s="204"/>
      <c r="F4687" s="204"/>
      <c r="G4687" s="204"/>
    </row>
    <row r="4688" spans="1:7" x14ac:dyDescent="0.2">
      <c r="A4688" s="204"/>
      <c r="C4688" s="204"/>
      <c r="E4688" s="204"/>
      <c r="F4688" s="204"/>
      <c r="G4688" s="204"/>
    </row>
    <row r="4689" spans="1:7" x14ac:dyDescent="0.2">
      <c r="A4689" s="204"/>
      <c r="C4689" s="204"/>
      <c r="E4689" s="204"/>
      <c r="F4689" s="204"/>
      <c r="G4689" s="204"/>
    </row>
    <row r="4690" spans="1:7" x14ac:dyDescent="0.2">
      <c r="A4690" s="204"/>
      <c r="C4690" s="204"/>
      <c r="E4690" s="204"/>
      <c r="F4690" s="204"/>
      <c r="G4690" s="204"/>
    </row>
    <row r="4691" spans="1:7" x14ac:dyDescent="0.2">
      <c r="A4691" s="204"/>
      <c r="C4691" s="204"/>
      <c r="E4691" s="204"/>
      <c r="F4691" s="204"/>
      <c r="G4691" s="204"/>
    </row>
    <row r="4692" spans="1:7" x14ac:dyDescent="0.2">
      <c r="A4692" s="204"/>
      <c r="C4692" s="204"/>
      <c r="E4692" s="204"/>
      <c r="F4692" s="204"/>
      <c r="G4692" s="204"/>
    </row>
    <row r="4693" spans="1:7" x14ac:dyDescent="0.2">
      <c r="A4693" s="204"/>
      <c r="C4693" s="204"/>
      <c r="E4693" s="204"/>
      <c r="F4693" s="204"/>
      <c r="G4693" s="204"/>
    </row>
    <row r="4694" spans="1:7" x14ac:dyDescent="0.2">
      <c r="A4694" s="204"/>
      <c r="C4694" s="204"/>
      <c r="E4694" s="204"/>
      <c r="F4694" s="204"/>
      <c r="G4694" s="204"/>
    </row>
    <row r="4695" spans="1:7" x14ac:dyDescent="0.2">
      <c r="A4695" s="204"/>
      <c r="C4695" s="204"/>
      <c r="E4695" s="204"/>
      <c r="F4695" s="204"/>
      <c r="G4695" s="204"/>
    </row>
    <row r="4696" spans="1:7" x14ac:dyDescent="0.2">
      <c r="A4696" s="204"/>
      <c r="C4696" s="204"/>
      <c r="E4696" s="204"/>
      <c r="F4696" s="204"/>
      <c r="G4696" s="204"/>
    </row>
    <row r="4697" spans="1:7" x14ac:dyDescent="0.2">
      <c r="A4697" s="204"/>
      <c r="C4697" s="204"/>
      <c r="E4697" s="204"/>
      <c r="F4697" s="204"/>
      <c r="G4697" s="204"/>
    </row>
    <row r="4698" spans="1:7" x14ac:dyDescent="0.2">
      <c r="A4698" s="204"/>
      <c r="C4698" s="204"/>
      <c r="E4698" s="204"/>
      <c r="F4698" s="204"/>
      <c r="G4698" s="204"/>
    </row>
    <row r="4699" spans="1:7" x14ac:dyDescent="0.2">
      <c r="A4699" s="204"/>
      <c r="C4699" s="204"/>
      <c r="E4699" s="204"/>
      <c r="F4699" s="204"/>
      <c r="G4699" s="204"/>
    </row>
    <row r="4700" spans="1:7" x14ac:dyDescent="0.2">
      <c r="A4700" s="204"/>
      <c r="C4700" s="204"/>
      <c r="E4700" s="204"/>
      <c r="F4700" s="204"/>
      <c r="G4700" s="204"/>
    </row>
    <row r="4701" spans="1:7" x14ac:dyDescent="0.2">
      <c r="A4701" s="204"/>
      <c r="C4701" s="204"/>
      <c r="E4701" s="204"/>
      <c r="F4701" s="204"/>
      <c r="G4701" s="204"/>
    </row>
    <row r="4702" spans="1:7" x14ac:dyDescent="0.2">
      <c r="A4702" s="204"/>
      <c r="C4702" s="204"/>
      <c r="E4702" s="204"/>
      <c r="F4702" s="204"/>
      <c r="G4702" s="204"/>
    </row>
    <row r="4703" spans="1:7" x14ac:dyDescent="0.2">
      <c r="A4703" s="204"/>
      <c r="C4703" s="204"/>
      <c r="E4703" s="204"/>
      <c r="F4703" s="204"/>
      <c r="G4703" s="204"/>
    </row>
    <row r="4704" spans="1:7" x14ac:dyDescent="0.2">
      <c r="A4704" s="204"/>
      <c r="C4704" s="204"/>
      <c r="E4704" s="204"/>
      <c r="F4704" s="204"/>
      <c r="G4704" s="204"/>
    </row>
    <row r="4705" spans="1:7" x14ac:dyDescent="0.2">
      <c r="A4705" s="204"/>
      <c r="C4705" s="204"/>
      <c r="E4705" s="204"/>
      <c r="F4705" s="204"/>
      <c r="G4705" s="204"/>
    </row>
    <row r="4706" spans="1:7" x14ac:dyDescent="0.2">
      <c r="A4706" s="204"/>
      <c r="C4706" s="204"/>
      <c r="E4706" s="204"/>
      <c r="F4706" s="204"/>
      <c r="G4706" s="204"/>
    </row>
    <row r="4707" spans="1:7" x14ac:dyDescent="0.2">
      <c r="A4707" s="204"/>
      <c r="C4707" s="204"/>
      <c r="E4707" s="204"/>
      <c r="F4707" s="204"/>
      <c r="G4707" s="204"/>
    </row>
    <row r="4708" spans="1:7" x14ac:dyDescent="0.2">
      <c r="A4708" s="204"/>
      <c r="C4708" s="204"/>
      <c r="E4708" s="204"/>
      <c r="F4708" s="204"/>
      <c r="G4708" s="204"/>
    </row>
    <row r="4709" spans="1:7" x14ac:dyDescent="0.2">
      <c r="A4709" s="204"/>
      <c r="C4709" s="204"/>
      <c r="E4709" s="204"/>
      <c r="F4709" s="204"/>
      <c r="G4709" s="204"/>
    </row>
    <row r="4710" spans="1:7" x14ac:dyDescent="0.2">
      <c r="A4710" s="204"/>
      <c r="C4710" s="204"/>
      <c r="E4710" s="204"/>
      <c r="F4710" s="204"/>
      <c r="G4710" s="204"/>
    </row>
    <row r="4711" spans="1:7" x14ac:dyDescent="0.2">
      <c r="A4711" s="204"/>
      <c r="C4711" s="204"/>
      <c r="E4711" s="204"/>
      <c r="F4711" s="204"/>
      <c r="G4711" s="204"/>
    </row>
    <row r="4712" spans="1:7" x14ac:dyDescent="0.2">
      <c r="A4712" s="204"/>
      <c r="C4712" s="204"/>
      <c r="E4712" s="204"/>
      <c r="F4712" s="204"/>
      <c r="G4712" s="204"/>
    </row>
    <row r="4713" spans="1:7" x14ac:dyDescent="0.2">
      <c r="A4713" s="204"/>
      <c r="C4713" s="204"/>
      <c r="E4713" s="204"/>
      <c r="F4713" s="204"/>
      <c r="G4713" s="204"/>
    </row>
    <row r="4714" spans="1:7" x14ac:dyDescent="0.2">
      <c r="A4714" s="204"/>
      <c r="C4714" s="204"/>
      <c r="E4714" s="204"/>
      <c r="F4714" s="204"/>
      <c r="G4714" s="204"/>
    </row>
    <row r="4715" spans="1:7" x14ac:dyDescent="0.2">
      <c r="A4715" s="204"/>
      <c r="C4715" s="204"/>
      <c r="E4715" s="204"/>
      <c r="F4715" s="204"/>
      <c r="G4715" s="204"/>
    </row>
    <row r="4716" spans="1:7" x14ac:dyDescent="0.2">
      <c r="A4716" s="204"/>
      <c r="C4716" s="204"/>
      <c r="E4716" s="204"/>
      <c r="F4716" s="204"/>
      <c r="G4716" s="204"/>
    </row>
    <row r="4717" spans="1:7" x14ac:dyDescent="0.2">
      <c r="A4717" s="204"/>
      <c r="C4717" s="204"/>
      <c r="E4717" s="204"/>
      <c r="F4717" s="204"/>
      <c r="G4717" s="204"/>
    </row>
    <row r="4718" spans="1:7" x14ac:dyDescent="0.2">
      <c r="A4718" s="204"/>
      <c r="C4718" s="204"/>
      <c r="E4718" s="204"/>
      <c r="F4718" s="204"/>
      <c r="G4718" s="204"/>
    </row>
    <row r="4719" spans="1:7" x14ac:dyDescent="0.2">
      <c r="A4719" s="204"/>
      <c r="C4719" s="204"/>
      <c r="E4719" s="204"/>
      <c r="F4719" s="204"/>
      <c r="G4719" s="204"/>
    </row>
    <row r="4720" spans="1:7" x14ac:dyDescent="0.2">
      <c r="A4720" s="204"/>
      <c r="C4720" s="204"/>
      <c r="E4720" s="204"/>
      <c r="F4720" s="204"/>
      <c r="G4720" s="204"/>
    </row>
    <row r="4721" spans="1:7" x14ac:dyDescent="0.2">
      <c r="A4721" s="204"/>
      <c r="C4721" s="204"/>
      <c r="E4721" s="204"/>
      <c r="F4721" s="204"/>
      <c r="G4721" s="204"/>
    </row>
    <row r="4722" spans="1:7" x14ac:dyDescent="0.2">
      <c r="A4722" s="204"/>
      <c r="C4722" s="204"/>
      <c r="E4722" s="204"/>
      <c r="F4722" s="204"/>
      <c r="G4722" s="204"/>
    </row>
    <row r="4723" spans="1:7" x14ac:dyDescent="0.2">
      <c r="A4723" s="204"/>
      <c r="C4723" s="204"/>
      <c r="E4723" s="204"/>
      <c r="F4723" s="204"/>
      <c r="G4723" s="204"/>
    </row>
    <row r="4724" spans="1:7" x14ac:dyDescent="0.2">
      <c r="A4724" s="204"/>
      <c r="C4724" s="204"/>
      <c r="E4724" s="204"/>
      <c r="F4724" s="204"/>
      <c r="G4724" s="204"/>
    </row>
    <row r="4725" spans="1:7" x14ac:dyDescent="0.2">
      <c r="A4725" s="204"/>
      <c r="C4725" s="204"/>
      <c r="E4725" s="204"/>
      <c r="F4725" s="204"/>
      <c r="G4725" s="204"/>
    </row>
    <row r="4726" spans="1:7" x14ac:dyDescent="0.2">
      <c r="A4726" s="204"/>
      <c r="C4726" s="204"/>
      <c r="E4726" s="204"/>
      <c r="F4726" s="204"/>
      <c r="G4726" s="204"/>
    </row>
    <row r="4727" spans="1:7" x14ac:dyDescent="0.2">
      <c r="A4727" s="204"/>
      <c r="C4727" s="204"/>
      <c r="E4727" s="204"/>
      <c r="F4727" s="204"/>
      <c r="G4727" s="204"/>
    </row>
    <row r="4728" spans="1:7" x14ac:dyDescent="0.2">
      <c r="A4728" s="204"/>
      <c r="C4728" s="204"/>
      <c r="E4728" s="204"/>
      <c r="F4728" s="204"/>
      <c r="G4728" s="204"/>
    </row>
    <row r="4729" spans="1:7" x14ac:dyDescent="0.2">
      <c r="A4729" s="204"/>
      <c r="C4729" s="204"/>
      <c r="E4729" s="204"/>
      <c r="F4729" s="204"/>
      <c r="G4729" s="204"/>
    </row>
    <row r="4730" spans="1:7" x14ac:dyDescent="0.2">
      <c r="A4730" s="204"/>
      <c r="C4730" s="204"/>
      <c r="E4730" s="204"/>
      <c r="F4730" s="204"/>
      <c r="G4730" s="204"/>
    </row>
    <row r="4731" spans="1:7" x14ac:dyDescent="0.2">
      <c r="A4731" s="204"/>
      <c r="C4731" s="204"/>
      <c r="E4731" s="204"/>
      <c r="F4731" s="204"/>
      <c r="G4731" s="204"/>
    </row>
    <row r="4732" spans="1:7" x14ac:dyDescent="0.2">
      <c r="A4732" s="204"/>
      <c r="C4732" s="204"/>
      <c r="E4732" s="204"/>
      <c r="F4732" s="204"/>
      <c r="G4732" s="204"/>
    </row>
    <row r="4733" spans="1:7" x14ac:dyDescent="0.2">
      <c r="A4733" s="204"/>
      <c r="C4733" s="204"/>
      <c r="E4733" s="204"/>
      <c r="F4733" s="204"/>
      <c r="G4733" s="204"/>
    </row>
    <row r="4734" spans="1:7" x14ac:dyDescent="0.2">
      <c r="A4734" s="204"/>
      <c r="C4734" s="204"/>
      <c r="E4734" s="204"/>
      <c r="F4734" s="204"/>
      <c r="G4734" s="204"/>
    </row>
    <row r="4735" spans="1:7" x14ac:dyDescent="0.2">
      <c r="A4735" s="204"/>
      <c r="C4735" s="204"/>
      <c r="E4735" s="204"/>
      <c r="F4735" s="204"/>
      <c r="G4735" s="204"/>
    </row>
    <row r="4736" spans="1:7" x14ac:dyDescent="0.2">
      <c r="A4736" s="204"/>
      <c r="C4736" s="204"/>
      <c r="E4736" s="204"/>
      <c r="F4736" s="204"/>
      <c r="G4736" s="204"/>
    </row>
    <row r="4737" spans="1:7" x14ac:dyDescent="0.2">
      <c r="A4737" s="204"/>
      <c r="C4737" s="204"/>
      <c r="E4737" s="204"/>
      <c r="F4737" s="204"/>
      <c r="G4737" s="204"/>
    </row>
    <row r="4738" spans="1:7" x14ac:dyDescent="0.2">
      <c r="A4738" s="204"/>
      <c r="C4738" s="204"/>
      <c r="E4738" s="204"/>
      <c r="F4738" s="204"/>
      <c r="G4738" s="204"/>
    </row>
    <row r="4739" spans="1:7" x14ac:dyDescent="0.2">
      <c r="A4739" s="204"/>
      <c r="C4739" s="204"/>
      <c r="E4739" s="204"/>
      <c r="F4739" s="204"/>
      <c r="G4739" s="204"/>
    </row>
    <row r="4740" spans="1:7" x14ac:dyDescent="0.2">
      <c r="A4740" s="204"/>
      <c r="C4740" s="204"/>
      <c r="E4740" s="204"/>
      <c r="F4740" s="204"/>
      <c r="G4740" s="204"/>
    </row>
    <row r="4741" spans="1:7" x14ac:dyDescent="0.2">
      <c r="A4741" s="204"/>
      <c r="C4741" s="204"/>
      <c r="E4741" s="204"/>
      <c r="F4741" s="204"/>
      <c r="G4741" s="204"/>
    </row>
    <row r="4742" spans="1:7" x14ac:dyDescent="0.2">
      <c r="A4742" s="204"/>
      <c r="C4742" s="204"/>
      <c r="E4742" s="204"/>
      <c r="F4742" s="204"/>
      <c r="G4742" s="204"/>
    </row>
    <row r="4743" spans="1:7" x14ac:dyDescent="0.2">
      <c r="A4743" s="204"/>
      <c r="C4743" s="204"/>
      <c r="E4743" s="204"/>
      <c r="F4743" s="204"/>
      <c r="G4743" s="204"/>
    </row>
    <row r="4744" spans="1:7" x14ac:dyDescent="0.2">
      <c r="A4744" s="204"/>
      <c r="C4744" s="204"/>
      <c r="E4744" s="204"/>
      <c r="F4744" s="204"/>
      <c r="G4744" s="204"/>
    </row>
    <row r="4745" spans="1:7" x14ac:dyDescent="0.2">
      <c r="A4745" s="204"/>
      <c r="C4745" s="204"/>
      <c r="E4745" s="204"/>
      <c r="F4745" s="204"/>
      <c r="G4745" s="204"/>
    </row>
    <row r="4746" spans="1:7" x14ac:dyDescent="0.2">
      <c r="A4746" s="204"/>
      <c r="C4746" s="204"/>
      <c r="E4746" s="204"/>
      <c r="F4746" s="204"/>
      <c r="G4746" s="204"/>
    </row>
    <row r="4747" spans="1:7" x14ac:dyDescent="0.2">
      <c r="A4747" s="204"/>
      <c r="C4747" s="204"/>
      <c r="E4747" s="204"/>
      <c r="F4747" s="204"/>
      <c r="G4747" s="204"/>
    </row>
    <row r="4748" spans="1:7" x14ac:dyDescent="0.2">
      <c r="A4748" s="204"/>
      <c r="C4748" s="204"/>
      <c r="E4748" s="204"/>
      <c r="F4748" s="204"/>
      <c r="G4748" s="204"/>
    </row>
    <row r="4749" spans="1:7" x14ac:dyDescent="0.2">
      <c r="A4749" s="204"/>
      <c r="C4749" s="204"/>
      <c r="E4749" s="204"/>
      <c r="F4749" s="204"/>
      <c r="G4749" s="204"/>
    </row>
    <row r="4750" spans="1:7" x14ac:dyDescent="0.2">
      <c r="A4750" s="204"/>
      <c r="C4750" s="204"/>
      <c r="E4750" s="204"/>
      <c r="F4750" s="204"/>
      <c r="G4750" s="204"/>
    </row>
    <row r="4751" spans="1:7" x14ac:dyDescent="0.2">
      <c r="A4751" s="204"/>
      <c r="C4751" s="204"/>
      <c r="E4751" s="204"/>
      <c r="F4751" s="204"/>
      <c r="G4751" s="204"/>
    </row>
    <row r="4752" spans="1:7" x14ac:dyDescent="0.2">
      <c r="A4752" s="204"/>
      <c r="C4752" s="204"/>
      <c r="E4752" s="204"/>
      <c r="F4752" s="204"/>
      <c r="G4752" s="204"/>
    </row>
    <row r="4753" spans="1:7" x14ac:dyDescent="0.2">
      <c r="A4753" s="204"/>
      <c r="C4753" s="204"/>
      <c r="E4753" s="204"/>
      <c r="F4753" s="204"/>
      <c r="G4753" s="204"/>
    </row>
    <row r="4754" spans="1:7" x14ac:dyDescent="0.2">
      <c r="A4754" s="204"/>
      <c r="C4754" s="204"/>
      <c r="E4754" s="204"/>
      <c r="F4754" s="204"/>
      <c r="G4754" s="204"/>
    </row>
    <row r="4755" spans="1:7" x14ac:dyDescent="0.2">
      <c r="A4755" s="204"/>
      <c r="C4755" s="204"/>
      <c r="E4755" s="204"/>
      <c r="F4755" s="204"/>
      <c r="G4755" s="204"/>
    </row>
    <row r="4756" spans="1:7" x14ac:dyDescent="0.2">
      <c r="A4756" s="204"/>
      <c r="C4756" s="204"/>
      <c r="E4756" s="204"/>
      <c r="F4756" s="204"/>
      <c r="G4756" s="204"/>
    </row>
    <row r="4757" spans="1:7" x14ac:dyDescent="0.2">
      <c r="A4757" s="204"/>
      <c r="C4757" s="204"/>
      <c r="E4757" s="204"/>
      <c r="F4757" s="204"/>
      <c r="G4757" s="204"/>
    </row>
    <row r="4758" spans="1:7" x14ac:dyDescent="0.2">
      <c r="A4758" s="204"/>
      <c r="C4758" s="204"/>
      <c r="E4758" s="204"/>
      <c r="F4758" s="204"/>
      <c r="G4758" s="204"/>
    </row>
    <row r="4759" spans="1:7" x14ac:dyDescent="0.2">
      <c r="A4759" s="204"/>
      <c r="C4759" s="204"/>
      <c r="E4759" s="204"/>
      <c r="F4759" s="204"/>
      <c r="G4759" s="204"/>
    </row>
    <row r="4760" spans="1:7" x14ac:dyDescent="0.2">
      <c r="A4760" s="204"/>
      <c r="C4760" s="204"/>
      <c r="E4760" s="204"/>
      <c r="F4760" s="204"/>
      <c r="G4760" s="204"/>
    </row>
    <row r="4761" spans="1:7" x14ac:dyDescent="0.2">
      <c r="A4761" s="204"/>
      <c r="C4761" s="204"/>
      <c r="E4761" s="204"/>
      <c r="F4761" s="204"/>
      <c r="G4761" s="204"/>
    </row>
    <row r="4762" spans="1:7" x14ac:dyDescent="0.2">
      <c r="A4762" s="204"/>
      <c r="C4762" s="204"/>
      <c r="E4762" s="204"/>
      <c r="F4762" s="204"/>
      <c r="G4762" s="204"/>
    </row>
    <row r="4763" spans="1:7" x14ac:dyDescent="0.2">
      <c r="A4763" s="204"/>
      <c r="C4763" s="204"/>
      <c r="E4763" s="204"/>
      <c r="F4763" s="204"/>
      <c r="G4763" s="204"/>
    </row>
    <row r="4764" spans="1:7" x14ac:dyDescent="0.2">
      <c r="A4764" s="204"/>
      <c r="C4764" s="204"/>
      <c r="E4764" s="204"/>
      <c r="F4764" s="204"/>
      <c r="G4764" s="204"/>
    </row>
    <row r="4765" spans="1:7" x14ac:dyDescent="0.2">
      <c r="A4765" s="204"/>
      <c r="C4765" s="204"/>
      <c r="E4765" s="204"/>
      <c r="F4765" s="204"/>
      <c r="G4765" s="204"/>
    </row>
    <row r="4766" spans="1:7" x14ac:dyDescent="0.2">
      <c r="A4766" s="204"/>
      <c r="C4766" s="204"/>
      <c r="E4766" s="204"/>
      <c r="F4766" s="204"/>
      <c r="G4766" s="204"/>
    </row>
    <row r="4767" spans="1:7" x14ac:dyDescent="0.2">
      <c r="A4767" s="204"/>
      <c r="C4767" s="204"/>
      <c r="E4767" s="204"/>
      <c r="F4767" s="204"/>
      <c r="G4767" s="204"/>
    </row>
    <row r="4768" spans="1:7" x14ac:dyDescent="0.2">
      <c r="A4768" s="204"/>
      <c r="C4768" s="204"/>
      <c r="E4768" s="204"/>
      <c r="F4768" s="204"/>
      <c r="G4768" s="204"/>
    </row>
    <row r="4769" spans="1:7" x14ac:dyDescent="0.2">
      <c r="A4769" s="204"/>
      <c r="C4769" s="204"/>
      <c r="E4769" s="204"/>
      <c r="F4769" s="204"/>
      <c r="G4769" s="204"/>
    </row>
    <row r="4770" spans="1:7" x14ac:dyDescent="0.2">
      <c r="A4770" s="204"/>
      <c r="C4770" s="204"/>
      <c r="E4770" s="204"/>
      <c r="F4770" s="204"/>
      <c r="G4770" s="204"/>
    </row>
    <row r="4771" spans="1:7" x14ac:dyDescent="0.2">
      <c r="A4771" s="204"/>
      <c r="C4771" s="204"/>
      <c r="E4771" s="204"/>
      <c r="F4771" s="204"/>
      <c r="G4771" s="204"/>
    </row>
    <row r="4772" spans="1:7" x14ac:dyDescent="0.2">
      <c r="A4772" s="204"/>
      <c r="C4772" s="204"/>
      <c r="E4772" s="204"/>
      <c r="F4772" s="204"/>
      <c r="G4772" s="204"/>
    </row>
    <row r="4773" spans="1:7" x14ac:dyDescent="0.2">
      <c r="A4773" s="204"/>
      <c r="C4773" s="204"/>
      <c r="E4773" s="204"/>
      <c r="F4773" s="204"/>
      <c r="G4773" s="204"/>
    </row>
    <row r="4774" spans="1:7" x14ac:dyDescent="0.2">
      <c r="A4774" s="204"/>
      <c r="C4774" s="204"/>
      <c r="E4774" s="204"/>
      <c r="F4774" s="204"/>
      <c r="G4774" s="204"/>
    </row>
    <row r="4775" spans="1:7" x14ac:dyDescent="0.2">
      <c r="A4775" s="204"/>
      <c r="C4775" s="204"/>
      <c r="E4775" s="204"/>
      <c r="F4775" s="204"/>
      <c r="G4775" s="204"/>
    </row>
    <row r="4776" spans="1:7" x14ac:dyDescent="0.2">
      <c r="A4776" s="204"/>
      <c r="C4776" s="204"/>
      <c r="E4776" s="204"/>
      <c r="F4776" s="204"/>
      <c r="G4776" s="204"/>
    </row>
    <row r="4777" spans="1:7" x14ac:dyDescent="0.2">
      <c r="A4777" s="204"/>
      <c r="C4777" s="204"/>
      <c r="E4777" s="204"/>
      <c r="F4777" s="204"/>
      <c r="G4777" s="204"/>
    </row>
    <row r="4778" spans="1:7" x14ac:dyDescent="0.2">
      <c r="A4778" s="204"/>
      <c r="C4778" s="204"/>
      <c r="E4778" s="204"/>
      <c r="F4778" s="204"/>
      <c r="G4778" s="204"/>
    </row>
    <row r="4779" spans="1:7" x14ac:dyDescent="0.2">
      <c r="A4779" s="204"/>
      <c r="C4779" s="204"/>
      <c r="E4779" s="204"/>
      <c r="F4779" s="204"/>
      <c r="G4779" s="204"/>
    </row>
    <row r="4780" spans="1:7" x14ac:dyDescent="0.2">
      <c r="A4780" s="204"/>
      <c r="C4780" s="204"/>
      <c r="E4780" s="204"/>
      <c r="F4780" s="204"/>
      <c r="G4780" s="204"/>
    </row>
    <row r="4781" spans="1:7" x14ac:dyDescent="0.2">
      <c r="A4781" s="204"/>
      <c r="C4781" s="204"/>
      <c r="E4781" s="204"/>
      <c r="F4781" s="204"/>
      <c r="G4781" s="204"/>
    </row>
    <row r="4782" spans="1:7" x14ac:dyDescent="0.2">
      <c r="A4782" s="204"/>
      <c r="C4782" s="204"/>
      <c r="E4782" s="204"/>
      <c r="F4782" s="204"/>
      <c r="G4782" s="204"/>
    </row>
    <row r="4783" spans="1:7" x14ac:dyDescent="0.2">
      <c r="A4783" s="204"/>
      <c r="C4783" s="204"/>
      <c r="E4783" s="204"/>
      <c r="F4783" s="204"/>
      <c r="G4783" s="204"/>
    </row>
    <row r="4784" spans="1:7" x14ac:dyDescent="0.2">
      <c r="A4784" s="204"/>
      <c r="C4784" s="204"/>
      <c r="E4784" s="204"/>
      <c r="F4784" s="204"/>
      <c r="G4784" s="204"/>
    </row>
    <row r="4785" spans="1:7" x14ac:dyDescent="0.2">
      <c r="A4785" s="204"/>
      <c r="C4785" s="204"/>
      <c r="E4785" s="204"/>
      <c r="F4785" s="204"/>
      <c r="G4785" s="204"/>
    </row>
    <row r="4786" spans="1:7" x14ac:dyDescent="0.2">
      <c r="A4786" s="204"/>
      <c r="C4786" s="204"/>
      <c r="E4786" s="204"/>
      <c r="F4786" s="204"/>
      <c r="G4786" s="204"/>
    </row>
    <row r="4787" spans="1:7" x14ac:dyDescent="0.2">
      <c r="A4787" s="204"/>
      <c r="C4787" s="204"/>
      <c r="E4787" s="204"/>
      <c r="F4787" s="204"/>
      <c r="G4787" s="204"/>
    </row>
    <row r="4788" spans="1:7" x14ac:dyDescent="0.2">
      <c r="A4788" s="204"/>
      <c r="C4788" s="204"/>
      <c r="E4788" s="204"/>
      <c r="F4788" s="204"/>
      <c r="G4788" s="204"/>
    </row>
    <row r="4789" spans="1:7" x14ac:dyDescent="0.2">
      <c r="A4789" s="204"/>
      <c r="C4789" s="204"/>
      <c r="E4789" s="204"/>
      <c r="F4789" s="204"/>
      <c r="G4789" s="204"/>
    </row>
    <row r="4790" spans="1:7" x14ac:dyDescent="0.2">
      <c r="A4790" s="204"/>
      <c r="C4790" s="204"/>
      <c r="E4790" s="204"/>
      <c r="F4790" s="204"/>
      <c r="G4790" s="204"/>
    </row>
    <row r="4791" spans="1:7" x14ac:dyDescent="0.2">
      <c r="A4791" s="204"/>
      <c r="C4791" s="204"/>
      <c r="E4791" s="204"/>
      <c r="F4791" s="204"/>
      <c r="G4791" s="204"/>
    </row>
    <row r="4792" spans="1:7" x14ac:dyDescent="0.2">
      <c r="A4792" s="204"/>
      <c r="C4792" s="204"/>
      <c r="E4792" s="204"/>
      <c r="F4792" s="204"/>
      <c r="G4792" s="204"/>
    </row>
    <row r="4793" spans="1:7" x14ac:dyDescent="0.2">
      <c r="A4793" s="204"/>
      <c r="C4793" s="204"/>
      <c r="E4793" s="204"/>
      <c r="F4793" s="204"/>
      <c r="G4793" s="204"/>
    </row>
    <row r="4794" spans="1:7" x14ac:dyDescent="0.2">
      <c r="A4794" s="204"/>
      <c r="C4794" s="204"/>
      <c r="E4794" s="204"/>
      <c r="F4794" s="204"/>
      <c r="G4794" s="204"/>
    </row>
    <row r="4795" spans="1:7" x14ac:dyDescent="0.2">
      <c r="A4795" s="204"/>
      <c r="C4795" s="204"/>
      <c r="E4795" s="204"/>
      <c r="F4795" s="204"/>
      <c r="G4795" s="204"/>
    </row>
    <row r="4796" spans="1:7" x14ac:dyDescent="0.2">
      <c r="A4796" s="204"/>
      <c r="C4796" s="204"/>
      <c r="E4796" s="204"/>
      <c r="F4796" s="204"/>
      <c r="G4796" s="204"/>
    </row>
    <row r="4797" spans="1:7" x14ac:dyDescent="0.2">
      <c r="A4797" s="204"/>
      <c r="C4797" s="204"/>
      <c r="E4797" s="204"/>
      <c r="F4797" s="204"/>
      <c r="G4797" s="204"/>
    </row>
    <row r="4798" spans="1:7" x14ac:dyDescent="0.2">
      <c r="A4798" s="204"/>
      <c r="C4798" s="204"/>
      <c r="E4798" s="204"/>
      <c r="F4798" s="204"/>
      <c r="G4798" s="204"/>
    </row>
    <row r="4799" spans="1:7" x14ac:dyDescent="0.2">
      <c r="A4799" s="204"/>
      <c r="C4799" s="204"/>
      <c r="E4799" s="204"/>
      <c r="F4799" s="204"/>
      <c r="G4799" s="204"/>
    </row>
    <row r="4800" spans="1:7" x14ac:dyDescent="0.2">
      <c r="A4800" s="204"/>
      <c r="C4800" s="204"/>
      <c r="E4800" s="204"/>
      <c r="F4800" s="204"/>
      <c r="G4800" s="204"/>
    </row>
    <row r="4801" spans="1:7" x14ac:dyDescent="0.2">
      <c r="A4801" s="204"/>
      <c r="C4801" s="204"/>
      <c r="E4801" s="204"/>
      <c r="F4801" s="204"/>
      <c r="G4801" s="204"/>
    </row>
    <row r="4802" spans="1:7" x14ac:dyDescent="0.2">
      <c r="A4802" s="204"/>
      <c r="C4802" s="204"/>
      <c r="E4802" s="204"/>
      <c r="F4802" s="204"/>
      <c r="G4802" s="204"/>
    </row>
    <row r="4803" spans="1:7" x14ac:dyDescent="0.2">
      <c r="A4803" s="204"/>
      <c r="C4803" s="204"/>
      <c r="E4803" s="204"/>
      <c r="F4803" s="204"/>
      <c r="G4803" s="204"/>
    </row>
    <row r="4804" spans="1:7" x14ac:dyDescent="0.2">
      <c r="A4804" s="204"/>
      <c r="C4804" s="204"/>
      <c r="E4804" s="204"/>
      <c r="F4804" s="204"/>
      <c r="G4804" s="204"/>
    </row>
    <row r="4805" spans="1:7" x14ac:dyDescent="0.2">
      <c r="A4805" s="204"/>
      <c r="C4805" s="204"/>
      <c r="E4805" s="204"/>
      <c r="F4805" s="204"/>
      <c r="G4805" s="204"/>
    </row>
    <row r="4806" spans="1:7" x14ac:dyDescent="0.2">
      <c r="A4806" s="204"/>
      <c r="C4806" s="204"/>
      <c r="E4806" s="204"/>
      <c r="F4806" s="204"/>
      <c r="G4806" s="204"/>
    </row>
    <row r="4807" spans="1:7" x14ac:dyDescent="0.2">
      <c r="A4807" s="204"/>
      <c r="C4807" s="204"/>
      <c r="E4807" s="204"/>
      <c r="F4807" s="204"/>
      <c r="G4807" s="204"/>
    </row>
    <row r="4808" spans="1:7" x14ac:dyDescent="0.2">
      <c r="A4808" s="204"/>
      <c r="C4808" s="204"/>
      <c r="E4808" s="204"/>
      <c r="F4808" s="204"/>
      <c r="G4808" s="204"/>
    </row>
    <row r="4809" spans="1:7" x14ac:dyDescent="0.2">
      <c r="A4809" s="204"/>
      <c r="C4809" s="204"/>
      <c r="E4809" s="204"/>
      <c r="F4809" s="204"/>
      <c r="G4809" s="204"/>
    </row>
    <row r="4810" spans="1:7" x14ac:dyDescent="0.2">
      <c r="A4810" s="204"/>
      <c r="C4810" s="204"/>
      <c r="E4810" s="204"/>
      <c r="F4810" s="204"/>
      <c r="G4810" s="204"/>
    </row>
    <row r="4811" spans="1:7" x14ac:dyDescent="0.2">
      <c r="A4811" s="204"/>
      <c r="C4811" s="204"/>
      <c r="E4811" s="204"/>
      <c r="F4811" s="204"/>
      <c r="G4811" s="204"/>
    </row>
    <row r="4812" spans="1:7" x14ac:dyDescent="0.2">
      <c r="A4812" s="204"/>
      <c r="C4812" s="204"/>
      <c r="E4812" s="204"/>
      <c r="F4812" s="204"/>
      <c r="G4812" s="204"/>
    </row>
    <row r="4813" spans="1:7" x14ac:dyDescent="0.2">
      <c r="A4813" s="204"/>
      <c r="C4813" s="204"/>
      <c r="E4813" s="204"/>
      <c r="F4813" s="204"/>
      <c r="G4813" s="204"/>
    </row>
    <row r="4814" spans="1:7" x14ac:dyDescent="0.2">
      <c r="A4814" s="204"/>
      <c r="C4814" s="204"/>
      <c r="E4814" s="204"/>
      <c r="F4814" s="204"/>
      <c r="G4814" s="204"/>
    </row>
    <row r="4815" spans="1:7" x14ac:dyDescent="0.2">
      <c r="A4815" s="204"/>
      <c r="C4815" s="204"/>
      <c r="E4815" s="204"/>
      <c r="F4815" s="204"/>
      <c r="G4815" s="204"/>
    </row>
    <row r="4816" spans="1:7" x14ac:dyDescent="0.2">
      <c r="A4816" s="204"/>
      <c r="C4816" s="204"/>
      <c r="E4816" s="204"/>
      <c r="F4816" s="204"/>
      <c r="G4816" s="204"/>
    </row>
    <row r="4817" spans="1:7" x14ac:dyDescent="0.2">
      <c r="A4817" s="204"/>
      <c r="C4817" s="204"/>
      <c r="E4817" s="204"/>
      <c r="F4817" s="204"/>
      <c r="G4817" s="204"/>
    </row>
    <row r="4818" spans="1:7" x14ac:dyDescent="0.2">
      <c r="A4818" s="204"/>
      <c r="C4818" s="204"/>
      <c r="E4818" s="204"/>
      <c r="F4818" s="204"/>
      <c r="G4818" s="204"/>
    </row>
    <row r="4819" spans="1:7" x14ac:dyDescent="0.2">
      <c r="A4819" s="204"/>
      <c r="C4819" s="204"/>
      <c r="E4819" s="204"/>
      <c r="F4819" s="204"/>
      <c r="G4819" s="204"/>
    </row>
    <row r="4820" spans="1:7" x14ac:dyDescent="0.2">
      <c r="A4820" s="204"/>
      <c r="C4820" s="204"/>
      <c r="E4820" s="204"/>
      <c r="F4820" s="204"/>
      <c r="G4820" s="204"/>
    </row>
    <row r="4821" spans="1:7" x14ac:dyDescent="0.2">
      <c r="A4821" s="204"/>
      <c r="C4821" s="204"/>
      <c r="E4821" s="204"/>
      <c r="F4821" s="204"/>
      <c r="G4821" s="204"/>
    </row>
    <row r="4822" spans="1:7" x14ac:dyDescent="0.2">
      <c r="A4822" s="204"/>
      <c r="C4822" s="204"/>
      <c r="E4822" s="204"/>
      <c r="F4822" s="204"/>
      <c r="G4822" s="204"/>
    </row>
    <row r="4823" spans="1:7" x14ac:dyDescent="0.2">
      <c r="A4823" s="204"/>
      <c r="C4823" s="204"/>
      <c r="E4823" s="204"/>
      <c r="F4823" s="204"/>
      <c r="G4823" s="204"/>
    </row>
    <row r="4824" spans="1:7" x14ac:dyDescent="0.2">
      <c r="A4824" s="204"/>
      <c r="C4824" s="204"/>
      <c r="E4824" s="204"/>
      <c r="F4824" s="204"/>
      <c r="G4824" s="204"/>
    </row>
    <row r="4825" spans="1:7" x14ac:dyDescent="0.2">
      <c r="A4825" s="204"/>
      <c r="C4825" s="204"/>
      <c r="E4825" s="204"/>
      <c r="F4825" s="204"/>
      <c r="G4825" s="204"/>
    </row>
    <row r="4826" spans="1:7" x14ac:dyDescent="0.2">
      <c r="A4826" s="204"/>
      <c r="C4826" s="204"/>
      <c r="E4826" s="204"/>
      <c r="F4826" s="204"/>
      <c r="G4826" s="204"/>
    </row>
    <row r="4827" spans="1:7" x14ac:dyDescent="0.2">
      <c r="A4827" s="204"/>
      <c r="C4827" s="204"/>
      <c r="E4827" s="204"/>
      <c r="F4827" s="204"/>
      <c r="G4827" s="204"/>
    </row>
    <row r="4828" spans="1:7" x14ac:dyDescent="0.2">
      <c r="A4828" s="204"/>
      <c r="C4828" s="204"/>
      <c r="E4828" s="204"/>
      <c r="F4828" s="204"/>
      <c r="G4828" s="204"/>
    </row>
    <row r="4829" spans="1:7" x14ac:dyDescent="0.2">
      <c r="A4829" s="204"/>
      <c r="C4829" s="204"/>
      <c r="E4829" s="204"/>
      <c r="F4829" s="204"/>
      <c r="G4829" s="204"/>
    </row>
    <row r="4830" spans="1:7" x14ac:dyDescent="0.2">
      <c r="A4830" s="204"/>
      <c r="C4830" s="204"/>
      <c r="E4830" s="204"/>
      <c r="F4830" s="204"/>
      <c r="G4830" s="204"/>
    </row>
    <row r="4831" spans="1:7" x14ac:dyDescent="0.2">
      <c r="A4831" s="204"/>
      <c r="C4831" s="204"/>
      <c r="E4831" s="204"/>
      <c r="F4831" s="204"/>
      <c r="G4831" s="204"/>
    </row>
    <row r="4832" spans="1:7" x14ac:dyDescent="0.2">
      <c r="A4832" s="204"/>
      <c r="C4832" s="204"/>
      <c r="E4832" s="204"/>
      <c r="F4832" s="204"/>
      <c r="G4832" s="204"/>
    </row>
    <row r="4833" spans="1:7" x14ac:dyDescent="0.2">
      <c r="A4833" s="204"/>
      <c r="C4833" s="204"/>
      <c r="E4833" s="204"/>
      <c r="F4833" s="204"/>
      <c r="G4833" s="204"/>
    </row>
    <row r="4834" spans="1:7" x14ac:dyDescent="0.2">
      <c r="A4834" s="204"/>
      <c r="C4834" s="204"/>
      <c r="E4834" s="204"/>
      <c r="F4834" s="204"/>
      <c r="G4834" s="204"/>
    </row>
    <row r="4835" spans="1:7" x14ac:dyDescent="0.2">
      <c r="A4835" s="204"/>
      <c r="C4835" s="204"/>
      <c r="E4835" s="204"/>
      <c r="F4835" s="204"/>
      <c r="G4835" s="204"/>
    </row>
    <row r="4836" spans="1:7" x14ac:dyDescent="0.2">
      <c r="A4836" s="204"/>
      <c r="C4836" s="204"/>
      <c r="E4836" s="204"/>
      <c r="F4836" s="204"/>
      <c r="G4836" s="204"/>
    </row>
    <row r="4837" spans="1:7" x14ac:dyDescent="0.2">
      <c r="A4837" s="204"/>
      <c r="C4837" s="204"/>
      <c r="E4837" s="204"/>
      <c r="F4837" s="204"/>
      <c r="G4837" s="204"/>
    </row>
    <row r="4838" spans="1:7" x14ac:dyDescent="0.2">
      <c r="A4838" s="204"/>
      <c r="C4838" s="204"/>
      <c r="E4838" s="204"/>
      <c r="F4838" s="204"/>
      <c r="G4838" s="204"/>
    </row>
    <row r="4839" spans="1:7" x14ac:dyDescent="0.2">
      <c r="A4839" s="204"/>
      <c r="C4839" s="204"/>
      <c r="E4839" s="204"/>
      <c r="F4839" s="204"/>
      <c r="G4839" s="204"/>
    </row>
    <row r="4840" spans="1:7" x14ac:dyDescent="0.2">
      <c r="A4840" s="204"/>
      <c r="C4840" s="204"/>
      <c r="E4840" s="204"/>
      <c r="F4840" s="204"/>
      <c r="G4840" s="204"/>
    </row>
    <row r="4841" spans="1:7" x14ac:dyDescent="0.2">
      <c r="A4841" s="204"/>
      <c r="C4841" s="204"/>
      <c r="E4841" s="204"/>
      <c r="F4841" s="204"/>
      <c r="G4841" s="204"/>
    </row>
    <row r="4842" spans="1:7" x14ac:dyDescent="0.2">
      <c r="A4842" s="204"/>
      <c r="C4842" s="204"/>
      <c r="E4842" s="204"/>
      <c r="F4842" s="204"/>
      <c r="G4842" s="204"/>
    </row>
    <row r="4843" spans="1:7" x14ac:dyDescent="0.2">
      <c r="A4843" s="204"/>
      <c r="C4843" s="204"/>
      <c r="E4843" s="204"/>
      <c r="F4843" s="204"/>
      <c r="G4843" s="204"/>
    </row>
    <row r="4844" spans="1:7" x14ac:dyDescent="0.2">
      <c r="A4844" s="204"/>
      <c r="C4844" s="204"/>
      <c r="E4844" s="204"/>
      <c r="F4844" s="204"/>
      <c r="G4844" s="204"/>
    </row>
    <row r="4845" spans="1:7" x14ac:dyDescent="0.2">
      <c r="A4845" s="204"/>
      <c r="C4845" s="204"/>
      <c r="E4845" s="204"/>
      <c r="F4845" s="204"/>
      <c r="G4845" s="204"/>
    </row>
    <row r="4846" spans="1:7" x14ac:dyDescent="0.2">
      <c r="A4846" s="204"/>
      <c r="C4846" s="204"/>
      <c r="E4846" s="204"/>
      <c r="F4846" s="204"/>
      <c r="G4846" s="204"/>
    </row>
    <row r="4847" spans="1:7" x14ac:dyDescent="0.2">
      <c r="A4847" s="204"/>
      <c r="C4847" s="204"/>
      <c r="E4847" s="204"/>
      <c r="F4847" s="204"/>
      <c r="G4847" s="204"/>
    </row>
    <row r="4848" spans="1:7" x14ac:dyDescent="0.2">
      <c r="A4848" s="204"/>
      <c r="C4848" s="204"/>
      <c r="E4848" s="204"/>
      <c r="F4848" s="204"/>
      <c r="G4848" s="204"/>
    </row>
    <row r="4849" spans="1:7" x14ac:dyDescent="0.2">
      <c r="A4849" s="204"/>
      <c r="C4849" s="204"/>
      <c r="E4849" s="204"/>
      <c r="F4849" s="204"/>
      <c r="G4849" s="204"/>
    </row>
    <row r="4850" spans="1:7" x14ac:dyDescent="0.2">
      <c r="A4850" s="204"/>
      <c r="C4850" s="204"/>
      <c r="E4850" s="204"/>
      <c r="F4850" s="204"/>
      <c r="G4850" s="204"/>
    </row>
    <row r="4851" spans="1:7" x14ac:dyDescent="0.2">
      <c r="A4851" s="204"/>
      <c r="C4851" s="204"/>
      <c r="E4851" s="204"/>
      <c r="F4851" s="204"/>
      <c r="G4851" s="204"/>
    </row>
    <row r="4852" spans="1:7" x14ac:dyDescent="0.2">
      <c r="A4852" s="204"/>
      <c r="C4852" s="204"/>
      <c r="E4852" s="204"/>
      <c r="F4852" s="204"/>
      <c r="G4852" s="204"/>
    </row>
    <row r="4853" spans="1:7" x14ac:dyDescent="0.2">
      <c r="A4853" s="204"/>
      <c r="C4853" s="204"/>
      <c r="E4853" s="204"/>
      <c r="F4853" s="204"/>
      <c r="G4853" s="204"/>
    </row>
    <row r="4854" spans="1:7" x14ac:dyDescent="0.2">
      <c r="A4854" s="204"/>
      <c r="C4854" s="204"/>
      <c r="E4854" s="204"/>
      <c r="F4854" s="204"/>
      <c r="G4854" s="204"/>
    </row>
    <row r="4855" spans="1:7" x14ac:dyDescent="0.2">
      <c r="A4855" s="204"/>
      <c r="C4855" s="204"/>
      <c r="E4855" s="204"/>
      <c r="F4855" s="204"/>
      <c r="G4855" s="204"/>
    </row>
    <row r="4856" spans="1:7" x14ac:dyDescent="0.2">
      <c r="A4856" s="204"/>
      <c r="C4856" s="204"/>
      <c r="E4856" s="204"/>
      <c r="F4856" s="204"/>
      <c r="G4856" s="204"/>
    </row>
    <row r="4857" spans="1:7" x14ac:dyDescent="0.2">
      <c r="A4857" s="204"/>
      <c r="C4857" s="204"/>
      <c r="E4857" s="204"/>
      <c r="F4857" s="204"/>
      <c r="G4857" s="204"/>
    </row>
    <row r="4858" spans="1:7" x14ac:dyDescent="0.2">
      <c r="A4858" s="204"/>
      <c r="C4858" s="204"/>
      <c r="E4858" s="204"/>
      <c r="F4858" s="204"/>
      <c r="G4858" s="204"/>
    </row>
    <row r="4859" spans="1:7" x14ac:dyDescent="0.2">
      <c r="A4859" s="204"/>
      <c r="C4859" s="204"/>
      <c r="E4859" s="204"/>
      <c r="F4859" s="204"/>
      <c r="G4859" s="204"/>
    </row>
    <row r="4860" spans="1:7" x14ac:dyDescent="0.2">
      <c r="A4860" s="204"/>
      <c r="C4860" s="204"/>
      <c r="E4860" s="204"/>
      <c r="F4860" s="204"/>
      <c r="G4860" s="204"/>
    </row>
    <row r="4861" spans="1:7" x14ac:dyDescent="0.2">
      <c r="A4861" s="204"/>
      <c r="C4861" s="204"/>
      <c r="E4861" s="204"/>
      <c r="F4861" s="204"/>
      <c r="G4861" s="204"/>
    </row>
    <row r="4862" spans="1:7" x14ac:dyDescent="0.2">
      <c r="A4862" s="204"/>
      <c r="C4862" s="204"/>
      <c r="E4862" s="204"/>
      <c r="F4862" s="204"/>
      <c r="G4862" s="204"/>
    </row>
    <row r="4863" spans="1:7" x14ac:dyDescent="0.2">
      <c r="A4863" s="204"/>
      <c r="C4863" s="204"/>
      <c r="E4863" s="204"/>
      <c r="F4863" s="204"/>
      <c r="G4863" s="204"/>
    </row>
    <row r="4864" spans="1:7" x14ac:dyDescent="0.2">
      <c r="A4864" s="204"/>
      <c r="C4864" s="204"/>
      <c r="E4864" s="204"/>
      <c r="F4864" s="204"/>
      <c r="G4864" s="204"/>
    </row>
    <row r="4865" spans="1:7" x14ac:dyDescent="0.2">
      <c r="A4865" s="204"/>
      <c r="C4865" s="204"/>
      <c r="E4865" s="204"/>
      <c r="F4865" s="204"/>
      <c r="G4865" s="204"/>
    </row>
    <row r="4866" spans="1:7" x14ac:dyDescent="0.2">
      <c r="A4866" s="204"/>
      <c r="C4866" s="204"/>
      <c r="E4866" s="204"/>
      <c r="F4866" s="204"/>
      <c r="G4866" s="204"/>
    </row>
    <row r="4867" spans="1:7" x14ac:dyDescent="0.2">
      <c r="A4867" s="204"/>
      <c r="C4867" s="204"/>
      <c r="E4867" s="204"/>
      <c r="F4867" s="204"/>
      <c r="G4867" s="204"/>
    </row>
    <row r="4868" spans="1:7" x14ac:dyDescent="0.2">
      <c r="A4868" s="204"/>
      <c r="C4868" s="204"/>
      <c r="E4868" s="204"/>
      <c r="F4868" s="204"/>
      <c r="G4868" s="204"/>
    </row>
    <row r="4869" spans="1:7" x14ac:dyDescent="0.2">
      <c r="A4869" s="204"/>
      <c r="C4869" s="204"/>
      <c r="E4869" s="204"/>
      <c r="F4869" s="204"/>
      <c r="G4869" s="204"/>
    </row>
    <row r="4870" spans="1:7" x14ac:dyDescent="0.2">
      <c r="A4870" s="204"/>
      <c r="C4870" s="204"/>
      <c r="E4870" s="204"/>
      <c r="F4870" s="204"/>
      <c r="G4870" s="204"/>
    </row>
    <row r="4871" spans="1:7" x14ac:dyDescent="0.2">
      <c r="A4871" s="204"/>
      <c r="C4871" s="204"/>
      <c r="E4871" s="204"/>
      <c r="F4871" s="204"/>
      <c r="G4871" s="204"/>
    </row>
    <row r="4872" spans="1:7" x14ac:dyDescent="0.2">
      <c r="A4872" s="204"/>
      <c r="C4872" s="204"/>
      <c r="E4872" s="204"/>
      <c r="F4872" s="204"/>
      <c r="G4872" s="204"/>
    </row>
    <row r="4873" spans="1:7" x14ac:dyDescent="0.2">
      <c r="A4873" s="204"/>
      <c r="C4873" s="204"/>
      <c r="E4873" s="204"/>
      <c r="F4873" s="204"/>
      <c r="G4873" s="204"/>
    </row>
    <row r="4874" spans="1:7" x14ac:dyDescent="0.2">
      <c r="A4874" s="204"/>
      <c r="C4874" s="204"/>
      <c r="E4874" s="204"/>
      <c r="F4874" s="204"/>
      <c r="G4874" s="204"/>
    </row>
    <row r="4875" spans="1:7" x14ac:dyDescent="0.2">
      <c r="A4875" s="204"/>
      <c r="C4875" s="204"/>
      <c r="E4875" s="204"/>
      <c r="F4875" s="204"/>
      <c r="G4875" s="204"/>
    </row>
    <row r="4876" spans="1:7" x14ac:dyDescent="0.2">
      <c r="A4876" s="204"/>
      <c r="C4876" s="204"/>
      <c r="E4876" s="204"/>
      <c r="F4876" s="204"/>
      <c r="G4876" s="204"/>
    </row>
    <row r="4877" spans="1:7" x14ac:dyDescent="0.2">
      <c r="A4877" s="204"/>
      <c r="C4877" s="204"/>
      <c r="E4877" s="204"/>
      <c r="F4877" s="204"/>
      <c r="G4877" s="204"/>
    </row>
    <row r="4878" spans="1:7" x14ac:dyDescent="0.2">
      <c r="A4878" s="204"/>
      <c r="C4878" s="204"/>
      <c r="E4878" s="204"/>
      <c r="F4878" s="204"/>
      <c r="G4878" s="204"/>
    </row>
    <row r="4879" spans="1:7" x14ac:dyDescent="0.2">
      <c r="A4879" s="204"/>
      <c r="C4879" s="204"/>
      <c r="E4879" s="204"/>
      <c r="F4879" s="204"/>
      <c r="G4879" s="204"/>
    </row>
    <row r="4880" spans="1:7" x14ac:dyDescent="0.2">
      <c r="A4880" s="204"/>
      <c r="C4880" s="204"/>
      <c r="E4880" s="204"/>
      <c r="F4880" s="204"/>
      <c r="G4880" s="204"/>
    </row>
    <row r="4881" spans="1:7" x14ac:dyDescent="0.2">
      <c r="A4881" s="204"/>
      <c r="C4881" s="204"/>
      <c r="E4881" s="204"/>
      <c r="F4881" s="204"/>
      <c r="G4881" s="204"/>
    </row>
    <row r="4882" spans="1:7" x14ac:dyDescent="0.2">
      <c r="A4882" s="204"/>
      <c r="C4882" s="204"/>
      <c r="E4882" s="204"/>
      <c r="F4882" s="204"/>
      <c r="G4882" s="204"/>
    </row>
    <row r="4883" spans="1:7" x14ac:dyDescent="0.2">
      <c r="A4883" s="204"/>
      <c r="C4883" s="204"/>
      <c r="E4883" s="204"/>
      <c r="F4883" s="204"/>
      <c r="G4883" s="204"/>
    </row>
    <row r="4884" spans="1:7" x14ac:dyDescent="0.2">
      <c r="A4884" s="204"/>
      <c r="C4884" s="204"/>
      <c r="E4884" s="204"/>
      <c r="F4884" s="204"/>
      <c r="G4884" s="204"/>
    </row>
    <row r="4885" spans="1:7" x14ac:dyDescent="0.2">
      <c r="A4885" s="204"/>
      <c r="C4885" s="204"/>
      <c r="E4885" s="204"/>
      <c r="F4885" s="204"/>
      <c r="G4885" s="204"/>
    </row>
    <row r="4886" spans="1:7" x14ac:dyDescent="0.2">
      <c r="A4886" s="204"/>
      <c r="C4886" s="204"/>
      <c r="E4886" s="204"/>
      <c r="F4886" s="204"/>
      <c r="G4886" s="204"/>
    </row>
    <row r="4887" spans="1:7" x14ac:dyDescent="0.2">
      <c r="A4887" s="204"/>
      <c r="C4887" s="204"/>
      <c r="E4887" s="204"/>
      <c r="F4887" s="204"/>
      <c r="G4887" s="204"/>
    </row>
    <row r="4888" spans="1:7" x14ac:dyDescent="0.2">
      <c r="A4888" s="204"/>
      <c r="C4888" s="204"/>
      <c r="E4888" s="204"/>
      <c r="F4888" s="204"/>
      <c r="G4888" s="204"/>
    </row>
    <row r="4889" spans="1:7" x14ac:dyDescent="0.2">
      <c r="A4889" s="204"/>
      <c r="C4889" s="204"/>
      <c r="E4889" s="204"/>
      <c r="F4889" s="204"/>
      <c r="G4889" s="204"/>
    </row>
    <row r="4890" spans="1:7" x14ac:dyDescent="0.2">
      <c r="A4890" s="204"/>
      <c r="C4890" s="204"/>
      <c r="E4890" s="204"/>
      <c r="F4890" s="204"/>
      <c r="G4890" s="204"/>
    </row>
    <row r="4891" spans="1:7" x14ac:dyDescent="0.2">
      <c r="A4891" s="204"/>
      <c r="C4891" s="204"/>
      <c r="E4891" s="204"/>
      <c r="F4891" s="204"/>
      <c r="G4891" s="204"/>
    </row>
    <row r="4892" spans="1:7" x14ac:dyDescent="0.2">
      <c r="A4892" s="204"/>
      <c r="C4892" s="204"/>
      <c r="E4892" s="204"/>
      <c r="F4892" s="204"/>
      <c r="G4892" s="204"/>
    </row>
    <row r="4893" spans="1:7" x14ac:dyDescent="0.2">
      <c r="A4893" s="204"/>
      <c r="C4893" s="204"/>
      <c r="E4893" s="204"/>
      <c r="F4893" s="204"/>
      <c r="G4893" s="204"/>
    </row>
    <row r="4894" spans="1:7" x14ac:dyDescent="0.2">
      <c r="A4894" s="204"/>
      <c r="C4894" s="204"/>
      <c r="E4894" s="204"/>
      <c r="F4894" s="204"/>
      <c r="G4894" s="204"/>
    </row>
    <row r="4895" spans="1:7" x14ac:dyDescent="0.2">
      <c r="A4895" s="204"/>
      <c r="C4895" s="204"/>
      <c r="E4895" s="204"/>
      <c r="F4895" s="204"/>
      <c r="G4895" s="204"/>
    </row>
    <row r="4896" spans="1:7" x14ac:dyDescent="0.2">
      <c r="A4896" s="204"/>
      <c r="C4896" s="204"/>
      <c r="E4896" s="204"/>
      <c r="F4896" s="204"/>
      <c r="G4896" s="204"/>
    </row>
    <row r="4897" spans="1:7" x14ac:dyDescent="0.2">
      <c r="A4897" s="204"/>
      <c r="C4897" s="204"/>
      <c r="E4897" s="204"/>
      <c r="F4897" s="204"/>
      <c r="G4897" s="204"/>
    </row>
    <row r="4898" spans="1:7" x14ac:dyDescent="0.2">
      <c r="A4898" s="204"/>
      <c r="C4898" s="204"/>
      <c r="E4898" s="204"/>
      <c r="F4898" s="204"/>
      <c r="G4898" s="204"/>
    </row>
    <row r="4899" spans="1:7" x14ac:dyDescent="0.2">
      <c r="A4899" s="204"/>
      <c r="C4899" s="204"/>
      <c r="E4899" s="204"/>
      <c r="F4899" s="204"/>
      <c r="G4899" s="204"/>
    </row>
    <row r="4900" spans="1:7" x14ac:dyDescent="0.2">
      <c r="A4900" s="204"/>
      <c r="C4900" s="204"/>
      <c r="E4900" s="204"/>
      <c r="F4900" s="204"/>
      <c r="G4900" s="204"/>
    </row>
    <row r="4901" spans="1:7" x14ac:dyDescent="0.2">
      <c r="A4901" s="204"/>
      <c r="C4901" s="204"/>
      <c r="E4901" s="204"/>
      <c r="F4901" s="204"/>
      <c r="G4901" s="204"/>
    </row>
    <row r="4902" spans="1:7" x14ac:dyDescent="0.2">
      <c r="A4902" s="204"/>
      <c r="C4902" s="204"/>
      <c r="E4902" s="204"/>
      <c r="F4902" s="204"/>
      <c r="G4902" s="204"/>
    </row>
    <row r="4903" spans="1:7" x14ac:dyDescent="0.2">
      <c r="A4903" s="204"/>
      <c r="C4903" s="204"/>
      <c r="E4903" s="204"/>
      <c r="F4903" s="204"/>
      <c r="G4903" s="204"/>
    </row>
    <row r="4904" spans="1:7" x14ac:dyDescent="0.2">
      <c r="A4904" s="204"/>
      <c r="C4904" s="204"/>
      <c r="E4904" s="204"/>
      <c r="F4904" s="204"/>
      <c r="G4904" s="204"/>
    </row>
    <row r="4905" spans="1:7" x14ac:dyDescent="0.2">
      <c r="A4905" s="204"/>
      <c r="C4905" s="204"/>
      <c r="E4905" s="204"/>
      <c r="F4905" s="204"/>
      <c r="G4905" s="204"/>
    </row>
    <row r="4906" spans="1:7" x14ac:dyDescent="0.2">
      <c r="A4906" s="204"/>
      <c r="C4906" s="204"/>
      <c r="E4906" s="204"/>
      <c r="F4906" s="204"/>
      <c r="G4906" s="204"/>
    </row>
    <row r="4907" spans="1:7" x14ac:dyDescent="0.2">
      <c r="A4907" s="204"/>
      <c r="C4907" s="204"/>
      <c r="E4907" s="204"/>
      <c r="F4907" s="204"/>
      <c r="G4907" s="204"/>
    </row>
    <row r="4908" spans="1:7" x14ac:dyDescent="0.2">
      <c r="A4908" s="204"/>
      <c r="C4908" s="204"/>
      <c r="E4908" s="204"/>
      <c r="F4908" s="204"/>
      <c r="G4908" s="204"/>
    </row>
    <row r="4909" spans="1:7" x14ac:dyDescent="0.2">
      <c r="A4909" s="204"/>
      <c r="C4909" s="204"/>
      <c r="E4909" s="204"/>
      <c r="F4909" s="204"/>
      <c r="G4909" s="204"/>
    </row>
    <row r="4910" spans="1:7" x14ac:dyDescent="0.2">
      <c r="A4910" s="204"/>
      <c r="C4910" s="204"/>
      <c r="E4910" s="204"/>
      <c r="F4910" s="204"/>
      <c r="G4910" s="204"/>
    </row>
    <row r="4911" spans="1:7" x14ac:dyDescent="0.2">
      <c r="A4911" s="204"/>
      <c r="C4911" s="204"/>
      <c r="E4911" s="204"/>
      <c r="F4911" s="204"/>
      <c r="G4911" s="204"/>
    </row>
    <row r="4912" spans="1:7" x14ac:dyDescent="0.2">
      <c r="A4912" s="204"/>
      <c r="C4912" s="204"/>
      <c r="E4912" s="204"/>
      <c r="F4912" s="204"/>
      <c r="G4912" s="204"/>
    </row>
    <row r="4913" spans="1:7" x14ac:dyDescent="0.2">
      <c r="A4913" s="204"/>
      <c r="C4913" s="204"/>
      <c r="E4913" s="204"/>
      <c r="F4913" s="204"/>
      <c r="G4913" s="204"/>
    </row>
    <row r="4914" spans="1:7" x14ac:dyDescent="0.2">
      <c r="A4914" s="204"/>
      <c r="C4914" s="204"/>
      <c r="E4914" s="204"/>
      <c r="F4914" s="204"/>
      <c r="G4914" s="204"/>
    </row>
    <row r="4915" spans="1:7" x14ac:dyDescent="0.2">
      <c r="A4915" s="204"/>
      <c r="C4915" s="204"/>
      <c r="E4915" s="204"/>
      <c r="F4915" s="204"/>
      <c r="G4915" s="204"/>
    </row>
    <row r="4916" spans="1:7" x14ac:dyDescent="0.2">
      <c r="A4916" s="204"/>
      <c r="C4916" s="204"/>
      <c r="E4916" s="204"/>
      <c r="F4916" s="204"/>
      <c r="G4916" s="204"/>
    </row>
    <row r="4917" spans="1:7" x14ac:dyDescent="0.2">
      <c r="A4917" s="204"/>
      <c r="C4917" s="204"/>
      <c r="E4917" s="204"/>
      <c r="F4917" s="204"/>
      <c r="G4917" s="204"/>
    </row>
    <row r="4918" spans="1:7" x14ac:dyDescent="0.2">
      <c r="A4918" s="204"/>
      <c r="C4918" s="204"/>
      <c r="E4918" s="204"/>
      <c r="F4918" s="204"/>
      <c r="G4918" s="204"/>
    </row>
    <row r="4919" spans="1:7" x14ac:dyDescent="0.2">
      <c r="A4919" s="204"/>
      <c r="C4919" s="204"/>
      <c r="E4919" s="204"/>
      <c r="F4919" s="204"/>
      <c r="G4919" s="204"/>
    </row>
    <row r="4920" spans="1:7" x14ac:dyDescent="0.2">
      <c r="A4920" s="204"/>
      <c r="C4920" s="204"/>
      <c r="E4920" s="204"/>
      <c r="F4920" s="204"/>
      <c r="G4920" s="204"/>
    </row>
    <row r="4921" spans="1:7" x14ac:dyDescent="0.2">
      <c r="A4921" s="204"/>
      <c r="C4921" s="204"/>
      <c r="E4921" s="204"/>
      <c r="F4921" s="204"/>
      <c r="G4921" s="204"/>
    </row>
    <row r="4922" spans="1:7" x14ac:dyDescent="0.2">
      <c r="A4922" s="204"/>
      <c r="C4922" s="204"/>
      <c r="E4922" s="204"/>
      <c r="F4922" s="204"/>
      <c r="G4922" s="204"/>
    </row>
    <row r="4923" spans="1:7" x14ac:dyDescent="0.2">
      <c r="A4923" s="204"/>
      <c r="C4923" s="204"/>
      <c r="E4923" s="204"/>
      <c r="F4923" s="204"/>
      <c r="G4923" s="204"/>
    </row>
    <row r="4924" spans="1:7" x14ac:dyDescent="0.2">
      <c r="A4924" s="204"/>
      <c r="C4924" s="204"/>
      <c r="E4924" s="204"/>
      <c r="F4924" s="204"/>
      <c r="G4924" s="204"/>
    </row>
    <row r="4925" spans="1:7" x14ac:dyDescent="0.2">
      <c r="A4925" s="204"/>
      <c r="C4925" s="204"/>
      <c r="E4925" s="204"/>
      <c r="F4925" s="204"/>
      <c r="G4925" s="204"/>
    </row>
    <row r="4926" spans="1:7" x14ac:dyDescent="0.2">
      <c r="A4926" s="204"/>
      <c r="C4926" s="204"/>
      <c r="E4926" s="204"/>
      <c r="F4926" s="204"/>
      <c r="G4926" s="204"/>
    </row>
    <row r="4927" spans="1:7" x14ac:dyDescent="0.2">
      <c r="A4927" s="204"/>
      <c r="C4927" s="204"/>
      <c r="E4927" s="204"/>
      <c r="F4927" s="204"/>
      <c r="G4927" s="204"/>
    </row>
    <row r="4928" spans="1:7" x14ac:dyDescent="0.2">
      <c r="A4928" s="204"/>
      <c r="C4928" s="204"/>
      <c r="E4928" s="204"/>
      <c r="F4928" s="204"/>
      <c r="G4928" s="204"/>
    </row>
    <row r="4929" spans="1:7" x14ac:dyDescent="0.2">
      <c r="A4929" s="204"/>
      <c r="C4929" s="204"/>
      <c r="E4929" s="204"/>
      <c r="F4929" s="204"/>
      <c r="G4929" s="204"/>
    </row>
    <row r="4930" spans="1:7" x14ac:dyDescent="0.2">
      <c r="A4930" s="204"/>
      <c r="C4930" s="204"/>
      <c r="E4930" s="204"/>
      <c r="F4930" s="204"/>
      <c r="G4930" s="204"/>
    </row>
    <row r="4931" spans="1:7" x14ac:dyDescent="0.2">
      <c r="A4931" s="204"/>
      <c r="C4931" s="204"/>
      <c r="E4931" s="204"/>
      <c r="F4931" s="204"/>
      <c r="G4931" s="204"/>
    </row>
    <row r="4932" spans="1:7" x14ac:dyDescent="0.2">
      <c r="A4932" s="204"/>
      <c r="C4932" s="204"/>
      <c r="E4932" s="204"/>
      <c r="F4932" s="204"/>
      <c r="G4932" s="204"/>
    </row>
    <row r="4933" spans="1:7" x14ac:dyDescent="0.2">
      <c r="A4933" s="204"/>
      <c r="C4933" s="204"/>
      <c r="E4933" s="204"/>
      <c r="F4933" s="204"/>
      <c r="G4933" s="204"/>
    </row>
    <row r="4934" spans="1:7" x14ac:dyDescent="0.2">
      <c r="A4934" s="204"/>
      <c r="C4934" s="204"/>
      <c r="E4934" s="204"/>
      <c r="F4934" s="204"/>
      <c r="G4934" s="204"/>
    </row>
    <row r="4935" spans="1:7" x14ac:dyDescent="0.2">
      <c r="A4935" s="204"/>
      <c r="C4935" s="204"/>
      <c r="E4935" s="204"/>
      <c r="F4935" s="204"/>
      <c r="G4935" s="204"/>
    </row>
    <row r="4936" spans="1:7" x14ac:dyDescent="0.2">
      <c r="A4936" s="204"/>
      <c r="C4936" s="204"/>
      <c r="E4936" s="204"/>
      <c r="F4936" s="204"/>
      <c r="G4936" s="204"/>
    </row>
    <row r="4937" spans="1:7" x14ac:dyDescent="0.2">
      <c r="A4937" s="204"/>
      <c r="C4937" s="204"/>
      <c r="E4937" s="204"/>
      <c r="F4937" s="204"/>
      <c r="G4937" s="204"/>
    </row>
    <row r="4938" spans="1:7" x14ac:dyDescent="0.2">
      <c r="A4938" s="204"/>
      <c r="C4938" s="204"/>
      <c r="E4938" s="204"/>
      <c r="F4938" s="204"/>
      <c r="G4938" s="204"/>
    </row>
    <row r="4939" spans="1:7" x14ac:dyDescent="0.2">
      <c r="A4939" s="204"/>
      <c r="C4939" s="204"/>
      <c r="E4939" s="204"/>
      <c r="F4939" s="204"/>
      <c r="G4939" s="204"/>
    </row>
    <row r="4940" spans="1:7" x14ac:dyDescent="0.2">
      <c r="A4940" s="204"/>
      <c r="C4940" s="204"/>
      <c r="E4940" s="204"/>
      <c r="F4940" s="204"/>
      <c r="G4940" s="204"/>
    </row>
    <row r="4941" spans="1:7" x14ac:dyDescent="0.2">
      <c r="A4941" s="204"/>
      <c r="C4941" s="204"/>
      <c r="E4941" s="204"/>
      <c r="F4941" s="204"/>
      <c r="G4941" s="204"/>
    </row>
    <row r="4942" spans="1:7" x14ac:dyDescent="0.2">
      <c r="A4942" s="204"/>
      <c r="C4942" s="204"/>
      <c r="E4942" s="204"/>
      <c r="F4942" s="204"/>
      <c r="G4942" s="204"/>
    </row>
    <row r="4943" spans="1:7" x14ac:dyDescent="0.2">
      <c r="A4943" s="204"/>
      <c r="C4943" s="204"/>
      <c r="E4943" s="204"/>
      <c r="F4943" s="204"/>
      <c r="G4943" s="204"/>
    </row>
    <row r="4944" spans="1:7" x14ac:dyDescent="0.2">
      <c r="A4944" s="204"/>
      <c r="C4944" s="204"/>
      <c r="E4944" s="204"/>
      <c r="F4944" s="204"/>
      <c r="G4944" s="204"/>
    </row>
    <row r="4945" spans="1:7" x14ac:dyDescent="0.2">
      <c r="A4945" s="204"/>
      <c r="C4945" s="204"/>
      <c r="E4945" s="204"/>
      <c r="F4945" s="204"/>
      <c r="G4945" s="204"/>
    </row>
    <row r="4946" spans="1:7" x14ac:dyDescent="0.2">
      <c r="A4946" s="204"/>
      <c r="C4946" s="204"/>
      <c r="E4946" s="204"/>
      <c r="F4946" s="204"/>
      <c r="G4946" s="204"/>
    </row>
    <row r="4947" spans="1:7" x14ac:dyDescent="0.2">
      <c r="A4947" s="204"/>
      <c r="C4947" s="204"/>
      <c r="E4947" s="204"/>
      <c r="F4947" s="204"/>
      <c r="G4947" s="204"/>
    </row>
    <row r="4948" spans="1:7" x14ac:dyDescent="0.2">
      <c r="A4948" s="204"/>
      <c r="C4948" s="204"/>
      <c r="E4948" s="204"/>
      <c r="F4948" s="204"/>
      <c r="G4948" s="204"/>
    </row>
    <row r="4949" spans="1:7" x14ac:dyDescent="0.2">
      <c r="A4949" s="204"/>
      <c r="C4949" s="204"/>
      <c r="E4949" s="204"/>
      <c r="F4949" s="204"/>
      <c r="G4949" s="204"/>
    </row>
    <row r="4950" spans="1:7" x14ac:dyDescent="0.2">
      <c r="A4950" s="204"/>
      <c r="C4950" s="204"/>
      <c r="E4950" s="204"/>
      <c r="F4950" s="204"/>
      <c r="G4950" s="204"/>
    </row>
    <row r="4951" spans="1:7" x14ac:dyDescent="0.2">
      <c r="A4951" s="204"/>
      <c r="C4951" s="204"/>
      <c r="E4951" s="204"/>
      <c r="F4951" s="204"/>
      <c r="G4951" s="204"/>
    </row>
    <row r="4952" spans="1:7" x14ac:dyDescent="0.2">
      <c r="A4952" s="204"/>
      <c r="C4952" s="204"/>
      <c r="E4952" s="204"/>
      <c r="F4952" s="204"/>
      <c r="G4952" s="204"/>
    </row>
    <row r="4953" spans="1:7" x14ac:dyDescent="0.2">
      <c r="A4953" s="204"/>
      <c r="C4953" s="204"/>
      <c r="E4953" s="204"/>
      <c r="F4953" s="204"/>
      <c r="G4953" s="204"/>
    </row>
    <row r="4954" spans="1:7" x14ac:dyDescent="0.2">
      <c r="A4954" s="204"/>
      <c r="C4954" s="204"/>
      <c r="E4954" s="204"/>
      <c r="F4954" s="204"/>
      <c r="G4954" s="204"/>
    </row>
    <row r="4955" spans="1:7" x14ac:dyDescent="0.2">
      <c r="A4955" s="204"/>
      <c r="C4955" s="204"/>
      <c r="E4955" s="204"/>
      <c r="F4955" s="204"/>
      <c r="G4955" s="204"/>
    </row>
    <row r="4956" spans="1:7" x14ac:dyDescent="0.2">
      <c r="A4956" s="204"/>
      <c r="C4956" s="204"/>
      <c r="E4956" s="204"/>
      <c r="F4956" s="204"/>
      <c r="G4956" s="204"/>
    </row>
    <row r="4957" spans="1:7" x14ac:dyDescent="0.2">
      <c r="A4957" s="204"/>
      <c r="C4957" s="204"/>
      <c r="E4957" s="204"/>
      <c r="F4957" s="204"/>
      <c r="G4957" s="204"/>
    </row>
    <row r="4958" spans="1:7" x14ac:dyDescent="0.2">
      <c r="A4958" s="204"/>
      <c r="C4958" s="204"/>
      <c r="E4958" s="204"/>
      <c r="F4958" s="204"/>
      <c r="G4958" s="204"/>
    </row>
    <row r="4959" spans="1:7" x14ac:dyDescent="0.2">
      <c r="A4959" s="204"/>
      <c r="C4959" s="204"/>
      <c r="E4959" s="204"/>
      <c r="F4959" s="204"/>
      <c r="G4959" s="204"/>
    </row>
    <row r="4960" spans="1:7" x14ac:dyDescent="0.2">
      <c r="A4960" s="204"/>
      <c r="C4960" s="204"/>
      <c r="E4960" s="204"/>
      <c r="F4960" s="204"/>
      <c r="G4960" s="204"/>
    </row>
    <row r="4961" spans="1:7" x14ac:dyDescent="0.2">
      <c r="A4961" s="204"/>
      <c r="C4961" s="204"/>
      <c r="E4961" s="204"/>
      <c r="F4961" s="204"/>
      <c r="G4961" s="204"/>
    </row>
    <row r="4962" spans="1:7" x14ac:dyDescent="0.2">
      <c r="A4962" s="204"/>
      <c r="C4962" s="204"/>
      <c r="E4962" s="204"/>
      <c r="F4962" s="204"/>
      <c r="G4962" s="204"/>
    </row>
    <row r="4963" spans="1:7" x14ac:dyDescent="0.2">
      <c r="A4963" s="204"/>
      <c r="C4963" s="204"/>
      <c r="E4963" s="204"/>
      <c r="F4963" s="204"/>
      <c r="G4963" s="204"/>
    </row>
    <row r="4964" spans="1:7" x14ac:dyDescent="0.2">
      <c r="A4964" s="204"/>
      <c r="C4964" s="204"/>
      <c r="E4964" s="204"/>
      <c r="F4964" s="204"/>
      <c r="G4964" s="204"/>
    </row>
    <row r="4965" spans="1:7" x14ac:dyDescent="0.2">
      <c r="A4965" s="204"/>
      <c r="C4965" s="204"/>
      <c r="E4965" s="204"/>
      <c r="F4965" s="204"/>
      <c r="G4965" s="204"/>
    </row>
    <row r="4966" spans="1:7" x14ac:dyDescent="0.2">
      <c r="A4966" s="204"/>
      <c r="C4966" s="204"/>
      <c r="E4966" s="204"/>
      <c r="F4966" s="204"/>
      <c r="G4966" s="204"/>
    </row>
    <row r="4967" spans="1:7" x14ac:dyDescent="0.2">
      <c r="A4967" s="204"/>
      <c r="C4967" s="204"/>
      <c r="E4967" s="204"/>
      <c r="F4967" s="204"/>
      <c r="G4967" s="204"/>
    </row>
    <row r="4968" spans="1:7" x14ac:dyDescent="0.2">
      <c r="A4968" s="204"/>
      <c r="C4968" s="204"/>
      <c r="E4968" s="204"/>
      <c r="F4968" s="204"/>
      <c r="G4968" s="204"/>
    </row>
    <row r="4969" spans="1:7" x14ac:dyDescent="0.2">
      <c r="A4969" s="204"/>
      <c r="C4969" s="204"/>
      <c r="E4969" s="204"/>
      <c r="F4969" s="204"/>
      <c r="G4969" s="204"/>
    </row>
    <row r="4970" spans="1:7" x14ac:dyDescent="0.2">
      <c r="A4970" s="204"/>
      <c r="C4970" s="204"/>
      <c r="E4970" s="204"/>
      <c r="F4970" s="204"/>
      <c r="G4970" s="204"/>
    </row>
    <row r="4971" spans="1:7" x14ac:dyDescent="0.2">
      <c r="A4971" s="204"/>
      <c r="C4971" s="204"/>
      <c r="E4971" s="204"/>
      <c r="F4971" s="204"/>
      <c r="G4971" s="204"/>
    </row>
    <row r="4972" spans="1:7" x14ac:dyDescent="0.2">
      <c r="A4972" s="204"/>
      <c r="C4972" s="204"/>
      <c r="E4972" s="204"/>
      <c r="F4972" s="204"/>
      <c r="G4972" s="204"/>
    </row>
    <row r="4973" spans="1:7" x14ac:dyDescent="0.2">
      <c r="A4973" s="204"/>
      <c r="C4973" s="204"/>
      <c r="E4973" s="204"/>
      <c r="F4973" s="204"/>
      <c r="G4973" s="204"/>
    </row>
    <row r="4974" spans="1:7" x14ac:dyDescent="0.2">
      <c r="A4974" s="204"/>
      <c r="C4974" s="204"/>
      <c r="E4974" s="204"/>
      <c r="F4974" s="204"/>
      <c r="G4974" s="204"/>
    </row>
    <row r="4975" spans="1:7" x14ac:dyDescent="0.2">
      <c r="A4975" s="204"/>
      <c r="C4975" s="204"/>
      <c r="E4975" s="204"/>
      <c r="F4975" s="204"/>
      <c r="G4975" s="204"/>
    </row>
    <row r="4976" spans="1:7" x14ac:dyDescent="0.2">
      <c r="A4976" s="204"/>
      <c r="C4976" s="204"/>
      <c r="E4976" s="204"/>
      <c r="F4976" s="204"/>
      <c r="G4976" s="204"/>
    </row>
    <row r="4977" spans="1:7" x14ac:dyDescent="0.2">
      <c r="A4977" s="204"/>
      <c r="C4977" s="204"/>
      <c r="E4977" s="204"/>
      <c r="F4977" s="204"/>
      <c r="G4977" s="204"/>
    </row>
    <row r="4978" spans="1:7" x14ac:dyDescent="0.2">
      <c r="A4978" s="204"/>
      <c r="C4978" s="204"/>
      <c r="E4978" s="204"/>
      <c r="F4978" s="204"/>
      <c r="G4978" s="204"/>
    </row>
    <row r="4979" spans="1:7" x14ac:dyDescent="0.2">
      <c r="A4979" s="204"/>
      <c r="C4979" s="204"/>
      <c r="E4979" s="204"/>
      <c r="F4979" s="204"/>
      <c r="G4979" s="204"/>
    </row>
    <row r="4980" spans="1:7" x14ac:dyDescent="0.2">
      <c r="A4980" s="204"/>
      <c r="C4980" s="204"/>
      <c r="E4980" s="204"/>
      <c r="F4980" s="204"/>
      <c r="G4980" s="204"/>
    </row>
    <row r="4981" spans="1:7" x14ac:dyDescent="0.2">
      <c r="A4981" s="204"/>
      <c r="C4981" s="204"/>
      <c r="E4981" s="204"/>
      <c r="F4981" s="204"/>
      <c r="G4981" s="204"/>
    </row>
    <row r="4982" spans="1:7" x14ac:dyDescent="0.2">
      <c r="A4982" s="204"/>
      <c r="C4982" s="204"/>
      <c r="E4982" s="204"/>
      <c r="F4982" s="204"/>
      <c r="G4982" s="204"/>
    </row>
    <row r="4983" spans="1:7" x14ac:dyDescent="0.2">
      <c r="A4983" s="204"/>
      <c r="C4983" s="204"/>
      <c r="E4983" s="204"/>
      <c r="F4983" s="204"/>
      <c r="G4983" s="204"/>
    </row>
    <row r="4984" spans="1:7" x14ac:dyDescent="0.2">
      <c r="A4984" s="204"/>
      <c r="C4984" s="204"/>
      <c r="E4984" s="204"/>
      <c r="F4984" s="204"/>
      <c r="G4984" s="204"/>
    </row>
    <row r="4985" spans="1:7" x14ac:dyDescent="0.2">
      <c r="A4985" s="204"/>
      <c r="C4985" s="204"/>
      <c r="E4985" s="204"/>
      <c r="F4985" s="204"/>
      <c r="G4985" s="204"/>
    </row>
    <row r="4986" spans="1:7" x14ac:dyDescent="0.2">
      <c r="A4986" s="204"/>
      <c r="C4986" s="204"/>
      <c r="E4986" s="204"/>
      <c r="F4986" s="204"/>
      <c r="G4986" s="204"/>
    </row>
    <row r="4987" spans="1:7" x14ac:dyDescent="0.2">
      <c r="A4987" s="204"/>
      <c r="C4987" s="204"/>
      <c r="E4987" s="204"/>
      <c r="F4987" s="204"/>
      <c r="G4987" s="204"/>
    </row>
    <row r="4988" spans="1:7" x14ac:dyDescent="0.2">
      <c r="A4988" s="204"/>
      <c r="C4988" s="204"/>
      <c r="E4988" s="204"/>
      <c r="F4988" s="204"/>
      <c r="G4988" s="204"/>
    </row>
    <row r="4989" spans="1:7" x14ac:dyDescent="0.2">
      <c r="A4989" s="204"/>
      <c r="C4989" s="204"/>
      <c r="E4989" s="204"/>
      <c r="F4989" s="204"/>
      <c r="G4989" s="204"/>
    </row>
    <row r="4990" spans="1:7" x14ac:dyDescent="0.2">
      <c r="A4990" s="204"/>
      <c r="C4990" s="204"/>
      <c r="E4990" s="204"/>
      <c r="F4990" s="204"/>
      <c r="G4990" s="204"/>
    </row>
    <row r="4991" spans="1:7" x14ac:dyDescent="0.2">
      <c r="A4991" s="204"/>
      <c r="C4991" s="204"/>
      <c r="E4991" s="204"/>
      <c r="F4991" s="204"/>
      <c r="G4991" s="204"/>
    </row>
    <row r="4992" spans="1:7" x14ac:dyDescent="0.2">
      <c r="A4992" s="204"/>
      <c r="C4992" s="204"/>
      <c r="E4992" s="204"/>
      <c r="F4992" s="204"/>
      <c r="G4992" s="204"/>
    </row>
    <row r="4993" spans="1:7" x14ac:dyDescent="0.2">
      <c r="A4993" s="204"/>
      <c r="C4993" s="204"/>
      <c r="E4993" s="204"/>
      <c r="F4993" s="204"/>
      <c r="G4993" s="204"/>
    </row>
    <row r="4994" spans="1:7" x14ac:dyDescent="0.2">
      <c r="A4994" s="204"/>
      <c r="C4994" s="204"/>
      <c r="E4994" s="204"/>
      <c r="F4994" s="204"/>
      <c r="G4994" s="204"/>
    </row>
    <row r="4995" spans="1:7" x14ac:dyDescent="0.2">
      <c r="A4995" s="204"/>
      <c r="C4995" s="204"/>
      <c r="E4995" s="204"/>
      <c r="F4995" s="204"/>
      <c r="G4995" s="204"/>
    </row>
    <row r="4996" spans="1:7" x14ac:dyDescent="0.2">
      <c r="A4996" s="204"/>
      <c r="C4996" s="204"/>
      <c r="E4996" s="204"/>
      <c r="F4996" s="204"/>
      <c r="G4996" s="204"/>
    </row>
    <row r="4997" spans="1:7" x14ac:dyDescent="0.2">
      <c r="A4997" s="204"/>
      <c r="C4997" s="204"/>
      <c r="E4997" s="204"/>
      <c r="F4997" s="204"/>
      <c r="G4997" s="204"/>
    </row>
    <row r="4998" spans="1:7" x14ac:dyDescent="0.2">
      <c r="A4998" s="204"/>
      <c r="C4998" s="204"/>
      <c r="E4998" s="204"/>
      <c r="F4998" s="204"/>
      <c r="G4998" s="204"/>
    </row>
    <row r="4999" spans="1:7" x14ac:dyDescent="0.2">
      <c r="A4999" s="204"/>
      <c r="C4999" s="204"/>
      <c r="E4999" s="204"/>
      <c r="F4999" s="204"/>
      <c r="G4999" s="204"/>
    </row>
    <row r="5000" spans="1:7" x14ac:dyDescent="0.2">
      <c r="A5000" s="204"/>
      <c r="C5000" s="204"/>
      <c r="E5000" s="204"/>
      <c r="F5000" s="204"/>
      <c r="G5000" s="204"/>
    </row>
    <row r="5001" spans="1:7" x14ac:dyDescent="0.2">
      <c r="A5001" s="204"/>
      <c r="C5001" s="204"/>
      <c r="E5001" s="204"/>
      <c r="F5001" s="204"/>
      <c r="G5001" s="204"/>
    </row>
    <row r="5002" spans="1:7" x14ac:dyDescent="0.2">
      <c r="A5002" s="204"/>
      <c r="C5002" s="204"/>
      <c r="E5002" s="204"/>
      <c r="F5002" s="204"/>
      <c r="G5002" s="204"/>
    </row>
    <row r="5003" spans="1:7" x14ac:dyDescent="0.2">
      <c r="A5003" s="204"/>
      <c r="C5003" s="204"/>
      <c r="E5003" s="204"/>
      <c r="F5003" s="204"/>
      <c r="G5003" s="204"/>
    </row>
    <row r="5004" spans="1:7" x14ac:dyDescent="0.2">
      <c r="A5004" s="204"/>
      <c r="C5004" s="204"/>
      <c r="E5004" s="204"/>
      <c r="F5004" s="204"/>
      <c r="G5004" s="204"/>
    </row>
    <row r="5005" spans="1:7" x14ac:dyDescent="0.2">
      <c r="A5005" s="204"/>
      <c r="C5005" s="204"/>
      <c r="E5005" s="204"/>
      <c r="F5005" s="204"/>
      <c r="G5005" s="204"/>
    </row>
    <row r="5006" spans="1:7" x14ac:dyDescent="0.2">
      <c r="A5006" s="204"/>
      <c r="C5006" s="204"/>
      <c r="E5006" s="204"/>
      <c r="F5006" s="204"/>
      <c r="G5006" s="204"/>
    </row>
    <row r="5007" spans="1:7" x14ac:dyDescent="0.2">
      <c r="A5007" s="204"/>
      <c r="C5007" s="204"/>
      <c r="E5007" s="204"/>
      <c r="F5007" s="204"/>
      <c r="G5007" s="204"/>
    </row>
    <row r="5008" spans="1:7" x14ac:dyDescent="0.2">
      <c r="A5008" s="204"/>
      <c r="C5008" s="204"/>
      <c r="E5008" s="204"/>
      <c r="F5008" s="204"/>
      <c r="G5008" s="204"/>
    </row>
    <row r="5009" spans="1:7" x14ac:dyDescent="0.2">
      <c r="A5009" s="204"/>
      <c r="C5009" s="204"/>
      <c r="E5009" s="204"/>
      <c r="F5009" s="204"/>
      <c r="G5009" s="204"/>
    </row>
    <row r="5010" spans="1:7" x14ac:dyDescent="0.2">
      <c r="A5010" s="204"/>
      <c r="C5010" s="204"/>
      <c r="E5010" s="204"/>
      <c r="F5010" s="204"/>
      <c r="G5010" s="204"/>
    </row>
    <row r="5011" spans="1:7" x14ac:dyDescent="0.2">
      <c r="A5011" s="204"/>
      <c r="C5011" s="204"/>
      <c r="E5011" s="204"/>
      <c r="F5011" s="204"/>
      <c r="G5011" s="204"/>
    </row>
    <row r="5012" spans="1:7" x14ac:dyDescent="0.2">
      <c r="A5012" s="204"/>
      <c r="C5012" s="204"/>
      <c r="E5012" s="204"/>
      <c r="F5012" s="204"/>
      <c r="G5012" s="204"/>
    </row>
    <row r="5013" spans="1:7" x14ac:dyDescent="0.2">
      <c r="A5013" s="204"/>
      <c r="C5013" s="204"/>
      <c r="E5013" s="204"/>
      <c r="F5013" s="204"/>
      <c r="G5013" s="204"/>
    </row>
    <row r="5014" spans="1:7" x14ac:dyDescent="0.2">
      <c r="A5014" s="204"/>
      <c r="C5014" s="204"/>
      <c r="E5014" s="204"/>
      <c r="F5014" s="204"/>
      <c r="G5014" s="204"/>
    </row>
    <row r="5015" spans="1:7" x14ac:dyDescent="0.2">
      <c r="A5015" s="204"/>
      <c r="C5015" s="204"/>
      <c r="E5015" s="204"/>
      <c r="F5015" s="204"/>
      <c r="G5015" s="204"/>
    </row>
    <row r="5016" spans="1:7" x14ac:dyDescent="0.2">
      <c r="A5016" s="204"/>
      <c r="C5016" s="204"/>
      <c r="E5016" s="204"/>
      <c r="F5016" s="204"/>
      <c r="G5016" s="204"/>
    </row>
    <row r="5017" spans="1:7" x14ac:dyDescent="0.2">
      <c r="A5017" s="204"/>
      <c r="C5017" s="204"/>
      <c r="E5017" s="204"/>
      <c r="F5017" s="204"/>
      <c r="G5017" s="204"/>
    </row>
    <row r="5018" spans="1:7" x14ac:dyDescent="0.2">
      <c r="A5018" s="204"/>
      <c r="C5018" s="204"/>
      <c r="E5018" s="204"/>
      <c r="F5018" s="204"/>
      <c r="G5018" s="204"/>
    </row>
    <row r="5019" spans="1:7" x14ac:dyDescent="0.2">
      <c r="A5019" s="204"/>
      <c r="C5019" s="204"/>
      <c r="E5019" s="204"/>
      <c r="F5019" s="204"/>
      <c r="G5019" s="204"/>
    </row>
    <row r="5020" spans="1:7" x14ac:dyDescent="0.2">
      <c r="A5020" s="204"/>
      <c r="C5020" s="204"/>
      <c r="E5020" s="204"/>
      <c r="F5020" s="204"/>
      <c r="G5020" s="204"/>
    </row>
    <row r="5021" spans="1:7" x14ac:dyDescent="0.2">
      <c r="A5021" s="204"/>
      <c r="C5021" s="204"/>
      <c r="E5021" s="204"/>
      <c r="F5021" s="204"/>
      <c r="G5021" s="204"/>
    </row>
    <row r="5022" spans="1:7" x14ac:dyDescent="0.2">
      <c r="A5022" s="204"/>
      <c r="C5022" s="204"/>
      <c r="E5022" s="204"/>
      <c r="F5022" s="204"/>
      <c r="G5022" s="204"/>
    </row>
    <row r="5023" spans="1:7" x14ac:dyDescent="0.2">
      <c r="A5023" s="204"/>
      <c r="C5023" s="204"/>
      <c r="E5023" s="204"/>
      <c r="F5023" s="204"/>
      <c r="G5023" s="204"/>
    </row>
    <row r="5024" spans="1:7" x14ac:dyDescent="0.2">
      <c r="A5024" s="204"/>
      <c r="C5024" s="204"/>
      <c r="E5024" s="204"/>
      <c r="F5024" s="204"/>
      <c r="G5024" s="204"/>
    </row>
    <row r="5025" spans="1:7" x14ac:dyDescent="0.2">
      <c r="A5025" s="204"/>
      <c r="C5025" s="204"/>
      <c r="E5025" s="204"/>
      <c r="F5025" s="204"/>
      <c r="G5025" s="204"/>
    </row>
    <row r="5026" spans="1:7" x14ac:dyDescent="0.2">
      <c r="A5026" s="204"/>
      <c r="C5026" s="204"/>
      <c r="E5026" s="204"/>
      <c r="F5026" s="204"/>
      <c r="G5026" s="204"/>
    </row>
    <row r="5027" spans="1:7" x14ac:dyDescent="0.2">
      <c r="A5027" s="204"/>
      <c r="C5027" s="204"/>
      <c r="E5027" s="204"/>
      <c r="F5027" s="204"/>
      <c r="G5027" s="204"/>
    </row>
    <row r="5028" spans="1:7" x14ac:dyDescent="0.2">
      <c r="A5028" s="204"/>
      <c r="C5028" s="204"/>
      <c r="E5028" s="204"/>
      <c r="F5028" s="204"/>
      <c r="G5028" s="204"/>
    </row>
    <row r="5029" spans="1:7" x14ac:dyDescent="0.2">
      <c r="A5029" s="204"/>
      <c r="C5029" s="204"/>
      <c r="E5029" s="204"/>
      <c r="F5029" s="204"/>
      <c r="G5029" s="204"/>
    </row>
    <row r="5030" spans="1:7" x14ac:dyDescent="0.2">
      <c r="A5030" s="204"/>
      <c r="C5030" s="204"/>
      <c r="E5030" s="204"/>
      <c r="F5030" s="204"/>
      <c r="G5030" s="204"/>
    </row>
    <row r="5031" spans="1:7" x14ac:dyDescent="0.2">
      <c r="A5031" s="204"/>
      <c r="C5031" s="204"/>
      <c r="E5031" s="204"/>
      <c r="F5031" s="204"/>
      <c r="G5031" s="204"/>
    </row>
    <row r="5032" spans="1:7" x14ac:dyDescent="0.2">
      <c r="A5032" s="204"/>
      <c r="C5032" s="204"/>
      <c r="E5032" s="204"/>
      <c r="F5032" s="204"/>
      <c r="G5032" s="204"/>
    </row>
    <row r="5033" spans="1:7" x14ac:dyDescent="0.2">
      <c r="A5033" s="204"/>
      <c r="C5033" s="204"/>
      <c r="E5033" s="204"/>
      <c r="F5033" s="204"/>
      <c r="G5033" s="204"/>
    </row>
    <row r="5034" spans="1:7" x14ac:dyDescent="0.2">
      <c r="A5034" s="204"/>
      <c r="C5034" s="204"/>
      <c r="E5034" s="204"/>
      <c r="F5034" s="204"/>
      <c r="G5034" s="204"/>
    </row>
    <row r="5035" spans="1:7" x14ac:dyDescent="0.2">
      <c r="A5035" s="204"/>
      <c r="C5035" s="204"/>
      <c r="E5035" s="204"/>
      <c r="F5035" s="204"/>
      <c r="G5035" s="204"/>
    </row>
    <row r="5036" spans="1:7" x14ac:dyDescent="0.2">
      <c r="A5036" s="204"/>
      <c r="C5036" s="204"/>
      <c r="E5036" s="204"/>
      <c r="F5036" s="204"/>
      <c r="G5036" s="204"/>
    </row>
    <row r="5037" spans="1:7" x14ac:dyDescent="0.2">
      <c r="A5037" s="204"/>
      <c r="C5037" s="204"/>
      <c r="E5037" s="204"/>
      <c r="F5037" s="204"/>
      <c r="G5037" s="204"/>
    </row>
    <row r="5038" spans="1:7" x14ac:dyDescent="0.2">
      <c r="A5038" s="204"/>
      <c r="C5038" s="204"/>
      <c r="E5038" s="204"/>
      <c r="F5038" s="204"/>
      <c r="G5038" s="204"/>
    </row>
    <row r="5039" spans="1:7" x14ac:dyDescent="0.2">
      <c r="A5039" s="204"/>
      <c r="C5039" s="204"/>
      <c r="E5039" s="204"/>
      <c r="F5039" s="204"/>
      <c r="G5039" s="204"/>
    </row>
    <row r="5040" spans="1:7" x14ac:dyDescent="0.2">
      <c r="A5040" s="204"/>
      <c r="C5040" s="204"/>
      <c r="E5040" s="204"/>
      <c r="F5040" s="204"/>
      <c r="G5040" s="204"/>
    </row>
    <row r="5041" spans="1:7" x14ac:dyDescent="0.2">
      <c r="A5041" s="204"/>
      <c r="C5041" s="204"/>
      <c r="E5041" s="204"/>
      <c r="F5041" s="204"/>
      <c r="G5041" s="204"/>
    </row>
    <row r="5042" spans="1:7" x14ac:dyDescent="0.2">
      <c r="A5042" s="204"/>
      <c r="C5042" s="204"/>
      <c r="E5042" s="204"/>
      <c r="F5042" s="204"/>
      <c r="G5042" s="204"/>
    </row>
    <row r="5043" spans="1:7" x14ac:dyDescent="0.2">
      <c r="A5043" s="204"/>
      <c r="C5043" s="204"/>
      <c r="E5043" s="204"/>
      <c r="F5043" s="204"/>
      <c r="G5043" s="204"/>
    </row>
    <row r="5044" spans="1:7" x14ac:dyDescent="0.2">
      <c r="A5044" s="204"/>
      <c r="C5044" s="204"/>
      <c r="E5044" s="204"/>
      <c r="F5044" s="204"/>
      <c r="G5044" s="204"/>
    </row>
    <row r="5045" spans="1:7" x14ac:dyDescent="0.2">
      <c r="A5045" s="204"/>
      <c r="C5045" s="204"/>
      <c r="E5045" s="204"/>
      <c r="F5045" s="204"/>
      <c r="G5045" s="204"/>
    </row>
    <row r="5046" spans="1:7" x14ac:dyDescent="0.2">
      <c r="A5046" s="204"/>
      <c r="C5046" s="204"/>
      <c r="E5046" s="204"/>
      <c r="F5046" s="204"/>
      <c r="G5046" s="204"/>
    </row>
    <row r="5047" spans="1:7" x14ac:dyDescent="0.2">
      <c r="A5047" s="204"/>
      <c r="C5047" s="204"/>
      <c r="E5047" s="204"/>
      <c r="F5047" s="204"/>
      <c r="G5047" s="204"/>
    </row>
    <row r="5048" spans="1:7" x14ac:dyDescent="0.2">
      <c r="A5048" s="204"/>
      <c r="C5048" s="204"/>
      <c r="E5048" s="204"/>
      <c r="F5048" s="204"/>
      <c r="G5048" s="204"/>
    </row>
    <row r="5049" spans="1:7" x14ac:dyDescent="0.2">
      <c r="A5049" s="204"/>
      <c r="C5049" s="204"/>
      <c r="E5049" s="204"/>
      <c r="F5049" s="204"/>
      <c r="G5049" s="204"/>
    </row>
    <row r="5050" spans="1:7" x14ac:dyDescent="0.2">
      <c r="A5050" s="204"/>
      <c r="C5050" s="204"/>
      <c r="E5050" s="204"/>
      <c r="F5050" s="204"/>
      <c r="G5050" s="204"/>
    </row>
    <row r="5051" spans="1:7" x14ac:dyDescent="0.2">
      <c r="A5051" s="204"/>
      <c r="C5051" s="204"/>
      <c r="E5051" s="204"/>
      <c r="F5051" s="204"/>
      <c r="G5051" s="204"/>
    </row>
    <row r="5052" spans="1:7" x14ac:dyDescent="0.2">
      <c r="A5052" s="204"/>
      <c r="C5052" s="204"/>
      <c r="E5052" s="204"/>
      <c r="F5052" s="204"/>
      <c r="G5052" s="204"/>
    </row>
    <row r="5053" spans="1:7" x14ac:dyDescent="0.2">
      <c r="A5053" s="204"/>
      <c r="C5053" s="204"/>
      <c r="E5053" s="204"/>
      <c r="F5053" s="204"/>
      <c r="G5053" s="204"/>
    </row>
    <row r="5054" spans="1:7" x14ac:dyDescent="0.2">
      <c r="A5054" s="204"/>
      <c r="C5054" s="204"/>
      <c r="E5054" s="204"/>
      <c r="F5054" s="204"/>
      <c r="G5054" s="204"/>
    </row>
    <row r="5055" spans="1:7" x14ac:dyDescent="0.2">
      <c r="A5055" s="204"/>
      <c r="C5055" s="204"/>
      <c r="E5055" s="204"/>
      <c r="F5055" s="204"/>
      <c r="G5055" s="204"/>
    </row>
    <row r="5056" spans="1:7" x14ac:dyDescent="0.2">
      <c r="A5056" s="204"/>
      <c r="C5056" s="204"/>
      <c r="E5056" s="204"/>
      <c r="F5056" s="204"/>
      <c r="G5056" s="204"/>
    </row>
    <row r="5057" spans="1:7" x14ac:dyDescent="0.2">
      <c r="A5057" s="204"/>
      <c r="C5057" s="204"/>
      <c r="E5057" s="204"/>
      <c r="F5057" s="204"/>
      <c r="G5057" s="204"/>
    </row>
    <row r="5058" spans="1:7" x14ac:dyDescent="0.2">
      <c r="A5058" s="204"/>
      <c r="C5058" s="204"/>
      <c r="E5058" s="204"/>
      <c r="F5058" s="204"/>
      <c r="G5058" s="204"/>
    </row>
    <row r="5059" spans="1:7" x14ac:dyDescent="0.2">
      <c r="A5059" s="204"/>
      <c r="C5059" s="204"/>
      <c r="E5059" s="204"/>
      <c r="F5059" s="204"/>
      <c r="G5059" s="204"/>
    </row>
    <row r="5060" spans="1:7" x14ac:dyDescent="0.2">
      <c r="A5060" s="204"/>
      <c r="C5060" s="204"/>
      <c r="E5060" s="204"/>
      <c r="F5060" s="204"/>
      <c r="G5060" s="204"/>
    </row>
    <row r="5061" spans="1:7" x14ac:dyDescent="0.2">
      <c r="A5061" s="204"/>
      <c r="C5061" s="204"/>
      <c r="E5061" s="204"/>
      <c r="F5061" s="204"/>
      <c r="G5061" s="204"/>
    </row>
    <row r="5062" spans="1:7" x14ac:dyDescent="0.2">
      <c r="A5062" s="204"/>
      <c r="C5062" s="204"/>
      <c r="E5062" s="204"/>
      <c r="F5062" s="204"/>
      <c r="G5062" s="204"/>
    </row>
    <row r="5063" spans="1:7" x14ac:dyDescent="0.2">
      <c r="A5063" s="204"/>
      <c r="C5063" s="204"/>
      <c r="E5063" s="204"/>
      <c r="F5063" s="204"/>
      <c r="G5063" s="204"/>
    </row>
    <row r="5064" spans="1:7" x14ac:dyDescent="0.2">
      <c r="A5064" s="204"/>
      <c r="C5064" s="204"/>
      <c r="E5064" s="204"/>
      <c r="F5064" s="204"/>
      <c r="G5064" s="204"/>
    </row>
    <row r="5065" spans="1:7" x14ac:dyDescent="0.2">
      <c r="A5065" s="204"/>
      <c r="C5065" s="204"/>
      <c r="E5065" s="204"/>
      <c r="F5065" s="204"/>
      <c r="G5065" s="204"/>
    </row>
    <row r="5066" spans="1:7" x14ac:dyDescent="0.2">
      <c r="A5066" s="204"/>
      <c r="C5066" s="204"/>
      <c r="E5066" s="204"/>
      <c r="F5066" s="204"/>
      <c r="G5066" s="204"/>
    </row>
    <row r="5067" spans="1:7" x14ac:dyDescent="0.2">
      <c r="A5067" s="204"/>
      <c r="C5067" s="204"/>
      <c r="E5067" s="204"/>
      <c r="F5067" s="204"/>
      <c r="G5067" s="204"/>
    </row>
    <row r="5068" spans="1:7" x14ac:dyDescent="0.2">
      <c r="A5068" s="204"/>
      <c r="C5068" s="204"/>
      <c r="E5068" s="204"/>
      <c r="F5068" s="204"/>
      <c r="G5068" s="204"/>
    </row>
    <row r="5069" spans="1:7" x14ac:dyDescent="0.2">
      <c r="A5069" s="204"/>
      <c r="C5069" s="204"/>
      <c r="E5069" s="204"/>
      <c r="F5069" s="204"/>
      <c r="G5069" s="204"/>
    </row>
    <row r="5070" spans="1:7" x14ac:dyDescent="0.2">
      <c r="A5070" s="204"/>
      <c r="C5070" s="204"/>
      <c r="E5070" s="204"/>
      <c r="F5070" s="204"/>
      <c r="G5070" s="204"/>
    </row>
    <row r="5071" spans="1:7" x14ac:dyDescent="0.2">
      <c r="A5071" s="204"/>
      <c r="C5071" s="204"/>
      <c r="E5071" s="204"/>
      <c r="F5071" s="204"/>
      <c r="G5071" s="204"/>
    </row>
    <row r="5072" spans="1:7" x14ac:dyDescent="0.2">
      <c r="A5072" s="204"/>
      <c r="C5072" s="204"/>
      <c r="E5072" s="204"/>
      <c r="F5072" s="204"/>
      <c r="G5072" s="204"/>
    </row>
    <row r="5073" spans="1:7" x14ac:dyDescent="0.2">
      <c r="A5073" s="204"/>
      <c r="C5073" s="204"/>
      <c r="E5073" s="204"/>
      <c r="F5073" s="204"/>
      <c r="G5073" s="204"/>
    </row>
    <row r="5074" spans="1:7" x14ac:dyDescent="0.2">
      <c r="A5074" s="204"/>
      <c r="C5074" s="204"/>
      <c r="E5074" s="204"/>
      <c r="F5074" s="204"/>
      <c r="G5074" s="204"/>
    </row>
    <row r="5075" spans="1:7" x14ac:dyDescent="0.2">
      <c r="A5075" s="204"/>
      <c r="C5075" s="204"/>
      <c r="E5075" s="204"/>
      <c r="F5075" s="204"/>
      <c r="G5075" s="204"/>
    </row>
    <row r="5076" spans="1:7" x14ac:dyDescent="0.2">
      <c r="A5076" s="204"/>
      <c r="C5076" s="204"/>
      <c r="E5076" s="204"/>
      <c r="F5076" s="204"/>
      <c r="G5076" s="204"/>
    </row>
    <row r="5077" spans="1:7" x14ac:dyDescent="0.2">
      <c r="A5077" s="204"/>
      <c r="C5077" s="204"/>
      <c r="E5077" s="204"/>
      <c r="F5077" s="204"/>
      <c r="G5077" s="204"/>
    </row>
    <row r="5078" spans="1:7" x14ac:dyDescent="0.2">
      <c r="A5078" s="204"/>
      <c r="C5078" s="204"/>
      <c r="E5078" s="204"/>
      <c r="F5078" s="204"/>
      <c r="G5078" s="204"/>
    </row>
    <row r="5079" spans="1:7" x14ac:dyDescent="0.2">
      <c r="A5079" s="204"/>
      <c r="C5079" s="204"/>
      <c r="E5079" s="204"/>
      <c r="F5079" s="204"/>
      <c r="G5079" s="204"/>
    </row>
    <row r="5080" spans="1:7" x14ac:dyDescent="0.2">
      <c r="A5080" s="204"/>
      <c r="C5080" s="204"/>
      <c r="E5080" s="204"/>
      <c r="F5080" s="204"/>
      <c r="G5080" s="204"/>
    </row>
    <row r="5081" spans="1:7" x14ac:dyDescent="0.2">
      <c r="A5081" s="204"/>
      <c r="C5081" s="204"/>
      <c r="E5081" s="204"/>
      <c r="F5081" s="204"/>
      <c r="G5081" s="204"/>
    </row>
    <row r="5082" spans="1:7" x14ac:dyDescent="0.2">
      <c r="A5082" s="204"/>
      <c r="C5082" s="204"/>
      <c r="E5082" s="204"/>
      <c r="F5082" s="204"/>
      <c r="G5082" s="204"/>
    </row>
    <row r="5083" spans="1:7" x14ac:dyDescent="0.2">
      <c r="A5083" s="204"/>
      <c r="C5083" s="204"/>
      <c r="E5083" s="204"/>
      <c r="F5083" s="204"/>
      <c r="G5083" s="204"/>
    </row>
    <row r="5084" spans="1:7" x14ac:dyDescent="0.2">
      <c r="A5084" s="204"/>
      <c r="C5084" s="204"/>
      <c r="E5084" s="204"/>
      <c r="F5084" s="204"/>
      <c r="G5084" s="204"/>
    </row>
    <row r="5085" spans="1:7" x14ac:dyDescent="0.2">
      <c r="A5085" s="204"/>
      <c r="C5085" s="204"/>
      <c r="E5085" s="204"/>
      <c r="F5085" s="204"/>
      <c r="G5085" s="204"/>
    </row>
    <row r="5086" spans="1:7" x14ac:dyDescent="0.2">
      <c r="A5086" s="204"/>
      <c r="C5086" s="204"/>
      <c r="E5086" s="204"/>
      <c r="F5086" s="204"/>
      <c r="G5086" s="204"/>
    </row>
    <row r="5087" spans="1:7" x14ac:dyDescent="0.2">
      <c r="A5087" s="204"/>
      <c r="C5087" s="204"/>
      <c r="E5087" s="204"/>
      <c r="F5087" s="204"/>
      <c r="G5087" s="204"/>
    </row>
    <row r="5088" spans="1:7" x14ac:dyDescent="0.2">
      <c r="A5088" s="204"/>
      <c r="C5088" s="204"/>
      <c r="E5088" s="204"/>
      <c r="F5088" s="204"/>
      <c r="G5088" s="204"/>
    </row>
    <row r="5089" spans="1:7" x14ac:dyDescent="0.2">
      <c r="A5089" s="204"/>
      <c r="C5089" s="204"/>
      <c r="E5089" s="204"/>
      <c r="F5089" s="204"/>
      <c r="G5089" s="204"/>
    </row>
    <row r="5090" spans="1:7" x14ac:dyDescent="0.2">
      <c r="A5090" s="204"/>
      <c r="C5090" s="204"/>
      <c r="E5090" s="204"/>
      <c r="F5090" s="204"/>
      <c r="G5090" s="204"/>
    </row>
    <row r="5091" spans="1:7" x14ac:dyDescent="0.2">
      <c r="A5091" s="204"/>
      <c r="C5091" s="204"/>
      <c r="E5091" s="204"/>
      <c r="F5091" s="204"/>
      <c r="G5091" s="204"/>
    </row>
    <row r="5092" spans="1:7" x14ac:dyDescent="0.2">
      <c r="A5092" s="204"/>
      <c r="C5092" s="204"/>
      <c r="E5092" s="204"/>
      <c r="F5092" s="204"/>
      <c r="G5092" s="204"/>
    </row>
    <row r="5093" spans="1:7" x14ac:dyDescent="0.2">
      <c r="A5093" s="204"/>
      <c r="C5093" s="204"/>
      <c r="E5093" s="204"/>
      <c r="F5093" s="204"/>
      <c r="G5093" s="204"/>
    </row>
    <row r="5094" spans="1:7" x14ac:dyDescent="0.2">
      <c r="A5094" s="204"/>
      <c r="C5094" s="204"/>
      <c r="E5094" s="204"/>
      <c r="F5094" s="204"/>
      <c r="G5094" s="204"/>
    </row>
    <row r="5095" spans="1:7" x14ac:dyDescent="0.2">
      <c r="A5095" s="204"/>
      <c r="C5095" s="204"/>
      <c r="E5095" s="204"/>
      <c r="F5095" s="204"/>
      <c r="G5095" s="204"/>
    </row>
    <row r="5096" spans="1:7" x14ac:dyDescent="0.2">
      <c r="A5096" s="204"/>
      <c r="C5096" s="204"/>
      <c r="E5096" s="204"/>
      <c r="F5096" s="204"/>
      <c r="G5096" s="204"/>
    </row>
    <row r="5097" spans="1:7" x14ac:dyDescent="0.2">
      <c r="A5097" s="204"/>
      <c r="C5097" s="204"/>
      <c r="E5097" s="204"/>
      <c r="F5097" s="204"/>
      <c r="G5097" s="204"/>
    </row>
    <row r="5098" spans="1:7" x14ac:dyDescent="0.2">
      <c r="A5098" s="204"/>
      <c r="C5098" s="204"/>
      <c r="E5098" s="204"/>
      <c r="F5098" s="204"/>
      <c r="G5098" s="204"/>
    </row>
    <row r="5099" spans="1:7" x14ac:dyDescent="0.2">
      <c r="A5099" s="204"/>
      <c r="C5099" s="204"/>
      <c r="E5099" s="204"/>
      <c r="F5099" s="204"/>
      <c r="G5099" s="204"/>
    </row>
    <row r="5100" spans="1:7" x14ac:dyDescent="0.2">
      <c r="A5100" s="204"/>
      <c r="C5100" s="204"/>
      <c r="E5100" s="204"/>
      <c r="F5100" s="204"/>
      <c r="G5100" s="204"/>
    </row>
    <row r="5101" spans="1:7" x14ac:dyDescent="0.2">
      <c r="A5101" s="204"/>
      <c r="C5101" s="204"/>
      <c r="E5101" s="204"/>
      <c r="F5101" s="204"/>
      <c r="G5101" s="204"/>
    </row>
    <row r="5102" spans="1:7" x14ac:dyDescent="0.2">
      <c r="A5102" s="204"/>
      <c r="C5102" s="204"/>
      <c r="E5102" s="204"/>
      <c r="F5102" s="204"/>
      <c r="G5102" s="204"/>
    </row>
    <row r="5103" spans="1:7" x14ac:dyDescent="0.2">
      <c r="A5103" s="204"/>
      <c r="C5103" s="204"/>
      <c r="E5103" s="204"/>
      <c r="F5103" s="204"/>
      <c r="G5103" s="204"/>
    </row>
    <row r="5104" spans="1:7" x14ac:dyDescent="0.2">
      <c r="A5104" s="204"/>
      <c r="C5104" s="204"/>
      <c r="E5104" s="204"/>
      <c r="F5104" s="204"/>
      <c r="G5104" s="204"/>
    </row>
    <row r="5105" spans="1:7" x14ac:dyDescent="0.2">
      <c r="A5105" s="204"/>
      <c r="C5105" s="204"/>
      <c r="E5105" s="204"/>
      <c r="F5105" s="204"/>
      <c r="G5105" s="204"/>
    </row>
    <row r="5106" spans="1:7" x14ac:dyDescent="0.2">
      <c r="A5106" s="204"/>
      <c r="C5106" s="204"/>
      <c r="E5106" s="204"/>
      <c r="F5106" s="204"/>
      <c r="G5106" s="204"/>
    </row>
    <row r="5107" spans="1:7" x14ac:dyDescent="0.2">
      <c r="A5107" s="204"/>
      <c r="C5107" s="204"/>
      <c r="E5107" s="204"/>
      <c r="F5107" s="204"/>
      <c r="G5107" s="204"/>
    </row>
    <row r="5108" spans="1:7" x14ac:dyDescent="0.2">
      <c r="A5108" s="204"/>
      <c r="C5108" s="204"/>
      <c r="E5108" s="204"/>
      <c r="F5108" s="204"/>
      <c r="G5108" s="204"/>
    </row>
    <row r="5109" spans="1:7" x14ac:dyDescent="0.2">
      <c r="A5109" s="204"/>
      <c r="C5109" s="204"/>
      <c r="E5109" s="204"/>
      <c r="F5109" s="204"/>
      <c r="G5109" s="204"/>
    </row>
    <row r="5110" spans="1:7" x14ac:dyDescent="0.2">
      <c r="A5110" s="204"/>
      <c r="C5110" s="204"/>
      <c r="E5110" s="204"/>
      <c r="F5110" s="204"/>
      <c r="G5110" s="204"/>
    </row>
    <row r="5111" spans="1:7" x14ac:dyDescent="0.2">
      <c r="A5111" s="204"/>
      <c r="C5111" s="204"/>
      <c r="E5111" s="204"/>
      <c r="F5111" s="204"/>
      <c r="G5111" s="204"/>
    </row>
    <row r="5112" spans="1:7" x14ac:dyDescent="0.2">
      <c r="A5112" s="204"/>
      <c r="C5112" s="204"/>
      <c r="E5112" s="204"/>
      <c r="F5112" s="204"/>
      <c r="G5112" s="204"/>
    </row>
    <row r="5113" spans="1:7" x14ac:dyDescent="0.2">
      <c r="A5113" s="204"/>
      <c r="C5113" s="204"/>
      <c r="E5113" s="204"/>
      <c r="F5113" s="204"/>
      <c r="G5113" s="204"/>
    </row>
    <row r="5114" spans="1:7" x14ac:dyDescent="0.2">
      <c r="A5114" s="204"/>
      <c r="C5114" s="204"/>
      <c r="E5114" s="204"/>
      <c r="F5114" s="204"/>
      <c r="G5114" s="204"/>
    </row>
    <row r="5115" spans="1:7" x14ac:dyDescent="0.2">
      <c r="A5115" s="204"/>
      <c r="C5115" s="204"/>
      <c r="E5115" s="204"/>
      <c r="F5115" s="204"/>
      <c r="G5115" s="204"/>
    </row>
    <row r="5116" spans="1:7" x14ac:dyDescent="0.2">
      <c r="A5116" s="204"/>
      <c r="C5116" s="204"/>
      <c r="E5116" s="204"/>
      <c r="F5116" s="204"/>
      <c r="G5116" s="204"/>
    </row>
    <row r="5117" spans="1:7" x14ac:dyDescent="0.2">
      <c r="A5117" s="204"/>
      <c r="C5117" s="204"/>
      <c r="E5117" s="204"/>
      <c r="F5117" s="204"/>
      <c r="G5117" s="204"/>
    </row>
    <row r="5118" spans="1:7" x14ac:dyDescent="0.2">
      <c r="A5118" s="204"/>
      <c r="C5118" s="204"/>
      <c r="E5118" s="204"/>
      <c r="F5118" s="204"/>
      <c r="G5118" s="204"/>
    </row>
    <row r="5119" spans="1:7" x14ac:dyDescent="0.2">
      <c r="A5119" s="204"/>
      <c r="C5119" s="204"/>
      <c r="E5119" s="204"/>
      <c r="F5119" s="204"/>
      <c r="G5119" s="204"/>
    </row>
    <row r="5120" spans="1:7" x14ac:dyDescent="0.2">
      <c r="A5120" s="204"/>
      <c r="C5120" s="204"/>
      <c r="E5120" s="204"/>
      <c r="F5120" s="204"/>
      <c r="G5120" s="204"/>
    </row>
    <row r="5121" spans="1:7" x14ac:dyDescent="0.2">
      <c r="A5121" s="204"/>
      <c r="C5121" s="204"/>
      <c r="E5121" s="204"/>
      <c r="F5121" s="204"/>
      <c r="G5121" s="204"/>
    </row>
    <row r="5122" spans="1:7" x14ac:dyDescent="0.2">
      <c r="A5122" s="204"/>
      <c r="C5122" s="204"/>
      <c r="E5122" s="204"/>
      <c r="F5122" s="204"/>
      <c r="G5122" s="204"/>
    </row>
    <row r="5123" spans="1:7" x14ac:dyDescent="0.2">
      <c r="A5123" s="204"/>
      <c r="C5123" s="204"/>
      <c r="E5123" s="204"/>
      <c r="F5123" s="204"/>
      <c r="G5123" s="204"/>
    </row>
    <row r="5124" spans="1:7" x14ac:dyDescent="0.2">
      <c r="A5124" s="204"/>
      <c r="C5124" s="204"/>
      <c r="E5124" s="204"/>
      <c r="F5124" s="204"/>
      <c r="G5124" s="204"/>
    </row>
    <row r="5125" spans="1:7" x14ac:dyDescent="0.2">
      <c r="A5125" s="204"/>
      <c r="C5125" s="204"/>
      <c r="E5125" s="204"/>
      <c r="F5125" s="204"/>
      <c r="G5125" s="204"/>
    </row>
    <row r="5126" spans="1:7" x14ac:dyDescent="0.2">
      <c r="A5126" s="204"/>
      <c r="C5126" s="204"/>
      <c r="E5126" s="204"/>
      <c r="F5126" s="204"/>
      <c r="G5126" s="204"/>
    </row>
    <row r="5127" spans="1:7" x14ac:dyDescent="0.2">
      <c r="A5127" s="204"/>
      <c r="C5127" s="204"/>
      <c r="E5127" s="204"/>
      <c r="F5127" s="204"/>
      <c r="G5127" s="204"/>
    </row>
    <row r="5128" spans="1:7" x14ac:dyDescent="0.2">
      <c r="A5128" s="204"/>
      <c r="C5128" s="204"/>
      <c r="E5128" s="204"/>
      <c r="F5128" s="204"/>
      <c r="G5128" s="204"/>
    </row>
    <row r="5129" spans="1:7" x14ac:dyDescent="0.2">
      <c r="A5129" s="204"/>
      <c r="C5129" s="204"/>
      <c r="E5129" s="204"/>
      <c r="F5129" s="204"/>
      <c r="G5129" s="204"/>
    </row>
    <row r="5130" spans="1:7" x14ac:dyDescent="0.2">
      <c r="A5130" s="204"/>
      <c r="C5130" s="204"/>
      <c r="E5130" s="204"/>
      <c r="F5130" s="204"/>
      <c r="G5130" s="204"/>
    </row>
    <row r="5131" spans="1:7" x14ac:dyDescent="0.2">
      <c r="A5131" s="204"/>
      <c r="C5131" s="204"/>
      <c r="E5131" s="204"/>
      <c r="F5131" s="204"/>
      <c r="G5131" s="204"/>
    </row>
    <row r="5132" spans="1:7" x14ac:dyDescent="0.2">
      <c r="A5132" s="204"/>
      <c r="C5132" s="204"/>
      <c r="E5132" s="204"/>
      <c r="F5132" s="204"/>
      <c r="G5132" s="204"/>
    </row>
    <row r="5133" spans="1:7" x14ac:dyDescent="0.2">
      <c r="A5133" s="204"/>
      <c r="C5133" s="204"/>
      <c r="E5133" s="204"/>
      <c r="F5133" s="204"/>
      <c r="G5133" s="204"/>
    </row>
    <row r="5134" spans="1:7" x14ac:dyDescent="0.2">
      <c r="A5134" s="204"/>
      <c r="C5134" s="204"/>
      <c r="E5134" s="204"/>
      <c r="F5134" s="204"/>
      <c r="G5134" s="204"/>
    </row>
    <row r="5135" spans="1:7" x14ac:dyDescent="0.2">
      <c r="A5135" s="204"/>
      <c r="C5135" s="204"/>
      <c r="E5135" s="204"/>
      <c r="F5135" s="204"/>
      <c r="G5135" s="204"/>
    </row>
    <row r="5136" spans="1:7" x14ac:dyDescent="0.2">
      <c r="A5136" s="204"/>
      <c r="C5136" s="204"/>
      <c r="E5136" s="204"/>
      <c r="F5136" s="204"/>
      <c r="G5136" s="204"/>
    </row>
    <row r="5137" spans="1:7" x14ac:dyDescent="0.2">
      <c r="A5137" s="204"/>
      <c r="C5137" s="204"/>
      <c r="E5137" s="204"/>
      <c r="F5137" s="204"/>
      <c r="G5137" s="204"/>
    </row>
    <row r="5138" spans="1:7" x14ac:dyDescent="0.2">
      <c r="A5138" s="204"/>
      <c r="C5138" s="204"/>
      <c r="E5138" s="204"/>
      <c r="F5138" s="204"/>
      <c r="G5138" s="204"/>
    </row>
    <row r="5139" spans="1:7" x14ac:dyDescent="0.2">
      <c r="A5139" s="204"/>
      <c r="C5139" s="204"/>
      <c r="E5139" s="204"/>
      <c r="F5139" s="204"/>
      <c r="G5139" s="204"/>
    </row>
    <row r="5140" spans="1:7" x14ac:dyDescent="0.2">
      <c r="A5140" s="204"/>
      <c r="C5140" s="204"/>
      <c r="E5140" s="204"/>
      <c r="F5140" s="204"/>
      <c r="G5140" s="204"/>
    </row>
    <row r="5141" spans="1:7" x14ac:dyDescent="0.2">
      <c r="A5141" s="204"/>
      <c r="C5141" s="204"/>
      <c r="E5141" s="204"/>
      <c r="F5141" s="204"/>
      <c r="G5141" s="204"/>
    </row>
    <row r="5142" spans="1:7" x14ac:dyDescent="0.2">
      <c r="A5142" s="204"/>
      <c r="C5142" s="204"/>
      <c r="E5142" s="204"/>
      <c r="F5142" s="204"/>
      <c r="G5142" s="204"/>
    </row>
    <row r="5143" spans="1:7" x14ac:dyDescent="0.2">
      <c r="A5143" s="204"/>
      <c r="C5143" s="204"/>
      <c r="E5143" s="204"/>
      <c r="F5143" s="204"/>
      <c r="G5143" s="204"/>
    </row>
    <row r="5144" spans="1:7" x14ac:dyDescent="0.2">
      <c r="A5144" s="204"/>
      <c r="C5144" s="204"/>
      <c r="E5144" s="204"/>
      <c r="F5144" s="204"/>
      <c r="G5144" s="204"/>
    </row>
    <row r="5145" spans="1:7" x14ac:dyDescent="0.2">
      <c r="A5145" s="204"/>
      <c r="C5145" s="204"/>
      <c r="E5145" s="204"/>
      <c r="F5145" s="204"/>
      <c r="G5145" s="204"/>
    </row>
    <row r="5146" spans="1:7" x14ac:dyDescent="0.2">
      <c r="A5146" s="204"/>
      <c r="C5146" s="204"/>
      <c r="E5146" s="204"/>
      <c r="F5146" s="204"/>
      <c r="G5146" s="204"/>
    </row>
    <row r="5147" spans="1:7" x14ac:dyDescent="0.2">
      <c r="A5147" s="204"/>
      <c r="C5147" s="204"/>
      <c r="E5147" s="204"/>
      <c r="F5147" s="204"/>
      <c r="G5147" s="204"/>
    </row>
    <row r="5148" spans="1:7" x14ac:dyDescent="0.2">
      <c r="A5148" s="204"/>
      <c r="C5148" s="204"/>
      <c r="E5148" s="204"/>
      <c r="F5148" s="204"/>
      <c r="G5148" s="204"/>
    </row>
    <row r="5149" spans="1:7" x14ac:dyDescent="0.2">
      <c r="A5149" s="204"/>
      <c r="C5149" s="204"/>
      <c r="E5149" s="204"/>
      <c r="F5149" s="204"/>
      <c r="G5149" s="204"/>
    </row>
    <row r="5150" spans="1:7" x14ac:dyDescent="0.2">
      <c r="A5150" s="204"/>
      <c r="C5150" s="204"/>
      <c r="E5150" s="204"/>
      <c r="F5150" s="204"/>
      <c r="G5150" s="204"/>
    </row>
    <row r="5151" spans="1:7" x14ac:dyDescent="0.2">
      <c r="A5151" s="204"/>
      <c r="C5151" s="204"/>
      <c r="E5151" s="204"/>
      <c r="F5151" s="204"/>
      <c r="G5151" s="204"/>
    </row>
    <row r="5152" spans="1:7" x14ac:dyDescent="0.2">
      <c r="A5152" s="204"/>
      <c r="C5152" s="204"/>
      <c r="E5152" s="204"/>
      <c r="F5152" s="204"/>
      <c r="G5152" s="204"/>
    </row>
    <row r="5153" spans="1:7" x14ac:dyDescent="0.2">
      <c r="A5153" s="204"/>
      <c r="C5153" s="204"/>
      <c r="E5153" s="204"/>
      <c r="F5153" s="204"/>
      <c r="G5153" s="204"/>
    </row>
    <row r="5154" spans="1:7" x14ac:dyDescent="0.2">
      <c r="A5154" s="204"/>
      <c r="C5154" s="204"/>
      <c r="E5154" s="204"/>
      <c r="F5154" s="204"/>
      <c r="G5154" s="204"/>
    </row>
    <row r="5155" spans="1:7" x14ac:dyDescent="0.2">
      <c r="A5155" s="204"/>
      <c r="C5155" s="204"/>
      <c r="E5155" s="204"/>
      <c r="F5155" s="204"/>
      <c r="G5155" s="204"/>
    </row>
    <row r="5156" spans="1:7" x14ac:dyDescent="0.2">
      <c r="A5156" s="204"/>
      <c r="C5156" s="204"/>
      <c r="E5156" s="204"/>
      <c r="F5156" s="204"/>
      <c r="G5156" s="204"/>
    </row>
    <row r="5157" spans="1:7" x14ac:dyDescent="0.2">
      <c r="A5157" s="204"/>
      <c r="C5157" s="204"/>
      <c r="E5157" s="204"/>
      <c r="F5157" s="204"/>
      <c r="G5157" s="204"/>
    </row>
    <row r="5158" spans="1:7" x14ac:dyDescent="0.2">
      <c r="A5158" s="204"/>
      <c r="C5158" s="204"/>
      <c r="E5158" s="204"/>
      <c r="F5158" s="204"/>
      <c r="G5158" s="204"/>
    </row>
    <row r="5159" spans="1:7" x14ac:dyDescent="0.2">
      <c r="A5159" s="204"/>
      <c r="C5159" s="204"/>
      <c r="E5159" s="204"/>
      <c r="F5159" s="204"/>
      <c r="G5159" s="204"/>
    </row>
    <row r="5160" spans="1:7" x14ac:dyDescent="0.2">
      <c r="A5160" s="204"/>
      <c r="C5160" s="204"/>
      <c r="E5160" s="204"/>
      <c r="F5160" s="204"/>
      <c r="G5160" s="204"/>
    </row>
    <row r="5161" spans="1:7" x14ac:dyDescent="0.2">
      <c r="A5161" s="204"/>
      <c r="C5161" s="204"/>
      <c r="E5161" s="204"/>
      <c r="F5161" s="204"/>
      <c r="G5161" s="204"/>
    </row>
    <row r="5162" spans="1:7" x14ac:dyDescent="0.2">
      <c r="A5162" s="204"/>
      <c r="C5162" s="204"/>
      <c r="E5162" s="204"/>
      <c r="F5162" s="204"/>
      <c r="G5162" s="204"/>
    </row>
    <row r="5163" spans="1:7" x14ac:dyDescent="0.2">
      <c r="A5163" s="204"/>
      <c r="C5163" s="204"/>
      <c r="E5163" s="204"/>
      <c r="F5163" s="204"/>
      <c r="G5163" s="204"/>
    </row>
    <row r="5164" spans="1:7" x14ac:dyDescent="0.2">
      <c r="A5164" s="204"/>
      <c r="C5164" s="204"/>
      <c r="E5164" s="204"/>
      <c r="F5164" s="204"/>
      <c r="G5164" s="204"/>
    </row>
    <row r="5165" spans="1:7" x14ac:dyDescent="0.2">
      <c r="A5165" s="204"/>
      <c r="C5165" s="204"/>
      <c r="E5165" s="204"/>
      <c r="F5165" s="204"/>
      <c r="G5165" s="204"/>
    </row>
    <row r="5166" spans="1:7" x14ac:dyDescent="0.2">
      <c r="A5166" s="204"/>
      <c r="C5166" s="204"/>
      <c r="E5166" s="204"/>
      <c r="F5166" s="204"/>
      <c r="G5166" s="204"/>
    </row>
    <row r="5167" spans="1:7" x14ac:dyDescent="0.2">
      <c r="A5167" s="204"/>
      <c r="C5167" s="204"/>
      <c r="E5167" s="204"/>
      <c r="F5167" s="204"/>
      <c r="G5167" s="204"/>
    </row>
    <row r="5168" spans="1:7" x14ac:dyDescent="0.2">
      <c r="A5168" s="204"/>
      <c r="C5168" s="204"/>
      <c r="E5168" s="204"/>
      <c r="F5168" s="204"/>
      <c r="G5168" s="204"/>
    </row>
    <row r="5169" spans="1:7" x14ac:dyDescent="0.2">
      <c r="A5169" s="204"/>
      <c r="C5169" s="204"/>
      <c r="E5169" s="204"/>
      <c r="F5169" s="204"/>
      <c r="G5169" s="204"/>
    </row>
    <row r="5170" spans="1:7" x14ac:dyDescent="0.2">
      <c r="A5170" s="204"/>
      <c r="C5170" s="204"/>
      <c r="E5170" s="204"/>
      <c r="F5170" s="204"/>
      <c r="G5170" s="204"/>
    </row>
    <row r="5171" spans="1:7" x14ac:dyDescent="0.2">
      <c r="A5171" s="204"/>
      <c r="C5171" s="204"/>
      <c r="E5171" s="204"/>
      <c r="F5171" s="204"/>
      <c r="G5171" s="204"/>
    </row>
    <row r="5172" spans="1:7" x14ac:dyDescent="0.2">
      <c r="A5172" s="204"/>
      <c r="C5172" s="204"/>
      <c r="E5172" s="204"/>
      <c r="F5172" s="204"/>
      <c r="G5172" s="204"/>
    </row>
    <row r="5173" spans="1:7" x14ac:dyDescent="0.2">
      <c r="A5173" s="204"/>
      <c r="C5173" s="204"/>
      <c r="E5173" s="204"/>
      <c r="F5173" s="204"/>
      <c r="G5173" s="204"/>
    </row>
    <row r="5174" spans="1:7" x14ac:dyDescent="0.2">
      <c r="A5174" s="204"/>
      <c r="C5174" s="204"/>
      <c r="E5174" s="204"/>
      <c r="F5174" s="204"/>
      <c r="G5174" s="204"/>
    </row>
    <row r="5175" spans="1:7" x14ac:dyDescent="0.2">
      <c r="A5175" s="204"/>
      <c r="C5175" s="204"/>
      <c r="E5175" s="204"/>
      <c r="F5175" s="204"/>
      <c r="G5175" s="204"/>
    </row>
    <row r="5176" spans="1:7" x14ac:dyDescent="0.2">
      <c r="A5176" s="204"/>
      <c r="C5176" s="204"/>
      <c r="E5176" s="204"/>
      <c r="F5176" s="204"/>
      <c r="G5176" s="204"/>
    </row>
    <row r="5177" spans="1:7" x14ac:dyDescent="0.2">
      <c r="A5177" s="204"/>
      <c r="C5177" s="204"/>
      <c r="E5177" s="204"/>
      <c r="F5177" s="204"/>
      <c r="G5177" s="204"/>
    </row>
    <row r="5178" spans="1:7" x14ac:dyDescent="0.2">
      <c r="A5178" s="204"/>
      <c r="C5178" s="204"/>
      <c r="E5178" s="204"/>
      <c r="F5178" s="204"/>
      <c r="G5178" s="204"/>
    </row>
    <row r="5179" spans="1:7" x14ac:dyDescent="0.2">
      <c r="A5179" s="204"/>
      <c r="C5179" s="204"/>
      <c r="E5179" s="204"/>
      <c r="F5179" s="204"/>
      <c r="G5179" s="204"/>
    </row>
    <row r="5180" spans="1:7" x14ac:dyDescent="0.2">
      <c r="A5180" s="204"/>
      <c r="C5180" s="204"/>
      <c r="E5180" s="204"/>
      <c r="F5180" s="204"/>
      <c r="G5180" s="204"/>
    </row>
    <row r="5181" spans="1:7" x14ac:dyDescent="0.2">
      <c r="A5181" s="204"/>
      <c r="C5181" s="204"/>
      <c r="E5181" s="204"/>
      <c r="F5181" s="204"/>
      <c r="G5181" s="204"/>
    </row>
    <row r="5182" spans="1:7" x14ac:dyDescent="0.2">
      <c r="A5182" s="204"/>
      <c r="C5182" s="204"/>
      <c r="E5182" s="204"/>
      <c r="F5182" s="204"/>
      <c r="G5182" s="204"/>
    </row>
    <row r="5183" spans="1:7" x14ac:dyDescent="0.2">
      <c r="A5183" s="204"/>
      <c r="C5183" s="204"/>
      <c r="E5183" s="204"/>
      <c r="F5183" s="204"/>
      <c r="G5183" s="204"/>
    </row>
    <row r="5184" spans="1:7" x14ac:dyDescent="0.2">
      <c r="A5184" s="204"/>
      <c r="C5184" s="204"/>
      <c r="E5184" s="204"/>
      <c r="F5184" s="204"/>
      <c r="G5184" s="204"/>
    </row>
    <row r="5185" spans="1:7" x14ac:dyDescent="0.2">
      <c r="A5185" s="204"/>
      <c r="C5185" s="204"/>
      <c r="E5185" s="204"/>
      <c r="F5185" s="204"/>
      <c r="G5185" s="204"/>
    </row>
    <row r="5186" spans="1:7" x14ac:dyDescent="0.2">
      <c r="A5186" s="204"/>
      <c r="C5186" s="204"/>
      <c r="E5186" s="204"/>
      <c r="F5186" s="204"/>
      <c r="G5186" s="204"/>
    </row>
    <row r="5187" spans="1:7" x14ac:dyDescent="0.2">
      <c r="A5187" s="204"/>
      <c r="C5187" s="204"/>
      <c r="E5187" s="204"/>
      <c r="F5187" s="204"/>
      <c r="G5187" s="204"/>
    </row>
    <row r="5188" spans="1:7" x14ac:dyDescent="0.2">
      <c r="A5188" s="204"/>
      <c r="C5188" s="204"/>
      <c r="E5188" s="204"/>
      <c r="F5188" s="204"/>
      <c r="G5188" s="204"/>
    </row>
    <row r="5189" spans="1:7" x14ac:dyDescent="0.2">
      <c r="A5189" s="204"/>
      <c r="C5189" s="204"/>
      <c r="E5189" s="204"/>
      <c r="F5189" s="204"/>
      <c r="G5189" s="204"/>
    </row>
    <row r="5190" spans="1:7" x14ac:dyDescent="0.2">
      <c r="A5190" s="204"/>
      <c r="C5190" s="204"/>
      <c r="E5190" s="204"/>
      <c r="F5190" s="204"/>
      <c r="G5190" s="204"/>
    </row>
    <row r="5191" spans="1:7" x14ac:dyDescent="0.2">
      <c r="A5191" s="204"/>
      <c r="C5191" s="204"/>
      <c r="E5191" s="204"/>
      <c r="F5191" s="204"/>
      <c r="G5191" s="204"/>
    </row>
    <row r="5192" spans="1:7" x14ac:dyDescent="0.2">
      <c r="A5192" s="204"/>
      <c r="C5192" s="204"/>
      <c r="E5192" s="204"/>
      <c r="F5192" s="204"/>
      <c r="G5192" s="204"/>
    </row>
    <row r="5193" spans="1:7" x14ac:dyDescent="0.2">
      <c r="A5193" s="204"/>
      <c r="C5193" s="204"/>
      <c r="E5193" s="204"/>
      <c r="F5193" s="204"/>
      <c r="G5193" s="204"/>
    </row>
    <row r="5194" spans="1:7" x14ac:dyDescent="0.2">
      <c r="A5194" s="204"/>
      <c r="C5194" s="204"/>
      <c r="E5194" s="204"/>
      <c r="F5194" s="204"/>
      <c r="G5194" s="204"/>
    </row>
    <row r="5195" spans="1:7" x14ac:dyDescent="0.2">
      <c r="A5195" s="204"/>
      <c r="C5195" s="204"/>
      <c r="E5195" s="204"/>
      <c r="F5195" s="204"/>
      <c r="G5195" s="204"/>
    </row>
    <row r="5196" spans="1:7" x14ac:dyDescent="0.2">
      <c r="A5196" s="204"/>
      <c r="C5196" s="204"/>
      <c r="E5196" s="204"/>
      <c r="F5196" s="204"/>
      <c r="G5196" s="204"/>
    </row>
    <row r="5197" spans="1:7" x14ac:dyDescent="0.2">
      <c r="A5197" s="204"/>
      <c r="C5197" s="204"/>
      <c r="E5197" s="204"/>
      <c r="F5197" s="204"/>
      <c r="G5197" s="204"/>
    </row>
    <row r="5198" spans="1:7" x14ac:dyDescent="0.2">
      <c r="A5198" s="204"/>
      <c r="C5198" s="204"/>
      <c r="E5198" s="204"/>
      <c r="F5198" s="204"/>
      <c r="G5198" s="204"/>
    </row>
    <row r="5199" spans="1:7" x14ac:dyDescent="0.2">
      <c r="A5199" s="204"/>
      <c r="C5199" s="204"/>
      <c r="E5199" s="204"/>
      <c r="F5199" s="204"/>
      <c r="G5199" s="204"/>
    </row>
    <row r="5200" spans="1:7" x14ac:dyDescent="0.2">
      <c r="A5200" s="204"/>
      <c r="C5200" s="204"/>
      <c r="E5200" s="204"/>
      <c r="F5200" s="204"/>
      <c r="G5200" s="204"/>
    </row>
    <row r="5201" spans="1:7" x14ac:dyDescent="0.2">
      <c r="A5201" s="204"/>
      <c r="C5201" s="204"/>
      <c r="E5201" s="204"/>
      <c r="F5201" s="204"/>
      <c r="G5201" s="204"/>
    </row>
    <row r="5202" spans="1:7" x14ac:dyDescent="0.2">
      <c r="A5202" s="204"/>
      <c r="C5202" s="204"/>
      <c r="E5202" s="204"/>
      <c r="F5202" s="204"/>
      <c r="G5202" s="204"/>
    </row>
    <row r="5203" spans="1:7" x14ac:dyDescent="0.2">
      <c r="A5203" s="204"/>
      <c r="C5203" s="204"/>
      <c r="E5203" s="204"/>
      <c r="F5203" s="204"/>
      <c r="G5203" s="204"/>
    </row>
    <row r="5204" spans="1:7" x14ac:dyDescent="0.2">
      <c r="A5204" s="204"/>
      <c r="C5204" s="204"/>
      <c r="E5204" s="204"/>
      <c r="F5204" s="204"/>
      <c r="G5204" s="204"/>
    </row>
    <row r="5205" spans="1:7" x14ac:dyDescent="0.2">
      <c r="A5205" s="204"/>
      <c r="C5205" s="204"/>
      <c r="E5205" s="204"/>
      <c r="F5205" s="204"/>
      <c r="G5205" s="204"/>
    </row>
    <row r="5206" spans="1:7" x14ac:dyDescent="0.2">
      <c r="A5206" s="204"/>
      <c r="C5206" s="204"/>
      <c r="E5206" s="204"/>
      <c r="F5206" s="204"/>
      <c r="G5206" s="204"/>
    </row>
    <row r="5207" spans="1:7" x14ac:dyDescent="0.2">
      <c r="A5207" s="204"/>
      <c r="C5207" s="204"/>
      <c r="E5207" s="204"/>
      <c r="F5207" s="204"/>
      <c r="G5207" s="204"/>
    </row>
    <row r="5208" spans="1:7" x14ac:dyDescent="0.2">
      <c r="A5208" s="204"/>
      <c r="C5208" s="204"/>
      <c r="E5208" s="204"/>
      <c r="F5208" s="204"/>
      <c r="G5208" s="204"/>
    </row>
    <row r="5209" spans="1:7" x14ac:dyDescent="0.2">
      <c r="A5209" s="204"/>
      <c r="C5209" s="204"/>
      <c r="E5209" s="204"/>
      <c r="F5209" s="204"/>
      <c r="G5209" s="204"/>
    </row>
    <row r="5210" spans="1:7" x14ac:dyDescent="0.2">
      <c r="A5210" s="204"/>
      <c r="C5210" s="204"/>
      <c r="E5210" s="204"/>
      <c r="F5210" s="204"/>
      <c r="G5210" s="204"/>
    </row>
    <row r="5211" spans="1:7" x14ac:dyDescent="0.2">
      <c r="A5211" s="204"/>
      <c r="C5211" s="204"/>
      <c r="E5211" s="204"/>
      <c r="F5211" s="204"/>
      <c r="G5211" s="204"/>
    </row>
    <row r="5212" spans="1:7" x14ac:dyDescent="0.2">
      <c r="A5212" s="204"/>
      <c r="C5212" s="204"/>
      <c r="E5212" s="204"/>
      <c r="F5212" s="204"/>
      <c r="G5212" s="204"/>
    </row>
    <row r="5213" spans="1:7" x14ac:dyDescent="0.2">
      <c r="A5213" s="204"/>
      <c r="C5213" s="204"/>
      <c r="E5213" s="204"/>
      <c r="F5213" s="204"/>
      <c r="G5213" s="204"/>
    </row>
    <row r="5214" spans="1:7" x14ac:dyDescent="0.2">
      <c r="A5214" s="204"/>
      <c r="C5214" s="204"/>
      <c r="E5214" s="204"/>
      <c r="F5214" s="204"/>
      <c r="G5214" s="204"/>
    </row>
    <row r="5215" spans="1:7" x14ac:dyDescent="0.2">
      <c r="A5215" s="204"/>
      <c r="C5215" s="204"/>
      <c r="E5215" s="204"/>
      <c r="F5215" s="204"/>
      <c r="G5215" s="204"/>
    </row>
    <row r="5216" spans="1:7" x14ac:dyDescent="0.2">
      <c r="A5216" s="204"/>
      <c r="C5216" s="204"/>
      <c r="E5216" s="204"/>
      <c r="F5216" s="204"/>
      <c r="G5216" s="204"/>
    </row>
    <row r="5217" spans="1:7" x14ac:dyDescent="0.2">
      <c r="A5217" s="204"/>
      <c r="C5217" s="204"/>
      <c r="E5217" s="204"/>
      <c r="F5217" s="204"/>
      <c r="G5217" s="204"/>
    </row>
    <row r="5218" spans="1:7" x14ac:dyDescent="0.2">
      <c r="A5218" s="204"/>
      <c r="C5218" s="204"/>
      <c r="E5218" s="204"/>
      <c r="F5218" s="204"/>
      <c r="G5218" s="204"/>
    </row>
    <row r="5219" spans="1:7" x14ac:dyDescent="0.2">
      <c r="A5219" s="204"/>
      <c r="C5219" s="204"/>
      <c r="E5219" s="204"/>
      <c r="F5219" s="204"/>
      <c r="G5219" s="204"/>
    </row>
    <row r="5220" spans="1:7" x14ac:dyDescent="0.2">
      <c r="A5220" s="204"/>
      <c r="C5220" s="204"/>
      <c r="E5220" s="204"/>
      <c r="F5220" s="204"/>
      <c r="G5220" s="204"/>
    </row>
    <row r="5221" spans="1:7" x14ac:dyDescent="0.2">
      <c r="A5221" s="204"/>
      <c r="C5221" s="204"/>
      <c r="E5221" s="204"/>
      <c r="F5221" s="204"/>
      <c r="G5221" s="204"/>
    </row>
    <row r="5222" spans="1:7" x14ac:dyDescent="0.2">
      <c r="A5222" s="204"/>
      <c r="C5222" s="204"/>
      <c r="E5222" s="204"/>
      <c r="F5222" s="204"/>
      <c r="G5222" s="204"/>
    </row>
    <row r="5223" spans="1:7" x14ac:dyDescent="0.2">
      <c r="A5223" s="204"/>
      <c r="C5223" s="204"/>
      <c r="E5223" s="204"/>
      <c r="F5223" s="204"/>
      <c r="G5223" s="204"/>
    </row>
    <row r="5224" spans="1:7" x14ac:dyDescent="0.2">
      <c r="A5224" s="204"/>
      <c r="C5224" s="204"/>
      <c r="E5224" s="204"/>
      <c r="F5224" s="204"/>
      <c r="G5224" s="204"/>
    </row>
    <row r="5225" spans="1:7" x14ac:dyDescent="0.2">
      <c r="A5225" s="204"/>
      <c r="C5225" s="204"/>
      <c r="E5225" s="204"/>
      <c r="F5225" s="204"/>
      <c r="G5225" s="204"/>
    </row>
    <row r="5226" spans="1:7" x14ac:dyDescent="0.2">
      <c r="A5226" s="204"/>
      <c r="C5226" s="204"/>
      <c r="E5226" s="204"/>
      <c r="F5226" s="204"/>
      <c r="G5226" s="204"/>
    </row>
    <row r="5227" spans="1:7" x14ac:dyDescent="0.2">
      <c r="A5227" s="204"/>
      <c r="C5227" s="204"/>
      <c r="E5227" s="204"/>
      <c r="F5227" s="204"/>
      <c r="G5227" s="204"/>
    </row>
    <row r="5228" spans="1:7" x14ac:dyDescent="0.2">
      <c r="A5228" s="204"/>
      <c r="C5228" s="204"/>
      <c r="E5228" s="204"/>
      <c r="F5228" s="204"/>
      <c r="G5228" s="204"/>
    </row>
    <row r="5229" spans="1:7" x14ac:dyDescent="0.2">
      <c r="A5229" s="204"/>
      <c r="C5229" s="204"/>
      <c r="E5229" s="204"/>
      <c r="F5229" s="204"/>
      <c r="G5229" s="204"/>
    </row>
    <row r="5230" spans="1:7" x14ac:dyDescent="0.2">
      <c r="A5230" s="204"/>
      <c r="C5230" s="204"/>
      <c r="E5230" s="204"/>
      <c r="F5230" s="204"/>
      <c r="G5230" s="204"/>
    </row>
    <row r="5231" spans="1:7" x14ac:dyDescent="0.2">
      <c r="A5231" s="204"/>
      <c r="C5231" s="204"/>
      <c r="E5231" s="204"/>
      <c r="F5231" s="204"/>
      <c r="G5231" s="204"/>
    </row>
    <row r="5232" spans="1:7" x14ac:dyDescent="0.2">
      <c r="A5232" s="204"/>
      <c r="C5232" s="204"/>
      <c r="E5232" s="204"/>
      <c r="F5232" s="204"/>
      <c r="G5232" s="204"/>
    </row>
    <row r="5233" spans="1:7" x14ac:dyDescent="0.2">
      <c r="A5233" s="204"/>
      <c r="C5233" s="204"/>
      <c r="E5233" s="204"/>
      <c r="F5233" s="204"/>
      <c r="G5233" s="204"/>
    </row>
    <row r="5234" spans="1:7" x14ac:dyDescent="0.2">
      <c r="A5234" s="204"/>
      <c r="C5234" s="204"/>
      <c r="E5234" s="204"/>
      <c r="F5234" s="204"/>
      <c r="G5234" s="204"/>
    </row>
    <row r="5235" spans="1:7" x14ac:dyDescent="0.2">
      <c r="A5235" s="204"/>
      <c r="C5235" s="204"/>
      <c r="E5235" s="204"/>
      <c r="F5235" s="204"/>
      <c r="G5235" s="204"/>
    </row>
    <row r="5236" spans="1:7" x14ac:dyDescent="0.2">
      <c r="A5236" s="204"/>
      <c r="C5236" s="204"/>
      <c r="E5236" s="204"/>
      <c r="F5236" s="204"/>
      <c r="G5236" s="204"/>
    </row>
    <row r="5237" spans="1:7" x14ac:dyDescent="0.2">
      <c r="A5237" s="204"/>
      <c r="C5237" s="204"/>
      <c r="E5237" s="204"/>
      <c r="F5237" s="204"/>
      <c r="G5237" s="204"/>
    </row>
    <row r="5238" spans="1:7" x14ac:dyDescent="0.2">
      <c r="A5238" s="204"/>
      <c r="C5238" s="204"/>
      <c r="E5238" s="204"/>
      <c r="F5238" s="204"/>
      <c r="G5238" s="204"/>
    </row>
    <row r="5239" spans="1:7" x14ac:dyDescent="0.2">
      <c r="A5239" s="204"/>
      <c r="C5239" s="204"/>
      <c r="E5239" s="204"/>
      <c r="F5239" s="204"/>
      <c r="G5239" s="204"/>
    </row>
    <row r="5240" spans="1:7" x14ac:dyDescent="0.2">
      <c r="A5240" s="204"/>
      <c r="C5240" s="204"/>
      <c r="E5240" s="204"/>
      <c r="F5240" s="204"/>
      <c r="G5240" s="204"/>
    </row>
    <row r="5241" spans="1:7" x14ac:dyDescent="0.2">
      <c r="A5241" s="204"/>
      <c r="C5241" s="204"/>
      <c r="E5241" s="204"/>
      <c r="F5241" s="204"/>
      <c r="G5241" s="204"/>
    </row>
    <row r="5242" spans="1:7" x14ac:dyDescent="0.2">
      <c r="A5242" s="204"/>
      <c r="C5242" s="204"/>
      <c r="E5242" s="204"/>
      <c r="F5242" s="204"/>
      <c r="G5242" s="204"/>
    </row>
    <row r="5243" spans="1:7" x14ac:dyDescent="0.2">
      <c r="A5243" s="204"/>
      <c r="C5243" s="204"/>
      <c r="E5243" s="204"/>
      <c r="F5243" s="204"/>
      <c r="G5243" s="204"/>
    </row>
    <row r="5244" spans="1:7" x14ac:dyDescent="0.2">
      <c r="A5244" s="204"/>
      <c r="C5244" s="204"/>
      <c r="E5244" s="204"/>
      <c r="F5244" s="204"/>
      <c r="G5244" s="204"/>
    </row>
    <row r="5245" spans="1:7" x14ac:dyDescent="0.2">
      <c r="A5245" s="204"/>
      <c r="C5245" s="204"/>
      <c r="E5245" s="204"/>
      <c r="F5245" s="204"/>
      <c r="G5245" s="204"/>
    </row>
    <row r="5246" spans="1:7" x14ac:dyDescent="0.2">
      <c r="A5246" s="204"/>
      <c r="C5246" s="204"/>
      <c r="E5246" s="204"/>
      <c r="F5246" s="204"/>
      <c r="G5246" s="204"/>
    </row>
    <row r="5247" spans="1:7" x14ac:dyDescent="0.2">
      <c r="A5247" s="204"/>
      <c r="C5247" s="204"/>
      <c r="E5247" s="204"/>
      <c r="F5247" s="204"/>
      <c r="G5247" s="204"/>
    </row>
    <row r="5248" spans="1:7" x14ac:dyDescent="0.2">
      <c r="A5248" s="204"/>
      <c r="C5248" s="204"/>
      <c r="E5248" s="204"/>
      <c r="F5248" s="204"/>
      <c r="G5248" s="204"/>
    </row>
    <row r="5249" spans="1:7" x14ac:dyDescent="0.2">
      <c r="A5249" s="204"/>
      <c r="C5249" s="204"/>
      <c r="E5249" s="204"/>
      <c r="F5249" s="204"/>
      <c r="G5249" s="204"/>
    </row>
    <row r="5250" spans="1:7" x14ac:dyDescent="0.2">
      <c r="A5250" s="204"/>
      <c r="C5250" s="204"/>
      <c r="E5250" s="204"/>
      <c r="F5250" s="204"/>
      <c r="G5250" s="204"/>
    </row>
    <row r="5251" spans="1:7" x14ac:dyDescent="0.2">
      <c r="A5251" s="204"/>
      <c r="C5251" s="204"/>
      <c r="E5251" s="204"/>
      <c r="F5251" s="204"/>
      <c r="G5251" s="204"/>
    </row>
    <row r="5252" spans="1:7" x14ac:dyDescent="0.2">
      <c r="A5252" s="204"/>
      <c r="C5252" s="204"/>
      <c r="E5252" s="204"/>
      <c r="F5252" s="204"/>
      <c r="G5252" s="204"/>
    </row>
    <row r="5253" spans="1:7" x14ac:dyDescent="0.2">
      <c r="A5253" s="204"/>
      <c r="C5253" s="204"/>
      <c r="E5253" s="204"/>
      <c r="F5253" s="204"/>
      <c r="G5253" s="204"/>
    </row>
    <row r="5254" spans="1:7" x14ac:dyDescent="0.2">
      <c r="A5254" s="204"/>
      <c r="C5254" s="204"/>
      <c r="E5254" s="204"/>
      <c r="F5254" s="204"/>
      <c r="G5254" s="204"/>
    </row>
    <row r="5255" spans="1:7" x14ac:dyDescent="0.2">
      <c r="A5255" s="204"/>
      <c r="C5255" s="204"/>
      <c r="E5255" s="204"/>
      <c r="F5255" s="204"/>
      <c r="G5255" s="204"/>
    </row>
    <row r="5256" spans="1:7" x14ac:dyDescent="0.2">
      <c r="A5256" s="204"/>
      <c r="C5256" s="204"/>
      <c r="E5256" s="204"/>
      <c r="F5256" s="204"/>
      <c r="G5256" s="204"/>
    </row>
    <row r="5257" spans="1:7" x14ac:dyDescent="0.2">
      <c r="A5257" s="204"/>
      <c r="C5257" s="204"/>
      <c r="E5257" s="204"/>
      <c r="F5257" s="204"/>
      <c r="G5257" s="204"/>
    </row>
    <row r="5258" spans="1:7" x14ac:dyDescent="0.2">
      <c r="A5258" s="204"/>
      <c r="C5258" s="204"/>
      <c r="E5258" s="204"/>
      <c r="F5258" s="204"/>
      <c r="G5258" s="204"/>
    </row>
    <row r="5259" spans="1:7" x14ac:dyDescent="0.2">
      <c r="A5259" s="204"/>
      <c r="C5259" s="204"/>
      <c r="E5259" s="204"/>
      <c r="F5259" s="204"/>
      <c r="G5259" s="204"/>
    </row>
    <row r="5260" spans="1:7" x14ac:dyDescent="0.2">
      <c r="A5260" s="204"/>
      <c r="C5260" s="204"/>
      <c r="E5260" s="204"/>
      <c r="F5260" s="204"/>
      <c r="G5260" s="204"/>
    </row>
    <row r="5261" spans="1:7" x14ac:dyDescent="0.2">
      <c r="A5261" s="204"/>
      <c r="C5261" s="204"/>
      <c r="E5261" s="204"/>
      <c r="F5261" s="204"/>
      <c r="G5261" s="204"/>
    </row>
    <row r="5262" spans="1:7" x14ac:dyDescent="0.2">
      <c r="A5262" s="204"/>
      <c r="C5262" s="204"/>
      <c r="E5262" s="204"/>
      <c r="F5262" s="204"/>
      <c r="G5262" s="204"/>
    </row>
    <row r="5263" spans="1:7" x14ac:dyDescent="0.2">
      <c r="A5263" s="204"/>
      <c r="C5263" s="204"/>
      <c r="E5263" s="204"/>
      <c r="F5263" s="204"/>
      <c r="G5263" s="204"/>
    </row>
    <row r="5264" spans="1:7" x14ac:dyDescent="0.2">
      <c r="A5264" s="204"/>
      <c r="C5264" s="204"/>
      <c r="E5264" s="204"/>
      <c r="F5264" s="204"/>
      <c r="G5264" s="204"/>
    </row>
    <row r="5265" spans="1:7" x14ac:dyDescent="0.2">
      <c r="A5265" s="204"/>
      <c r="C5265" s="204"/>
      <c r="E5265" s="204"/>
      <c r="F5265" s="204"/>
      <c r="G5265" s="204"/>
    </row>
    <row r="5266" spans="1:7" x14ac:dyDescent="0.2">
      <c r="A5266" s="204"/>
      <c r="C5266" s="204"/>
      <c r="E5266" s="204"/>
      <c r="F5266" s="204"/>
      <c r="G5266" s="204"/>
    </row>
    <row r="5267" spans="1:7" x14ac:dyDescent="0.2">
      <c r="A5267" s="204"/>
      <c r="C5267" s="204"/>
      <c r="E5267" s="204"/>
      <c r="F5267" s="204"/>
      <c r="G5267" s="204"/>
    </row>
    <row r="5268" spans="1:7" x14ac:dyDescent="0.2">
      <c r="A5268" s="204"/>
      <c r="C5268" s="204"/>
      <c r="E5268" s="204"/>
      <c r="F5268" s="204"/>
      <c r="G5268" s="204"/>
    </row>
    <row r="5269" spans="1:7" x14ac:dyDescent="0.2">
      <c r="A5269" s="204"/>
      <c r="C5269" s="204"/>
      <c r="E5269" s="204"/>
      <c r="F5269" s="204"/>
      <c r="G5269" s="204"/>
    </row>
    <row r="5270" spans="1:7" x14ac:dyDescent="0.2">
      <c r="A5270" s="204"/>
      <c r="C5270" s="204"/>
      <c r="E5270" s="204"/>
      <c r="F5270" s="204"/>
      <c r="G5270" s="204"/>
    </row>
    <row r="5271" spans="1:7" x14ac:dyDescent="0.2">
      <c r="A5271" s="204"/>
      <c r="C5271" s="204"/>
      <c r="E5271" s="204"/>
      <c r="F5271" s="204"/>
      <c r="G5271" s="204"/>
    </row>
    <row r="5272" spans="1:7" x14ac:dyDescent="0.2">
      <c r="A5272" s="204"/>
      <c r="C5272" s="204"/>
      <c r="E5272" s="204"/>
      <c r="F5272" s="204"/>
      <c r="G5272" s="204"/>
    </row>
    <row r="5273" spans="1:7" x14ac:dyDescent="0.2">
      <c r="A5273" s="204"/>
      <c r="C5273" s="204"/>
      <c r="E5273" s="204"/>
      <c r="F5273" s="204"/>
      <c r="G5273" s="204"/>
    </row>
    <row r="5274" spans="1:7" x14ac:dyDescent="0.2">
      <c r="A5274" s="204"/>
      <c r="C5274" s="204"/>
      <c r="E5274" s="204"/>
      <c r="F5274" s="204"/>
      <c r="G5274" s="204"/>
    </row>
    <row r="5275" spans="1:7" x14ac:dyDescent="0.2">
      <c r="A5275" s="204"/>
      <c r="C5275" s="204"/>
      <c r="E5275" s="204"/>
      <c r="F5275" s="204"/>
      <c r="G5275" s="204"/>
    </row>
    <row r="5276" spans="1:7" x14ac:dyDescent="0.2">
      <c r="A5276" s="204"/>
      <c r="C5276" s="204"/>
      <c r="E5276" s="204"/>
      <c r="F5276" s="204"/>
      <c r="G5276" s="204"/>
    </row>
    <row r="5277" spans="1:7" x14ac:dyDescent="0.2">
      <c r="A5277" s="204"/>
      <c r="C5277" s="204"/>
      <c r="E5277" s="204"/>
      <c r="F5277" s="204"/>
      <c r="G5277" s="204"/>
    </row>
    <row r="5278" spans="1:7" x14ac:dyDescent="0.2">
      <c r="A5278" s="204"/>
      <c r="C5278" s="204"/>
      <c r="E5278" s="204"/>
      <c r="F5278" s="204"/>
      <c r="G5278" s="204"/>
    </row>
    <row r="5279" spans="1:7" x14ac:dyDescent="0.2">
      <c r="A5279" s="204"/>
      <c r="C5279" s="204"/>
      <c r="E5279" s="204"/>
      <c r="F5279" s="204"/>
      <c r="G5279" s="204"/>
    </row>
    <row r="5280" spans="1:7" x14ac:dyDescent="0.2">
      <c r="A5280" s="204"/>
      <c r="C5280" s="204"/>
      <c r="E5280" s="204"/>
      <c r="F5280" s="204"/>
      <c r="G5280" s="204"/>
    </row>
    <row r="5281" spans="1:7" x14ac:dyDescent="0.2">
      <c r="A5281" s="204"/>
      <c r="C5281" s="204"/>
      <c r="E5281" s="204"/>
      <c r="F5281" s="204"/>
      <c r="G5281" s="204"/>
    </row>
    <row r="5282" spans="1:7" x14ac:dyDescent="0.2">
      <c r="A5282" s="204"/>
      <c r="C5282" s="204"/>
      <c r="E5282" s="204"/>
      <c r="F5282" s="204"/>
      <c r="G5282" s="204"/>
    </row>
    <row r="5283" spans="1:7" x14ac:dyDescent="0.2">
      <c r="A5283" s="204"/>
      <c r="C5283" s="204"/>
      <c r="E5283" s="204"/>
      <c r="F5283" s="204"/>
      <c r="G5283" s="204"/>
    </row>
    <row r="5284" spans="1:7" x14ac:dyDescent="0.2">
      <c r="A5284" s="204"/>
      <c r="C5284" s="204"/>
      <c r="E5284" s="204"/>
      <c r="F5284" s="204"/>
      <c r="G5284" s="204"/>
    </row>
    <row r="5285" spans="1:7" x14ac:dyDescent="0.2">
      <c r="A5285" s="204"/>
      <c r="C5285" s="204"/>
      <c r="E5285" s="204"/>
      <c r="F5285" s="204"/>
      <c r="G5285" s="204"/>
    </row>
    <row r="5286" spans="1:7" x14ac:dyDescent="0.2">
      <c r="A5286" s="204"/>
      <c r="C5286" s="204"/>
      <c r="E5286" s="204"/>
      <c r="F5286" s="204"/>
      <c r="G5286" s="204"/>
    </row>
    <row r="5287" spans="1:7" x14ac:dyDescent="0.2">
      <c r="A5287" s="204"/>
      <c r="C5287" s="204"/>
      <c r="E5287" s="204"/>
      <c r="F5287" s="204"/>
      <c r="G5287" s="204"/>
    </row>
    <row r="5288" spans="1:7" x14ac:dyDescent="0.2">
      <c r="A5288" s="204"/>
      <c r="C5288" s="204"/>
      <c r="E5288" s="204"/>
      <c r="F5288" s="204"/>
      <c r="G5288" s="204"/>
    </row>
    <row r="5289" spans="1:7" x14ac:dyDescent="0.2">
      <c r="A5289" s="204"/>
      <c r="C5289" s="204"/>
      <c r="E5289" s="204"/>
      <c r="F5289" s="204"/>
      <c r="G5289" s="204"/>
    </row>
    <row r="5290" spans="1:7" x14ac:dyDescent="0.2">
      <c r="A5290" s="204"/>
      <c r="C5290" s="204"/>
      <c r="E5290" s="204"/>
      <c r="F5290" s="204"/>
      <c r="G5290" s="204"/>
    </row>
    <row r="5291" spans="1:7" x14ac:dyDescent="0.2">
      <c r="A5291" s="204"/>
      <c r="C5291" s="204"/>
      <c r="E5291" s="204"/>
      <c r="F5291" s="204"/>
      <c r="G5291" s="204"/>
    </row>
    <row r="5292" spans="1:7" x14ac:dyDescent="0.2">
      <c r="A5292" s="204"/>
      <c r="C5292" s="204"/>
      <c r="E5292" s="204"/>
      <c r="F5292" s="204"/>
      <c r="G5292" s="204"/>
    </row>
    <row r="5293" spans="1:7" x14ac:dyDescent="0.2">
      <c r="A5293" s="204"/>
      <c r="C5293" s="204"/>
      <c r="E5293" s="204"/>
      <c r="F5293" s="204"/>
      <c r="G5293" s="204"/>
    </row>
    <row r="5294" spans="1:7" x14ac:dyDescent="0.2">
      <c r="A5294" s="204"/>
      <c r="C5294" s="204"/>
      <c r="E5294" s="204"/>
      <c r="F5294" s="204"/>
      <c r="G5294" s="204"/>
    </row>
    <row r="5295" spans="1:7" x14ac:dyDescent="0.2">
      <c r="A5295" s="204"/>
      <c r="C5295" s="204"/>
      <c r="E5295" s="204"/>
      <c r="F5295" s="204"/>
      <c r="G5295" s="204"/>
    </row>
    <row r="5296" spans="1:7" x14ac:dyDescent="0.2">
      <c r="A5296" s="204"/>
      <c r="C5296" s="204"/>
      <c r="E5296" s="204"/>
      <c r="F5296" s="204"/>
      <c r="G5296" s="204"/>
    </row>
    <row r="5297" spans="1:7" x14ac:dyDescent="0.2">
      <c r="A5297" s="204"/>
      <c r="C5297" s="204"/>
      <c r="E5297" s="204"/>
      <c r="F5297" s="204"/>
      <c r="G5297" s="204"/>
    </row>
    <row r="5298" spans="1:7" x14ac:dyDescent="0.2">
      <c r="A5298" s="204"/>
      <c r="C5298" s="204"/>
      <c r="E5298" s="204"/>
      <c r="F5298" s="204"/>
      <c r="G5298" s="204"/>
    </row>
    <row r="5299" spans="1:7" x14ac:dyDescent="0.2">
      <c r="A5299" s="204"/>
      <c r="C5299" s="204"/>
      <c r="E5299" s="204"/>
      <c r="F5299" s="204"/>
      <c r="G5299" s="204"/>
    </row>
    <row r="5300" spans="1:7" x14ac:dyDescent="0.2">
      <c r="A5300" s="204"/>
      <c r="C5300" s="204"/>
      <c r="E5300" s="204"/>
      <c r="F5300" s="204"/>
      <c r="G5300" s="204"/>
    </row>
    <row r="5301" spans="1:7" x14ac:dyDescent="0.2">
      <c r="A5301" s="204"/>
      <c r="C5301" s="204"/>
      <c r="E5301" s="204"/>
      <c r="F5301" s="204"/>
      <c r="G5301" s="204"/>
    </row>
    <row r="5302" spans="1:7" x14ac:dyDescent="0.2">
      <c r="A5302" s="204"/>
      <c r="C5302" s="204"/>
      <c r="E5302" s="204"/>
      <c r="F5302" s="204"/>
      <c r="G5302" s="204"/>
    </row>
    <row r="5303" spans="1:7" x14ac:dyDescent="0.2">
      <c r="A5303" s="204"/>
      <c r="C5303" s="204"/>
      <c r="E5303" s="204"/>
      <c r="F5303" s="204"/>
      <c r="G5303" s="204"/>
    </row>
    <row r="5304" spans="1:7" x14ac:dyDescent="0.2">
      <c r="A5304" s="204"/>
      <c r="C5304" s="204"/>
      <c r="E5304" s="204"/>
      <c r="F5304" s="204"/>
      <c r="G5304" s="204"/>
    </row>
    <row r="5305" spans="1:7" x14ac:dyDescent="0.2">
      <c r="A5305" s="204"/>
      <c r="C5305" s="204"/>
      <c r="E5305" s="204"/>
      <c r="F5305" s="204"/>
      <c r="G5305" s="204"/>
    </row>
    <row r="5306" spans="1:7" x14ac:dyDescent="0.2">
      <c r="A5306" s="204"/>
      <c r="C5306" s="204"/>
      <c r="E5306" s="204"/>
      <c r="F5306" s="204"/>
      <c r="G5306" s="204"/>
    </row>
    <row r="5307" spans="1:7" x14ac:dyDescent="0.2">
      <c r="A5307" s="204"/>
      <c r="C5307" s="204"/>
      <c r="E5307" s="204"/>
      <c r="F5307" s="204"/>
      <c r="G5307" s="204"/>
    </row>
    <row r="5308" spans="1:7" x14ac:dyDescent="0.2">
      <c r="A5308" s="204"/>
      <c r="C5308" s="204"/>
      <c r="E5308" s="204"/>
      <c r="F5308" s="204"/>
      <c r="G5308" s="204"/>
    </row>
    <row r="5309" spans="1:7" x14ac:dyDescent="0.2">
      <c r="A5309" s="204"/>
      <c r="C5309" s="204"/>
      <c r="E5309" s="204"/>
      <c r="F5309" s="204"/>
      <c r="G5309" s="204"/>
    </row>
    <row r="5310" spans="1:7" x14ac:dyDescent="0.2">
      <c r="A5310" s="204"/>
      <c r="C5310" s="204"/>
      <c r="E5310" s="204"/>
      <c r="F5310" s="204"/>
      <c r="G5310" s="204"/>
    </row>
    <row r="5311" spans="1:7" x14ac:dyDescent="0.2">
      <c r="A5311" s="204"/>
      <c r="C5311" s="204"/>
      <c r="E5311" s="204"/>
      <c r="F5311" s="204"/>
      <c r="G5311" s="204"/>
    </row>
    <row r="5312" spans="1:7" x14ac:dyDescent="0.2">
      <c r="A5312" s="204"/>
      <c r="C5312" s="204"/>
      <c r="E5312" s="204"/>
      <c r="F5312" s="204"/>
      <c r="G5312" s="204"/>
    </row>
    <row r="5313" spans="1:7" x14ac:dyDescent="0.2">
      <c r="A5313" s="204"/>
      <c r="C5313" s="204"/>
      <c r="E5313" s="204"/>
      <c r="F5313" s="204"/>
      <c r="G5313" s="204"/>
    </row>
    <row r="5314" spans="1:7" x14ac:dyDescent="0.2">
      <c r="A5314" s="204"/>
      <c r="C5314" s="204"/>
      <c r="E5314" s="204"/>
      <c r="F5314" s="204"/>
      <c r="G5314" s="204"/>
    </row>
    <row r="5315" spans="1:7" x14ac:dyDescent="0.2">
      <c r="A5315" s="204"/>
      <c r="C5315" s="204"/>
      <c r="E5315" s="204"/>
      <c r="F5315" s="204"/>
      <c r="G5315" s="204"/>
    </row>
    <row r="5316" spans="1:7" x14ac:dyDescent="0.2">
      <c r="A5316" s="204"/>
      <c r="C5316" s="204"/>
      <c r="E5316" s="204"/>
      <c r="F5316" s="204"/>
      <c r="G5316" s="204"/>
    </row>
    <row r="5317" spans="1:7" x14ac:dyDescent="0.2">
      <c r="A5317" s="204"/>
      <c r="C5317" s="204"/>
      <c r="E5317" s="204"/>
      <c r="F5317" s="204"/>
      <c r="G5317" s="204"/>
    </row>
    <row r="5318" spans="1:7" x14ac:dyDescent="0.2">
      <c r="A5318" s="204"/>
      <c r="C5318" s="204"/>
      <c r="E5318" s="204"/>
      <c r="F5318" s="204"/>
      <c r="G5318" s="204"/>
    </row>
    <row r="5319" spans="1:7" x14ac:dyDescent="0.2">
      <c r="A5319" s="204"/>
      <c r="C5319" s="204"/>
      <c r="E5319" s="204"/>
      <c r="F5319" s="204"/>
      <c r="G5319" s="204"/>
    </row>
    <row r="5320" spans="1:7" x14ac:dyDescent="0.2">
      <c r="A5320" s="204"/>
      <c r="C5320" s="204"/>
      <c r="E5320" s="204"/>
      <c r="F5320" s="204"/>
      <c r="G5320" s="204"/>
    </row>
    <row r="5321" spans="1:7" x14ac:dyDescent="0.2">
      <c r="A5321" s="204"/>
      <c r="C5321" s="204"/>
      <c r="E5321" s="204"/>
      <c r="F5321" s="204"/>
      <c r="G5321" s="204"/>
    </row>
    <row r="5322" spans="1:7" x14ac:dyDescent="0.2">
      <c r="A5322" s="204"/>
      <c r="C5322" s="204"/>
      <c r="E5322" s="204"/>
      <c r="F5322" s="204"/>
      <c r="G5322" s="204"/>
    </row>
    <row r="5323" spans="1:7" x14ac:dyDescent="0.2">
      <c r="A5323" s="204"/>
      <c r="C5323" s="204"/>
      <c r="E5323" s="204"/>
      <c r="F5323" s="204"/>
      <c r="G5323" s="204"/>
    </row>
    <row r="5324" spans="1:7" x14ac:dyDescent="0.2">
      <c r="A5324" s="204"/>
      <c r="C5324" s="204"/>
      <c r="E5324" s="204"/>
      <c r="F5324" s="204"/>
      <c r="G5324" s="204"/>
    </row>
    <row r="5325" spans="1:7" x14ac:dyDescent="0.2">
      <c r="A5325" s="204"/>
      <c r="C5325" s="204"/>
      <c r="E5325" s="204"/>
      <c r="F5325" s="204"/>
      <c r="G5325" s="204"/>
    </row>
    <row r="5326" spans="1:7" x14ac:dyDescent="0.2">
      <c r="A5326" s="204"/>
      <c r="C5326" s="204"/>
      <c r="E5326" s="204"/>
      <c r="F5326" s="204"/>
      <c r="G5326" s="204"/>
    </row>
    <row r="5327" spans="1:7" x14ac:dyDescent="0.2">
      <c r="A5327" s="204"/>
      <c r="C5327" s="204"/>
      <c r="E5327" s="204"/>
      <c r="F5327" s="204"/>
      <c r="G5327" s="204"/>
    </row>
    <row r="5328" spans="1:7" x14ac:dyDescent="0.2">
      <c r="A5328" s="204"/>
      <c r="C5328" s="204"/>
      <c r="E5328" s="204"/>
      <c r="F5328" s="204"/>
      <c r="G5328" s="204"/>
    </row>
    <row r="5329" spans="1:7" x14ac:dyDescent="0.2">
      <c r="A5329" s="204"/>
      <c r="C5329" s="204"/>
      <c r="E5329" s="204"/>
      <c r="F5329" s="204"/>
      <c r="G5329" s="204"/>
    </row>
    <row r="5330" spans="1:7" x14ac:dyDescent="0.2">
      <c r="A5330" s="204"/>
      <c r="C5330" s="204"/>
      <c r="E5330" s="204"/>
      <c r="F5330" s="204"/>
      <c r="G5330" s="204"/>
    </row>
    <row r="5331" spans="1:7" x14ac:dyDescent="0.2">
      <c r="A5331" s="204"/>
      <c r="C5331" s="204"/>
      <c r="E5331" s="204"/>
      <c r="F5331" s="204"/>
      <c r="G5331" s="204"/>
    </row>
    <row r="5332" spans="1:7" x14ac:dyDescent="0.2">
      <c r="A5332" s="204"/>
      <c r="C5332" s="204"/>
      <c r="E5332" s="204"/>
      <c r="F5332" s="204"/>
      <c r="G5332" s="204"/>
    </row>
    <row r="5333" spans="1:7" x14ac:dyDescent="0.2">
      <c r="A5333" s="204"/>
      <c r="C5333" s="204"/>
      <c r="E5333" s="204"/>
      <c r="F5333" s="204"/>
      <c r="G5333" s="204"/>
    </row>
    <row r="5334" spans="1:7" x14ac:dyDescent="0.2">
      <c r="A5334" s="204"/>
      <c r="C5334" s="204"/>
      <c r="E5334" s="204"/>
      <c r="F5334" s="204"/>
      <c r="G5334" s="204"/>
    </row>
    <row r="5335" spans="1:7" x14ac:dyDescent="0.2">
      <c r="A5335" s="204"/>
      <c r="C5335" s="204"/>
      <c r="E5335" s="204"/>
      <c r="F5335" s="204"/>
      <c r="G5335" s="204"/>
    </row>
    <row r="5336" spans="1:7" x14ac:dyDescent="0.2">
      <c r="A5336" s="204"/>
      <c r="C5336" s="204"/>
      <c r="E5336" s="204"/>
      <c r="F5336" s="204"/>
      <c r="G5336" s="204"/>
    </row>
    <row r="5337" spans="1:7" x14ac:dyDescent="0.2">
      <c r="A5337" s="204"/>
      <c r="C5337" s="204"/>
      <c r="E5337" s="204"/>
      <c r="F5337" s="204"/>
      <c r="G5337" s="204"/>
    </row>
    <row r="5338" spans="1:7" x14ac:dyDescent="0.2">
      <c r="A5338" s="204"/>
      <c r="C5338" s="204"/>
      <c r="E5338" s="204"/>
      <c r="F5338" s="204"/>
      <c r="G5338" s="204"/>
    </row>
    <row r="5339" spans="1:7" x14ac:dyDescent="0.2">
      <c r="A5339" s="204"/>
      <c r="C5339" s="204"/>
      <c r="E5339" s="204"/>
      <c r="F5339" s="204"/>
      <c r="G5339" s="204"/>
    </row>
    <row r="5340" spans="1:7" x14ac:dyDescent="0.2">
      <c r="A5340" s="204"/>
      <c r="C5340" s="204"/>
      <c r="E5340" s="204"/>
      <c r="F5340" s="204"/>
      <c r="G5340" s="204"/>
    </row>
    <row r="5341" spans="1:7" x14ac:dyDescent="0.2">
      <c r="A5341" s="204"/>
      <c r="C5341" s="204"/>
      <c r="E5341" s="204"/>
      <c r="F5341" s="204"/>
      <c r="G5341" s="204"/>
    </row>
    <row r="5342" spans="1:7" x14ac:dyDescent="0.2">
      <c r="A5342" s="204"/>
      <c r="C5342" s="204"/>
      <c r="E5342" s="204"/>
      <c r="F5342" s="204"/>
      <c r="G5342" s="204"/>
    </row>
    <row r="5343" spans="1:7" x14ac:dyDescent="0.2">
      <c r="A5343" s="204"/>
      <c r="C5343" s="204"/>
      <c r="E5343" s="204"/>
      <c r="F5343" s="204"/>
      <c r="G5343" s="204"/>
    </row>
    <row r="5344" spans="1:7" x14ac:dyDescent="0.2">
      <c r="A5344" s="204"/>
      <c r="C5344" s="204"/>
      <c r="E5344" s="204"/>
      <c r="F5344" s="204"/>
      <c r="G5344" s="204"/>
    </row>
    <row r="5345" spans="1:7" x14ac:dyDescent="0.2">
      <c r="A5345" s="204"/>
      <c r="C5345" s="204"/>
      <c r="E5345" s="204"/>
      <c r="F5345" s="204"/>
      <c r="G5345" s="204"/>
    </row>
    <row r="5346" spans="1:7" x14ac:dyDescent="0.2">
      <c r="A5346" s="204"/>
      <c r="C5346" s="204"/>
      <c r="E5346" s="204"/>
      <c r="F5346" s="204"/>
      <c r="G5346" s="204"/>
    </row>
    <row r="5347" spans="1:7" x14ac:dyDescent="0.2">
      <c r="A5347" s="204"/>
      <c r="C5347" s="204"/>
      <c r="E5347" s="204"/>
      <c r="F5347" s="204"/>
      <c r="G5347" s="204"/>
    </row>
    <row r="5348" spans="1:7" x14ac:dyDescent="0.2">
      <c r="A5348" s="204"/>
      <c r="C5348" s="204"/>
      <c r="E5348" s="204"/>
      <c r="F5348" s="204"/>
      <c r="G5348" s="204"/>
    </row>
    <row r="5349" spans="1:7" x14ac:dyDescent="0.2">
      <c r="A5349" s="204"/>
      <c r="C5349" s="204"/>
      <c r="E5349" s="204"/>
      <c r="F5349" s="204"/>
      <c r="G5349" s="204"/>
    </row>
    <row r="5350" spans="1:7" x14ac:dyDescent="0.2">
      <c r="A5350" s="204"/>
      <c r="C5350" s="204"/>
      <c r="E5350" s="204"/>
      <c r="F5350" s="204"/>
      <c r="G5350" s="204"/>
    </row>
    <row r="5351" spans="1:7" x14ac:dyDescent="0.2">
      <c r="A5351" s="204"/>
      <c r="C5351" s="204"/>
      <c r="E5351" s="204"/>
      <c r="F5351" s="204"/>
      <c r="G5351" s="204"/>
    </row>
    <row r="5352" spans="1:7" x14ac:dyDescent="0.2">
      <c r="A5352" s="204"/>
      <c r="C5352" s="204"/>
      <c r="E5352" s="204"/>
      <c r="F5352" s="204"/>
      <c r="G5352" s="204"/>
    </row>
    <row r="5353" spans="1:7" x14ac:dyDescent="0.2">
      <c r="A5353" s="204"/>
      <c r="C5353" s="204"/>
      <c r="E5353" s="204"/>
      <c r="F5353" s="204"/>
      <c r="G5353" s="204"/>
    </row>
    <row r="5354" spans="1:7" x14ac:dyDescent="0.2">
      <c r="A5354" s="204"/>
      <c r="C5354" s="204"/>
      <c r="E5354" s="204"/>
      <c r="F5354" s="204"/>
      <c r="G5354" s="204"/>
    </row>
    <row r="5355" spans="1:7" x14ac:dyDescent="0.2">
      <c r="A5355" s="204"/>
      <c r="C5355" s="204"/>
      <c r="E5355" s="204"/>
      <c r="F5355" s="204"/>
      <c r="G5355" s="204"/>
    </row>
    <row r="5356" spans="1:7" x14ac:dyDescent="0.2">
      <c r="A5356" s="204"/>
      <c r="C5356" s="204"/>
      <c r="E5356" s="204"/>
      <c r="F5356" s="204"/>
      <c r="G5356" s="204"/>
    </row>
    <row r="5357" spans="1:7" x14ac:dyDescent="0.2">
      <c r="A5357" s="204"/>
      <c r="C5357" s="204"/>
      <c r="E5357" s="204"/>
      <c r="F5357" s="204"/>
      <c r="G5357" s="204"/>
    </row>
    <row r="5358" spans="1:7" x14ac:dyDescent="0.2">
      <c r="A5358" s="204"/>
      <c r="C5358" s="204"/>
      <c r="E5358" s="204"/>
      <c r="F5358" s="204"/>
      <c r="G5358" s="204"/>
    </row>
    <row r="5359" spans="1:7" x14ac:dyDescent="0.2">
      <c r="A5359" s="204"/>
      <c r="C5359" s="204"/>
      <c r="E5359" s="204"/>
      <c r="F5359" s="204"/>
      <c r="G5359" s="204"/>
    </row>
    <row r="5360" spans="1:7" x14ac:dyDescent="0.2">
      <c r="A5360" s="204"/>
      <c r="C5360" s="204"/>
      <c r="E5360" s="204"/>
      <c r="F5360" s="204"/>
      <c r="G5360" s="204"/>
    </row>
    <row r="5361" spans="1:7" x14ac:dyDescent="0.2">
      <c r="A5361" s="204"/>
      <c r="C5361" s="204"/>
      <c r="E5361" s="204"/>
      <c r="F5361" s="204"/>
      <c r="G5361" s="204"/>
    </row>
    <row r="5362" spans="1:7" x14ac:dyDescent="0.2">
      <c r="A5362" s="204"/>
      <c r="C5362" s="204"/>
      <c r="E5362" s="204"/>
      <c r="F5362" s="204"/>
      <c r="G5362" s="204"/>
    </row>
    <row r="5363" spans="1:7" x14ac:dyDescent="0.2">
      <c r="A5363" s="204"/>
      <c r="C5363" s="204"/>
      <c r="E5363" s="204"/>
      <c r="F5363" s="204"/>
      <c r="G5363" s="204"/>
    </row>
    <row r="5364" spans="1:7" x14ac:dyDescent="0.2">
      <c r="A5364" s="204"/>
      <c r="C5364" s="204"/>
      <c r="E5364" s="204"/>
      <c r="F5364" s="204"/>
      <c r="G5364" s="204"/>
    </row>
    <row r="5365" spans="1:7" x14ac:dyDescent="0.2">
      <c r="A5365" s="204"/>
      <c r="C5365" s="204"/>
      <c r="E5365" s="204"/>
      <c r="F5365" s="204"/>
      <c r="G5365" s="204"/>
    </row>
    <row r="5366" spans="1:7" x14ac:dyDescent="0.2">
      <c r="A5366" s="204"/>
      <c r="C5366" s="204"/>
      <c r="E5366" s="204"/>
      <c r="F5366" s="204"/>
      <c r="G5366" s="204"/>
    </row>
    <row r="5367" spans="1:7" x14ac:dyDescent="0.2">
      <c r="A5367" s="204"/>
      <c r="C5367" s="204"/>
      <c r="E5367" s="204"/>
      <c r="F5367" s="204"/>
      <c r="G5367" s="204"/>
    </row>
    <row r="5368" spans="1:7" x14ac:dyDescent="0.2">
      <c r="A5368" s="204"/>
      <c r="C5368" s="204"/>
      <c r="E5368" s="204"/>
      <c r="F5368" s="204"/>
      <c r="G5368" s="204"/>
    </row>
    <row r="5369" spans="1:7" x14ac:dyDescent="0.2">
      <c r="A5369" s="204"/>
      <c r="C5369" s="204"/>
      <c r="E5369" s="204"/>
      <c r="F5369" s="204"/>
      <c r="G5369" s="204"/>
    </row>
    <row r="5370" spans="1:7" x14ac:dyDescent="0.2">
      <c r="A5370" s="204"/>
      <c r="C5370" s="204"/>
      <c r="E5370" s="204"/>
      <c r="F5370" s="204"/>
      <c r="G5370" s="204"/>
    </row>
    <row r="5371" spans="1:7" x14ac:dyDescent="0.2">
      <c r="A5371" s="204"/>
      <c r="C5371" s="204"/>
      <c r="E5371" s="204"/>
      <c r="F5371" s="204"/>
      <c r="G5371" s="204"/>
    </row>
    <row r="5372" spans="1:7" x14ac:dyDescent="0.2">
      <c r="A5372" s="204"/>
      <c r="C5372" s="204"/>
      <c r="E5372" s="204"/>
      <c r="F5372" s="204"/>
      <c r="G5372" s="204"/>
    </row>
    <row r="5373" spans="1:7" x14ac:dyDescent="0.2">
      <c r="A5373" s="204"/>
      <c r="C5373" s="204"/>
      <c r="E5373" s="204"/>
      <c r="F5373" s="204"/>
      <c r="G5373" s="204"/>
    </row>
    <row r="5374" spans="1:7" x14ac:dyDescent="0.2">
      <c r="A5374" s="204"/>
      <c r="C5374" s="204"/>
      <c r="E5374" s="204"/>
      <c r="F5374" s="204"/>
      <c r="G5374" s="204"/>
    </row>
    <row r="5375" spans="1:7" x14ac:dyDescent="0.2">
      <c r="A5375" s="204"/>
      <c r="C5375" s="204"/>
      <c r="E5375" s="204"/>
      <c r="F5375" s="204"/>
      <c r="G5375" s="204"/>
    </row>
    <row r="5376" spans="1:7" x14ac:dyDescent="0.2">
      <c r="A5376" s="204"/>
      <c r="C5376" s="204"/>
      <c r="E5376" s="204"/>
      <c r="F5376" s="204"/>
      <c r="G5376" s="204"/>
    </row>
    <row r="5377" spans="1:7" x14ac:dyDescent="0.2">
      <c r="A5377" s="204"/>
      <c r="C5377" s="204"/>
      <c r="E5377" s="204"/>
      <c r="F5377" s="204"/>
      <c r="G5377" s="204"/>
    </row>
    <row r="5378" spans="1:7" x14ac:dyDescent="0.2">
      <c r="A5378" s="204"/>
      <c r="C5378" s="204"/>
      <c r="E5378" s="204"/>
      <c r="F5378" s="204"/>
      <c r="G5378" s="204"/>
    </row>
    <row r="5379" spans="1:7" x14ac:dyDescent="0.2">
      <c r="A5379" s="204"/>
      <c r="C5379" s="204"/>
      <c r="E5379" s="204"/>
      <c r="F5379" s="204"/>
      <c r="G5379" s="204"/>
    </row>
    <row r="5380" spans="1:7" x14ac:dyDescent="0.2">
      <c r="A5380" s="204"/>
      <c r="C5380" s="204"/>
      <c r="E5380" s="204"/>
      <c r="F5380" s="204"/>
      <c r="G5380" s="204"/>
    </row>
    <row r="5381" spans="1:7" x14ac:dyDescent="0.2">
      <c r="A5381" s="204"/>
      <c r="C5381" s="204"/>
      <c r="E5381" s="204"/>
      <c r="F5381" s="204"/>
      <c r="G5381" s="204"/>
    </row>
    <row r="5382" spans="1:7" x14ac:dyDescent="0.2">
      <c r="A5382" s="204"/>
      <c r="C5382" s="204"/>
      <c r="E5382" s="204"/>
      <c r="F5382" s="204"/>
      <c r="G5382" s="204"/>
    </row>
    <row r="5383" spans="1:7" x14ac:dyDescent="0.2">
      <c r="A5383" s="204"/>
      <c r="C5383" s="204"/>
      <c r="E5383" s="204"/>
      <c r="F5383" s="204"/>
      <c r="G5383" s="204"/>
    </row>
    <row r="5384" spans="1:7" x14ac:dyDescent="0.2">
      <c r="A5384" s="204"/>
      <c r="C5384" s="204"/>
      <c r="E5384" s="204"/>
      <c r="F5384" s="204"/>
      <c r="G5384" s="204"/>
    </row>
    <row r="5385" spans="1:7" x14ac:dyDescent="0.2">
      <c r="A5385" s="204"/>
      <c r="C5385" s="204"/>
      <c r="E5385" s="204"/>
      <c r="F5385" s="204"/>
      <c r="G5385" s="204"/>
    </row>
    <row r="5386" spans="1:7" x14ac:dyDescent="0.2">
      <c r="A5386" s="204"/>
      <c r="C5386" s="204"/>
      <c r="E5386" s="204"/>
      <c r="F5386" s="204"/>
      <c r="G5386" s="204"/>
    </row>
    <row r="5387" spans="1:7" x14ac:dyDescent="0.2">
      <c r="A5387" s="204"/>
      <c r="C5387" s="204"/>
      <c r="E5387" s="204"/>
      <c r="F5387" s="204"/>
      <c r="G5387" s="204"/>
    </row>
    <row r="5388" spans="1:7" x14ac:dyDescent="0.2">
      <c r="A5388" s="204"/>
      <c r="C5388" s="204"/>
      <c r="E5388" s="204"/>
      <c r="F5388" s="204"/>
      <c r="G5388" s="204"/>
    </row>
    <row r="5389" spans="1:7" x14ac:dyDescent="0.2">
      <c r="A5389" s="204"/>
      <c r="C5389" s="204"/>
      <c r="E5389" s="204"/>
      <c r="F5389" s="204"/>
      <c r="G5389" s="204"/>
    </row>
    <row r="5390" spans="1:7" x14ac:dyDescent="0.2">
      <c r="A5390" s="204"/>
      <c r="C5390" s="204"/>
      <c r="E5390" s="204"/>
      <c r="F5390" s="204"/>
      <c r="G5390" s="204"/>
    </row>
    <row r="5391" spans="1:7" x14ac:dyDescent="0.2">
      <c r="A5391" s="204"/>
      <c r="C5391" s="204"/>
      <c r="E5391" s="204"/>
      <c r="F5391" s="204"/>
      <c r="G5391" s="204"/>
    </row>
    <row r="5392" spans="1:7" x14ac:dyDescent="0.2">
      <c r="A5392" s="204"/>
      <c r="C5392" s="204"/>
      <c r="E5392" s="204"/>
      <c r="F5392" s="204"/>
      <c r="G5392" s="204"/>
    </row>
    <row r="5393" spans="1:7" x14ac:dyDescent="0.2">
      <c r="A5393" s="204"/>
      <c r="C5393" s="204"/>
      <c r="E5393" s="204"/>
      <c r="F5393" s="204"/>
      <c r="G5393" s="204"/>
    </row>
    <row r="5394" spans="1:7" x14ac:dyDescent="0.2">
      <c r="A5394" s="204"/>
      <c r="C5394" s="204"/>
      <c r="E5394" s="204"/>
      <c r="F5394" s="204"/>
      <c r="G5394" s="204"/>
    </row>
    <row r="5395" spans="1:7" x14ac:dyDescent="0.2">
      <c r="A5395" s="204"/>
      <c r="C5395" s="204"/>
      <c r="E5395" s="204"/>
      <c r="F5395" s="204"/>
      <c r="G5395" s="204"/>
    </row>
    <row r="5396" spans="1:7" x14ac:dyDescent="0.2">
      <c r="A5396" s="204"/>
      <c r="C5396" s="204"/>
      <c r="E5396" s="204"/>
      <c r="F5396" s="204"/>
      <c r="G5396" s="204"/>
    </row>
    <row r="5397" spans="1:7" x14ac:dyDescent="0.2">
      <c r="A5397" s="204"/>
      <c r="C5397" s="204"/>
      <c r="E5397" s="204"/>
      <c r="F5397" s="204"/>
      <c r="G5397" s="204"/>
    </row>
    <row r="5398" spans="1:7" x14ac:dyDescent="0.2">
      <c r="A5398" s="204"/>
      <c r="C5398" s="204"/>
      <c r="E5398" s="204"/>
      <c r="F5398" s="204"/>
      <c r="G5398" s="204"/>
    </row>
    <row r="5399" spans="1:7" x14ac:dyDescent="0.2">
      <c r="A5399" s="204"/>
      <c r="C5399" s="204"/>
      <c r="E5399" s="204"/>
      <c r="F5399" s="204"/>
      <c r="G5399" s="204"/>
    </row>
    <row r="5400" spans="1:7" x14ac:dyDescent="0.2">
      <c r="A5400" s="204"/>
      <c r="C5400" s="204"/>
      <c r="E5400" s="204"/>
      <c r="F5400" s="204"/>
      <c r="G5400" s="204"/>
    </row>
    <row r="5401" spans="1:7" x14ac:dyDescent="0.2">
      <c r="A5401" s="204"/>
      <c r="C5401" s="204"/>
      <c r="E5401" s="204"/>
      <c r="F5401" s="204"/>
      <c r="G5401" s="204"/>
    </row>
    <row r="5402" spans="1:7" x14ac:dyDescent="0.2">
      <c r="A5402" s="204"/>
      <c r="C5402" s="204"/>
      <c r="E5402" s="204"/>
      <c r="F5402" s="204"/>
      <c r="G5402" s="204"/>
    </row>
    <row r="5403" spans="1:7" x14ac:dyDescent="0.2">
      <c r="A5403" s="204"/>
      <c r="C5403" s="204"/>
      <c r="E5403" s="204"/>
      <c r="F5403" s="204"/>
      <c r="G5403" s="204"/>
    </row>
    <row r="5404" spans="1:7" x14ac:dyDescent="0.2">
      <c r="A5404" s="204"/>
      <c r="C5404" s="204"/>
      <c r="E5404" s="204"/>
      <c r="F5404" s="204"/>
      <c r="G5404" s="204"/>
    </row>
    <row r="5405" spans="1:7" x14ac:dyDescent="0.2">
      <c r="A5405" s="204"/>
      <c r="C5405" s="204"/>
      <c r="E5405" s="204"/>
      <c r="F5405" s="204"/>
      <c r="G5405" s="204"/>
    </row>
    <row r="5406" spans="1:7" x14ac:dyDescent="0.2">
      <c r="A5406" s="204"/>
      <c r="C5406" s="204"/>
      <c r="E5406" s="204"/>
      <c r="F5406" s="204"/>
      <c r="G5406" s="204"/>
    </row>
    <row r="5407" spans="1:7" x14ac:dyDescent="0.2">
      <c r="A5407" s="204"/>
      <c r="C5407" s="204"/>
      <c r="E5407" s="204"/>
      <c r="F5407" s="204"/>
      <c r="G5407" s="204"/>
    </row>
    <row r="5408" spans="1:7" x14ac:dyDescent="0.2">
      <c r="A5408" s="204"/>
      <c r="C5408" s="204"/>
      <c r="E5408" s="204"/>
      <c r="F5408" s="204"/>
      <c r="G5408" s="204"/>
    </row>
    <row r="5409" spans="1:7" x14ac:dyDescent="0.2">
      <c r="A5409" s="204"/>
      <c r="C5409" s="204"/>
      <c r="E5409" s="204"/>
      <c r="F5409" s="204"/>
      <c r="G5409" s="204"/>
    </row>
    <row r="5410" spans="1:7" x14ac:dyDescent="0.2">
      <c r="A5410" s="204"/>
      <c r="C5410" s="204"/>
      <c r="E5410" s="204"/>
      <c r="F5410" s="204"/>
      <c r="G5410" s="204"/>
    </row>
    <row r="5411" spans="1:7" x14ac:dyDescent="0.2">
      <c r="A5411" s="204"/>
      <c r="C5411" s="204"/>
      <c r="E5411" s="204"/>
      <c r="F5411" s="204"/>
      <c r="G5411" s="204"/>
    </row>
    <row r="5412" spans="1:7" x14ac:dyDescent="0.2">
      <c r="A5412" s="204"/>
      <c r="C5412" s="204"/>
      <c r="E5412" s="204"/>
      <c r="F5412" s="204"/>
      <c r="G5412" s="204"/>
    </row>
    <row r="5413" spans="1:7" x14ac:dyDescent="0.2">
      <c r="A5413" s="204"/>
      <c r="C5413" s="204"/>
      <c r="E5413" s="204"/>
      <c r="F5413" s="204"/>
      <c r="G5413" s="204"/>
    </row>
    <row r="5414" spans="1:7" x14ac:dyDescent="0.2">
      <c r="A5414" s="204"/>
      <c r="C5414" s="204"/>
      <c r="E5414" s="204"/>
      <c r="F5414" s="204"/>
      <c r="G5414" s="204"/>
    </row>
    <row r="5415" spans="1:7" x14ac:dyDescent="0.2">
      <c r="A5415" s="204"/>
      <c r="C5415" s="204"/>
      <c r="E5415" s="204"/>
      <c r="F5415" s="204"/>
      <c r="G5415" s="204"/>
    </row>
    <row r="5416" spans="1:7" x14ac:dyDescent="0.2">
      <c r="A5416" s="204"/>
      <c r="C5416" s="204"/>
      <c r="E5416" s="204"/>
      <c r="F5416" s="204"/>
      <c r="G5416" s="204"/>
    </row>
    <row r="5417" spans="1:7" x14ac:dyDescent="0.2">
      <c r="A5417" s="204"/>
      <c r="C5417" s="204"/>
      <c r="E5417" s="204"/>
      <c r="F5417" s="204"/>
      <c r="G5417" s="204"/>
    </row>
    <row r="5418" spans="1:7" x14ac:dyDescent="0.2">
      <c r="A5418" s="204"/>
      <c r="C5418" s="204"/>
      <c r="E5418" s="204"/>
      <c r="F5418" s="204"/>
      <c r="G5418" s="204"/>
    </row>
    <row r="5419" spans="1:7" x14ac:dyDescent="0.2">
      <c r="A5419" s="204"/>
      <c r="C5419" s="204"/>
      <c r="E5419" s="204"/>
      <c r="F5419" s="204"/>
      <c r="G5419" s="204"/>
    </row>
    <row r="5420" spans="1:7" x14ac:dyDescent="0.2">
      <c r="A5420" s="204"/>
      <c r="C5420" s="204"/>
      <c r="E5420" s="204"/>
      <c r="F5420" s="204"/>
      <c r="G5420" s="204"/>
    </row>
    <row r="5421" spans="1:7" x14ac:dyDescent="0.2">
      <c r="A5421" s="204"/>
      <c r="C5421" s="204"/>
      <c r="E5421" s="204"/>
      <c r="F5421" s="204"/>
      <c r="G5421" s="204"/>
    </row>
    <row r="5422" spans="1:7" x14ac:dyDescent="0.2">
      <c r="A5422" s="204"/>
      <c r="C5422" s="204"/>
      <c r="E5422" s="204"/>
      <c r="F5422" s="204"/>
      <c r="G5422" s="204"/>
    </row>
    <row r="5423" spans="1:7" x14ac:dyDescent="0.2">
      <c r="A5423" s="204"/>
      <c r="C5423" s="204"/>
      <c r="E5423" s="204"/>
      <c r="F5423" s="204"/>
      <c r="G5423" s="204"/>
    </row>
    <row r="5424" spans="1:7" x14ac:dyDescent="0.2">
      <c r="A5424" s="204"/>
      <c r="C5424" s="204"/>
      <c r="E5424" s="204"/>
      <c r="F5424" s="204"/>
      <c r="G5424" s="204"/>
    </row>
    <row r="5425" spans="1:7" x14ac:dyDescent="0.2">
      <c r="A5425" s="204"/>
      <c r="C5425" s="204"/>
      <c r="E5425" s="204"/>
      <c r="F5425" s="204"/>
      <c r="G5425" s="204"/>
    </row>
    <row r="5426" spans="1:7" x14ac:dyDescent="0.2">
      <c r="A5426" s="204"/>
      <c r="C5426" s="204"/>
      <c r="E5426" s="204"/>
      <c r="F5426" s="204"/>
      <c r="G5426" s="204"/>
    </row>
    <row r="5427" spans="1:7" x14ac:dyDescent="0.2">
      <c r="A5427" s="204"/>
      <c r="C5427" s="204"/>
      <c r="E5427" s="204"/>
      <c r="F5427" s="204"/>
      <c r="G5427" s="204"/>
    </row>
    <row r="5428" spans="1:7" x14ac:dyDescent="0.2">
      <c r="A5428" s="204"/>
      <c r="C5428" s="204"/>
      <c r="E5428" s="204"/>
      <c r="F5428" s="204"/>
      <c r="G5428" s="204"/>
    </row>
    <row r="5429" spans="1:7" x14ac:dyDescent="0.2">
      <c r="A5429" s="204"/>
      <c r="C5429" s="204"/>
      <c r="E5429" s="204"/>
      <c r="F5429" s="204"/>
      <c r="G5429" s="204"/>
    </row>
    <row r="5430" spans="1:7" x14ac:dyDescent="0.2">
      <c r="A5430" s="204"/>
      <c r="C5430" s="204"/>
      <c r="E5430" s="204"/>
      <c r="F5430" s="204"/>
      <c r="G5430" s="204"/>
    </row>
    <row r="5431" spans="1:7" x14ac:dyDescent="0.2">
      <c r="A5431" s="204"/>
      <c r="C5431" s="204"/>
      <c r="E5431" s="204"/>
      <c r="F5431" s="204"/>
      <c r="G5431" s="204"/>
    </row>
    <row r="5432" spans="1:7" x14ac:dyDescent="0.2">
      <c r="A5432" s="204"/>
      <c r="C5432" s="204"/>
      <c r="E5432" s="204"/>
      <c r="F5432" s="204"/>
      <c r="G5432" s="204"/>
    </row>
    <row r="5433" spans="1:7" x14ac:dyDescent="0.2">
      <c r="A5433" s="204"/>
      <c r="C5433" s="204"/>
      <c r="E5433" s="204"/>
      <c r="F5433" s="204"/>
      <c r="G5433" s="204"/>
    </row>
    <row r="5434" spans="1:7" x14ac:dyDescent="0.2">
      <c r="A5434" s="204"/>
      <c r="C5434" s="204"/>
      <c r="E5434" s="204"/>
      <c r="F5434" s="204"/>
      <c r="G5434" s="204"/>
    </row>
    <row r="5435" spans="1:7" x14ac:dyDescent="0.2">
      <c r="A5435" s="204"/>
      <c r="C5435" s="204"/>
      <c r="E5435" s="204"/>
      <c r="F5435" s="204"/>
      <c r="G5435" s="204"/>
    </row>
    <row r="5436" spans="1:7" x14ac:dyDescent="0.2">
      <c r="A5436" s="204"/>
      <c r="C5436" s="204"/>
      <c r="E5436" s="204"/>
      <c r="F5436" s="204"/>
      <c r="G5436" s="204"/>
    </row>
    <row r="5437" spans="1:7" x14ac:dyDescent="0.2">
      <c r="A5437" s="204"/>
      <c r="C5437" s="204"/>
      <c r="E5437" s="204"/>
      <c r="F5437" s="204"/>
      <c r="G5437" s="204"/>
    </row>
    <row r="5438" spans="1:7" x14ac:dyDescent="0.2">
      <c r="A5438" s="204"/>
      <c r="C5438" s="204"/>
      <c r="E5438" s="204"/>
      <c r="F5438" s="204"/>
      <c r="G5438" s="204"/>
    </row>
    <row r="5439" spans="1:7" x14ac:dyDescent="0.2">
      <c r="A5439" s="204"/>
      <c r="C5439" s="204"/>
      <c r="E5439" s="204"/>
      <c r="F5439" s="204"/>
      <c r="G5439" s="204"/>
    </row>
    <row r="5440" spans="1:7" x14ac:dyDescent="0.2">
      <c r="A5440" s="204"/>
      <c r="C5440" s="204"/>
      <c r="E5440" s="204"/>
      <c r="F5440" s="204"/>
      <c r="G5440" s="204"/>
    </row>
    <row r="5441" spans="1:7" x14ac:dyDescent="0.2">
      <c r="A5441" s="204"/>
      <c r="C5441" s="204"/>
      <c r="E5441" s="204"/>
      <c r="F5441" s="204"/>
      <c r="G5441" s="204"/>
    </row>
    <row r="5442" spans="1:7" x14ac:dyDescent="0.2">
      <c r="A5442" s="204"/>
      <c r="C5442" s="204"/>
      <c r="E5442" s="204"/>
      <c r="F5442" s="204"/>
      <c r="G5442" s="204"/>
    </row>
    <row r="5443" spans="1:7" x14ac:dyDescent="0.2">
      <c r="A5443" s="204"/>
      <c r="C5443" s="204"/>
      <c r="E5443" s="204"/>
      <c r="F5443" s="204"/>
      <c r="G5443" s="204"/>
    </row>
    <row r="5444" spans="1:7" x14ac:dyDescent="0.2">
      <c r="A5444" s="204"/>
      <c r="C5444" s="204"/>
      <c r="E5444" s="204"/>
      <c r="F5444" s="204"/>
      <c r="G5444" s="204"/>
    </row>
    <row r="5445" spans="1:7" x14ac:dyDescent="0.2">
      <c r="A5445" s="204"/>
      <c r="C5445" s="204"/>
      <c r="E5445" s="204"/>
      <c r="F5445" s="204"/>
      <c r="G5445" s="204"/>
    </row>
    <row r="5446" spans="1:7" x14ac:dyDescent="0.2">
      <c r="A5446" s="204"/>
      <c r="C5446" s="204"/>
      <c r="E5446" s="204"/>
      <c r="F5446" s="204"/>
      <c r="G5446" s="204"/>
    </row>
    <row r="5447" spans="1:7" x14ac:dyDescent="0.2">
      <c r="A5447" s="204"/>
      <c r="C5447" s="204"/>
      <c r="E5447" s="204"/>
      <c r="F5447" s="204"/>
      <c r="G5447" s="204"/>
    </row>
    <row r="5448" spans="1:7" x14ac:dyDescent="0.2">
      <c r="A5448" s="204"/>
      <c r="C5448" s="204"/>
      <c r="E5448" s="204"/>
      <c r="F5448" s="204"/>
      <c r="G5448" s="204"/>
    </row>
    <row r="5449" spans="1:7" x14ac:dyDescent="0.2">
      <c r="A5449" s="204"/>
      <c r="C5449" s="204"/>
      <c r="E5449" s="204"/>
      <c r="F5449" s="204"/>
      <c r="G5449" s="204"/>
    </row>
    <row r="5450" spans="1:7" x14ac:dyDescent="0.2">
      <c r="A5450" s="204"/>
      <c r="C5450" s="204"/>
      <c r="E5450" s="204"/>
      <c r="F5450" s="204"/>
      <c r="G5450" s="204"/>
    </row>
    <row r="5451" spans="1:7" x14ac:dyDescent="0.2">
      <c r="A5451" s="204"/>
      <c r="C5451" s="204"/>
      <c r="E5451" s="204"/>
      <c r="F5451" s="204"/>
      <c r="G5451" s="204"/>
    </row>
    <row r="5452" spans="1:7" x14ac:dyDescent="0.2">
      <c r="A5452" s="204"/>
      <c r="C5452" s="204"/>
      <c r="E5452" s="204"/>
      <c r="F5452" s="204"/>
      <c r="G5452" s="204"/>
    </row>
    <row r="5453" spans="1:7" x14ac:dyDescent="0.2">
      <c r="A5453" s="204"/>
      <c r="C5453" s="204"/>
      <c r="E5453" s="204"/>
      <c r="F5453" s="204"/>
      <c r="G5453" s="204"/>
    </row>
    <row r="5454" spans="1:7" x14ac:dyDescent="0.2">
      <c r="A5454" s="204"/>
      <c r="C5454" s="204"/>
      <c r="E5454" s="204"/>
      <c r="F5454" s="204"/>
      <c r="G5454" s="204"/>
    </row>
    <row r="5455" spans="1:7" x14ac:dyDescent="0.2">
      <c r="A5455" s="204"/>
      <c r="C5455" s="204"/>
      <c r="E5455" s="204"/>
      <c r="F5455" s="204"/>
      <c r="G5455" s="204"/>
    </row>
    <row r="5456" spans="1:7" x14ac:dyDescent="0.2">
      <c r="A5456" s="204"/>
      <c r="C5456" s="204"/>
      <c r="E5456" s="204"/>
      <c r="F5456" s="204"/>
      <c r="G5456" s="204"/>
    </row>
    <row r="5457" spans="1:7" x14ac:dyDescent="0.2">
      <c r="A5457" s="204"/>
      <c r="C5457" s="204"/>
      <c r="E5457" s="204"/>
      <c r="F5457" s="204"/>
      <c r="G5457" s="204"/>
    </row>
    <row r="5458" spans="1:7" x14ac:dyDescent="0.2">
      <c r="A5458" s="204"/>
      <c r="C5458" s="204"/>
      <c r="E5458" s="204"/>
      <c r="F5458" s="204"/>
      <c r="G5458" s="204"/>
    </row>
    <row r="5459" spans="1:7" x14ac:dyDescent="0.2">
      <c r="A5459" s="204"/>
      <c r="C5459" s="204"/>
      <c r="E5459" s="204"/>
      <c r="F5459" s="204"/>
      <c r="G5459" s="204"/>
    </row>
    <row r="5460" spans="1:7" x14ac:dyDescent="0.2">
      <c r="A5460" s="204"/>
      <c r="C5460" s="204"/>
      <c r="E5460" s="204"/>
      <c r="F5460" s="204"/>
      <c r="G5460" s="204"/>
    </row>
    <row r="5461" spans="1:7" x14ac:dyDescent="0.2">
      <c r="A5461" s="204"/>
      <c r="C5461" s="204"/>
      <c r="E5461" s="204"/>
      <c r="F5461" s="204"/>
      <c r="G5461" s="204"/>
    </row>
    <row r="5462" spans="1:7" x14ac:dyDescent="0.2">
      <c r="A5462" s="204"/>
      <c r="C5462" s="204"/>
      <c r="E5462" s="204"/>
      <c r="F5462" s="204"/>
      <c r="G5462" s="204"/>
    </row>
    <row r="5463" spans="1:7" x14ac:dyDescent="0.2">
      <c r="A5463" s="204"/>
      <c r="C5463" s="204"/>
      <c r="E5463" s="204"/>
      <c r="F5463" s="204"/>
      <c r="G5463" s="204"/>
    </row>
    <row r="5464" spans="1:7" x14ac:dyDescent="0.2">
      <c r="A5464" s="204"/>
      <c r="C5464" s="204"/>
      <c r="E5464" s="204"/>
      <c r="F5464" s="204"/>
      <c r="G5464" s="204"/>
    </row>
    <row r="5465" spans="1:7" x14ac:dyDescent="0.2">
      <c r="A5465" s="204"/>
      <c r="C5465" s="204"/>
      <c r="E5465" s="204"/>
      <c r="F5465" s="204"/>
      <c r="G5465" s="204"/>
    </row>
    <row r="5466" spans="1:7" x14ac:dyDescent="0.2">
      <c r="A5466" s="204"/>
      <c r="C5466" s="204"/>
      <c r="E5466" s="204"/>
      <c r="F5466" s="204"/>
      <c r="G5466" s="204"/>
    </row>
    <row r="5467" spans="1:7" x14ac:dyDescent="0.2">
      <c r="A5467" s="204"/>
      <c r="C5467" s="204"/>
      <c r="E5467" s="204"/>
      <c r="F5467" s="204"/>
      <c r="G5467" s="204"/>
    </row>
    <row r="5468" spans="1:7" x14ac:dyDescent="0.2">
      <c r="A5468" s="204"/>
      <c r="C5468" s="204"/>
      <c r="E5468" s="204"/>
      <c r="F5468" s="204"/>
      <c r="G5468" s="204"/>
    </row>
    <row r="5469" spans="1:7" x14ac:dyDescent="0.2">
      <c r="A5469" s="204"/>
      <c r="C5469" s="204"/>
      <c r="E5469" s="204"/>
      <c r="F5469" s="204"/>
      <c r="G5469" s="204"/>
    </row>
    <row r="5470" spans="1:7" x14ac:dyDescent="0.2">
      <c r="A5470" s="204"/>
      <c r="C5470" s="204"/>
      <c r="E5470" s="204"/>
      <c r="F5470" s="204"/>
      <c r="G5470" s="204"/>
    </row>
    <row r="5471" spans="1:7" x14ac:dyDescent="0.2">
      <c r="A5471" s="204"/>
      <c r="C5471" s="204"/>
      <c r="E5471" s="204"/>
      <c r="F5471" s="204"/>
      <c r="G5471" s="204"/>
    </row>
    <row r="5472" spans="1:7" x14ac:dyDescent="0.2">
      <c r="A5472" s="204"/>
      <c r="C5472" s="204"/>
      <c r="E5472" s="204"/>
      <c r="F5472" s="204"/>
      <c r="G5472" s="204"/>
    </row>
    <row r="5473" spans="1:7" x14ac:dyDescent="0.2">
      <c r="A5473" s="204"/>
      <c r="C5473" s="204"/>
      <c r="E5473" s="204"/>
      <c r="F5473" s="204"/>
      <c r="G5473" s="204"/>
    </row>
    <row r="5474" spans="1:7" x14ac:dyDescent="0.2">
      <c r="A5474" s="204"/>
      <c r="C5474" s="204"/>
      <c r="E5474" s="204"/>
      <c r="F5474" s="204"/>
      <c r="G5474" s="204"/>
    </row>
    <row r="5475" spans="1:7" x14ac:dyDescent="0.2">
      <c r="A5475" s="204"/>
      <c r="C5475" s="204"/>
      <c r="E5475" s="204"/>
      <c r="F5475" s="204"/>
      <c r="G5475" s="204"/>
    </row>
    <row r="5476" spans="1:7" x14ac:dyDescent="0.2">
      <c r="A5476" s="204"/>
      <c r="C5476" s="204"/>
      <c r="E5476" s="204"/>
      <c r="F5476" s="204"/>
      <c r="G5476" s="204"/>
    </row>
    <row r="5477" spans="1:7" x14ac:dyDescent="0.2">
      <c r="A5477" s="204"/>
      <c r="C5477" s="204"/>
      <c r="E5477" s="204"/>
      <c r="F5477" s="204"/>
      <c r="G5477" s="204"/>
    </row>
    <row r="5478" spans="1:7" x14ac:dyDescent="0.2">
      <c r="A5478" s="204"/>
      <c r="C5478" s="204"/>
      <c r="E5478" s="204"/>
      <c r="F5478" s="204"/>
      <c r="G5478" s="204"/>
    </row>
    <row r="5479" spans="1:7" x14ac:dyDescent="0.2">
      <c r="A5479" s="204"/>
      <c r="C5479" s="204"/>
      <c r="E5479" s="204"/>
      <c r="F5479" s="204"/>
      <c r="G5479" s="204"/>
    </row>
    <row r="5480" spans="1:7" x14ac:dyDescent="0.2">
      <c r="A5480" s="204"/>
      <c r="C5480" s="204"/>
      <c r="E5480" s="204"/>
      <c r="F5480" s="204"/>
      <c r="G5480" s="204"/>
    </row>
    <row r="5481" spans="1:7" x14ac:dyDescent="0.2">
      <c r="A5481" s="204"/>
      <c r="C5481" s="204"/>
      <c r="E5481" s="204"/>
      <c r="F5481" s="204"/>
      <c r="G5481" s="204"/>
    </row>
    <row r="5482" spans="1:7" x14ac:dyDescent="0.2">
      <c r="A5482" s="204"/>
      <c r="C5482" s="204"/>
      <c r="E5482" s="204"/>
      <c r="F5482" s="204"/>
      <c r="G5482" s="204"/>
    </row>
    <row r="5483" spans="1:7" x14ac:dyDescent="0.2">
      <c r="A5483" s="204"/>
      <c r="C5483" s="204"/>
      <c r="E5483" s="204"/>
      <c r="F5483" s="204"/>
      <c r="G5483" s="204"/>
    </row>
    <row r="5484" spans="1:7" x14ac:dyDescent="0.2">
      <c r="A5484" s="204"/>
      <c r="C5484" s="204"/>
      <c r="E5484" s="204"/>
      <c r="F5484" s="204"/>
      <c r="G5484" s="204"/>
    </row>
    <row r="5485" spans="1:7" x14ac:dyDescent="0.2">
      <c r="A5485" s="204"/>
      <c r="C5485" s="204"/>
      <c r="E5485" s="204"/>
      <c r="F5485" s="204"/>
      <c r="G5485" s="204"/>
    </row>
    <row r="5486" spans="1:7" x14ac:dyDescent="0.2">
      <c r="A5486" s="204"/>
      <c r="C5486" s="204"/>
      <c r="E5486" s="204"/>
      <c r="F5486" s="204"/>
      <c r="G5486" s="204"/>
    </row>
    <row r="5487" spans="1:7" x14ac:dyDescent="0.2">
      <c r="A5487" s="204"/>
      <c r="C5487" s="204"/>
      <c r="E5487" s="204"/>
      <c r="F5487" s="204"/>
      <c r="G5487" s="204"/>
    </row>
    <row r="5488" spans="1:7" x14ac:dyDescent="0.2">
      <c r="A5488" s="204"/>
      <c r="C5488" s="204"/>
      <c r="E5488" s="204"/>
      <c r="F5488" s="204"/>
      <c r="G5488" s="204"/>
    </row>
    <row r="5489" spans="1:7" x14ac:dyDescent="0.2">
      <c r="A5489" s="204"/>
      <c r="C5489" s="204"/>
      <c r="E5489" s="204"/>
      <c r="F5489" s="204"/>
      <c r="G5489" s="204"/>
    </row>
    <row r="5490" spans="1:7" x14ac:dyDescent="0.2">
      <c r="A5490" s="204"/>
      <c r="C5490" s="204"/>
      <c r="E5490" s="204"/>
      <c r="F5490" s="204"/>
      <c r="G5490" s="204"/>
    </row>
    <row r="5491" spans="1:7" x14ac:dyDescent="0.2">
      <c r="A5491" s="204"/>
      <c r="C5491" s="204"/>
      <c r="E5491" s="204"/>
      <c r="F5491" s="204"/>
      <c r="G5491" s="204"/>
    </row>
    <row r="5492" spans="1:7" x14ac:dyDescent="0.2">
      <c r="A5492" s="204"/>
      <c r="C5492" s="204"/>
      <c r="E5492" s="204"/>
      <c r="F5492" s="204"/>
      <c r="G5492" s="204"/>
    </row>
    <row r="5493" spans="1:7" x14ac:dyDescent="0.2">
      <c r="A5493" s="204"/>
      <c r="C5493" s="204"/>
      <c r="E5493" s="204"/>
      <c r="F5493" s="204"/>
      <c r="G5493" s="204"/>
    </row>
    <row r="5494" spans="1:7" x14ac:dyDescent="0.2">
      <c r="A5494" s="204"/>
      <c r="C5494" s="204"/>
      <c r="E5494" s="204"/>
      <c r="F5494" s="204"/>
      <c r="G5494" s="204"/>
    </row>
    <row r="5495" spans="1:7" x14ac:dyDescent="0.2">
      <c r="A5495" s="204"/>
      <c r="C5495" s="204"/>
      <c r="E5495" s="204"/>
      <c r="F5495" s="204"/>
      <c r="G5495" s="204"/>
    </row>
    <row r="5496" spans="1:7" x14ac:dyDescent="0.2">
      <c r="A5496" s="204"/>
      <c r="C5496" s="204"/>
      <c r="E5496" s="204"/>
      <c r="F5496" s="204"/>
      <c r="G5496" s="204"/>
    </row>
    <row r="5497" spans="1:7" x14ac:dyDescent="0.2">
      <c r="A5497" s="204"/>
      <c r="C5497" s="204"/>
      <c r="E5497" s="204"/>
      <c r="F5497" s="204"/>
      <c r="G5497" s="204"/>
    </row>
    <row r="5498" spans="1:7" x14ac:dyDescent="0.2">
      <c r="A5498" s="204"/>
      <c r="C5498" s="204"/>
      <c r="E5498" s="204"/>
      <c r="F5498" s="204"/>
      <c r="G5498" s="204"/>
    </row>
    <row r="5499" spans="1:7" x14ac:dyDescent="0.2">
      <c r="A5499" s="204"/>
      <c r="C5499" s="204"/>
      <c r="E5499" s="204"/>
      <c r="F5499" s="204"/>
      <c r="G5499" s="204"/>
    </row>
    <row r="5500" spans="1:7" x14ac:dyDescent="0.2">
      <c r="A5500" s="204"/>
      <c r="C5500" s="204"/>
      <c r="E5500" s="204"/>
      <c r="F5500" s="204"/>
      <c r="G5500" s="204"/>
    </row>
    <row r="5501" spans="1:7" x14ac:dyDescent="0.2">
      <c r="A5501" s="204"/>
      <c r="C5501" s="204"/>
      <c r="E5501" s="204"/>
      <c r="F5501" s="204"/>
      <c r="G5501" s="204"/>
    </row>
    <row r="5502" spans="1:7" x14ac:dyDescent="0.2">
      <c r="A5502" s="204"/>
      <c r="C5502" s="204"/>
      <c r="E5502" s="204"/>
      <c r="F5502" s="204"/>
      <c r="G5502" s="204"/>
    </row>
    <row r="5503" spans="1:7" x14ac:dyDescent="0.2">
      <c r="A5503" s="204"/>
      <c r="C5503" s="204"/>
      <c r="E5503" s="204"/>
      <c r="F5503" s="204"/>
      <c r="G5503" s="204"/>
    </row>
    <row r="5504" spans="1:7" x14ac:dyDescent="0.2">
      <c r="A5504" s="204"/>
      <c r="C5504" s="204"/>
      <c r="E5504" s="204"/>
      <c r="F5504" s="204"/>
      <c r="G5504" s="204"/>
    </row>
    <row r="5505" spans="1:7" x14ac:dyDescent="0.2">
      <c r="A5505" s="204"/>
      <c r="C5505" s="204"/>
      <c r="E5505" s="204"/>
      <c r="F5505" s="204"/>
      <c r="G5505" s="204"/>
    </row>
    <row r="5506" spans="1:7" x14ac:dyDescent="0.2">
      <c r="A5506" s="204"/>
      <c r="C5506" s="204"/>
      <c r="E5506" s="204"/>
      <c r="F5506" s="204"/>
      <c r="G5506" s="204"/>
    </row>
    <row r="5507" spans="1:7" x14ac:dyDescent="0.2">
      <c r="A5507" s="204"/>
      <c r="C5507" s="204"/>
      <c r="E5507" s="204"/>
      <c r="F5507" s="204"/>
      <c r="G5507" s="204"/>
    </row>
    <row r="5508" spans="1:7" x14ac:dyDescent="0.2">
      <c r="A5508" s="204"/>
      <c r="C5508" s="204"/>
      <c r="E5508" s="204"/>
      <c r="F5508" s="204"/>
      <c r="G5508" s="204"/>
    </row>
    <row r="5509" spans="1:7" x14ac:dyDescent="0.2">
      <c r="A5509" s="204"/>
      <c r="C5509" s="204"/>
      <c r="E5509" s="204"/>
      <c r="F5509" s="204"/>
      <c r="G5509" s="204"/>
    </row>
    <row r="5510" spans="1:7" x14ac:dyDescent="0.2">
      <c r="A5510" s="204"/>
      <c r="C5510" s="204"/>
      <c r="E5510" s="204"/>
      <c r="F5510" s="204"/>
      <c r="G5510" s="204"/>
    </row>
    <row r="5511" spans="1:7" x14ac:dyDescent="0.2">
      <c r="A5511" s="204"/>
      <c r="C5511" s="204"/>
      <c r="E5511" s="204"/>
      <c r="F5511" s="204"/>
      <c r="G5511" s="204"/>
    </row>
    <row r="5512" spans="1:7" x14ac:dyDescent="0.2">
      <c r="A5512" s="204"/>
      <c r="C5512" s="204"/>
      <c r="E5512" s="204"/>
      <c r="F5512" s="204"/>
      <c r="G5512" s="204"/>
    </row>
    <row r="5513" spans="1:7" x14ac:dyDescent="0.2">
      <c r="A5513" s="204"/>
      <c r="C5513" s="204"/>
      <c r="E5513" s="204"/>
      <c r="F5513" s="204"/>
      <c r="G5513" s="204"/>
    </row>
    <row r="5514" spans="1:7" x14ac:dyDescent="0.2">
      <c r="A5514" s="204"/>
      <c r="C5514" s="204"/>
      <c r="E5514" s="204"/>
      <c r="F5514" s="204"/>
      <c r="G5514" s="204"/>
    </row>
    <row r="5515" spans="1:7" x14ac:dyDescent="0.2">
      <c r="A5515" s="204"/>
      <c r="C5515" s="204"/>
      <c r="E5515" s="204"/>
      <c r="F5515" s="204"/>
      <c r="G5515" s="204"/>
    </row>
    <row r="5516" spans="1:7" x14ac:dyDescent="0.2">
      <c r="A5516" s="204"/>
      <c r="C5516" s="204"/>
      <c r="E5516" s="204"/>
      <c r="F5516" s="204"/>
      <c r="G5516" s="204"/>
    </row>
    <row r="5517" spans="1:7" x14ac:dyDescent="0.2">
      <c r="A5517" s="204"/>
      <c r="C5517" s="204"/>
      <c r="E5517" s="204"/>
      <c r="F5517" s="204"/>
      <c r="G5517" s="204"/>
    </row>
    <row r="5518" spans="1:7" x14ac:dyDescent="0.2">
      <c r="A5518" s="204"/>
      <c r="C5518" s="204"/>
      <c r="E5518" s="204"/>
      <c r="F5518" s="204"/>
      <c r="G5518" s="204"/>
    </row>
    <row r="5519" spans="1:7" x14ac:dyDescent="0.2">
      <c r="A5519" s="204"/>
      <c r="C5519" s="204"/>
      <c r="E5519" s="204"/>
      <c r="F5519" s="204"/>
      <c r="G5519" s="204"/>
    </row>
    <row r="5520" spans="1:7" x14ac:dyDescent="0.2">
      <c r="A5520" s="204"/>
      <c r="C5520" s="204"/>
      <c r="E5520" s="204"/>
      <c r="F5520" s="204"/>
      <c r="G5520" s="204"/>
    </row>
    <row r="5521" spans="1:7" x14ac:dyDescent="0.2">
      <c r="A5521" s="204"/>
      <c r="C5521" s="204"/>
      <c r="E5521" s="204"/>
      <c r="F5521" s="204"/>
      <c r="G5521" s="204"/>
    </row>
    <row r="5522" spans="1:7" x14ac:dyDescent="0.2">
      <c r="A5522" s="204"/>
      <c r="C5522" s="204"/>
      <c r="E5522" s="204"/>
      <c r="F5522" s="204"/>
      <c r="G5522" s="204"/>
    </row>
    <row r="5523" spans="1:7" x14ac:dyDescent="0.2">
      <c r="A5523" s="204"/>
      <c r="C5523" s="204"/>
      <c r="E5523" s="204"/>
      <c r="F5523" s="204"/>
      <c r="G5523" s="204"/>
    </row>
    <row r="5524" spans="1:7" x14ac:dyDescent="0.2">
      <c r="A5524" s="204"/>
      <c r="C5524" s="204"/>
      <c r="E5524" s="204"/>
      <c r="F5524" s="204"/>
      <c r="G5524" s="204"/>
    </row>
    <row r="5525" spans="1:7" x14ac:dyDescent="0.2">
      <c r="A5525" s="204"/>
      <c r="C5525" s="204"/>
      <c r="E5525" s="204"/>
      <c r="F5525" s="204"/>
      <c r="G5525" s="204"/>
    </row>
    <row r="5526" spans="1:7" x14ac:dyDescent="0.2">
      <c r="A5526" s="204"/>
      <c r="C5526" s="204"/>
      <c r="E5526" s="204"/>
      <c r="F5526" s="204"/>
      <c r="G5526" s="204"/>
    </row>
    <row r="5527" spans="1:7" x14ac:dyDescent="0.2">
      <c r="A5527" s="204"/>
      <c r="C5527" s="204"/>
      <c r="E5527" s="204"/>
      <c r="F5527" s="204"/>
      <c r="G5527" s="204"/>
    </row>
    <row r="5528" spans="1:7" x14ac:dyDescent="0.2">
      <c r="A5528" s="204"/>
      <c r="C5528" s="204"/>
      <c r="E5528" s="204"/>
      <c r="F5528" s="204"/>
      <c r="G5528" s="204"/>
    </row>
    <row r="5529" spans="1:7" x14ac:dyDescent="0.2">
      <c r="A5529" s="204"/>
      <c r="C5529" s="204"/>
      <c r="E5529" s="204"/>
      <c r="F5529" s="204"/>
      <c r="G5529" s="204"/>
    </row>
    <row r="5530" spans="1:7" x14ac:dyDescent="0.2">
      <c r="A5530" s="204"/>
      <c r="C5530" s="204"/>
      <c r="E5530" s="204"/>
      <c r="F5530" s="204"/>
      <c r="G5530" s="204"/>
    </row>
    <row r="5531" spans="1:7" x14ac:dyDescent="0.2">
      <c r="A5531" s="204"/>
      <c r="C5531" s="204"/>
      <c r="E5531" s="204"/>
      <c r="F5531" s="204"/>
      <c r="G5531" s="204"/>
    </row>
    <row r="5532" spans="1:7" x14ac:dyDescent="0.2">
      <c r="A5532" s="204"/>
      <c r="C5532" s="204"/>
      <c r="E5532" s="204"/>
      <c r="F5532" s="204"/>
      <c r="G5532" s="204"/>
    </row>
    <row r="5533" spans="1:7" x14ac:dyDescent="0.2">
      <c r="A5533" s="204"/>
      <c r="C5533" s="204"/>
      <c r="E5533" s="204"/>
      <c r="F5533" s="204"/>
      <c r="G5533" s="204"/>
    </row>
    <row r="5534" spans="1:7" x14ac:dyDescent="0.2">
      <c r="A5534" s="204"/>
      <c r="C5534" s="204"/>
      <c r="E5534" s="204"/>
      <c r="F5534" s="204"/>
      <c r="G5534" s="204"/>
    </row>
    <row r="5535" spans="1:7" x14ac:dyDescent="0.2">
      <c r="A5535" s="204"/>
      <c r="C5535" s="204"/>
      <c r="E5535" s="204"/>
      <c r="F5535" s="204"/>
      <c r="G5535" s="204"/>
    </row>
    <row r="5536" spans="1:7" x14ac:dyDescent="0.2">
      <c r="A5536" s="204"/>
      <c r="C5536" s="204"/>
      <c r="E5536" s="204"/>
      <c r="F5536" s="204"/>
      <c r="G5536" s="204"/>
    </row>
    <row r="5537" spans="1:7" x14ac:dyDescent="0.2">
      <c r="A5537" s="204"/>
      <c r="C5537" s="204"/>
      <c r="E5537" s="204"/>
      <c r="F5537" s="204"/>
      <c r="G5537" s="204"/>
    </row>
    <row r="5538" spans="1:7" x14ac:dyDescent="0.2">
      <c r="A5538" s="204"/>
      <c r="C5538" s="204"/>
      <c r="E5538" s="204"/>
      <c r="F5538" s="204"/>
      <c r="G5538" s="204"/>
    </row>
    <row r="5539" spans="1:7" x14ac:dyDescent="0.2">
      <c r="A5539" s="204"/>
      <c r="C5539" s="204"/>
      <c r="E5539" s="204"/>
      <c r="F5539" s="204"/>
      <c r="G5539" s="204"/>
    </row>
    <row r="5540" spans="1:7" x14ac:dyDescent="0.2">
      <c r="A5540" s="204"/>
      <c r="C5540" s="204"/>
      <c r="E5540" s="204"/>
      <c r="F5540" s="204"/>
      <c r="G5540" s="204"/>
    </row>
    <row r="5541" spans="1:7" x14ac:dyDescent="0.2">
      <c r="A5541" s="204"/>
      <c r="C5541" s="204"/>
      <c r="E5541" s="204"/>
      <c r="F5541" s="204"/>
      <c r="G5541" s="204"/>
    </row>
    <row r="5542" spans="1:7" x14ac:dyDescent="0.2">
      <c r="A5542" s="204"/>
      <c r="C5542" s="204"/>
      <c r="E5542" s="204"/>
      <c r="F5542" s="204"/>
      <c r="G5542" s="204"/>
    </row>
    <row r="5543" spans="1:7" x14ac:dyDescent="0.2">
      <c r="A5543" s="204"/>
      <c r="C5543" s="204"/>
      <c r="E5543" s="204"/>
      <c r="F5543" s="204"/>
      <c r="G5543" s="204"/>
    </row>
    <row r="5544" spans="1:7" x14ac:dyDescent="0.2">
      <c r="A5544" s="204"/>
      <c r="C5544" s="204"/>
      <c r="E5544" s="204"/>
      <c r="F5544" s="204"/>
      <c r="G5544" s="204"/>
    </row>
    <row r="5545" spans="1:7" x14ac:dyDescent="0.2">
      <c r="A5545" s="204"/>
      <c r="C5545" s="204"/>
      <c r="E5545" s="204"/>
      <c r="F5545" s="204"/>
      <c r="G5545" s="204"/>
    </row>
    <row r="5546" spans="1:7" x14ac:dyDescent="0.2">
      <c r="A5546" s="204"/>
      <c r="C5546" s="204"/>
      <c r="E5546" s="204"/>
      <c r="F5546" s="204"/>
      <c r="G5546" s="204"/>
    </row>
    <row r="5547" spans="1:7" x14ac:dyDescent="0.2">
      <c r="A5547" s="204"/>
      <c r="C5547" s="204"/>
      <c r="E5547" s="204"/>
      <c r="F5547" s="204"/>
      <c r="G5547" s="204"/>
    </row>
    <row r="5548" spans="1:7" x14ac:dyDescent="0.2">
      <c r="A5548" s="204"/>
      <c r="C5548" s="204"/>
      <c r="E5548" s="204"/>
      <c r="F5548" s="204"/>
      <c r="G5548" s="204"/>
    </row>
    <row r="5549" spans="1:7" x14ac:dyDescent="0.2">
      <c r="A5549" s="204"/>
      <c r="C5549" s="204"/>
      <c r="E5549" s="204"/>
      <c r="F5549" s="204"/>
      <c r="G5549" s="204"/>
    </row>
    <row r="5550" spans="1:7" x14ac:dyDescent="0.2">
      <c r="A5550" s="204"/>
      <c r="C5550" s="204"/>
      <c r="E5550" s="204"/>
      <c r="F5550" s="204"/>
      <c r="G5550" s="204"/>
    </row>
    <row r="5551" spans="1:7" x14ac:dyDescent="0.2">
      <c r="A5551" s="204"/>
      <c r="C5551" s="204"/>
      <c r="E5551" s="204"/>
      <c r="F5551" s="204"/>
      <c r="G5551" s="204"/>
    </row>
    <row r="5552" spans="1:7" x14ac:dyDescent="0.2">
      <c r="A5552" s="204"/>
      <c r="C5552" s="204"/>
      <c r="E5552" s="204"/>
      <c r="F5552" s="204"/>
      <c r="G5552" s="204"/>
    </row>
    <row r="5553" spans="1:7" x14ac:dyDescent="0.2">
      <c r="A5553" s="204"/>
      <c r="C5553" s="204"/>
      <c r="E5553" s="204"/>
      <c r="F5553" s="204"/>
      <c r="G5553" s="204"/>
    </row>
    <row r="5554" spans="1:7" x14ac:dyDescent="0.2">
      <c r="A5554" s="204"/>
      <c r="C5554" s="204"/>
      <c r="E5554" s="204"/>
      <c r="F5554" s="204"/>
      <c r="G5554" s="204"/>
    </row>
    <row r="5555" spans="1:7" x14ac:dyDescent="0.2">
      <c r="A5555" s="204"/>
      <c r="C5555" s="204"/>
      <c r="E5555" s="204"/>
      <c r="F5555" s="204"/>
      <c r="G5555" s="204"/>
    </row>
    <row r="5556" spans="1:7" x14ac:dyDescent="0.2">
      <c r="A5556" s="204"/>
      <c r="C5556" s="204"/>
      <c r="E5556" s="204"/>
      <c r="F5556" s="204"/>
      <c r="G5556" s="204"/>
    </row>
    <row r="5557" spans="1:7" x14ac:dyDescent="0.2">
      <c r="A5557" s="204"/>
      <c r="C5557" s="204"/>
      <c r="E5557" s="204"/>
      <c r="F5557" s="204"/>
      <c r="G5557" s="204"/>
    </row>
    <row r="5558" spans="1:7" x14ac:dyDescent="0.2">
      <c r="A5558" s="204"/>
      <c r="C5558" s="204"/>
      <c r="E5558" s="204"/>
      <c r="F5558" s="204"/>
      <c r="G5558" s="204"/>
    </row>
    <row r="5559" spans="1:7" x14ac:dyDescent="0.2">
      <c r="A5559" s="204"/>
      <c r="C5559" s="204"/>
      <c r="E5559" s="204"/>
      <c r="F5559" s="204"/>
      <c r="G5559" s="204"/>
    </row>
    <row r="5560" spans="1:7" x14ac:dyDescent="0.2">
      <c r="A5560" s="204"/>
      <c r="C5560" s="204"/>
      <c r="E5560" s="204"/>
      <c r="F5560" s="204"/>
      <c r="G5560" s="204"/>
    </row>
    <row r="5561" spans="1:7" x14ac:dyDescent="0.2">
      <c r="A5561" s="204"/>
      <c r="C5561" s="204"/>
      <c r="E5561" s="204"/>
      <c r="F5561" s="204"/>
      <c r="G5561" s="204"/>
    </row>
    <row r="5562" spans="1:7" x14ac:dyDescent="0.2">
      <c r="A5562" s="204"/>
      <c r="C5562" s="204"/>
      <c r="E5562" s="204"/>
      <c r="F5562" s="204"/>
      <c r="G5562" s="204"/>
    </row>
    <row r="5563" spans="1:7" x14ac:dyDescent="0.2">
      <c r="A5563" s="204"/>
      <c r="C5563" s="204"/>
      <c r="E5563" s="204"/>
      <c r="F5563" s="204"/>
      <c r="G5563" s="204"/>
    </row>
    <row r="5564" spans="1:7" x14ac:dyDescent="0.2">
      <c r="A5564" s="204"/>
      <c r="C5564" s="204"/>
      <c r="E5564" s="204"/>
      <c r="F5564" s="204"/>
      <c r="G5564" s="204"/>
    </row>
    <row r="5565" spans="1:7" x14ac:dyDescent="0.2">
      <c r="A5565" s="204"/>
      <c r="C5565" s="204"/>
      <c r="E5565" s="204"/>
      <c r="F5565" s="204"/>
      <c r="G5565" s="204"/>
    </row>
    <row r="5566" spans="1:7" x14ac:dyDescent="0.2">
      <c r="A5566" s="204"/>
      <c r="C5566" s="204"/>
      <c r="E5566" s="204"/>
      <c r="F5566" s="204"/>
      <c r="G5566" s="204"/>
    </row>
    <row r="5567" spans="1:7" x14ac:dyDescent="0.2">
      <c r="A5567" s="204"/>
      <c r="C5567" s="204"/>
      <c r="E5567" s="204"/>
      <c r="F5567" s="204"/>
      <c r="G5567" s="204"/>
    </row>
    <row r="5568" spans="1:7" x14ac:dyDescent="0.2">
      <c r="A5568" s="204"/>
      <c r="C5568" s="204"/>
      <c r="E5568" s="204"/>
      <c r="F5568" s="204"/>
      <c r="G5568" s="204"/>
    </row>
    <row r="5569" spans="1:7" x14ac:dyDescent="0.2">
      <c r="A5569" s="204"/>
      <c r="C5569" s="204"/>
      <c r="E5569" s="204"/>
      <c r="F5569" s="204"/>
      <c r="G5569" s="204"/>
    </row>
    <row r="5570" spans="1:7" x14ac:dyDescent="0.2">
      <c r="A5570" s="204"/>
      <c r="C5570" s="204"/>
      <c r="E5570" s="204"/>
      <c r="F5570" s="204"/>
      <c r="G5570" s="204"/>
    </row>
    <row r="5571" spans="1:7" x14ac:dyDescent="0.2">
      <c r="A5571" s="204"/>
      <c r="C5571" s="204"/>
      <c r="E5571" s="204"/>
      <c r="F5571" s="204"/>
      <c r="G5571" s="204"/>
    </row>
    <row r="5572" spans="1:7" x14ac:dyDescent="0.2">
      <c r="A5572" s="204"/>
      <c r="C5572" s="204"/>
      <c r="E5572" s="204"/>
      <c r="F5572" s="204"/>
      <c r="G5572" s="204"/>
    </row>
    <row r="5573" spans="1:7" x14ac:dyDescent="0.2">
      <c r="A5573" s="204"/>
      <c r="C5573" s="204"/>
      <c r="E5573" s="204"/>
      <c r="F5573" s="204"/>
      <c r="G5573" s="204"/>
    </row>
    <row r="5574" spans="1:7" x14ac:dyDescent="0.2">
      <c r="A5574" s="204"/>
      <c r="C5574" s="204"/>
      <c r="E5574" s="204"/>
      <c r="F5574" s="204"/>
      <c r="G5574" s="204"/>
    </row>
    <row r="5575" spans="1:7" x14ac:dyDescent="0.2">
      <c r="A5575" s="204"/>
      <c r="C5575" s="204"/>
      <c r="E5575" s="204"/>
      <c r="F5575" s="204"/>
      <c r="G5575" s="204"/>
    </row>
    <row r="5576" spans="1:7" x14ac:dyDescent="0.2">
      <c r="A5576" s="204"/>
      <c r="C5576" s="204"/>
      <c r="E5576" s="204"/>
      <c r="F5576" s="204"/>
      <c r="G5576" s="204"/>
    </row>
    <row r="5577" spans="1:7" x14ac:dyDescent="0.2">
      <c r="A5577" s="204"/>
      <c r="C5577" s="204"/>
      <c r="E5577" s="204"/>
      <c r="F5577" s="204"/>
      <c r="G5577" s="204"/>
    </row>
    <row r="5578" spans="1:7" x14ac:dyDescent="0.2">
      <c r="A5578" s="204"/>
      <c r="C5578" s="204"/>
      <c r="E5578" s="204"/>
      <c r="F5578" s="204"/>
      <c r="G5578" s="204"/>
    </row>
    <row r="5579" spans="1:7" x14ac:dyDescent="0.2">
      <c r="A5579" s="204"/>
      <c r="C5579" s="204"/>
      <c r="E5579" s="204"/>
      <c r="F5579" s="204"/>
      <c r="G5579" s="204"/>
    </row>
    <row r="5580" spans="1:7" x14ac:dyDescent="0.2">
      <c r="A5580" s="204"/>
      <c r="C5580" s="204"/>
      <c r="E5580" s="204"/>
      <c r="F5580" s="204"/>
      <c r="G5580" s="204"/>
    </row>
    <row r="5581" spans="1:7" x14ac:dyDescent="0.2">
      <c r="A5581" s="204"/>
      <c r="C5581" s="204"/>
      <c r="E5581" s="204"/>
      <c r="F5581" s="204"/>
      <c r="G5581" s="204"/>
    </row>
    <row r="5582" spans="1:7" x14ac:dyDescent="0.2">
      <c r="A5582" s="204"/>
      <c r="C5582" s="204"/>
      <c r="E5582" s="204"/>
      <c r="F5582" s="204"/>
      <c r="G5582" s="204"/>
    </row>
    <row r="5583" spans="1:7" x14ac:dyDescent="0.2">
      <c r="A5583" s="204"/>
      <c r="C5583" s="204"/>
      <c r="E5583" s="204"/>
      <c r="F5583" s="204"/>
      <c r="G5583" s="204"/>
    </row>
    <row r="5584" spans="1:7" x14ac:dyDescent="0.2">
      <c r="A5584" s="204"/>
      <c r="C5584" s="204"/>
      <c r="E5584" s="204"/>
      <c r="F5584" s="204"/>
      <c r="G5584" s="204"/>
    </row>
    <row r="5585" spans="1:7" x14ac:dyDescent="0.2">
      <c r="A5585" s="204"/>
      <c r="C5585" s="204"/>
      <c r="E5585" s="204"/>
      <c r="F5585" s="204"/>
      <c r="G5585" s="204"/>
    </row>
    <row r="5586" spans="1:7" x14ac:dyDescent="0.2">
      <c r="A5586" s="204"/>
      <c r="C5586" s="204"/>
      <c r="E5586" s="204"/>
      <c r="F5586" s="204"/>
      <c r="G5586" s="204"/>
    </row>
    <row r="5587" spans="1:7" x14ac:dyDescent="0.2">
      <c r="A5587" s="204"/>
      <c r="C5587" s="204"/>
      <c r="E5587" s="204"/>
      <c r="F5587" s="204"/>
      <c r="G5587" s="204"/>
    </row>
    <row r="5588" spans="1:7" x14ac:dyDescent="0.2">
      <c r="A5588" s="204"/>
      <c r="C5588" s="204"/>
      <c r="E5588" s="204"/>
      <c r="F5588" s="204"/>
      <c r="G5588" s="204"/>
    </row>
    <row r="5589" spans="1:7" x14ac:dyDescent="0.2">
      <c r="A5589" s="204"/>
      <c r="C5589" s="204"/>
      <c r="E5589" s="204"/>
      <c r="F5589" s="204"/>
      <c r="G5589" s="204"/>
    </row>
    <row r="5590" spans="1:7" x14ac:dyDescent="0.2">
      <c r="A5590" s="204"/>
      <c r="C5590" s="204"/>
      <c r="E5590" s="204"/>
      <c r="F5590" s="204"/>
      <c r="G5590" s="204"/>
    </row>
    <row r="5591" spans="1:7" x14ac:dyDescent="0.2">
      <c r="A5591" s="204"/>
      <c r="C5591" s="204"/>
      <c r="E5591" s="204"/>
      <c r="F5591" s="204"/>
      <c r="G5591" s="204"/>
    </row>
    <row r="5592" spans="1:7" x14ac:dyDescent="0.2">
      <c r="A5592" s="204"/>
      <c r="C5592" s="204"/>
      <c r="E5592" s="204"/>
      <c r="F5592" s="204"/>
      <c r="G5592" s="204"/>
    </row>
    <row r="5593" spans="1:7" x14ac:dyDescent="0.2">
      <c r="A5593" s="204"/>
      <c r="C5593" s="204"/>
      <c r="E5593" s="204"/>
      <c r="F5593" s="204"/>
      <c r="G5593" s="204"/>
    </row>
    <row r="5594" spans="1:7" x14ac:dyDescent="0.2">
      <c r="A5594" s="204"/>
      <c r="C5594" s="204"/>
      <c r="E5594" s="204"/>
      <c r="F5594" s="204"/>
      <c r="G5594" s="204"/>
    </row>
    <row r="5595" spans="1:7" x14ac:dyDescent="0.2">
      <c r="A5595" s="204"/>
      <c r="C5595" s="204"/>
      <c r="E5595" s="204"/>
      <c r="F5595" s="204"/>
      <c r="G5595" s="204"/>
    </row>
    <row r="5596" spans="1:7" x14ac:dyDescent="0.2">
      <c r="A5596" s="204"/>
      <c r="C5596" s="204"/>
      <c r="E5596" s="204"/>
      <c r="F5596" s="204"/>
      <c r="G5596" s="204"/>
    </row>
    <row r="5597" spans="1:7" x14ac:dyDescent="0.2">
      <c r="A5597" s="204"/>
      <c r="C5597" s="204"/>
      <c r="E5597" s="204"/>
      <c r="F5597" s="204"/>
      <c r="G5597" s="204"/>
    </row>
    <row r="5598" spans="1:7" x14ac:dyDescent="0.2">
      <c r="A5598" s="204"/>
      <c r="C5598" s="204"/>
      <c r="E5598" s="204"/>
      <c r="F5598" s="204"/>
      <c r="G5598" s="204"/>
    </row>
    <row r="5599" spans="1:7" x14ac:dyDescent="0.2">
      <c r="A5599" s="204"/>
      <c r="C5599" s="204"/>
      <c r="E5599" s="204"/>
      <c r="F5599" s="204"/>
      <c r="G5599" s="204"/>
    </row>
    <row r="5600" spans="1:7" x14ac:dyDescent="0.2">
      <c r="A5600" s="204"/>
      <c r="C5600" s="204"/>
      <c r="E5600" s="204"/>
      <c r="F5600" s="204"/>
      <c r="G5600" s="204"/>
    </row>
    <row r="5601" spans="1:7" x14ac:dyDescent="0.2">
      <c r="A5601" s="204"/>
      <c r="C5601" s="204"/>
      <c r="E5601" s="204"/>
      <c r="F5601" s="204"/>
      <c r="G5601" s="204"/>
    </row>
    <row r="5602" spans="1:7" x14ac:dyDescent="0.2">
      <c r="A5602" s="204"/>
      <c r="C5602" s="204"/>
      <c r="E5602" s="204"/>
      <c r="F5602" s="204"/>
      <c r="G5602" s="204"/>
    </row>
    <row r="5603" spans="1:7" x14ac:dyDescent="0.2">
      <c r="A5603" s="204"/>
      <c r="C5603" s="204"/>
      <c r="E5603" s="204"/>
      <c r="F5603" s="204"/>
      <c r="G5603" s="204"/>
    </row>
    <row r="5604" spans="1:7" x14ac:dyDescent="0.2">
      <c r="A5604" s="204"/>
      <c r="C5604" s="204"/>
      <c r="E5604" s="204"/>
      <c r="F5604" s="204"/>
      <c r="G5604" s="204"/>
    </row>
    <row r="5605" spans="1:7" x14ac:dyDescent="0.2">
      <c r="A5605" s="204"/>
      <c r="C5605" s="204"/>
      <c r="E5605" s="204"/>
      <c r="F5605" s="204"/>
      <c r="G5605" s="204"/>
    </row>
    <row r="5606" spans="1:7" x14ac:dyDescent="0.2">
      <c r="A5606" s="204"/>
      <c r="C5606" s="204"/>
      <c r="E5606" s="204"/>
      <c r="F5606" s="204"/>
      <c r="G5606" s="204"/>
    </row>
    <row r="5607" spans="1:7" x14ac:dyDescent="0.2">
      <c r="A5607" s="204"/>
      <c r="C5607" s="204"/>
      <c r="E5607" s="204"/>
      <c r="F5607" s="204"/>
      <c r="G5607" s="204"/>
    </row>
    <row r="5608" spans="1:7" x14ac:dyDescent="0.2">
      <c r="A5608" s="204"/>
      <c r="C5608" s="204"/>
      <c r="E5608" s="204"/>
      <c r="F5608" s="204"/>
      <c r="G5608" s="204"/>
    </row>
    <row r="5609" spans="1:7" x14ac:dyDescent="0.2">
      <c r="A5609" s="204"/>
      <c r="C5609" s="204"/>
      <c r="E5609" s="204"/>
      <c r="F5609" s="204"/>
      <c r="G5609" s="204"/>
    </row>
    <row r="5610" spans="1:7" x14ac:dyDescent="0.2">
      <c r="A5610" s="204"/>
      <c r="C5610" s="204"/>
      <c r="E5610" s="204"/>
      <c r="F5610" s="204"/>
      <c r="G5610" s="204"/>
    </row>
    <row r="5611" spans="1:7" x14ac:dyDescent="0.2">
      <c r="A5611" s="204"/>
      <c r="C5611" s="204"/>
      <c r="E5611" s="204"/>
      <c r="F5611" s="204"/>
      <c r="G5611" s="204"/>
    </row>
    <row r="5612" spans="1:7" x14ac:dyDescent="0.2">
      <c r="A5612" s="204"/>
      <c r="C5612" s="204"/>
      <c r="E5612" s="204"/>
      <c r="F5612" s="204"/>
      <c r="G5612" s="204"/>
    </row>
    <row r="5613" spans="1:7" x14ac:dyDescent="0.2">
      <c r="A5613" s="204"/>
      <c r="C5613" s="204"/>
      <c r="E5613" s="204"/>
      <c r="F5613" s="204"/>
      <c r="G5613" s="204"/>
    </row>
    <row r="5614" spans="1:7" x14ac:dyDescent="0.2">
      <c r="A5614" s="204"/>
      <c r="C5614" s="204"/>
      <c r="E5614" s="204"/>
      <c r="F5614" s="204"/>
      <c r="G5614" s="204"/>
    </row>
    <row r="5615" spans="1:7" x14ac:dyDescent="0.2">
      <c r="A5615" s="204"/>
      <c r="C5615" s="204"/>
      <c r="E5615" s="204"/>
      <c r="F5615" s="204"/>
      <c r="G5615" s="204"/>
    </row>
    <row r="5616" spans="1:7" x14ac:dyDescent="0.2">
      <c r="A5616" s="204"/>
      <c r="C5616" s="204"/>
      <c r="E5616" s="204"/>
      <c r="F5616" s="204"/>
      <c r="G5616" s="204"/>
    </row>
    <row r="5617" spans="1:7" x14ac:dyDescent="0.2">
      <c r="A5617" s="204"/>
      <c r="C5617" s="204"/>
      <c r="E5617" s="204"/>
      <c r="F5617" s="204"/>
      <c r="G5617" s="204"/>
    </row>
    <row r="5618" spans="1:7" x14ac:dyDescent="0.2">
      <c r="A5618" s="204"/>
      <c r="C5618" s="204"/>
      <c r="E5618" s="204"/>
      <c r="F5618" s="204"/>
      <c r="G5618" s="204"/>
    </row>
    <row r="5619" spans="1:7" x14ac:dyDescent="0.2">
      <c r="A5619" s="204"/>
      <c r="C5619" s="204"/>
      <c r="E5619" s="204"/>
      <c r="F5619" s="204"/>
      <c r="G5619" s="204"/>
    </row>
    <row r="5620" spans="1:7" x14ac:dyDescent="0.2">
      <c r="A5620" s="204"/>
      <c r="C5620" s="204"/>
      <c r="E5620" s="204"/>
      <c r="F5620" s="204"/>
      <c r="G5620" s="204"/>
    </row>
    <row r="5621" spans="1:7" x14ac:dyDescent="0.2">
      <c r="A5621" s="204"/>
      <c r="C5621" s="204"/>
      <c r="E5621" s="204"/>
      <c r="F5621" s="204"/>
      <c r="G5621" s="204"/>
    </row>
    <row r="5622" spans="1:7" x14ac:dyDescent="0.2">
      <c r="A5622" s="204"/>
      <c r="C5622" s="204"/>
      <c r="E5622" s="204"/>
      <c r="F5622" s="204"/>
      <c r="G5622" s="204"/>
    </row>
    <row r="5623" spans="1:7" x14ac:dyDescent="0.2">
      <c r="A5623" s="204"/>
      <c r="C5623" s="204"/>
      <c r="E5623" s="204"/>
      <c r="F5623" s="204"/>
      <c r="G5623" s="204"/>
    </row>
    <row r="5624" spans="1:7" x14ac:dyDescent="0.2">
      <c r="A5624" s="204"/>
      <c r="C5624" s="204"/>
      <c r="E5624" s="204"/>
      <c r="F5624" s="204"/>
      <c r="G5624" s="204"/>
    </row>
    <row r="5625" spans="1:7" x14ac:dyDescent="0.2">
      <c r="A5625" s="204"/>
      <c r="C5625" s="204"/>
      <c r="E5625" s="204"/>
      <c r="F5625" s="204"/>
      <c r="G5625" s="204"/>
    </row>
    <row r="5626" spans="1:7" x14ac:dyDescent="0.2">
      <c r="A5626" s="204"/>
      <c r="C5626" s="204"/>
      <c r="E5626" s="204"/>
      <c r="F5626" s="204"/>
      <c r="G5626" s="204"/>
    </row>
    <row r="5627" spans="1:7" x14ac:dyDescent="0.2">
      <c r="A5627" s="204"/>
      <c r="C5627" s="204"/>
      <c r="E5627" s="204"/>
      <c r="F5627" s="204"/>
      <c r="G5627" s="204"/>
    </row>
    <row r="5628" spans="1:7" x14ac:dyDescent="0.2">
      <c r="A5628" s="204"/>
      <c r="C5628" s="204"/>
      <c r="E5628" s="204"/>
      <c r="F5628" s="204"/>
      <c r="G5628" s="204"/>
    </row>
    <row r="5629" spans="1:7" x14ac:dyDescent="0.2">
      <c r="A5629" s="204"/>
      <c r="C5629" s="204"/>
      <c r="E5629" s="204"/>
      <c r="F5629" s="204"/>
      <c r="G5629" s="204"/>
    </row>
    <row r="5630" spans="1:7" x14ac:dyDescent="0.2">
      <c r="A5630" s="204"/>
      <c r="C5630" s="204"/>
      <c r="E5630" s="204"/>
      <c r="F5630" s="204"/>
      <c r="G5630" s="204"/>
    </row>
    <row r="5631" spans="1:7" x14ac:dyDescent="0.2">
      <c r="A5631" s="204"/>
      <c r="C5631" s="204"/>
      <c r="E5631" s="204"/>
      <c r="F5631" s="204"/>
      <c r="G5631" s="204"/>
    </row>
    <row r="5632" spans="1:7" x14ac:dyDescent="0.2">
      <c r="A5632" s="204"/>
      <c r="C5632" s="204"/>
      <c r="E5632" s="204"/>
      <c r="F5632" s="204"/>
      <c r="G5632" s="204"/>
    </row>
    <row r="5633" spans="1:7" x14ac:dyDescent="0.2">
      <c r="A5633" s="204"/>
      <c r="C5633" s="204"/>
      <c r="E5633" s="204"/>
      <c r="F5633" s="204"/>
      <c r="G5633" s="204"/>
    </row>
    <row r="5634" spans="1:7" x14ac:dyDescent="0.2">
      <c r="A5634" s="204"/>
      <c r="C5634" s="204"/>
      <c r="E5634" s="204"/>
      <c r="F5634" s="204"/>
      <c r="G5634" s="204"/>
    </row>
    <row r="5635" spans="1:7" x14ac:dyDescent="0.2">
      <c r="A5635" s="204"/>
      <c r="C5635" s="204"/>
      <c r="E5635" s="204"/>
      <c r="F5635" s="204"/>
      <c r="G5635" s="204"/>
    </row>
    <row r="5636" spans="1:7" x14ac:dyDescent="0.2">
      <c r="A5636" s="204"/>
      <c r="C5636" s="204"/>
      <c r="E5636" s="204"/>
      <c r="F5636" s="204"/>
      <c r="G5636" s="204"/>
    </row>
    <row r="5637" spans="1:7" x14ac:dyDescent="0.2">
      <c r="A5637" s="204"/>
      <c r="C5637" s="204"/>
      <c r="E5637" s="204"/>
      <c r="F5637" s="204"/>
      <c r="G5637" s="204"/>
    </row>
    <row r="5638" spans="1:7" x14ac:dyDescent="0.2">
      <c r="A5638" s="204"/>
      <c r="C5638" s="204"/>
      <c r="E5638" s="204"/>
      <c r="F5638" s="204"/>
      <c r="G5638" s="204"/>
    </row>
    <row r="5639" spans="1:7" x14ac:dyDescent="0.2">
      <c r="A5639" s="204"/>
      <c r="C5639" s="204"/>
      <c r="E5639" s="204"/>
      <c r="F5639" s="204"/>
      <c r="G5639" s="204"/>
    </row>
    <row r="5640" spans="1:7" x14ac:dyDescent="0.2">
      <c r="A5640" s="204"/>
      <c r="C5640" s="204"/>
      <c r="E5640" s="204"/>
      <c r="F5640" s="204"/>
      <c r="G5640" s="204"/>
    </row>
    <row r="5641" spans="1:7" x14ac:dyDescent="0.2">
      <c r="A5641" s="204"/>
      <c r="C5641" s="204"/>
      <c r="E5641" s="204"/>
      <c r="F5641" s="204"/>
      <c r="G5641" s="204"/>
    </row>
    <row r="5642" spans="1:7" x14ac:dyDescent="0.2">
      <c r="A5642" s="204"/>
      <c r="C5642" s="204"/>
      <c r="E5642" s="204"/>
      <c r="F5642" s="204"/>
      <c r="G5642" s="204"/>
    </row>
    <row r="5643" spans="1:7" x14ac:dyDescent="0.2">
      <c r="A5643" s="204"/>
      <c r="C5643" s="204"/>
      <c r="E5643" s="204"/>
      <c r="F5643" s="204"/>
      <c r="G5643" s="204"/>
    </row>
    <row r="5644" spans="1:7" x14ac:dyDescent="0.2">
      <c r="A5644" s="204"/>
      <c r="C5644" s="204"/>
      <c r="E5644" s="204"/>
      <c r="F5644" s="204"/>
      <c r="G5644" s="204"/>
    </row>
    <row r="5645" spans="1:7" x14ac:dyDescent="0.2">
      <c r="A5645" s="204"/>
      <c r="C5645" s="204"/>
      <c r="E5645" s="204"/>
      <c r="F5645" s="204"/>
      <c r="G5645" s="204"/>
    </row>
    <row r="5646" spans="1:7" x14ac:dyDescent="0.2">
      <c r="A5646" s="204"/>
      <c r="C5646" s="204"/>
      <c r="E5646" s="204"/>
      <c r="F5646" s="204"/>
      <c r="G5646" s="204"/>
    </row>
    <row r="5647" spans="1:7" x14ac:dyDescent="0.2">
      <c r="A5647" s="204"/>
      <c r="C5647" s="204"/>
      <c r="E5647" s="204"/>
      <c r="F5647" s="204"/>
      <c r="G5647" s="204"/>
    </row>
    <row r="5648" spans="1:7" x14ac:dyDescent="0.2">
      <c r="A5648" s="204"/>
      <c r="C5648" s="204"/>
      <c r="E5648" s="204"/>
      <c r="F5648" s="204"/>
      <c r="G5648" s="204"/>
    </row>
    <row r="5649" spans="1:7" x14ac:dyDescent="0.2">
      <c r="A5649" s="204"/>
      <c r="C5649" s="204"/>
      <c r="E5649" s="204"/>
      <c r="F5649" s="204"/>
      <c r="G5649" s="204"/>
    </row>
    <row r="5650" spans="1:7" x14ac:dyDescent="0.2">
      <c r="A5650" s="204"/>
      <c r="C5650" s="204"/>
      <c r="E5650" s="204"/>
      <c r="F5650" s="204"/>
      <c r="G5650" s="204"/>
    </row>
    <row r="5651" spans="1:7" x14ac:dyDescent="0.2">
      <c r="A5651" s="204"/>
      <c r="C5651" s="204"/>
      <c r="E5651" s="204"/>
      <c r="F5651" s="204"/>
      <c r="G5651" s="204"/>
    </row>
    <row r="5652" spans="1:7" x14ac:dyDescent="0.2">
      <c r="A5652" s="204"/>
      <c r="C5652" s="204"/>
      <c r="E5652" s="204"/>
      <c r="F5652" s="204"/>
      <c r="G5652" s="204"/>
    </row>
    <row r="5653" spans="1:7" x14ac:dyDescent="0.2">
      <c r="A5653" s="204"/>
      <c r="C5653" s="204"/>
      <c r="E5653" s="204"/>
      <c r="F5653" s="204"/>
      <c r="G5653" s="204"/>
    </row>
    <row r="5654" spans="1:7" x14ac:dyDescent="0.2">
      <c r="A5654" s="204"/>
      <c r="C5654" s="204"/>
      <c r="E5654" s="204"/>
      <c r="F5654" s="204"/>
      <c r="G5654" s="204"/>
    </row>
    <row r="5655" spans="1:7" x14ac:dyDescent="0.2">
      <c r="A5655" s="204"/>
      <c r="C5655" s="204"/>
      <c r="E5655" s="204"/>
      <c r="F5655" s="204"/>
      <c r="G5655" s="204"/>
    </row>
    <row r="5656" spans="1:7" x14ac:dyDescent="0.2">
      <c r="A5656" s="204"/>
      <c r="C5656" s="204"/>
      <c r="E5656" s="204"/>
      <c r="F5656" s="204"/>
      <c r="G5656" s="204"/>
    </row>
    <row r="5657" spans="1:7" x14ac:dyDescent="0.2">
      <c r="A5657" s="204"/>
      <c r="C5657" s="204"/>
      <c r="E5657" s="204"/>
      <c r="F5657" s="204"/>
      <c r="G5657" s="204"/>
    </row>
    <row r="5658" spans="1:7" x14ac:dyDescent="0.2">
      <c r="A5658" s="204"/>
      <c r="C5658" s="204"/>
      <c r="E5658" s="204"/>
      <c r="F5658" s="204"/>
      <c r="G5658" s="204"/>
    </row>
    <row r="5659" spans="1:7" x14ac:dyDescent="0.2">
      <c r="A5659" s="204"/>
      <c r="C5659" s="204"/>
      <c r="E5659" s="204"/>
      <c r="F5659" s="204"/>
      <c r="G5659" s="204"/>
    </row>
    <row r="5660" spans="1:7" x14ac:dyDescent="0.2">
      <c r="A5660" s="204"/>
      <c r="C5660" s="204"/>
      <c r="E5660" s="204"/>
      <c r="F5660" s="204"/>
      <c r="G5660" s="204"/>
    </row>
    <row r="5661" spans="1:7" x14ac:dyDescent="0.2">
      <c r="A5661" s="204"/>
      <c r="C5661" s="204"/>
      <c r="E5661" s="204"/>
      <c r="F5661" s="204"/>
      <c r="G5661" s="204"/>
    </row>
    <row r="5662" spans="1:7" x14ac:dyDescent="0.2">
      <c r="A5662" s="204"/>
      <c r="C5662" s="204"/>
      <c r="E5662" s="204"/>
      <c r="F5662" s="204"/>
      <c r="G5662" s="204"/>
    </row>
    <row r="5663" spans="1:7" x14ac:dyDescent="0.2">
      <c r="A5663" s="204"/>
      <c r="C5663" s="204"/>
      <c r="E5663" s="204"/>
      <c r="F5663" s="204"/>
      <c r="G5663" s="204"/>
    </row>
    <row r="5664" spans="1:7" x14ac:dyDescent="0.2">
      <c r="A5664" s="204"/>
      <c r="C5664" s="204"/>
      <c r="E5664" s="204"/>
      <c r="F5664" s="204"/>
      <c r="G5664" s="204"/>
    </row>
    <row r="5665" spans="1:7" x14ac:dyDescent="0.2">
      <c r="A5665" s="204"/>
      <c r="C5665" s="204"/>
      <c r="E5665" s="204"/>
      <c r="F5665" s="204"/>
      <c r="G5665" s="204"/>
    </row>
    <row r="5666" spans="1:7" x14ac:dyDescent="0.2">
      <c r="A5666" s="204"/>
      <c r="C5666" s="204"/>
      <c r="E5666" s="204"/>
      <c r="F5666" s="204"/>
      <c r="G5666" s="204"/>
    </row>
    <row r="5667" spans="1:7" x14ac:dyDescent="0.2">
      <c r="A5667" s="204"/>
      <c r="C5667" s="204"/>
      <c r="E5667" s="204"/>
      <c r="F5667" s="204"/>
      <c r="G5667" s="204"/>
    </row>
    <row r="5668" spans="1:7" x14ac:dyDescent="0.2">
      <c r="A5668" s="204"/>
      <c r="C5668" s="204"/>
      <c r="E5668" s="204"/>
      <c r="F5668" s="204"/>
      <c r="G5668" s="204"/>
    </row>
    <row r="5669" spans="1:7" x14ac:dyDescent="0.2">
      <c r="A5669" s="204"/>
      <c r="C5669" s="204"/>
      <c r="E5669" s="204"/>
      <c r="F5669" s="204"/>
      <c r="G5669" s="204"/>
    </row>
    <row r="5670" spans="1:7" x14ac:dyDescent="0.2">
      <c r="A5670" s="204"/>
      <c r="C5670" s="204"/>
      <c r="E5670" s="204"/>
      <c r="F5670" s="204"/>
      <c r="G5670" s="204"/>
    </row>
    <row r="5671" spans="1:7" x14ac:dyDescent="0.2">
      <c r="A5671" s="204"/>
      <c r="C5671" s="204"/>
      <c r="E5671" s="204"/>
      <c r="F5671" s="204"/>
      <c r="G5671" s="204"/>
    </row>
    <row r="5672" spans="1:7" x14ac:dyDescent="0.2">
      <c r="A5672" s="204"/>
      <c r="C5672" s="204"/>
      <c r="E5672" s="204"/>
      <c r="F5672" s="204"/>
      <c r="G5672" s="204"/>
    </row>
    <row r="5673" spans="1:7" x14ac:dyDescent="0.2">
      <c r="A5673" s="204"/>
      <c r="C5673" s="204"/>
      <c r="E5673" s="204"/>
      <c r="F5673" s="204"/>
      <c r="G5673" s="204"/>
    </row>
    <row r="5674" spans="1:7" x14ac:dyDescent="0.2">
      <c r="A5674" s="204"/>
      <c r="C5674" s="204"/>
      <c r="E5674" s="204"/>
      <c r="F5674" s="204"/>
      <c r="G5674" s="204"/>
    </row>
    <row r="5675" spans="1:7" x14ac:dyDescent="0.2">
      <c r="A5675" s="204"/>
      <c r="C5675" s="204"/>
      <c r="E5675" s="204"/>
      <c r="F5675" s="204"/>
      <c r="G5675" s="204"/>
    </row>
    <row r="5676" spans="1:7" x14ac:dyDescent="0.2">
      <c r="A5676" s="204"/>
      <c r="C5676" s="204"/>
      <c r="E5676" s="204"/>
      <c r="F5676" s="204"/>
      <c r="G5676" s="204"/>
    </row>
    <row r="5677" spans="1:7" x14ac:dyDescent="0.2">
      <c r="A5677" s="204"/>
      <c r="C5677" s="204"/>
      <c r="E5677" s="204"/>
      <c r="F5677" s="204"/>
      <c r="G5677" s="204"/>
    </row>
    <row r="5678" spans="1:7" x14ac:dyDescent="0.2">
      <c r="A5678" s="204"/>
      <c r="C5678" s="204"/>
      <c r="E5678" s="204"/>
      <c r="F5678" s="204"/>
      <c r="G5678" s="204"/>
    </row>
    <row r="5679" spans="1:7" x14ac:dyDescent="0.2">
      <c r="A5679" s="204"/>
      <c r="C5679" s="204"/>
      <c r="E5679" s="204"/>
      <c r="F5679" s="204"/>
      <c r="G5679" s="204"/>
    </row>
    <row r="5680" spans="1:7" x14ac:dyDescent="0.2">
      <c r="A5680" s="204"/>
      <c r="C5680" s="204"/>
      <c r="E5680" s="204"/>
      <c r="F5680" s="204"/>
      <c r="G5680" s="204"/>
    </row>
    <row r="5681" spans="1:7" x14ac:dyDescent="0.2">
      <c r="A5681" s="204"/>
      <c r="C5681" s="204"/>
      <c r="E5681" s="204"/>
      <c r="F5681" s="204"/>
      <c r="G5681" s="204"/>
    </row>
    <row r="5682" spans="1:7" x14ac:dyDescent="0.2">
      <c r="A5682" s="204"/>
      <c r="C5682" s="204"/>
      <c r="E5682" s="204"/>
      <c r="F5682" s="204"/>
      <c r="G5682" s="204"/>
    </row>
    <row r="5683" spans="1:7" x14ac:dyDescent="0.2">
      <c r="A5683" s="204"/>
      <c r="C5683" s="204"/>
      <c r="E5683" s="204"/>
      <c r="F5683" s="204"/>
      <c r="G5683" s="204"/>
    </row>
    <row r="5684" spans="1:7" x14ac:dyDescent="0.2">
      <c r="A5684" s="204"/>
      <c r="C5684" s="204"/>
      <c r="E5684" s="204"/>
      <c r="F5684" s="204"/>
      <c r="G5684" s="204"/>
    </row>
    <row r="5685" spans="1:7" x14ac:dyDescent="0.2">
      <c r="A5685" s="204"/>
      <c r="C5685" s="204"/>
      <c r="E5685" s="204"/>
      <c r="F5685" s="204"/>
      <c r="G5685" s="204"/>
    </row>
    <row r="5686" spans="1:7" x14ac:dyDescent="0.2">
      <c r="A5686" s="204"/>
      <c r="C5686" s="204"/>
      <c r="E5686" s="204"/>
      <c r="F5686" s="204"/>
      <c r="G5686" s="204"/>
    </row>
    <row r="5687" spans="1:7" x14ac:dyDescent="0.2">
      <c r="A5687" s="204"/>
      <c r="C5687" s="204"/>
      <c r="E5687" s="204"/>
      <c r="F5687" s="204"/>
      <c r="G5687" s="204"/>
    </row>
    <row r="5688" spans="1:7" x14ac:dyDescent="0.2">
      <c r="A5688" s="204"/>
      <c r="C5688" s="204"/>
      <c r="E5688" s="204"/>
      <c r="F5688" s="204"/>
      <c r="G5688" s="204"/>
    </row>
    <row r="5689" spans="1:7" x14ac:dyDescent="0.2">
      <c r="A5689" s="204"/>
      <c r="C5689" s="204"/>
      <c r="E5689" s="204"/>
      <c r="F5689" s="204"/>
      <c r="G5689" s="204"/>
    </row>
    <row r="5690" spans="1:7" x14ac:dyDescent="0.2">
      <c r="A5690" s="204"/>
      <c r="C5690" s="204"/>
      <c r="E5690" s="204"/>
      <c r="F5690" s="204"/>
      <c r="G5690" s="204"/>
    </row>
    <row r="5691" spans="1:7" x14ac:dyDescent="0.2">
      <c r="A5691" s="204"/>
      <c r="C5691" s="204"/>
      <c r="E5691" s="204"/>
      <c r="F5691" s="204"/>
      <c r="G5691" s="204"/>
    </row>
    <row r="5692" spans="1:7" x14ac:dyDescent="0.2">
      <c r="A5692" s="204"/>
      <c r="C5692" s="204"/>
      <c r="E5692" s="204"/>
      <c r="F5692" s="204"/>
      <c r="G5692" s="204"/>
    </row>
    <row r="5693" spans="1:7" x14ac:dyDescent="0.2">
      <c r="A5693" s="204"/>
      <c r="C5693" s="204"/>
      <c r="E5693" s="204"/>
      <c r="F5693" s="204"/>
      <c r="G5693" s="204"/>
    </row>
    <row r="5694" spans="1:7" x14ac:dyDescent="0.2">
      <c r="A5694" s="204"/>
      <c r="C5694" s="204"/>
      <c r="E5694" s="204"/>
      <c r="F5694" s="204"/>
      <c r="G5694" s="204"/>
    </row>
    <row r="5695" spans="1:7" x14ac:dyDescent="0.2">
      <c r="A5695" s="204"/>
      <c r="C5695" s="204"/>
      <c r="E5695" s="204"/>
      <c r="F5695" s="204"/>
      <c r="G5695" s="204"/>
    </row>
    <row r="5696" spans="1:7" x14ac:dyDescent="0.2">
      <c r="A5696" s="204"/>
      <c r="C5696" s="204"/>
      <c r="E5696" s="204"/>
      <c r="F5696" s="204"/>
      <c r="G5696" s="204"/>
    </row>
    <row r="5697" spans="1:7" x14ac:dyDescent="0.2">
      <c r="A5697" s="204"/>
      <c r="C5697" s="204"/>
      <c r="E5697" s="204"/>
      <c r="F5697" s="204"/>
      <c r="G5697" s="204"/>
    </row>
    <row r="5698" spans="1:7" x14ac:dyDescent="0.2">
      <c r="A5698" s="204"/>
      <c r="C5698" s="204"/>
      <c r="E5698" s="204"/>
      <c r="F5698" s="204"/>
      <c r="G5698" s="204"/>
    </row>
    <row r="5699" spans="1:7" x14ac:dyDescent="0.2">
      <c r="A5699" s="204"/>
      <c r="C5699" s="204"/>
      <c r="E5699" s="204"/>
      <c r="F5699" s="204"/>
      <c r="G5699" s="204"/>
    </row>
    <row r="5700" spans="1:7" x14ac:dyDescent="0.2">
      <c r="A5700" s="204"/>
      <c r="C5700" s="204"/>
      <c r="E5700" s="204"/>
      <c r="F5700" s="204"/>
      <c r="G5700" s="204"/>
    </row>
    <row r="5701" spans="1:7" x14ac:dyDescent="0.2">
      <c r="A5701" s="204"/>
      <c r="C5701" s="204"/>
      <c r="E5701" s="204"/>
      <c r="F5701" s="204"/>
      <c r="G5701" s="204"/>
    </row>
    <row r="5702" spans="1:7" x14ac:dyDescent="0.2">
      <c r="A5702" s="204"/>
      <c r="C5702" s="204"/>
      <c r="E5702" s="204"/>
      <c r="F5702" s="204"/>
      <c r="G5702" s="204"/>
    </row>
    <row r="5703" spans="1:7" x14ac:dyDescent="0.2">
      <c r="A5703" s="204"/>
      <c r="C5703" s="204"/>
      <c r="E5703" s="204"/>
      <c r="F5703" s="204"/>
      <c r="G5703" s="204"/>
    </row>
    <row r="5704" spans="1:7" x14ac:dyDescent="0.2">
      <c r="A5704" s="204"/>
      <c r="C5704" s="204"/>
      <c r="E5704" s="204"/>
      <c r="F5704" s="204"/>
      <c r="G5704" s="204"/>
    </row>
    <row r="5705" spans="1:7" x14ac:dyDescent="0.2">
      <c r="A5705" s="204"/>
      <c r="C5705" s="204"/>
      <c r="E5705" s="204"/>
      <c r="F5705" s="204"/>
      <c r="G5705" s="204"/>
    </row>
    <row r="5706" spans="1:7" x14ac:dyDescent="0.2">
      <c r="A5706" s="204"/>
      <c r="C5706" s="204"/>
      <c r="E5706" s="204"/>
      <c r="F5706" s="204"/>
      <c r="G5706" s="204"/>
    </row>
    <row r="5707" spans="1:7" x14ac:dyDescent="0.2">
      <c r="A5707" s="204"/>
      <c r="C5707" s="204"/>
      <c r="E5707" s="204"/>
      <c r="F5707" s="204"/>
      <c r="G5707" s="204"/>
    </row>
    <row r="5708" spans="1:7" x14ac:dyDescent="0.2">
      <c r="A5708" s="204"/>
      <c r="C5708" s="204"/>
      <c r="E5708" s="204"/>
      <c r="F5708" s="204"/>
      <c r="G5708" s="204"/>
    </row>
    <row r="5709" spans="1:7" x14ac:dyDescent="0.2">
      <c r="A5709" s="204"/>
      <c r="C5709" s="204"/>
      <c r="E5709" s="204"/>
      <c r="F5709" s="204"/>
      <c r="G5709" s="204"/>
    </row>
    <row r="5710" spans="1:7" x14ac:dyDescent="0.2">
      <c r="A5710" s="204"/>
      <c r="C5710" s="204"/>
      <c r="E5710" s="204"/>
      <c r="F5710" s="204"/>
      <c r="G5710" s="204"/>
    </row>
    <row r="5711" spans="1:7" x14ac:dyDescent="0.2">
      <c r="A5711" s="204"/>
      <c r="C5711" s="204"/>
      <c r="E5711" s="204"/>
      <c r="F5711" s="204"/>
      <c r="G5711" s="204"/>
    </row>
    <row r="5712" spans="1:7" x14ac:dyDescent="0.2">
      <c r="A5712" s="204"/>
      <c r="C5712" s="204"/>
      <c r="E5712" s="204"/>
      <c r="F5712" s="204"/>
      <c r="G5712" s="204"/>
    </row>
    <row r="5713" spans="2:4" x14ac:dyDescent="0.2">
      <c r="B5713" s="1"/>
      <c r="C5713" s="304"/>
      <c r="D5713" s="1"/>
    </row>
    <row r="5714" spans="2:4" x14ac:dyDescent="0.2">
      <c r="B5714" s="1"/>
      <c r="C5714" s="304"/>
      <c r="D5714" s="1"/>
    </row>
    <row r="5715" spans="2:4" x14ac:dyDescent="0.2">
      <c r="B5715" s="1"/>
      <c r="C5715" s="304"/>
      <c r="D5715" s="1"/>
    </row>
    <row r="5716" spans="2:4" x14ac:dyDescent="0.2">
      <c r="B5716" s="1"/>
      <c r="C5716" s="304"/>
      <c r="D5716" s="1"/>
    </row>
    <row r="5717" spans="2:4" x14ac:dyDescent="0.2">
      <c r="B5717" s="1"/>
      <c r="C5717" s="304"/>
      <c r="D5717" s="1"/>
    </row>
    <row r="5718" spans="2:4" x14ac:dyDescent="0.2">
      <c r="B5718" s="1"/>
      <c r="C5718" s="304"/>
      <c r="D5718" s="1"/>
    </row>
    <row r="5719" spans="2:4" x14ac:dyDescent="0.2">
      <c r="B5719" s="1"/>
      <c r="C5719" s="304"/>
      <c r="D5719" s="1"/>
    </row>
    <row r="5720" spans="2:4" x14ac:dyDescent="0.2">
      <c r="B5720" s="1"/>
      <c r="C5720" s="304"/>
      <c r="D5720" s="1"/>
    </row>
    <row r="5721" spans="2:4" x14ac:dyDescent="0.2">
      <c r="B5721" s="1"/>
      <c r="C5721" s="304"/>
      <c r="D5721" s="1"/>
    </row>
    <row r="5722" spans="2:4" x14ac:dyDescent="0.2">
      <c r="B5722" s="1"/>
      <c r="C5722" s="304"/>
      <c r="D5722" s="1"/>
    </row>
    <row r="5723" spans="2:4" x14ac:dyDescent="0.2">
      <c r="B5723" s="1"/>
      <c r="C5723" s="304"/>
      <c r="D5723" s="1"/>
    </row>
    <row r="5724" spans="2:4" x14ac:dyDescent="0.2">
      <c r="B5724" s="1"/>
      <c r="C5724" s="304"/>
      <c r="D5724" s="1"/>
    </row>
    <row r="5725" spans="2:4" x14ac:dyDescent="0.2">
      <c r="B5725" s="1"/>
      <c r="C5725" s="304"/>
      <c r="D5725" s="1"/>
    </row>
    <row r="5726" spans="2:4" x14ac:dyDescent="0.2">
      <c r="B5726" s="1"/>
      <c r="C5726" s="304"/>
      <c r="D5726" s="1"/>
    </row>
    <row r="5727" spans="2:4" x14ac:dyDescent="0.2">
      <c r="B5727" s="1"/>
      <c r="C5727" s="304"/>
      <c r="D5727" s="1"/>
    </row>
    <row r="5728" spans="2:4" x14ac:dyDescent="0.2">
      <c r="B5728" s="1"/>
      <c r="C5728" s="304"/>
      <c r="D5728" s="1"/>
    </row>
    <row r="5729" spans="2:4" x14ac:dyDescent="0.2">
      <c r="B5729" s="1"/>
      <c r="C5729" s="304"/>
      <c r="D5729" s="1"/>
    </row>
    <row r="5730" spans="2:4" x14ac:dyDescent="0.2">
      <c r="B5730" s="1"/>
      <c r="C5730" s="304"/>
      <c r="D5730" s="1"/>
    </row>
    <row r="5731" spans="2:4" x14ac:dyDescent="0.2">
      <c r="B5731" s="1"/>
      <c r="C5731" s="304"/>
      <c r="D5731" s="1"/>
    </row>
    <row r="5732" spans="2:4" x14ac:dyDescent="0.2">
      <c r="B5732" s="1"/>
      <c r="C5732" s="304"/>
      <c r="D5732" s="1"/>
    </row>
    <row r="5733" spans="2:4" x14ac:dyDescent="0.2">
      <c r="B5733" s="1"/>
      <c r="C5733" s="304"/>
      <c r="D5733" s="1"/>
    </row>
    <row r="5734" spans="2:4" x14ac:dyDescent="0.2">
      <c r="B5734" s="1"/>
      <c r="C5734" s="304"/>
      <c r="D5734" s="1"/>
    </row>
    <row r="5735" spans="2:4" x14ac:dyDescent="0.2">
      <c r="B5735" s="1"/>
      <c r="C5735" s="304"/>
      <c r="D5735" s="1"/>
    </row>
    <row r="5736" spans="2:4" x14ac:dyDescent="0.2">
      <c r="B5736" s="1"/>
      <c r="C5736" s="304"/>
      <c r="D5736" s="1"/>
    </row>
    <row r="5737" spans="2:4" x14ac:dyDescent="0.2">
      <c r="B5737" s="1"/>
      <c r="C5737" s="304"/>
      <c r="D5737" s="1"/>
    </row>
    <row r="5738" spans="2:4" x14ac:dyDescent="0.2">
      <c r="B5738" s="1"/>
      <c r="C5738" s="304"/>
      <c r="D5738" s="1"/>
    </row>
    <row r="5739" spans="2:4" x14ac:dyDescent="0.2">
      <c r="B5739" s="1"/>
      <c r="C5739" s="304"/>
      <c r="D5739" s="1"/>
    </row>
    <row r="5740" spans="2:4" x14ac:dyDescent="0.2">
      <c r="B5740" s="1"/>
      <c r="C5740" s="304"/>
      <c r="D5740" s="1"/>
    </row>
    <row r="5741" spans="2:4" x14ac:dyDescent="0.2">
      <c r="B5741" s="1"/>
      <c r="C5741" s="304"/>
      <c r="D5741" s="1"/>
    </row>
    <row r="5742" spans="2:4" x14ac:dyDescent="0.2">
      <c r="B5742" s="1"/>
      <c r="C5742" s="304"/>
      <c r="D5742" s="1"/>
    </row>
    <row r="5743" spans="2:4" x14ac:dyDescent="0.2">
      <c r="B5743" s="1"/>
      <c r="C5743" s="304"/>
      <c r="D5743" s="1"/>
    </row>
    <row r="5744" spans="2:4" x14ac:dyDescent="0.2">
      <c r="B5744" s="1"/>
      <c r="C5744" s="304"/>
      <c r="D5744" s="1"/>
    </row>
    <row r="5745" spans="2:4" x14ac:dyDescent="0.2">
      <c r="B5745" s="1"/>
      <c r="C5745" s="304"/>
      <c r="D5745" s="1"/>
    </row>
    <row r="5746" spans="2:4" x14ac:dyDescent="0.2">
      <c r="B5746" s="1"/>
      <c r="C5746" s="304"/>
      <c r="D5746" s="1"/>
    </row>
    <row r="5747" spans="2:4" x14ac:dyDescent="0.2">
      <c r="B5747" s="1"/>
      <c r="C5747" s="304"/>
      <c r="D5747" s="1"/>
    </row>
    <row r="5748" spans="2:4" x14ac:dyDescent="0.2">
      <c r="B5748" s="1"/>
      <c r="C5748" s="304"/>
      <c r="D5748" s="1"/>
    </row>
    <row r="5749" spans="2:4" x14ac:dyDescent="0.2">
      <c r="B5749" s="1"/>
      <c r="C5749" s="304"/>
      <c r="D5749" s="1"/>
    </row>
    <row r="5750" spans="2:4" x14ac:dyDescent="0.2">
      <c r="B5750" s="1"/>
      <c r="C5750" s="304"/>
      <c r="D5750" s="1"/>
    </row>
    <row r="5751" spans="2:4" x14ac:dyDescent="0.2">
      <c r="B5751" s="1"/>
      <c r="C5751" s="304"/>
      <c r="D5751" s="1"/>
    </row>
    <row r="5752" spans="2:4" x14ac:dyDescent="0.2">
      <c r="B5752" s="1"/>
      <c r="C5752" s="304"/>
      <c r="D5752" s="1"/>
    </row>
    <row r="5753" spans="2:4" x14ac:dyDescent="0.2">
      <c r="B5753" s="1"/>
      <c r="C5753" s="304"/>
      <c r="D5753" s="1"/>
    </row>
    <row r="5754" spans="2:4" x14ac:dyDescent="0.2">
      <c r="B5754" s="1"/>
      <c r="C5754" s="304"/>
      <c r="D5754" s="1"/>
    </row>
    <row r="5755" spans="2:4" x14ac:dyDescent="0.2">
      <c r="B5755" s="1"/>
      <c r="C5755" s="304"/>
      <c r="D5755" s="1"/>
    </row>
    <row r="5756" spans="2:4" x14ac:dyDescent="0.2">
      <c r="B5756" s="1"/>
      <c r="C5756" s="304"/>
      <c r="D5756" s="1"/>
    </row>
    <row r="5757" spans="2:4" x14ac:dyDescent="0.2">
      <c r="B5757" s="1"/>
      <c r="C5757" s="304"/>
      <c r="D5757" s="1"/>
    </row>
    <row r="5758" spans="2:4" x14ac:dyDescent="0.2">
      <c r="B5758" s="1"/>
      <c r="C5758" s="304"/>
      <c r="D5758" s="1"/>
    </row>
    <row r="5759" spans="2:4" x14ac:dyDescent="0.2">
      <c r="B5759" s="1"/>
      <c r="C5759" s="304"/>
      <c r="D5759" s="1"/>
    </row>
    <row r="5760" spans="2:4" x14ac:dyDescent="0.2">
      <c r="B5760" s="1"/>
      <c r="C5760" s="304"/>
      <c r="D5760" s="1"/>
    </row>
    <row r="5761" spans="2:4" x14ac:dyDescent="0.2">
      <c r="B5761" s="1"/>
      <c r="C5761" s="304"/>
      <c r="D5761" s="1"/>
    </row>
    <row r="5762" spans="2:4" x14ac:dyDescent="0.2">
      <c r="B5762" s="1"/>
      <c r="C5762" s="304"/>
      <c r="D5762" s="1"/>
    </row>
    <row r="5763" spans="2:4" x14ac:dyDescent="0.2">
      <c r="B5763" s="1"/>
      <c r="C5763" s="304"/>
      <c r="D5763" s="1"/>
    </row>
    <row r="5764" spans="2:4" x14ac:dyDescent="0.2">
      <c r="B5764" s="1"/>
      <c r="C5764" s="304"/>
      <c r="D5764" s="1"/>
    </row>
    <row r="5765" spans="2:4" x14ac:dyDescent="0.2">
      <c r="B5765" s="1"/>
      <c r="C5765" s="304"/>
      <c r="D5765" s="1"/>
    </row>
    <row r="5766" spans="2:4" x14ac:dyDescent="0.2">
      <c r="B5766" s="1"/>
      <c r="C5766" s="304"/>
      <c r="D5766" s="1"/>
    </row>
    <row r="5767" spans="2:4" x14ac:dyDescent="0.2">
      <c r="B5767" s="1"/>
      <c r="C5767" s="304"/>
      <c r="D5767" s="1"/>
    </row>
    <row r="5768" spans="2:4" x14ac:dyDescent="0.2">
      <c r="B5768" s="1"/>
      <c r="C5768" s="304"/>
      <c r="D5768" s="1"/>
    </row>
    <row r="5769" spans="2:4" x14ac:dyDescent="0.2">
      <c r="B5769" s="1"/>
      <c r="C5769" s="304"/>
      <c r="D5769" s="1"/>
    </row>
    <row r="5770" spans="2:4" x14ac:dyDescent="0.2">
      <c r="B5770" s="1"/>
      <c r="C5770" s="304"/>
      <c r="D5770" s="1"/>
    </row>
    <row r="5771" spans="2:4" x14ac:dyDescent="0.2">
      <c r="B5771" s="1"/>
      <c r="C5771" s="304"/>
      <c r="D5771" s="1"/>
    </row>
    <row r="5772" spans="2:4" x14ac:dyDescent="0.2">
      <c r="B5772" s="1"/>
      <c r="C5772" s="304"/>
      <c r="D5772" s="1"/>
    </row>
    <row r="5773" spans="2:4" x14ac:dyDescent="0.2">
      <c r="B5773" s="1"/>
      <c r="C5773" s="304"/>
      <c r="D5773" s="1"/>
    </row>
    <row r="5774" spans="2:4" x14ac:dyDescent="0.2">
      <c r="B5774" s="1"/>
      <c r="C5774" s="304"/>
      <c r="D5774" s="1"/>
    </row>
    <row r="5775" spans="2:4" x14ac:dyDescent="0.2">
      <c r="B5775" s="1"/>
      <c r="C5775" s="304"/>
      <c r="D5775" s="1"/>
    </row>
    <row r="5776" spans="2:4" x14ac:dyDescent="0.2">
      <c r="B5776" s="1"/>
      <c r="C5776" s="304"/>
      <c r="D5776" s="1"/>
    </row>
    <row r="5777" spans="2:4" x14ac:dyDescent="0.2">
      <c r="B5777" s="1"/>
      <c r="C5777" s="304"/>
      <c r="D5777" s="1"/>
    </row>
    <row r="5778" spans="2:4" x14ac:dyDescent="0.2">
      <c r="B5778" s="1"/>
      <c r="C5778" s="304"/>
      <c r="D5778" s="1"/>
    </row>
    <row r="5779" spans="2:4" x14ac:dyDescent="0.2">
      <c r="B5779" s="1"/>
      <c r="C5779" s="304"/>
      <c r="D5779" s="1"/>
    </row>
    <row r="5780" spans="2:4" x14ac:dyDescent="0.2">
      <c r="B5780" s="1"/>
      <c r="C5780" s="304"/>
      <c r="D5780" s="1"/>
    </row>
    <row r="5781" spans="2:4" x14ac:dyDescent="0.2">
      <c r="B5781" s="1"/>
      <c r="C5781" s="304"/>
      <c r="D5781" s="1"/>
    </row>
    <row r="5782" spans="2:4" x14ac:dyDescent="0.2">
      <c r="B5782" s="1"/>
      <c r="C5782" s="304"/>
      <c r="D5782" s="1"/>
    </row>
    <row r="5783" spans="2:4" x14ac:dyDescent="0.2">
      <c r="B5783" s="1"/>
      <c r="C5783" s="304"/>
      <c r="D5783" s="1"/>
    </row>
    <row r="5784" spans="2:4" x14ac:dyDescent="0.2">
      <c r="B5784" s="1"/>
      <c r="C5784" s="304"/>
      <c r="D5784" s="1"/>
    </row>
    <row r="5785" spans="2:4" x14ac:dyDescent="0.2">
      <c r="B5785" s="1"/>
      <c r="C5785" s="304"/>
      <c r="D5785" s="1"/>
    </row>
    <row r="5786" spans="2:4" x14ac:dyDescent="0.2">
      <c r="B5786" s="1"/>
      <c r="C5786" s="304"/>
      <c r="D5786" s="1"/>
    </row>
    <row r="5787" spans="2:4" x14ac:dyDescent="0.2">
      <c r="B5787" s="1"/>
      <c r="C5787" s="304"/>
      <c r="D5787" s="1"/>
    </row>
    <row r="5788" spans="2:4" x14ac:dyDescent="0.2">
      <c r="B5788" s="1"/>
      <c r="C5788" s="304"/>
      <c r="D5788" s="1"/>
    </row>
    <row r="5789" spans="2:4" x14ac:dyDescent="0.2">
      <c r="B5789" s="1"/>
      <c r="C5789" s="304"/>
      <c r="D5789" s="1"/>
    </row>
    <row r="5790" spans="2:4" x14ac:dyDescent="0.2">
      <c r="B5790" s="1"/>
      <c r="C5790" s="304"/>
      <c r="D5790" s="1"/>
    </row>
    <row r="5791" spans="2:4" x14ac:dyDescent="0.2">
      <c r="B5791" s="1"/>
      <c r="C5791" s="304"/>
      <c r="D5791" s="1"/>
    </row>
    <row r="5792" spans="2:4" x14ac:dyDescent="0.2">
      <c r="B5792" s="1"/>
      <c r="C5792" s="304"/>
      <c r="D5792" s="1"/>
    </row>
    <row r="5793" spans="2:4" x14ac:dyDescent="0.2">
      <c r="B5793" s="1"/>
      <c r="C5793" s="304"/>
      <c r="D5793" s="1"/>
    </row>
    <row r="5794" spans="2:4" x14ac:dyDescent="0.2">
      <c r="B5794" s="1"/>
      <c r="C5794" s="304"/>
      <c r="D5794" s="1"/>
    </row>
    <row r="5795" spans="2:4" x14ac:dyDescent="0.2">
      <c r="B5795" s="1"/>
      <c r="C5795" s="304"/>
      <c r="D5795" s="1"/>
    </row>
    <row r="5796" spans="2:4" x14ac:dyDescent="0.2">
      <c r="B5796" s="1"/>
      <c r="C5796" s="304"/>
      <c r="D5796" s="1"/>
    </row>
    <row r="5797" spans="2:4" x14ac:dyDescent="0.2">
      <c r="B5797" s="1"/>
      <c r="C5797" s="304"/>
      <c r="D5797" s="1"/>
    </row>
    <row r="5798" spans="2:4" x14ac:dyDescent="0.2">
      <c r="B5798" s="1"/>
      <c r="C5798" s="304"/>
      <c r="D5798" s="1"/>
    </row>
    <row r="5799" spans="2:4" x14ac:dyDescent="0.2">
      <c r="B5799" s="1"/>
      <c r="C5799" s="304"/>
      <c r="D5799" s="1"/>
    </row>
    <row r="5800" spans="2:4" x14ac:dyDescent="0.2">
      <c r="B5800" s="1"/>
      <c r="C5800" s="304"/>
      <c r="D5800" s="1"/>
    </row>
    <row r="5801" spans="2:4" x14ac:dyDescent="0.2">
      <c r="B5801" s="1"/>
      <c r="C5801" s="304"/>
      <c r="D5801" s="1"/>
    </row>
    <row r="5802" spans="2:4" x14ac:dyDescent="0.2">
      <c r="B5802" s="1"/>
      <c r="C5802" s="304"/>
      <c r="D5802" s="1"/>
    </row>
    <row r="5803" spans="2:4" x14ac:dyDescent="0.2">
      <c r="B5803" s="1"/>
      <c r="C5803" s="304"/>
      <c r="D5803" s="1"/>
    </row>
    <row r="5804" spans="2:4" x14ac:dyDescent="0.2">
      <c r="B5804" s="1"/>
      <c r="C5804" s="304"/>
      <c r="D5804" s="1"/>
    </row>
    <row r="5805" spans="2:4" x14ac:dyDescent="0.2">
      <c r="B5805" s="1"/>
      <c r="C5805" s="304"/>
      <c r="D5805" s="1"/>
    </row>
    <row r="5806" spans="2:4" x14ac:dyDescent="0.2">
      <c r="B5806" s="1"/>
      <c r="C5806" s="304"/>
      <c r="D5806" s="1"/>
    </row>
    <row r="5807" spans="2:4" x14ac:dyDescent="0.2">
      <c r="B5807" s="1"/>
      <c r="C5807" s="304"/>
      <c r="D5807" s="1"/>
    </row>
    <row r="5808" spans="2:4" x14ac:dyDescent="0.2">
      <c r="B5808" s="1"/>
      <c r="C5808" s="304"/>
      <c r="D5808" s="1"/>
    </row>
    <row r="5809" spans="2:4" x14ac:dyDescent="0.2">
      <c r="B5809" s="1"/>
      <c r="C5809" s="304"/>
      <c r="D5809" s="1"/>
    </row>
    <row r="5810" spans="2:4" x14ac:dyDescent="0.2">
      <c r="B5810" s="1"/>
      <c r="C5810" s="304"/>
      <c r="D5810" s="1"/>
    </row>
    <row r="5811" spans="2:4" x14ac:dyDescent="0.2">
      <c r="B5811" s="1"/>
      <c r="C5811" s="304"/>
      <c r="D5811" s="1"/>
    </row>
    <row r="5812" spans="2:4" x14ac:dyDescent="0.2">
      <c r="B5812" s="1"/>
      <c r="C5812" s="304"/>
      <c r="D5812" s="1"/>
    </row>
    <row r="5813" spans="2:4" x14ac:dyDescent="0.2">
      <c r="B5813" s="1"/>
      <c r="C5813" s="304"/>
      <c r="D5813" s="1"/>
    </row>
    <row r="5814" spans="2:4" x14ac:dyDescent="0.2">
      <c r="B5814" s="1"/>
      <c r="C5814" s="304"/>
      <c r="D5814" s="1"/>
    </row>
    <row r="5815" spans="2:4" x14ac:dyDescent="0.2">
      <c r="B5815" s="1"/>
      <c r="C5815" s="304"/>
      <c r="D5815" s="1"/>
    </row>
    <row r="5816" spans="2:4" x14ac:dyDescent="0.2">
      <c r="B5816" s="1"/>
      <c r="C5816" s="304"/>
      <c r="D5816" s="1"/>
    </row>
    <row r="5817" spans="2:4" x14ac:dyDescent="0.2">
      <c r="B5817" s="1"/>
      <c r="C5817" s="304"/>
      <c r="D5817" s="1"/>
    </row>
    <row r="5818" spans="2:4" x14ac:dyDescent="0.2">
      <c r="B5818" s="1"/>
      <c r="C5818" s="304"/>
      <c r="D5818" s="1"/>
    </row>
    <row r="5819" spans="2:4" x14ac:dyDescent="0.2">
      <c r="B5819" s="1"/>
      <c r="C5819" s="304"/>
      <c r="D5819" s="1"/>
    </row>
    <row r="5820" spans="2:4" x14ac:dyDescent="0.2">
      <c r="B5820" s="1"/>
      <c r="C5820" s="304"/>
      <c r="D5820" s="1"/>
    </row>
    <row r="5821" spans="2:4" x14ac:dyDescent="0.2">
      <c r="B5821" s="1"/>
      <c r="C5821" s="304"/>
      <c r="D5821" s="1"/>
    </row>
    <row r="5822" spans="2:4" x14ac:dyDescent="0.2">
      <c r="B5822" s="1"/>
      <c r="C5822" s="304"/>
      <c r="D5822" s="1"/>
    </row>
    <row r="5823" spans="2:4" x14ac:dyDescent="0.2">
      <c r="B5823" s="1"/>
      <c r="C5823" s="304"/>
      <c r="D5823" s="1"/>
    </row>
    <row r="5824" spans="2:4" x14ac:dyDescent="0.2">
      <c r="B5824" s="1"/>
      <c r="C5824" s="304"/>
      <c r="D5824" s="1"/>
    </row>
    <row r="5825" spans="2:4" x14ac:dyDescent="0.2">
      <c r="B5825" s="1"/>
      <c r="C5825" s="304"/>
      <c r="D5825" s="1"/>
    </row>
    <row r="5826" spans="2:4" x14ac:dyDescent="0.2">
      <c r="B5826" s="1"/>
      <c r="C5826" s="304"/>
      <c r="D5826" s="1"/>
    </row>
    <row r="5827" spans="2:4" x14ac:dyDescent="0.2">
      <c r="B5827" s="1"/>
      <c r="C5827" s="304"/>
      <c r="D5827" s="1"/>
    </row>
    <row r="5828" spans="2:4" x14ac:dyDescent="0.2">
      <c r="B5828" s="1"/>
      <c r="C5828" s="304"/>
      <c r="D5828" s="1"/>
    </row>
    <row r="5829" spans="2:4" x14ac:dyDescent="0.2">
      <c r="B5829" s="1"/>
      <c r="C5829" s="304"/>
      <c r="D5829" s="1"/>
    </row>
    <row r="5830" spans="2:4" x14ac:dyDescent="0.2">
      <c r="B5830" s="1"/>
      <c r="C5830" s="304"/>
      <c r="D5830" s="1"/>
    </row>
    <row r="5831" spans="2:4" x14ac:dyDescent="0.2">
      <c r="B5831" s="1"/>
      <c r="C5831" s="304"/>
      <c r="D5831" s="1"/>
    </row>
    <row r="5832" spans="2:4" x14ac:dyDescent="0.2">
      <c r="B5832" s="1"/>
      <c r="C5832" s="304"/>
      <c r="D5832" s="1"/>
    </row>
    <row r="5833" spans="2:4" x14ac:dyDescent="0.2">
      <c r="B5833" s="1"/>
      <c r="C5833" s="304"/>
      <c r="D5833" s="1"/>
    </row>
    <row r="5834" spans="2:4" x14ac:dyDescent="0.2">
      <c r="B5834" s="1"/>
      <c r="C5834" s="304"/>
      <c r="D5834" s="1"/>
    </row>
    <row r="5835" spans="2:4" x14ac:dyDescent="0.2">
      <c r="B5835" s="1"/>
      <c r="C5835" s="304"/>
      <c r="D5835" s="1"/>
    </row>
    <row r="5836" spans="2:4" x14ac:dyDescent="0.2">
      <c r="B5836" s="1"/>
      <c r="C5836" s="304"/>
      <c r="D5836" s="1"/>
    </row>
    <row r="5837" spans="2:4" x14ac:dyDescent="0.2">
      <c r="B5837" s="1"/>
      <c r="C5837" s="304"/>
      <c r="D5837" s="1"/>
    </row>
    <row r="5838" spans="2:4" x14ac:dyDescent="0.2">
      <c r="B5838" s="1"/>
      <c r="C5838" s="304"/>
      <c r="D5838" s="1"/>
    </row>
    <row r="5839" spans="2:4" x14ac:dyDescent="0.2">
      <c r="B5839" s="1"/>
      <c r="C5839" s="304"/>
      <c r="D5839" s="1"/>
    </row>
    <row r="5840" spans="2:4" x14ac:dyDescent="0.2">
      <c r="B5840" s="1"/>
      <c r="C5840" s="304"/>
      <c r="D5840" s="1"/>
    </row>
    <row r="5841" spans="2:4" x14ac:dyDescent="0.2">
      <c r="B5841" s="1"/>
      <c r="C5841" s="304"/>
      <c r="D5841" s="1"/>
    </row>
    <row r="5842" spans="2:4" x14ac:dyDescent="0.2">
      <c r="B5842" s="1"/>
      <c r="C5842" s="304"/>
      <c r="D5842" s="1"/>
    </row>
    <row r="5843" spans="2:4" x14ac:dyDescent="0.2">
      <c r="B5843" s="1"/>
      <c r="C5843" s="304"/>
      <c r="D5843" s="1"/>
    </row>
    <row r="5844" spans="2:4" x14ac:dyDescent="0.2">
      <c r="B5844" s="1"/>
      <c r="C5844" s="304"/>
      <c r="D5844" s="1"/>
    </row>
    <row r="5845" spans="2:4" x14ac:dyDescent="0.2">
      <c r="B5845" s="1"/>
      <c r="C5845" s="304"/>
      <c r="D5845" s="1"/>
    </row>
    <row r="5846" spans="2:4" x14ac:dyDescent="0.2">
      <c r="B5846" s="1"/>
      <c r="C5846" s="304"/>
      <c r="D5846" s="1"/>
    </row>
    <row r="5847" spans="2:4" x14ac:dyDescent="0.2">
      <c r="B5847" s="1"/>
      <c r="C5847" s="304"/>
      <c r="D5847" s="1"/>
    </row>
    <row r="5848" spans="2:4" x14ac:dyDescent="0.2">
      <c r="B5848" s="1"/>
      <c r="C5848" s="304"/>
      <c r="D5848" s="1"/>
    </row>
    <row r="5849" spans="2:4" x14ac:dyDescent="0.2">
      <c r="B5849" s="1"/>
      <c r="C5849" s="304"/>
      <c r="D5849" s="1"/>
    </row>
    <row r="5850" spans="2:4" x14ac:dyDescent="0.2">
      <c r="B5850" s="1"/>
      <c r="C5850" s="304"/>
      <c r="D5850" s="1"/>
    </row>
    <row r="5851" spans="2:4" x14ac:dyDescent="0.2">
      <c r="B5851" s="1"/>
      <c r="C5851" s="304"/>
      <c r="D5851" s="1"/>
    </row>
    <row r="5852" spans="2:4" x14ac:dyDescent="0.2">
      <c r="B5852" s="1"/>
      <c r="C5852" s="304"/>
      <c r="D5852" s="1"/>
    </row>
    <row r="5853" spans="2:4" x14ac:dyDescent="0.2">
      <c r="B5853" s="1"/>
      <c r="C5853" s="304"/>
      <c r="D5853" s="1"/>
    </row>
    <row r="5854" spans="2:4" x14ac:dyDescent="0.2">
      <c r="B5854" s="1"/>
      <c r="C5854" s="304"/>
      <c r="D5854" s="1"/>
    </row>
    <row r="5855" spans="2:4" x14ac:dyDescent="0.2">
      <c r="B5855" s="1"/>
      <c r="C5855" s="304"/>
      <c r="D5855" s="1"/>
    </row>
    <row r="5856" spans="2:4" x14ac:dyDescent="0.2">
      <c r="B5856" s="1"/>
      <c r="C5856" s="304"/>
      <c r="D5856" s="1"/>
    </row>
    <row r="5857" spans="2:4" x14ac:dyDescent="0.2">
      <c r="B5857" s="1"/>
      <c r="C5857" s="304"/>
      <c r="D5857" s="1"/>
    </row>
    <row r="5858" spans="2:4" x14ac:dyDescent="0.2">
      <c r="B5858" s="1"/>
      <c r="C5858" s="304"/>
      <c r="D5858" s="1"/>
    </row>
    <row r="5859" spans="2:4" x14ac:dyDescent="0.2">
      <c r="B5859" s="1"/>
      <c r="C5859" s="304"/>
      <c r="D5859" s="1"/>
    </row>
    <row r="5860" spans="2:4" x14ac:dyDescent="0.2">
      <c r="B5860" s="1"/>
      <c r="C5860" s="304"/>
      <c r="D5860" s="1"/>
    </row>
    <row r="5861" spans="2:4" x14ac:dyDescent="0.2">
      <c r="B5861" s="1"/>
      <c r="C5861" s="304"/>
      <c r="D5861" s="1"/>
    </row>
    <row r="5862" spans="2:4" x14ac:dyDescent="0.2">
      <c r="B5862" s="1"/>
      <c r="C5862" s="304"/>
      <c r="D5862" s="1"/>
    </row>
    <row r="5863" spans="2:4" x14ac:dyDescent="0.2">
      <c r="B5863" s="1"/>
      <c r="C5863" s="304"/>
      <c r="D5863" s="1"/>
    </row>
    <row r="5864" spans="2:4" x14ac:dyDescent="0.2">
      <c r="B5864" s="1"/>
      <c r="C5864" s="304"/>
      <c r="D5864" s="1"/>
    </row>
    <row r="5865" spans="2:4" x14ac:dyDescent="0.2">
      <c r="B5865" s="1"/>
      <c r="C5865" s="304"/>
      <c r="D5865" s="1"/>
    </row>
    <row r="5866" spans="2:4" x14ac:dyDescent="0.2">
      <c r="B5866" s="1"/>
      <c r="C5866" s="304"/>
      <c r="D5866" s="1"/>
    </row>
    <row r="5867" spans="2:4" x14ac:dyDescent="0.2">
      <c r="B5867" s="1"/>
      <c r="C5867" s="304"/>
      <c r="D5867" s="1"/>
    </row>
    <row r="5868" spans="2:4" x14ac:dyDescent="0.2">
      <c r="B5868" s="1"/>
      <c r="C5868" s="304"/>
      <c r="D5868" s="1"/>
    </row>
    <row r="5869" spans="2:4" x14ac:dyDescent="0.2">
      <c r="B5869" s="1"/>
      <c r="C5869" s="304"/>
      <c r="D5869" s="1"/>
    </row>
    <row r="5870" spans="2:4" x14ac:dyDescent="0.2">
      <c r="B5870" s="1"/>
      <c r="C5870" s="304"/>
      <c r="D5870" s="1"/>
    </row>
    <row r="5871" spans="2:4" x14ac:dyDescent="0.2">
      <c r="B5871" s="1"/>
      <c r="C5871" s="304"/>
      <c r="D5871" s="1"/>
    </row>
    <row r="5872" spans="2:4" x14ac:dyDescent="0.2">
      <c r="B5872" s="1"/>
      <c r="C5872" s="304"/>
      <c r="D5872" s="1"/>
    </row>
    <row r="5873" spans="1:7" x14ac:dyDescent="0.2">
      <c r="B5873" s="1"/>
      <c r="C5873" s="304"/>
      <c r="D5873" s="1"/>
    </row>
    <row r="5874" spans="1:7" x14ac:dyDescent="0.2">
      <c r="B5874" s="1"/>
      <c r="C5874" s="304"/>
      <c r="D5874" s="1"/>
    </row>
    <row r="5875" spans="1:7" x14ac:dyDescent="0.2">
      <c r="B5875" s="1"/>
      <c r="C5875" s="304"/>
      <c r="D5875" s="1"/>
    </row>
    <row r="5876" spans="1:7" x14ac:dyDescent="0.2">
      <c r="B5876" s="1"/>
      <c r="C5876" s="304"/>
      <c r="D5876" s="1"/>
    </row>
    <row r="5877" spans="1:7" x14ac:dyDescent="0.2">
      <c r="B5877" s="1"/>
      <c r="C5877" s="304"/>
      <c r="D5877" s="1"/>
    </row>
    <row r="5878" spans="1:7" x14ac:dyDescent="0.2">
      <c r="B5878" s="1"/>
      <c r="C5878" s="304"/>
      <c r="D5878" s="1"/>
    </row>
    <row r="5879" spans="1:7" x14ac:dyDescent="0.2">
      <c r="B5879" s="1"/>
      <c r="C5879" s="304"/>
      <c r="D5879" s="1"/>
    </row>
    <row r="5880" spans="1:7" x14ac:dyDescent="0.2">
      <c r="B5880" s="1"/>
      <c r="C5880" s="304"/>
      <c r="D5880" s="1"/>
    </row>
    <row r="5881" spans="1:7" s="308" customFormat="1" x14ac:dyDescent="0.2">
      <c r="A5881" s="303"/>
      <c r="B5881" s="1"/>
      <c r="C5881" s="304"/>
      <c r="D5881" s="1"/>
      <c r="E5881" s="305"/>
      <c r="F5881" s="307"/>
      <c r="G5881" s="307"/>
    </row>
    <row r="5882" spans="1:7" s="308" customFormat="1" x14ac:dyDescent="0.2">
      <c r="A5882" s="303"/>
      <c r="B5882" s="1"/>
      <c r="C5882" s="304"/>
      <c r="D5882" s="1"/>
      <c r="E5882" s="305"/>
      <c r="F5882" s="307"/>
      <c r="G5882" s="307"/>
    </row>
    <row r="5883" spans="1:7" s="308" customFormat="1" x14ac:dyDescent="0.2">
      <c r="A5883" s="303"/>
      <c r="B5883" s="1"/>
      <c r="C5883" s="304"/>
      <c r="D5883" s="1"/>
      <c r="E5883" s="305"/>
      <c r="F5883" s="307"/>
      <c r="G5883" s="307"/>
    </row>
    <row r="5884" spans="1:7" s="308" customFormat="1" x14ac:dyDescent="0.2">
      <c r="A5884" s="303"/>
      <c r="B5884" s="1"/>
      <c r="C5884" s="304"/>
      <c r="D5884" s="1"/>
      <c r="E5884" s="305"/>
      <c r="F5884" s="307"/>
      <c r="G5884" s="307"/>
    </row>
    <row r="5885" spans="1:7" s="308" customFormat="1" x14ac:dyDescent="0.2">
      <c r="A5885" s="303"/>
      <c r="B5885" s="1"/>
      <c r="C5885" s="304"/>
      <c r="D5885" s="1"/>
      <c r="E5885" s="305"/>
      <c r="F5885" s="307"/>
      <c r="G5885" s="307"/>
    </row>
    <row r="5886" spans="1:7" s="308" customFormat="1" x14ac:dyDescent="0.2">
      <c r="A5886" s="303"/>
      <c r="B5886" s="1"/>
      <c r="C5886" s="304"/>
      <c r="D5886" s="1"/>
      <c r="E5886" s="305"/>
      <c r="F5886" s="307"/>
      <c r="G5886" s="307"/>
    </row>
    <row r="5887" spans="1:7" s="308" customFormat="1" x14ac:dyDescent="0.2">
      <c r="A5887" s="303"/>
      <c r="B5887" s="1"/>
      <c r="C5887" s="304"/>
      <c r="D5887" s="1"/>
      <c r="E5887" s="305"/>
      <c r="F5887" s="307"/>
      <c r="G5887" s="307"/>
    </row>
    <row r="5888" spans="1:7" s="308" customFormat="1" x14ac:dyDescent="0.2">
      <c r="A5888" s="303"/>
      <c r="B5888" s="1"/>
      <c r="C5888" s="304"/>
      <c r="D5888" s="1"/>
      <c r="E5888" s="305"/>
      <c r="F5888" s="307"/>
      <c r="G5888" s="307"/>
    </row>
    <row r="5889" spans="1:7" s="308" customFormat="1" x14ac:dyDescent="0.2">
      <c r="A5889" s="303"/>
      <c r="B5889" s="1"/>
      <c r="C5889" s="304"/>
      <c r="D5889" s="1"/>
      <c r="E5889" s="305"/>
      <c r="F5889" s="307"/>
      <c r="G5889" s="307"/>
    </row>
    <row r="5890" spans="1:7" s="308" customFormat="1" x14ac:dyDescent="0.2">
      <c r="A5890" s="303"/>
      <c r="B5890" s="1"/>
      <c r="C5890" s="304"/>
      <c r="D5890" s="1"/>
      <c r="E5890" s="305"/>
      <c r="F5890" s="307"/>
      <c r="G5890" s="307"/>
    </row>
    <row r="5891" spans="1:7" s="308" customFormat="1" x14ac:dyDescent="0.2">
      <c r="A5891" s="303"/>
      <c r="B5891" s="1"/>
      <c r="C5891" s="304"/>
      <c r="D5891" s="1"/>
      <c r="E5891" s="305"/>
      <c r="F5891" s="307"/>
      <c r="G5891" s="307"/>
    </row>
    <row r="5892" spans="1:7" s="308" customFormat="1" x14ac:dyDescent="0.2">
      <c r="A5892" s="303"/>
      <c r="B5892" s="1"/>
      <c r="C5892" s="304"/>
      <c r="D5892" s="1"/>
      <c r="E5892" s="305"/>
      <c r="F5892" s="307"/>
      <c r="G5892" s="307"/>
    </row>
    <row r="5893" spans="1:7" s="308" customFormat="1" x14ac:dyDescent="0.2">
      <c r="A5893" s="303"/>
      <c r="B5893" s="1"/>
      <c r="C5893" s="304"/>
      <c r="D5893" s="1"/>
      <c r="E5893" s="305"/>
      <c r="F5893" s="307"/>
      <c r="G5893" s="307"/>
    </row>
    <row r="5894" spans="1:7" s="308" customFormat="1" x14ac:dyDescent="0.2">
      <c r="A5894" s="303"/>
      <c r="B5894" s="1"/>
      <c r="C5894" s="304"/>
      <c r="D5894" s="1"/>
      <c r="E5894" s="305"/>
      <c r="F5894" s="307"/>
      <c r="G5894" s="307"/>
    </row>
    <row r="5895" spans="1:7" s="308" customFormat="1" x14ac:dyDescent="0.2">
      <c r="A5895" s="303"/>
      <c r="B5895" s="1"/>
      <c r="C5895" s="304"/>
      <c r="D5895" s="1"/>
      <c r="E5895" s="305"/>
      <c r="F5895" s="307"/>
      <c r="G5895" s="307"/>
    </row>
    <row r="5896" spans="1:7" s="308" customFormat="1" x14ac:dyDescent="0.2">
      <c r="A5896" s="303"/>
      <c r="B5896" s="1"/>
      <c r="C5896" s="304"/>
      <c r="D5896" s="1"/>
      <c r="E5896" s="305"/>
      <c r="F5896" s="307"/>
      <c r="G5896" s="307"/>
    </row>
    <row r="5897" spans="1:7" s="308" customFormat="1" x14ac:dyDescent="0.2">
      <c r="A5897" s="303"/>
      <c r="B5897" s="1"/>
      <c r="C5897" s="304"/>
      <c r="D5897" s="1"/>
      <c r="E5897" s="305"/>
      <c r="F5897" s="307"/>
      <c r="G5897" s="307"/>
    </row>
    <row r="5898" spans="1:7" s="308" customFormat="1" x14ac:dyDescent="0.2">
      <c r="A5898" s="303"/>
      <c r="B5898" s="1"/>
      <c r="C5898" s="304"/>
      <c r="D5898" s="1"/>
      <c r="E5898" s="305"/>
      <c r="F5898" s="307"/>
      <c r="G5898" s="307"/>
    </row>
    <row r="5899" spans="1:7" x14ac:dyDescent="0.2">
      <c r="B5899" s="1"/>
      <c r="C5899" s="304"/>
      <c r="D5899" s="1"/>
    </row>
    <row r="5900" spans="1:7" x14ac:dyDescent="0.2">
      <c r="B5900" s="1"/>
      <c r="C5900" s="304"/>
      <c r="D5900" s="1"/>
    </row>
    <row r="5901" spans="1:7" x14ac:dyDescent="0.2">
      <c r="B5901" s="1"/>
      <c r="C5901" s="304"/>
      <c r="D5901" s="1"/>
    </row>
    <row r="5902" spans="1:7" x14ac:dyDescent="0.2">
      <c r="B5902" s="1"/>
      <c r="C5902" s="304"/>
      <c r="D5902" s="1"/>
    </row>
    <row r="5903" spans="1:7" x14ac:dyDescent="0.2">
      <c r="B5903" s="1"/>
      <c r="C5903" s="304"/>
      <c r="D5903" s="1"/>
    </row>
    <row r="5904" spans="1:7" x14ac:dyDescent="0.2">
      <c r="B5904" s="1"/>
      <c r="C5904" s="304"/>
      <c r="D5904" s="1"/>
    </row>
    <row r="5905" spans="2:4" x14ac:dyDescent="0.2">
      <c r="B5905" s="1"/>
      <c r="C5905" s="304"/>
      <c r="D5905" s="1"/>
    </row>
    <row r="5906" spans="2:4" x14ac:dyDescent="0.2">
      <c r="B5906" s="1"/>
      <c r="C5906" s="304"/>
      <c r="D5906" s="1"/>
    </row>
    <row r="5907" spans="2:4" x14ac:dyDescent="0.2">
      <c r="B5907" s="1"/>
      <c r="C5907" s="304"/>
      <c r="D5907" s="1"/>
    </row>
    <row r="5908" spans="2:4" x14ac:dyDescent="0.2">
      <c r="B5908" s="1"/>
      <c r="C5908" s="304"/>
      <c r="D5908" s="1"/>
    </row>
    <row r="5909" spans="2:4" x14ac:dyDescent="0.2">
      <c r="B5909" s="1"/>
      <c r="C5909" s="304"/>
      <c r="D5909" s="1"/>
    </row>
    <row r="5910" spans="2:4" x14ac:dyDescent="0.2">
      <c r="B5910" s="1"/>
      <c r="C5910" s="304"/>
      <c r="D5910" s="1"/>
    </row>
    <row r="5911" spans="2:4" x14ac:dyDescent="0.2">
      <c r="B5911" s="1"/>
      <c r="C5911" s="304"/>
      <c r="D5911" s="1"/>
    </row>
    <row r="5912" spans="2:4" x14ac:dyDescent="0.2">
      <c r="B5912" s="1"/>
      <c r="C5912" s="304"/>
      <c r="D5912" s="1"/>
    </row>
    <row r="5913" spans="2:4" x14ac:dyDescent="0.2">
      <c r="B5913" s="1"/>
      <c r="C5913" s="304"/>
      <c r="D5913" s="1"/>
    </row>
    <row r="5914" spans="2:4" x14ac:dyDescent="0.2">
      <c r="B5914" s="1"/>
      <c r="C5914" s="304"/>
      <c r="D5914" s="1"/>
    </row>
    <row r="5915" spans="2:4" x14ac:dyDescent="0.2">
      <c r="B5915" s="1"/>
      <c r="C5915" s="304"/>
      <c r="D5915" s="1"/>
    </row>
    <row r="5916" spans="2:4" x14ac:dyDescent="0.2">
      <c r="B5916" s="1"/>
      <c r="C5916" s="304"/>
      <c r="D5916" s="1"/>
    </row>
    <row r="5917" spans="2:4" x14ac:dyDescent="0.2">
      <c r="B5917" s="1"/>
      <c r="C5917" s="304"/>
      <c r="D5917" s="1"/>
    </row>
    <row r="5918" spans="2:4" x14ac:dyDescent="0.2">
      <c r="B5918" s="1"/>
      <c r="C5918" s="304"/>
      <c r="D5918" s="1"/>
    </row>
    <row r="5919" spans="2:4" x14ac:dyDescent="0.2">
      <c r="B5919" s="1"/>
      <c r="C5919" s="304"/>
      <c r="D5919" s="1"/>
    </row>
    <row r="5920" spans="2:4" x14ac:dyDescent="0.2">
      <c r="B5920" s="1"/>
      <c r="C5920" s="304"/>
      <c r="D5920" s="1"/>
    </row>
    <row r="5921" spans="1:7" x14ac:dyDescent="0.2">
      <c r="B5921" s="1"/>
      <c r="C5921" s="304"/>
      <c r="D5921" s="1"/>
    </row>
    <row r="5922" spans="1:7" x14ac:dyDescent="0.2">
      <c r="B5922" s="1"/>
      <c r="C5922" s="304"/>
      <c r="D5922" s="1"/>
    </row>
    <row r="5923" spans="1:7" x14ac:dyDescent="0.2">
      <c r="B5923" s="1"/>
      <c r="C5923" s="304"/>
      <c r="D5923" s="1"/>
    </row>
    <row r="5924" spans="1:7" x14ac:dyDescent="0.2">
      <c r="B5924" s="1"/>
      <c r="C5924" s="304"/>
      <c r="D5924" s="1"/>
    </row>
    <row r="5925" spans="1:7" x14ac:dyDescent="0.2">
      <c r="B5925" s="1"/>
      <c r="C5925" s="304"/>
      <c r="D5925" s="1"/>
    </row>
    <row r="5926" spans="1:7" x14ac:dyDescent="0.2">
      <c r="B5926" s="1"/>
      <c r="C5926" s="304"/>
      <c r="D5926" s="1"/>
    </row>
    <row r="5927" spans="1:7" s="310" customFormat="1" x14ac:dyDescent="0.2">
      <c r="A5927" s="303"/>
      <c r="B5927" s="1"/>
      <c r="C5927" s="304"/>
      <c r="D5927" s="1"/>
      <c r="E5927" s="305"/>
      <c r="F5927" s="309"/>
      <c r="G5927" s="309"/>
    </row>
    <row r="5928" spans="1:7" s="310" customFormat="1" x14ac:dyDescent="0.2">
      <c r="A5928" s="303"/>
      <c r="B5928" s="1"/>
      <c r="C5928" s="304"/>
      <c r="D5928" s="1"/>
      <c r="E5928" s="305"/>
      <c r="F5928" s="309"/>
      <c r="G5928" s="309"/>
    </row>
    <row r="5929" spans="1:7" s="310" customFormat="1" x14ac:dyDescent="0.2">
      <c r="A5929" s="303"/>
      <c r="B5929" s="1"/>
      <c r="C5929" s="304"/>
      <c r="D5929" s="1"/>
      <c r="E5929" s="305"/>
      <c r="F5929" s="309"/>
      <c r="G5929" s="309"/>
    </row>
    <row r="5930" spans="1:7" s="310" customFormat="1" x14ac:dyDescent="0.2">
      <c r="A5930" s="303"/>
      <c r="B5930" s="1"/>
      <c r="C5930" s="304"/>
      <c r="D5930" s="1"/>
      <c r="E5930" s="305"/>
      <c r="F5930" s="309"/>
      <c r="G5930" s="309"/>
    </row>
    <row r="5931" spans="1:7" s="310" customFormat="1" x14ac:dyDescent="0.2">
      <c r="A5931" s="303"/>
      <c r="B5931" s="1"/>
      <c r="C5931" s="304"/>
      <c r="D5931" s="1"/>
      <c r="E5931" s="305"/>
      <c r="F5931" s="309"/>
      <c r="G5931" s="309"/>
    </row>
    <row r="5932" spans="1:7" s="310" customFormat="1" x14ac:dyDescent="0.2">
      <c r="A5932" s="303"/>
      <c r="B5932" s="1"/>
      <c r="C5932" s="304"/>
      <c r="D5932" s="1"/>
      <c r="E5932" s="305"/>
      <c r="F5932" s="309"/>
      <c r="G5932" s="309"/>
    </row>
    <row r="5933" spans="1:7" s="310" customFormat="1" x14ac:dyDescent="0.2">
      <c r="A5933" s="303"/>
      <c r="B5933" s="1"/>
      <c r="C5933" s="304"/>
      <c r="D5933" s="1"/>
      <c r="E5933" s="305"/>
      <c r="F5933" s="309"/>
      <c r="G5933" s="309"/>
    </row>
    <row r="5934" spans="1:7" s="310" customFormat="1" x14ac:dyDescent="0.2">
      <c r="A5934" s="303"/>
      <c r="B5934" s="1"/>
      <c r="C5934" s="304"/>
      <c r="D5934" s="1"/>
      <c r="E5934" s="305"/>
      <c r="F5934" s="309"/>
      <c r="G5934" s="309"/>
    </row>
    <row r="5935" spans="1:7" s="310" customFormat="1" x14ac:dyDescent="0.2">
      <c r="A5935" s="303"/>
      <c r="B5935" s="1"/>
      <c r="C5935" s="304"/>
      <c r="D5935" s="1"/>
      <c r="E5935" s="305"/>
      <c r="F5935" s="309"/>
      <c r="G5935" s="309"/>
    </row>
    <row r="5936" spans="1:7" s="310" customFormat="1" x14ac:dyDescent="0.2">
      <c r="A5936" s="303"/>
      <c r="B5936" s="1"/>
      <c r="C5936" s="304"/>
      <c r="D5936" s="1"/>
      <c r="E5936" s="305"/>
      <c r="F5936" s="309"/>
      <c r="G5936" s="309"/>
    </row>
    <row r="5937" spans="2:4" x14ac:dyDescent="0.2">
      <c r="B5937" s="1"/>
      <c r="C5937" s="304"/>
      <c r="D5937" s="1"/>
    </row>
    <row r="5938" spans="2:4" x14ac:dyDescent="0.2">
      <c r="B5938" s="1"/>
      <c r="C5938" s="304"/>
      <c r="D5938" s="1"/>
    </row>
    <row r="5939" spans="2:4" x14ac:dyDescent="0.2">
      <c r="B5939" s="1"/>
      <c r="C5939" s="304"/>
      <c r="D5939" s="1"/>
    </row>
    <row r="5940" spans="2:4" x14ac:dyDescent="0.2">
      <c r="B5940" s="1"/>
      <c r="C5940" s="304"/>
      <c r="D5940" s="1"/>
    </row>
    <row r="5941" spans="2:4" x14ac:dyDescent="0.2">
      <c r="B5941" s="1"/>
      <c r="C5941" s="304"/>
      <c r="D5941" s="1"/>
    </row>
    <row r="5942" spans="2:4" x14ac:dyDescent="0.2">
      <c r="B5942" s="1"/>
      <c r="C5942" s="304"/>
      <c r="D5942" s="1"/>
    </row>
    <row r="5943" spans="2:4" x14ac:dyDescent="0.2">
      <c r="B5943" s="1"/>
      <c r="C5943" s="304"/>
      <c r="D5943" s="1"/>
    </row>
    <row r="5944" spans="2:4" x14ac:dyDescent="0.2">
      <c r="B5944" s="1"/>
      <c r="C5944" s="304"/>
      <c r="D5944" s="1"/>
    </row>
    <row r="5945" spans="2:4" x14ac:dyDescent="0.2">
      <c r="B5945" s="1"/>
      <c r="C5945" s="304"/>
      <c r="D5945" s="1"/>
    </row>
    <row r="5946" spans="2:4" x14ac:dyDescent="0.2">
      <c r="B5946" s="1"/>
      <c r="C5946" s="304"/>
      <c r="D5946" s="1"/>
    </row>
    <row r="5947" spans="2:4" x14ac:dyDescent="0.2">
      <c r="B5947" s="1"/>
      <c r="C5947" s="304"/>
      <c r="D5947" s="1"/>
    </row>
    <row r="5948" spans="2:4" x14ac:dyDescent="0.2">
      <c r="B5948" s="1"/>
      <c r="C5948" s="304"/>
      <c r="D5948" s="1"/>
    </row>
    <row r="5949" spans="2:4" x14ac:dyDescent="0.2">
      <c r="B5949" s="1"/>
      <c r="C5949" s="304"/>
      <c r="D5949" s="1"/>
    </row>
    <row r="5950" spans="2:4" x14ac:dyDescent="0.2">
      <c r="B5950" s="1"/>
      <c r="C5950" s="304"/>
      <c r="D5950" s="1"/>
    </row>
    <row r="5951" spans="2:4" x14ac:dyDescent="0.2">
      <c r="B5951" s="1"/>
      <c r="C5951" s="304"/>
      <c r="D5951" s="1"/>
    </row>
    <row r="5952" spans="2:4" x14ac:dyDescent="0.2">
      <c r="B5952" s="1"/>
      <c r="C5952" s="304"/>
      <c r="D5952" s="1"/>
    </row>
    <row r="5953" spans="2:4" x14ac:dyDescent="0.2">
      <c r="B5953" s="1"/>
      <c r="C5953" s="304"/>
      <c r="D5953" s="1"/>
    </row>
    <row r="5954" spans="2:4" x14ac:dyDescent="0.2">
      <c r="B5954" s="1"/>
      <c r="C5954" s="304"/>
      <c r="D5954" s="1"/>
    </row>
    <row r="5955" spans="2:4" x14ac:dyDescent="0.2">
      <c r="B5955" s="1"/>
      <c r="C5955" s="304"/>
      <c r="D5955" s="1"/>
    </row>
    <row r="5956" spans="2:4" x14ac:dyDescent="0.2">
      <c r="B5956" s="1"/>
      <c r="C5956" s="304"/>
      <c r="D5956" s="1"/>
    </row>
    <row r="5957" spans="2:4" x14ac:dyDescent="0.2">
      <c r="B5957" s="1"/>
      <c r="C5957" s="304"/>
      <c r="D5957" s="1"/>
    </row>
    <row r="5958" spans="2:4" x14ac:dyDescent="0.2">
      <c r="B5958" s="1"/>
      <c r="C5958" s="304"/>
      <c r="D5958" s="1"/>
    </row>
    <row r="5959" spans="2:4" x14ac:dyDescent="0.2">
      <c r="B5959" s="1"/>
      <c r="C5959" s="304"/>
      <c r="D5959" s="1"/>
    </row>
    <row r="5960" spans="2:4" x14ac:dyDescent="0.2">
      <c r="B5960" s="1"/>
      <c r="C5960" s="304"/>
      <c r="D5960" s="1"/>
    </row>
    <row r="5961" spans="2:4" x14ac:dyDescent="0.2">
      <c r="B5961" s="1"/>
      <c r="C5961" s="304"/>
      <c r="D5961" s="1"/>
    </row>
    <row r="5962" spans="2:4" x14ac:dyDescent="0.2">
      <c r="B5962" s="1"/>
      <c r="C5962" s="304"/>
      <c r="D5962" s="1"/>
    </row>
    <row r="5963" spans="2:4" x14ac:dyDescent="0.2">
      <c r="B5963" s="1"/>
      <c r="C5963" s="304"/>
      <c r="D5963" s="1"/>
    </row>
    <row r="5964" spans="2:4" x14ac:dyDescent="0.2">
      <c r="B5964" s="1"/>
      <c r="C5964" s="304"/>
      <c r="D5964" s="1"/>
    </row>
    <row r="5965" spans="2:4" x14ac:dyDescent="0.2">
      <c r="B5965" s="1"/>
      <c r="C5965" s="304"/>
      <c r="D5965" s="1"/>
    </row>
    <row r="5966" spans="2:4" x14ac:dyDescent="0.2">
      <c r="B5966" s="1"/>
      <c r="C5966" s="304"/>
      <c r="D5966" s="1"/>
    </row>
    <row r="5967" spans="2:4" x14ac:dyDescent="0.2">
      <c r="B5967" s="1"/>
      <c r="C5967" s="304"/>
      <c r="D5967" s="1"/>
    </row>
    <row r="5968" spans="2:4" x14ac:dyDescent="0.2">
      <c r="B5968" s="1"/>
      <c r="C5968" s="304"/>
      <c r="D5968" s="1"/>
    </row>
    <row r="5969" spans="2:4" x14ac:dyDescent="0.2">
      <c r="B5969" s="1"/>
      <c r="C5969" s="304"/>
      <c r="D5969" s="1"/>
    </row>
    <row r="5970" spans="2:4" x14ac:dyDescent="0.2">
      <c r="B5970" s="1"/>
      <c r="C5970" s="304"/>
      <c r="D5970" s="1"/>
    </row>
    <row r="5971" spans="2:4" x14ac:dyDescent="0.2">
      <c r="B5971" s="1"/>
      <c r="C5971" s="304"/>
      <c r="D5971" s="1"/>
    </row>
    <row r="5972" spans="2:4" x14ac:dyDescent="0.2">
      <c r="B5972" s="1"/>
      <c r="C5972" s="304"/>
      <c r="D5972" s="1"/>
    </row>
    <row r="5973" spans="2:4" x14ac:dyDescent="0.2">
      <c r="B5973" s="1"/>
      <c r="C5973" s="304"/>
      <c r="D5973" s="1"/>
    </row>
    <row r="5974" spans="2:4" x14ac:dyDescent="0.2">
      <c r="B5974" s="1"/>
      <c r="C5974" s="304"/>
      <c r="D5974" s="1"/>
    </row>
    <row r="5975" spans="2:4" x14ac:dyDescent="0.2">
      <c r="B5975" s="1"/>
      <c r="C5975" s="304"/>
      <c r="D5975" s="1"/>
    </row>
    <row r="5976" spans="2:4" x14ac:dyDescent="0.2">
      <c r="B5976" s="1"/>
      <c r="C5976" s="304"/>
      <c r="D5976" s="1"/>
    </row>
    <row r="5977" spans="2:4" x14ac:dyDescent="0.2">
      <c r="B5977" s="1"/>
      <c r="C5977" s="304"/>
      <c r="D5977" s="1"/>
    </row>
    <row r="5978" spans="2:4" x14ac:dyDescent="0.2">
      <c r="B5978" s="1"/>
      <c r="C5978" s="304"/>
      <c r="D5978" s="1"/>
    </row>
    <row r="5979" spans="2:4" x14ac:dyDescent="0.2">
      <c r="B5979" s="1"/>
      <c r="C5979" s="304"/>
      <c r="D5979" s="1"/>
    </row>
    <row r="5980" spans="2:4" x14ac:dyDescent="0.2">
      <c r="B5980" s="1"/>
      <c r="C5980" s="304"/>
      <c r="D5980" s="1"/>
    </row>
    <row r="5981" spans="2:4" x14ac:dyDescent="0.2">
      <c r="B5981" s="1"/>
      <c r="C5981" s="304"/>
      <c r="D5981" s="1"/>
    </row>
    <row r="5982" spans="2:4" x14ac:dyDescent="0.2">
      <c r="B5982" s="1"/>
      <c r="C5982" s="304"/>
      <c r="D5982" s="1"/>
    </row>
    <row r="5983" spans="2:4" x14ac:dyDescent="0.2">
      <c r="B5983" s="1"/>
      <c r="C5983" s="304"/>
      <c r="D5983" s="1"/>
    </row>
    <row r="5984" spans="2:4" x14ac:dyDescent="0.2">
      <c r="B5984" s="1"/>
      <c r="C5984" s="304"/>
      <c r="D5984" s="1"/>
    </row>
    <row r="5985" spans="2:4" x14ac:dyDescent="0.2">
      <c r="B5985" s="1"/>
      <c r="C5985" s="304"/>
      <c r="D5985" s="1"/>
    </row>
    <row r="5986" spans="2:4" x14ac:dyDescent="0.2">
      <c r="B5986" s="1"/>
      <c r="C5986" s="304"/>
      <c r="D5986" s="1"/>
    </row>
    <row r="5987" spans="2:4" x14ac:dyDescent="0.2">
      <c r="B5987" s="1"/>
      <c r="C5987" s="304"/>
      <c r="D5987" s="1"/>
    </row>
    <row r="5988" spans="2:4" x14ac:dyDescent="0.2">
      <c r="B5988" s="1"/>
      <c r="C5988" s="304"/>
      <c r="D5988" s="1"/>
    </row>
    <row r="5989" spans="2:4" x14ac:dyDescent="0.2">
      <c r="B5989" s="1"/>
      <c r="C5989" s="304"/>
      <c r="D5989" s="1"/>
    </row>
    <row r="5990" spans="2:4" x14ac:dyDescent="0.2">
      <c r="B5990" s="1"/>
      <c r="C5990" s="304"/>
      <c r="D5990" s="1"/>
    </row>
    <row r="5991" spans="2:4" x14ac:dyDescent="0.2">
      <c r="B5991" s="1"/>
      <c r="C5991" s="304"/>
      <c r="D5991" s="1"/>
    </row>
    <row r="5992" spans="2:4" x14ac:dyDescent="0.2">
      <c r="B5992" s="1"/>
      <c r="C5992" s="304"/>
      <c r="D5992" s="1"/>
    </row>
    <row r="5993" spans="2:4" x14ac:dyDescent="0.2">
      <c r="B5993" s="1"/>
      <c r="C5993" s="304"/>
      <c r="D5993" s="1"/>
    </row>
    <row r="5994" spans="2:4" x14ac:dyDescent="0.2">
      <c r="B5994" s="1"/>
      <c r="C5994" s="304"/>
      <c r="D5994" s="1"/>
    </row>
    <row r="5995" spans="2:4" x14ac:dyDescent="0.2">
      <c r="B5995" s="1"/>
      <c r="C5995" s="304"/>
      <c r="D5995" s="1"/>
    </row>
    <row r="5996" spans="2:4" x14ac:dyDescent="0.2">
      <c r="B5996" s="1"/>
      <c r="C5996" s="304"/>
      <c r="D5996" s="1"/>
    </row>
    <row r="5997" spans="2:4" x14ac:dyDescent="0.2">
      <c r="B5997" s="1"/>
      <c r="C5997" s="304"/>
      <c r="D5997" s="1"/>
    </row>
    <row r="5998" spans="2:4" x14ac:dyDescent="0.2">
      <c r="B5998" s="1"/>
      <c r="C5998" s="304"/>
      <c r="D5998" s="1"/>
    </row>
    <row r="5999" spans="2:4" x14ac:dyDescent="0.2">
      <c r="B5999" s="1"/>
      <c r="C5999" s="304"/>
      <c r="D5999" s="1"/>
    </row>
    <row r="6000" spans="2:4" x14ac:dyDescent="0.2">
      <c r="B6000" s="1"/>
      <c r="C6000" s="304"/>
      <c r="D6000" s="1"/>
    </row>
    <row r="6001" spans="2:4" x14ac:dyDescent="0.2">
      <c r="B6001" s="1"/>
      <c r="C6001" s="304"/>
      <c r="D6001" s="1"/>
    </row>
    <row r="6002" spans="2:4" x14ac:dyDescent="0.2">
      <c r="B6002" s="1"/>
      <c r="C6002" s="304"/>
      <c r="D6002" s="1"/>
    </row>
    <row r="6003" spans="2:4" x14ac:dyDescent="0.2">
      <c r="B6003" s="1"/>
      <c r="C6003" s="304"/>
      <c r="D6003" s="1"/>
    </row>
    <row r="6004" spans="2:4" x14ac:dyDescent="0.2">
      <c r="B6004" s="1"/>
      <c r="C6004" s="304"/>
      <c r="D6004" s="1"/>
    </row>
    <row r="6005" spans="2:4" x14ac:dyDescent="0.2">
      <c r="B6005" s="1"/>
      <c r="C6005" s="304"/>
      <c r="D6005" s="1"/>
    </row>
    <row r="6006" spans="2:4" x14ac:dyDescent="0.2">
      <c r="B6006" s="1"/>
      <c r="C6006" s="304"/>
      <c r="D6006" s="1"/>
    </row>
    <row r="6007" spans="2:4" x14ac:dyDescent="0.2">
      <c r="B6007" s="1"/>
      <c r="C6007" s="304"/>
      <c r="D6007" s="1"/>
    </row>
    <row r="6008" spans="2:4" x14ac:dyDescent="0.2">
      <c r="B6008" s="1"/>
      <c r="C6008" s="304"/>
      <c r="D6008" s="1"/>
    </row>
    <row r="6009" spans="2:4" x14ac:dyDescent="0.2">
      <c r="B6009" s="1"/>
      <c r="C6009" s="304"/>
      <c r="D6009" s="1"/>
    </row>
    <row r="6010" spans="2:4" x14ac:dyDescent="0.2">
      <c r="B6010" s="1"/>
      <c r="C6010" s="304"/>
      <c r="D6010" s="1"/>
    </row>
    <row r="6011" spans="2:4" x14ac:dyDescent="0.2">
      <c r="B6011" s="1"/>
      <c r="C6011" s="304"/>
      <c r="D6011" s="1"/>
    </row>
    <row r="6012" spans="2:4" x14ac:dyDescent="0.2">
      <c r="B6012" s="1"/>
      <c r="C6012" s="304"/>
      <c r="D6012" s="1"/>
    </row>
    <row r="6013" spans="2:4" x14ac:dyDescent="0.2">
      <c r="B6013" s="1"/>
      <c r="C6013" s="304"/>
      <c r="D6013" s="1"/>
    </row>
    <row r="6014" spans="2:4" x14ac:dyDescent="0.2">
      <c r="B6014" s="1"/>
      <c r="C6014" s="304"/>
      <c r="D6014" s="1"/>
    </row>
    <row r="6015" spans="2:4" x14ac:dyDescent="0.2">
      <c r="B6015" s="1"/>
      <c r="C6015" s="304"/>
      <c r="D6015" s="1"/>
    </row>
    <row r="6016" spans="2:4" x14ac:dyDescent="0.2">
      <c r="B6016" s="1"/>
      <c r="C6016" s="304"/>
      <c r="D6016" s="1"/>
    </row>
    <row r="6017" spans="2:4" x14ac:dyDescent="0.2">
      <c r="B6017" s="1"/>
      <c r="C6017" s="304"/>
      <c r="D6017" s="1"/>
    </row>
    <row r="6018" spans="2:4" x14ac:dyDescent="0.2">
      <c r="B6018" s="1"/>
      <c r="C6018" s="304"/>
      <c r="D6018" s="1"/>
    </row>
    <row r="6019" spans="2:4" x14ac:dyDescent="0.2">
      <c r="B6019" s="1"/>
      <c r="C6019" s="304"/>
      <c r="D6019" s="1"/>
    </row>
    <row r="6020" spans="2:4" x14ac:dyDescent="0.2">
      <c r="B6020" s="1"/>
      <c r="C6020" s="304"/>
      <c r="D6020" s="1"/>
    </row>
    <row r="6021" spans="2:4" x14ac:dyDescent="0.2">
      <c r="B6021" s="1"/>
      <c r="C6021" s="304"/>
      <c r="D6021" s="1"/>
    </row>
    <row r="6022" spans="2:4" x14ac:dyDescent="0.2">
      <c r="B6022" s="1"/>
      <c r="C6022" s="304"/>
      <c r="D6022" s="1"/>
    </row>
    <row r="6023" spans="2:4" x14ac:dyDescent="0.2">
      <c r="B6023" s="1"/>
      <c r="C6023" s="304"/>
      <c r="D6023" s="1"/>
    </row>
    <row r="6024" spans="2:4" x14ac:dyDescent="0.2">
      <c r="B6024" s="1"/>
      <c r="C6024" s="304"/>
      <c r="D6024" s="1"/>
    </row>
    <row r="6025" spans="2:4" x14ac:dyDescent="0.2">
      <c r="B6025" s="1"/>
      <c r="C6025" s="304"/>
      <c r="D6025" s="1"/>
    </row>
    <row r="6026" spans="2:4" x14ac:dyDescent="0.2">
      <c r="B6026" s="1"/>
      <c r="C6026" s="304"/>
      <c r="D6026" s="1"/>
    </row>
    <row r="6027" spans="2:4" x14ac:dyDescent="0.2">
      <c r="B6027" s="1"/>
      <c r="C6027" s="304"/>
      <c r="D6027" s="1"/>
    </row>
    <row r="6028" spans="2:4" x14ac:dyDescent="0.2">
      <c r="B6028" s="1"/>
      <c r="C6028" s="304"/>
      <c r="D6028" s="1"/>
    </row>
    <row r="6029" spans="2:4" x14ac:dyDescent="0.2">
      <c r="B6029" s="1"/>
      <c r="C6029" s="304"/>
      <c r="D6029" s="1"/>
    </row>
    <row r="6030" spans="2:4" x14ac:dyDescent="0.2">
      <c r="B6030" s="1"/>
      <c r="C6030" s="304"/>
      <c r="D6030" s="1"/>
    </row>
    <row r="6031" spans="2:4" x14ac:dyDescent="0.2">
      <c r="B6031" s="1"/>
      <c r="C6031" s="304"/>
      <c r="D6031" s="1"/>
    </row>
    <row r="6032" spans="2:4" x14ac:dyDescent="0.2">
      <c r="B6032" s="1"/>
      <c r="C6032" s="304"/>
      <c r="D6032" s="1"/>
    </row>
    <row r="6033" spans="2:4" x14ac:dyDescent="0.2">
      <c r="B6033" s="1"/>
      <c r="C6033" s="304"/>
      <c r="D6033" s="1"/>
    </row>
    <row r="6034" spans="2:4" x14ac:dyDescent="0.2">
      <c r="B6034" s="1"/>
      <c r="C6034" s="304"/>
      <c r="D6034" s="1"/>
    </row>
    <row r="6035" spans="2:4" x14ac:dyDescent="0.2">
      <c r="B6035" s="1"/>
      <c r="C6035" s="304"/>
      <c r="D6035" s="1"/>
    </row>
    <row r="6036" spans="2:4" x14ac:dyDescent="0.2">
      <c r="B6036" s="1"/>
      <c r="C6036" s="304"/>
      <c r="D6036" s="1"/>
    </row>
    <row r="6037" spans="2:4" x14ac:dyDescent="0.2">
      <c r="B6037" s="1"/>
      <c r="C6037" s="304"/>
      <c r="D6037" s="1"/>
    </row>
    <row r="6038" spans="2:4" x14ac:dyDescent="0.2">
      <c r="B6038" s="1"/>
      <c r="C6038" s="304"/>
      <c r="D6038" s="1"/>
    </row>
    <row r="6039" spans="2:4" x14ac:dyDescent="0.2">
      <c r="B6039" s="1"/>
      <c r="C6039" s="304"/>
      <c r="D6039" s="1"/>
    </row>
    <row r="6040" spans="2:4" x14ac:dyDescent="0.2">
      <c r="B6040" s="1"/>
      <c r="C6040" s="304"/>
      <c r="D6040" s="1"/>
    </row>
    <row r="6041" spans="2:4" x14ac:dyDescent="0.2">
      <c r="B6041" s="1"/>
      <c r="C6041" s="304"/>
      <c r="D6041" s="1"/>
    </row>
    <row r="6042" spans="2:4" x14ac:dyDescent="0.2">
      <c r="B6042" s="1"/>
      <c r="C6042" s="304"/>
      <c r="D6042" s="1"/>
    </row>
    <row r="6043" spans="2:4" x14ac:dyDescent="0.2">
      <c r="B6043" s="1"/>
      <c r="C6043" s="304"/>
      <c r="D6043" s="1"/>
    </row>
    <row r="6044" spans="2:4" x14ac:dyDescent="0.2">
      <c r="B6044" s="1"/>
      <c r="C6044" s="304"/>
      <c r="D6044" s="1"/>
    </row>
    <row r="6045" spans="2:4" x14ac:dyDescent="0.2">
      <c r="B6045" s="1"/>
      <c r="C6045" s="304"/>
      <c r="D6045" s="1"/>
    </row>
    <row r="6046" spans="2:4" x14ac:dyDescent="0.2">
      <c r="B6046" s="1"/>
      <c r="C6046" s="304"/>
      <c r="D6046" s="1"/>
    </row>
    <row r="6047" spans="2:4" x14ac:dyDescent="0.2">
      <c r="B6047" s="1"/>
      <c r="C6047" s="304"/>
      <c r="D6047" s="1"/>
    </row>
    <row r="6048" spans="2:4" x14ac:dyDescent="0.2">
      <c r="B6048" s="1"/>
      <c r="C6048" s="304"/>
      <c r="D6048" s="1"/>
    </row>
    <row r="6049" spans="2:4" x14ac:dyDescent="0.2">
      <c r="B6049" s="1"/>
      <c r="C6049" s="304"/>
      <c r="D6049" s="1"/>
    </row>
    <row r="6050" spans="2:4" x14ac:dyDescent="0.2">
      <c r="B6050" s="1"/>
      <c r="C6050" s="304"/>
      <c r="D6050" s="1"/>
    </row>
    <row r="6051" spans="2:4" x14ac:dyDescent="0.2">
      <c r="B6051" s="1"/>
      <c r="C6051" s="304"/>
      <c r="D6051" s="1"/>
    </row>
    <row r="6052" spans="2:4" x14ac:dyDescent="0.2">
      <c r="B6052" s="1"/>
      <c r="C6052" s="304"/>
      <c r="D6052" s="1"/>
    </row>
    <row r="6053" spans="2:4" x14ac:dyDescent="0.2">
      <c r="B6053" s="1"/>
      <c r="C6053" s="304"/>
      <c r="D6053" s="1"/>
    </row>
    <row r="6054" spans="2:4" x14ac:dyDescent="0.2">
      <c r="B6054" s="1"/>
      <c r="C6054" s="304"/>
      <c r="D6054" s="1"/>
    </row>
    <row r="6055" spans="2:4" x14ac:dyDescent="0.2">
      <c r="B6055" s="1"/>
      <c r="C6055" s="304"/>
      <c r="D6055" s="1"/>
    </row>
    <row r="6056" spans="2:4" x14ac:dyDescent="0.2">
      <c r="B6056" s="1"/>
      <c r="C6056" s="304"/>
      <c r="D6056" s="1"/>
    </row>
    <row r="6057" spans="2:4" x14ac:dyDescent="0.2">
      <c r="B6057" s="1"/>
      <c r="C6057" s="304"/>
      <c r="D6057" s="1"/>
    </row>
    <row r="6058" spans="2:4" x14ac:dyDescent="0.2">
      <c r="B6058" s="1"/>
      <c r="C6058" s="304"/>
      <c r="D6058" s="1"/>
    </row>
    <row r="6059" spans="2:4" x14ac:dyDescent="0.2">
      <c r="B6059" s="1"/>
      <c r="C6059" s="304"/>
      <c r="D6059" s="1"/>
    </row>
    <row r="6060" spans="2:4" x14ac:dyDescent="0.2">
      <c r="B6060" s="1"/>
      <c r="C6060" s="304"/>
      <c r="D6060" s="1"/>
    </row>
    <row r="6061" spans="2:4" x14ac:dyDescent="0.2">
      <c r="B6061" s="1"/>
      <c r="C6061" s="304"/>
      <c r="D6061" s="1"/>
    </row>
    <row r="6062" spans="2:4" x14ac:dyDescent="0.2">
      <c r="B6062" s="1"/>
      <c r="C6062" s="304"/>
      <c r="D6062" s="1"/>
    </row>
    <row r="6063" spans="2:4" x14ac:dyDescent="0.2">
      <c r="B6063" s="1"/>
      <c r="C6063" s="304"/>
      <c r="D6063" s="1"/>
    </row>
    <row r="6064" spans="2:4" x14ac:dyDescent="0.2">
      <c r="B6064" s="1"/>
      <c r="C6064" s="304"/>
      <c r="D6064" s="1"/>
    </row>
    <row r="6065" spans="2:4" x14ac:dyDescent="0.2">
      <c r="B6065" s="1"/>
      <c r="C6065" s="304"/>
      <c r="D6065" s="1"/>
    </row>
    <row r="6066" spans="2:4" x14ac:dyDescent="0.2">
      <c r="B6066" s="1"/>
      <c r="C6066" s="304"/>
      <c r="D6066" s="1"/>
    </row>
    <row r="6067" spans="2:4" x14ac:dyDescent="0.2">
      <c r="B6067" s="1"/>
      <c r="C6067" s="304"/>
      <c r="D6067" s="1"/>
    </row>
    <row r="6068" spans="2:4" x14ac:dyDescent="0.2">
      <c r="B6068" s="1"/>
      <c r="C6068" s="304"/>
      <c r="D6068" s="1"/>
    </row>
    <row r="6069" spans="2:4" x14ac:dyDescent="0.2">
      <c r="B6069" s="1"/>
      <c r="C6069" s="304"/>
      <c r="D6069" s="1"/>
    </row>
    <row r="6070" spans="2:4" x14ac:dyDescent="0.2">
      <c r="B6070" s="1"/>
      <c r="C6070" s="304"/>
      <c r="D6070" s="1"/>
    </row>
    <row r="6071" spans="2:4" x14ac:dyDescent="0.2">
      <c r="B6071" s="1"/>
      <c r="C6071" s="304"/>
      <c r="D6071" s="1"/>
    </row>
    <row r="6072" spans="2:4" x14ac:dyDescent="0.2">
      <c r="B6072" s="1"/>
      <c r="C6072" s="304"/>
      <c r="D6072" s="1"/>
    </row>
    <row r="6073" spans="2:4" x14ac:dyDescent="0.2">
      <c r="B6073" s="1"/>
      <c r="C6073" s="304"/>
      <c r="D6073" s="1"/>
    </row>
    <row r="6074" spans="2:4" x14ac:dyDescent="0.2">
      <c r="B6074" s="1"/>
      <c r="C6074" s="304"/>
      <c r="D6074" s="1"/>
    </row>
    <row r="6075" spans="2:4" x14ac:dyDescent="0.2">
      <c r="B6075" s="1"/>
      <c r="C6075" s="304"/>
      <c r="D6075" s="1"/>
    </row>
    <row r="6076" spans="2:4" x14ac:dyDescent="0.2">
      <c r="B6076" s="1"/>
      <c r="C6076" s="304"/>
      <c r="D6076" s="1"/>
    </row>
    <row r="6077" spans="2:4" x14ac:dyDescent="0.2">
      <c r="B6077" s="1"/>
      <c r="C6077" s="304"/>
      <c r="D6077" s="1"/>
    </row>
    <row r="6078" spans="2:4" x14ac:dyDescent="0.2">
      <c r="B6078" s="1"/>
      <c r="C6078" s="304"/>
      <c r="D6078" s="1"/>
    </row>
    <row r="6079" spans="2:4" x14ac:dyDescent="0.2">
      <c r="B6079" s="1"/>
      <c r="C6079" s="304"/>
      <c r="D6079" s="1"/>
    </row>
    <row r="6080" spans="2:4" x14ac:dyDescent="0.2">
      <c r="B6080" s="1"/>
      <c r="C6080" s="304"/>
      <c r="D6080" s="1"/>
    </row>
    <row r="6081" spans="2:4" x14ac:dyDescent="0.2">
      <c r="B6081" s="1"/>
      <c r="C6081" s="304"/>
      <c r="D6081" s="1"/>
    </row>
    <row r="6082" spans="2:4" x14ac:dyDescent="0.2">
      <c r="B6082" s="1"/>
      <c r="C6082" s="304"/>
      <c r="D6082" s="1"/>
    </row>
    <row r="6083" spans="2:4" x14ac:dyDescent="0.2">
      <c r="B6083" s="1"/>
      <c r="C6083" s="304"/>
      <c r="D6083" s="1"/>
    </row>
    <row r="6084" spans="2:4" x14ac:dyDescent="0.2">
      <c r="B6084" s="1"/>
      <c r="C6084" s="304"/>
      <c r="D6084" s="1"/>
    </row>
    <row r="6085" spans="2:4" x14ac:dyDescent="0.2">
      <c r="B6085" s="1"/>
      <c r="C6085" s="304"/>
      <c r="D6085" s="1"/>
    </row>
    <row r="6086" spans="2:4" x14ac:dyDescent="0.2">
      <c r="B6086" s="1"/>
      <c r="C6086" s="304"/>
      <c r="D6086" s="1"/>
    </row>
    <row r="6087" spans="2:4" x14ac:dyDescent="0.2">
      <c r="B6087" s="1"/>
      <c r="C6087" s="304"/>
      <c r="D6087" s="1"/>
    </row>
    <row r="6088" spans="2:4" x14ac:dyDescent="0.2">
      <c r="B6088" s="1"/>
      <c r="C6088" s="304"/>
      <c r="D6088" s="1"/>
    </row>
    <row r="6089" spans="2:4" x14ac:dyDescent="0.2">
      <c r="B6089" s="1"/>
      <c r="C6089" s="304"/>
      <c r="D6089" s="1"/>
    </row>
    <row r="6090" spans="2:4" x14ac:dyDescent="0.2">
      <c r="B6090" s="1"/>
      <c r="C6090" s="304"/>
      <c r="D6090" s="1"/>
    </row>
    <row r="6091" spans="2:4" x14ac:dyDescent="0.2">
      <c r="B6091" s="1"/>
      <c r="C6091" s="304"/>
      <c r="D6091" s="1"/>
    </row>
    <row r="6092" spans="2:4" x14ac:dyDescent="0.2">
      <c r="B6092" s="1"/>
      <c r="C6092" s="304"/>
      <c r="D6092" s="1"/>
    </row>
    <row r="6093" spans="2:4" x14ac:dyDescent="0.2">
      <c r="B6093" s="1"/>
      <c r="C6093" s="304"/>
      <c r="D6093" s="1"/>
    </row>
    <row r="6094" spans="2:4" x14ac:dyDescent="0.2">
      <c r="B6094" s="1"/>
      <c r="C6094" s="304"/>
      <c r="D6094" s="1"/>
    </row>
    <row r="6095" spans="2:4" x14ac:dyDescent="0.2">
      <c r="B6095" s="1"/>
      <c r="C6095" s="304"/>
      <c r="D6095" s="1"/>
    </row>
    <row r="6096" spans="2:4" x14ac:dyDescent="0.2">
      <c r="B6096" s="1"/>
      <c r="C6096" s="304"/>
      <c r="D6096" s="1"/>
    </row>
    <row r="6097" spans="2:4" x14ac:dyDescent="0.2">
      <c r="B6097" s="1"/>
      <c r="C6097" s="304"/>
      <c r="D6097" s="1"/>
    </row>
    <row r="6098" spans="2:4" x14ac:dyDescent="0.2">
      <c r="B6098" s="1"/>
      <c r="C6098" s="304"/>
      <c r="D6098" s="1"/>
    </row>
    <row r="6099" spans="2:4" x14ac:dyDescent="0.2">
      <c r="B6099" s="1"/>
      <c r="C6099" s="304"/>
      <c r="D6099" s="1"/>
    </row>
    <row r="6100" spans="2:4" x14ac:dyDescent="0.2">
      <c r="B6100" s="1"/>
      <c r="C6100" s="304"/>
      <c r="D6100" s="1"/>
    </row>
    <row r="6101" spans="2:4" x14ac:dyDescent="0.2">
      <c r="B6101" s="1"/>
      <c r="C6101" s="304"/>
      <c r="D6101" s="1"/>
    </row>
    <row r="6102" spans="2:4" x14ac:dyDescent="0.2">
      <c r="B6102" s="1"/>
      <c r="C6102" s="304"/>
      <c r="D6102" s="1"/>
    </row>
    <row r="6103" spans="2:4" x14ac:dyDescent="0.2">
      <c r="B6103" s="1"/>
      <c r="C6103" s="304"/>
      <c r="D6103" s="1"/>
    </row>
    <row r="6104" spans="2:4" x14ac:dyDescent="0.2">
      <c r="B6104" s="1"/>
      <c r="C6104" s="304"/>
      <c r="D6104" s="1"/>
    </row>
    <row r="6105" spans="2:4" x14ac:dyDescent="0.2">
      <c r="B6105" s="1"/>
      <c r="C6105" s="304"/>
      <c r="D6105" s="1"/>
    </row>
    <row r="6106" spans="2:4" x14ac:dyDescent="0.2">
      <c r="B6106" s="1"/>
      <c r="C6106" s="304"/>
      <c r="D6106" s="1"/>
    </row>
    <row r="6107" spans="2:4" x14ac:dyDescent="0.2">
      <c r="B6107" s="1"/>
      <c r="C6107" s="304"/>
      <c r="D6107" s="1"/>
    </row>
    <row r="6108" spans="2:4" x14ac:dyDescent="0.2">
      <c r="B6108" s="1"/>
      <c r="C6108" s="304"/>
      <c r="D6108" s="1"/>
    </row>
    <row r="6109" spans="2:4" x14ac:dyDescent="0.2">
      <c r="B6109" s="1"/>
      <c r="C6109" s="304"/>
      <c r="D6109" s="1"/>
    </row>
    <row r="6110" spans="2:4" x14ac:dyDescent="0.2">
      <c r="B6110" s="1"/>
      <c r="C6110" s="304"/>
      <c r="D6110" s="1"/>
    </row>
    <row r="6111" spans="2:4" x14ac:dyDescent="0.2">
      <c r="B6111" s="1"/>
      <c r="C6111" s="304"/>
      <c r="D6111" s="1"/>
    </row>
    <row r="6112" spans="2:4" x14ac:dyDescent="0.2">
      <c r="B6112" s="1"/>
      <c r="C6112" s="304"/>
      <c r="D6112" s="1"/>
    </row>
    <row r="6113" spans="2:4" x14ac:dyDescent="0.2">
      <c r="B6113" s="1"/>
      <c r="C6113" s="304"/>
      <c r="D6113" s="1"/>
    </row>
    <row r="6114" spans="2:4" x14ac:dyDescent="0.2">
      <c r="B6114" s="1"/>
      <c r="C6114" s="304"/>
      <c r="D6114" s="1"/>
    </row>
    <row r="6115" spans="2:4" x14ac:dyDescent="0.2">
      <c r="B6115" s="1"/>
      <c r="C6115" s="304"/>
      <c r="D6115" s="1"/>
    </row>
    <row r="6116" spans="2:4" x14ac:dyDescent="0.2">
      <c r="B6116" s="1"/>
      <c r="C6116" s="304"/>
      <c r="D6116" s="1"/>
    </row>
    <row r="6117" spans="2:4" x14ac:dyDescent="0.2">
      <c r="B6117" s="1"/>
      <c r="C6117" s="304"/>
      <c r="D6117" s="1"/>
    </row>
    <row r="6118" spans="2:4" x14ac:dyDescent="0.2">
      <c r="B6118" s="1"/>
      <c r="C6118" s="304"/>
      <c r="D6118" s="1"/>
    </row>
    <row r="6119" spans="2:4" x14ac:dyDescent="0.2">
      <c r="B6119" s="1"/>
      <c r="C6119" s="304"/>
      <c r="D6119" s="1"/>
    </row>
    <row r="6120" spans="2:4" x14ac:dyDescent="0.2">
      <c r="B6120" s="1"/>
      <c r="C6120" s="304"/>
      <c r="D6120" s="1"/>
    </row>
    <row r="6121" spans="2:4" x14ac:dyDescent="0.2">
      <c r="B6121" s="1"/>
      <c r="C6121" s="304"/>
      <c r="D6121" s="1"/>
    </row>
    <row r="6122" spans="2:4" x14ac:dyDescent="0.2">
      <c r="B6122" s="1"/>
      <c r="C6122" s="304"/>
      <c r="D6122" s="1"/>
    </row>
    <row r="6123" spans="2:4" x14ac:dyDescent="0.2">
      <c r="B6123" s="1"/>
      <c r="C6123" s="304"/>
      <c r="D6123" s="1"/>
    </row>
    <row r="6124" spans="2:4" x14ac:dyDescent="0.2">
      <c r="B6124" s="1"/>
      <c r="C6124" s="304"/>
      <c r="D6124" s="1"/>
    </row>
    <row r="6125" spans="2:4" x14ac:dyDescent="0.2">
      <c r="B6125" s="1"/>
      <c r="C6125" s="304"/>
      <c r="D6125" s="1"/>
    </row>
    <row r="6126" spans="2:4" x14ac:dyDescent="0.2">
      <c r="B6126" s="1"/>
      <c r="C6126" s="304"/>
      <c r="D6126" s="1"/>
    </row>
    <row r="6127" spans="2:4" x14ac:dyDescent="0.2">
      <c r="B6127" s="1"/>
      <c r="C6127" s="304"/>
      <c r="D6127" s="1"/>
    </row>
    <row r="6128" spans="2:4" x14ac:dyDescent="0.2">
      <c r="B6128" s="1"/>
      <c r="C6128" s="304"/>
      <c r="D6128" s="1"/>
    </row>
    <row r="6129" spans="2:4" x14ac:dyDescent="0.2">
      <c r="B6129" s="1"/>
      <c r="C6129" s="304"/>
      <c r="D6129" s="1"/>
    </row>
    <row r="6130" spans="2:4" x14ac:dyDescent="0.2">
      <c r="B6130" s="1"/>
      <c r="C6130" s="304"/>
      <c r="D6130" s="1"/>
    </row>
    <row r="6131" spans="2:4" x14ac:dyDescent="0.2">
      <c r="B6131" s="1"/>
      <c r="C6131" s="304"/>
      <c r="D6131" s="1"/>
    </row>
    <row r="6132" spans="2:4" x14ac:dyDescent="0.2">
      <c r="B6132" s="1"/>
      <c r="C6132" s="304"/>
      <c r="D6132" s="1"/>
    </row>
    <row r="6133" spans="2:4" x14ac:dyDescent="0.2">
      <c r="B6133" s="1"/>
      <c r="C6133" s="304"/>
      <c r="D6133" s="1"/>
    </row>
    <row r="6134" spans="2:4" x14ac:dyDescent="0.2">
      <c r="B6134" s="1"/>
      <c r="C6134" s="304"/>
      <c r="D6134" s="1"/>
    </row>
    <row r="6135" spans="2:4" x14ac:dyDescent="0.2">
      <c r="B6135" s="1"/>
      <c r="C6135" s="304"/>
      <c r="D6135" s="1"/>
    </row>
    <row r="6136" spans="2:4" x14ac:dyDescent="0.2">
      <c r="B6136" s="1"/>
      <c r="C6136" s="304"/>
      <c r="D6136" s="1"/>
    </row>
    <row r="6137" spans="2:4" x14ac:dyDescent="0.2">
      <c r="B6137" s="1"/>
      <c r="C6137" s="304"/>
      <c r="D6137" s="1"/>
    </row>
    <row r="6138" spans="2:4" x14ac:dyDescent="0.2">
      <c r="B6138" s="1"/>
      <c r="C6138" s="304"/>
      <c r="D6138" s="1"/>
    </row>
    <row r="6139" spans="2:4" x14ac:dyDescent="0.2">
      <c r="B6139" s="1"/>
      <c r="C6139" s="304"/>
      <c r="D6139" s="1"/>
    </row>
    <row r="6140" spans="2:4" x14ac:dyDescent="0.2">
      <c r="B6140" s="1"/>
      <c r="C6140" s="304"/>
      <c r="D6140" s="1"/>
    </row>
    <row r="6141" spans="2:4" x14ac:dyDescent="0.2">
      <c r="B6141" s="1"/>
      <c r="C6141" s="304"/>
      <c r="D6141" s="1"/>
    </row>
    <row r="6142" spans="2:4" x14ac:dyDescent="0.2">
      <c r="B6142" s="1"/>
      <c r="C6142" s="304"/>
      <c r="D6142" s="1"/>
    </row>
    <row r="6143" spans="2:4" x14ac:dyDescent="0.2">
      <c r="B6143" s="1"/>
      <c r="C6143" s="304"/>
      <c r="D6143" s="1"/>
    </row>
    <row r="6144" spans="2:4" x14ac:dyDescent="0.2">
      <c r="B6144" s="1"/>
      <c r="C6144" s="304"/>
      <c r="D6144" s="1"/>
    </row>
    <row r="6145" spans="2:4" x14ac:dyDescent="0.2">
      <c r="B6145" s="1"/>
      <c r="C6145" s="304"/>
      <c r="D6145" s="1"/>
    </row>
    <row r="6146" spans="2:4" x14ac:dyDescent="0.2">
      <c r="B6146" s="1"/>
      <c r="C6146" s="304"/>
      <c r="D6146" s="1"/>
    </row>
    <row r="6147" spans="2:4" x14ac:dyDescent="0.2">
      <c r="B6147" s="1"/>
      <c r="C6147" s="304"/>
      <c r="D6147" s="1"/>
    </row>
    <row r="6148" spans="2:4" x14ac:dyDescent="0.2">
      <c r="B6148" s="1"/>
      <c r="C6148" s="304"/>
      <c r="D6148" s="1"/>
    </row>
    <row r="6149" spans="2:4" x14ac:dyDescent="0.2">
      <c r="B6149" s="1"/>
      <c r="C6149" s="304"/>
      <c r="D6149" s="1"/>
    </row>
    <row r="6150" spans="2:4" x14ac:dyDescent="0.2">
      <c r="B6150" s="1"/>
      <c r="C6150" s="304"/>
      <c r="D6150" s="1"/>
    </row>
    <row r="6151" spans="2:4" x14ac:dyDescent="0.2">
      <c r="B6151" s="1"/>
      <c r="C6151" s="304"/>
      <c r="D6151" s="1"/>
    </row>
    <row r="6152" spans="2:4" x14ac:dyDescent="0.2">
      <c r="B6152" s="1"/>
      <c r="C6152" s="304"/>
      <c r="D6152" s="1"/>
    </row>
    <row r="6153" spans="2:4" x14ac:dyDescent="0.2">
      <c r="B6153" s="1"/>
      <c r="C6153" s="304"/>
      <c r="D6153" s="1"/>
    </row>
    <row r="6154" spans="2:4" x14ac:dyDescent="0.2">
      <c r="B6154" s="1"/>
      <c r="C6154" s="304"/>
      <c r="D6154" s="1"/>
    </row>
    <row r="6155" spans="2:4" x14ac:dyDescent="0.2">
      <c r="B6155" s="1"/>
      <c r="C6155" s="304"/>
      <c r="D6155" s="1"/>
    </row>
    <row r="6156" spans="2:4" x14ac:dyDescent="0.2">
      <c r="B6156" s="1"/>
      <c r="C6156" s="304"/>
      <c r="D6156" s="1"/>
    </row>
    <row r="6157" spans="2:4" x14ac:dyDescent="0.2">
      <c r="B6157" s="1"/>
      <c r="C6157" s="304"/>
      <c r="D6157" s="1"/>
    </row>
    <row r="6158" spans="2:4" x14ac:dyDescent="0.2">
      <c r="B6158" s="1"/>
      <c r="C6158" s="304"/>
      <c r="D6158" s="1"/>
    </row>
    <row r="6159" spans="2:4" x14ac:dyDescent="0.2">
      <c r="B6159" s="1"/>
      <c r="C6159" s="304"/>
      <c r="D6159" s="1"/>
    </row>
    <row r="6160" spans="2:4" x14ac:dyDescent="0.2">
      <c r="B6160" s="1"/>
      <c r="C6160" s="304"/>
      <c r="D6160" s="1"/>
    </row>
    <row r="6161" spans="2:4" x14ac:dyDescent="0.2">
      <c r="B6161" s="1"/>
      <c r="C6161" s="304"/>
      <c r="D6161" s="1"/>
    </row>
    <row r="6162" spans="2:4" x14ac:dyDescent="0.2">
      <c r="B6162" s="1"/>
      <c r="C6162" s="304"/>
      <c r="D6162" s="1"/>
    </row>
    <row r="6163" spans="2:4" x14ac:dyDescent="0.2">
      <c r="B6163" s="1"/>
      <c r="C6163" s="304"/>
      <c r="D6163" s="1"/>
    </row>
    <row r="6164" spans="2:4" x14ac:dyDescent="0.2">
      <c r="B6164" s="1"/>
      <c r="C6164" s="304"/>
      <c r="D6164" s="1"/>
    </row>
    <row r="6165" spans="2:4" x14ac:dyDescent="0.2">
      <c r="B6165" s="1"/>
      <c r="C6165" s="304"/>
      <c r="D6165" s="1"/>
    </row>
    <row r="6166" spans="2:4" x14ac:dyDescent="0.2">
      <c r="B6166" s="1"/>
      <c r="C6166" s="304"/>
      <c r="D6166" s="1"/>
    </row>
    <row r="6167" spans="2:4" x14ac:dyDescent="0.2">
      <c r="B6167" s="1"/>
      <c r="C6167" s="304"/>
      <c r="D6167" s="1"/>
    </row>
    <row r="6168" spans="2:4" x14ac:dyDescent="0.2">
      <c r="B6168" s="1"/>
      <c r="C6168" s="304"/>
      <c r="D6168" s="1"/>
    </row>
    <row r="6169" spans="2:4" x14ac:dyDescent="0.2">
      <c r="B6169" s="1"/>
      <c r="C6169" s="304"/>
      <c r="D6169" s="1"/>
    </row>
    <row r="6170" spans="2:4" x14ac:dyDescent="0.2">
      <c r="B6170" s="1"/>
      <c r="C6170" s="304"/>
      <c r="D6170" s="1"/>
    </row>
    <row r="6171" spans="2:4" x14ac:dyDescent="0.2">
      <c r="B6171" s="1"/>
      <c r="C6171" s="304"/>
      <c r="D6171" s="1"/>
    </row>
    <row r="6172" spans="2:4" x14ac:dyDescent="0.2">
      <c r="B6172" s="1"/>
      <c r="C6172" s="304"/>
      <c r="D6172" s="1"/>
    </row>
    <row r="6173" spans="2:4" x14ac:dyDescent="0.2">
      <c r="B6173" s="1"/>
      <c r="C6173" s="304"/>
      <c r="D6173" s="1"/>
    </row>
    <row r="6174" spans="2:4" x14ac:dyDescent="0.2">
      <c r="B6174" s="1"/>
      <c r="C6174" s="304"/>
      <c r="D6174" s="1"/>
    </row>
    <row r="6175" spans="2:4" x14ac:dyDescent="0.2">
      <c r="B6175" s="1"/>
      <c r="C6175" s="304"/>
      <c r="D6175" s="1"/>
    </row>
    <row r="6176" spans="2:4" x14ac:dyDescent="0.2">
      <c r="B6176" s="1"/>
      <c r="C6176" s="304"/>
      <c r="D6176" s="1"/>
    </row>
    <row r="6177" spans="2:4" x14ac:dyDescent="0.2">
      <c r="B6177" s="1"/>
      <c r="C6177" s="304"/>
      <c r="D6177" s="1"/>
    </row>
    <row r="6178" spans="2:4" x14ac:dyDescent="0.2">
      <c r="B6178" s="1"/>
      <c r="C6178" s="304"/>
      <c r="D6178" s="1"/>
    </row>
    <row r="6179" spans="2:4" x14ac:dyDescent="0.2">
      <c r="B6179" s="1"/>
      <c r="C6179" s="304"/>
      <c r="D6179" s="1"/>
    </row>
    <row r="6180" spans="2:4" x14ac:dyDescent="0.2">
      <c r="B6180" s="1"/>
      <c r="C6180" s="304"/>
      <c r="D6180" s="1"/>
    </row>
    <row r="6181" spans="2:4" x14ac:dyDescent="0.2">
      <c r="B6181" s="1"/>
      <c r="C6181" s="304"/>
      <c r="D6181" s="1"/>
    </row>
    <row r="6182" spans="2:4" x14ac:dyDescent="0.2">
      <c r="B6182" s="1"/>
      <c r="C6182" s="304"/>
      <c r="D6182" s="1"/>
    </row>
    <row r="6183" spans="2:4" x14ac:dyDescent="0.2">
      <c r="B6183" s="1"/>
      <c r="C6183" s="304"/>
      <c r="D6183" s="1"/>
    </row>
    <row r="6184" spans="2:4" x14ac:dyDescent="0.2">
      <c r="B6184" s="1"/>
      <c r="C6184" s="304"/>
      <c r="D6184" s="1"/>
    </row>
    <row r="6185" spans="2:4" x14ac:dyDescent="0.2">
      <c r="B6185" s="1"/>
      <c r="C6185" s="304"/>
      <c r="D6185" s="1"/>
    </row>
    <row r="6186" spans="2:4" x14ac:dyDescent="0.2">
      <c r="B6186" s="1"/>
      <c r="C6186" s="304"/>
      <c r="D6186" s="1"/>
    </row>
    <row r="6187" spans="2:4" x14ac:dyDescent="0.2">
      <c r="B6187" s="1"/>
      <c r="C6187" s="304"/>
      <c r="D6187" s="1"/>
    </row>
    <row r="6188" spans="2:4" x14ac:dyDescent="0.2">
      <c r="B6188" s="1"/>
      <c r="C6188" s="304"/>
      <c r="D6188" s="1"/>
    </row>
    <row r="6189" spans="2:4" x14ac:dyDescent="0.2">
      <c r="B6189" s="1"/>
      <c r="C6189" s="304"/>
      <c r="D6189" s="1"/>
    </row>
    <row r="6190" spans="2:4" x14ac:dyDescent="0.2">
      <c r="B6190" s="1"/>
      <c r="C6190" s="304"/>
      <c r="D6190" s="1"/>
    </row>
    <row r="6191" spans="2:4" x14ac:dyDescent="0.2">
      <c r="B6191" s="1"/>
      <c r="C6191" s="304"/>
      <c r="D6191" s="1"/>
    </row>
    <row r="6192" spans="2:4" x14ac:dyDescent="0.2">
      <c r="B6192" s="1"/>
      <c r="C6192" s="304"/>
      <c r="D6192" s="1"/>
    </row>
    <row r="6193" spans="2:4" x14ac:dyDescent="0.2">
      <c r="B6193" s="1"/>
      <c r="C6193" s="304"/>
      <c r="D6193" s="1"/>
    </row>
    <row r="6194" spans="2:4" x14ac:dyDescent="0.2">
      <c r="B6194" s="1"/>
      <c r="C6194" s="304"/>
      <c r="D6194" s="1"/>
    </row>
    <row r="6195" spans="2:4" x14ac:dyDescent="0.2">
      <c r="B6195" s="1"/>
      <c r="C6195" s="304"/>
      <c r="D6195" s="1"/>
    </row>
    <row r="6196" spans="2:4" x14ac:dyDescent="0.2">
      <c r="B6196" s="1"/>
      <c r="C6196" s="304"/>
      <c r="D6196" s="1"/>
    </row>
    <row r="6197" spans="2:4" x14ac:dyDescent="0.2">
      <c r="B6197" s="1"/>
      <c r="C6197" s="304"/>
      <c r="D6197" s="1"/>
    </row>
    <row r="6198" spans="2:4" x14ac:dyDescent="0.2">
      <c r="B6198" s="1"/>
      <c r="C6198" s="304"/>
      <c r="D6198" s="1"/>
    </row>
    <row r="6199" spans="2:4" x14ac:dyDescent="0.2">
      <c r="B6199" s="1"/>
      <c r="C6199" s="304"/>
      <c r="D6199" s="1"/>
    </row>
    <row r="6200" spans="2:4" x14ac:dyDescent="0.2">
      <c r="B6200" s="1"/>
      <c r="C6200" s="304"/>
      <c r="D6200" s="1"/>
    </row>
    <row r="6201" spans="2:4" x14ac:dyDescent="0.2">
      <c r="B6201" s="1"/>
      <c r="C6201" s="304"/>
      <c r="D6201" s="1"/>
    </row>
    <row r="6202" spans="2:4" x14ac:dyDescent="0.2">
      <c r="B6202" s="1"/>
      <c r="C6202" s="304"/>
      <c r="D6202" s="1"/>
    </row>
    <row r="6203" spans="2:4" x14ac:dyDescent="0.2">
      <c r="B6203" s="1"/>
      <c r="C6203" s="304"/>
      <c r="D6203" s="1"/>
    </row>
    <row r="6204" spans="2:4" x14ac:dyDescent="0.2">
      <c r="B6204" s="1"/>
      <c r="C6204" s="304"/>
      <c r="D6204" s="1"/>
    </row>
    <row r="6205" spans="2:4" x14ac:dyDescent="0.2">
      <c r="B6205" s="1"/>
      <c r="C6205" s="304"/>
      <c r="D6205" s="1"/>
    </row>
    <row r="6206" spans="2:4" x14ac:dyDescent="0.2">
      <c r="B6206" s="1"/>
      <c r="C6206" s="304"/>
      <c r="D6206" s="1"/>
    </row>
    <row r="6207" spans="2:4" x14ac:dyDescent="0.2">
      <c r="B6207" s="1"/>
      <c r="C6207" s="304"/>
      <c r="D6207" s="1"/>
    </row>
    <row r="6208" spans="2:4" x14ac:dyDescent="0.2">
      <c r="B6208" s="1"/>
      <c r="C6208" s="304"/>
      <c r="D6208" s="1"/>
    </row>
    <row r="6209" spans="2:4" x14ac:dyDescent="0.2">
      <c r="B6209" s="1"/>
      <c r="C6209" s="304"/>
      <c r="D6209" s="1"/>
    </row>
    <row r="6210" spans="2:4" x14ac:dyDescent="0.2">
      <c r="B6210" s="1"/>
      <c r="C6210" s="304"/>
      <c r="D6210" s="1"/>
    </row>
    <row r="6211" spans="2:4" x14ac:dyDescent="0.2">
      <c r="B6211" s="1"/>
      <c r="C6211" s="304"/>
      <c r="D6211" s="1"/>
    </row>
    <row r="6212" spans="2:4" x14ac:dyDescent="0.2">
      <c r="B6212" s="1"/>
      <c r="C6212" s="304"/>
      <c r="D6212" s="1"/>
    </row>
    <row r="6213" spans="2:4" x14ac:dyDescent="0.2">
      <c r="B6213" s="1"/>
      <c r="C6213" s="304"/>
      <c r="D6213" s="1"/>
    </row>
    <row r="6214" spans="2:4" x14ac:dyDescent="0.2">
      <c r="B6214" s="1"/>
      <c r="C6214" s="304"/>
      <c r="D6214" s="1"/>
    </row>
    <row r="6215" spans="2:4" x14ac:dyDescent="0.2">
      <c r="B6215" s="1"/>
      <c r="C6215" s="304"/>
      <c r="D6215" s="1"/>
    </row>
    <row r="6216" spans="2:4" x14ac:dyDescent="0.2">
      <c r="B6216" s="1"/>
      <c r="C6216" s="304"/>
      <c r="D6216" s="1"/>
    </row>
    <row r="6217" spans="2:4" x14ac:dyDescent="0.2">
      <c r="B6217" s="1"/>
      <c r="C6217" s="304"/>
      <c r="D6217" s="1"/>
    </row>
    <row r="6218" spans="2:4" x14ac:dyDescent="0.2">
      <c r="B6218" s="1"/>
      <c r="C6218" s="304"/>
      <c r="D6218" s="1"/>
    </row>
    <row r="6219" spans="2:4" x14ac:dyDescent="0.2">
      <c r="B6219" s="1"/>
      <c r="C6219" s="304"/>
      <c r="D6219" s="1"/>
    </row>
    <row r="6220" spans="2:4" x14ac:dyDescent="0.2">
      <c r="B6220" s="1"/>
      <c r="C6220" s="304"/>
      <c r="D6220" s="1"/>
    </row>
    <row r="6221" spans="2:4" x14ac:dyDescent="0.2">
      <c r="B6221" s="1"/>
      <c r="C6221" s="304"/>
      <c r="D6221" s="1"/>
    </row>
    <row r="6222" spans="2:4" x14ac:dyDescent="0.2">
      <c r="B6222" s="1"/>
      <c r="C6222" s="304"/>
      <c r="D6222" s="1"/>
    </row>
    <row r="6223" spans="2:4" x14ac:dyDescent="0.2">
      <c r="B6223" s="1"/>
      <c r="C6223" s="304"/>
      <c r="D6223" s="1"/>
    </row>
    <row r="6224" spans="2:4" x14ac:dyDescent="0.2">
      <c r="B6224" s="1"/>
      <c r="C6224" s="304"/>
      <c r="D6224" s="1"/>
    </row>
    <row r="6225" spans="2:4" x14ac:dyDescent="0.2">
      <c r="B6225" s="1"/>
      <c r="C6225" s="304"/>
      <c r="D6225" s="1"/>
    </row>
    <row r="6226" spans="2:4" x14ac:dyDescent="0.2">
      <c r="B6226" s="1"/>
      <c r="C6226" s="304"/>
      <c r="D6226" s="1"/>
    </row>
    <row r="6227" spans="2:4" x14ac:dyDescent="0.2">
      <c r="B6227" s="1"/>
      <c r="C6227" s="304"/>
      <c r="D6227" s="1"/>
    </row>
    <row r="6228" spans="2:4" x14ac:dyDescent="0.2">
      <c r="B6228" s="1"/>
      <c r="C6228" s="304"/>
      <c r="D6228" s="1"/>
    </row>
    <row r="6229" spans="2:4" x14ac:dyDescent="0.2">
      <c r="B6229" s="1"/>
      <c r="C6229" s="304"/>
      <c r="D6229" s="1"/>
    </row>
    <row r="6230" spans="2:4" x14ac:dyDescent="0.2">
      <c r="B6230" s="1"/>
      <c r="C6230" s="304"/>
      <c r="D6230" s="1"/>
    </row>
    <row r="6231" spans="2:4" x14ac:dyDescent="0.2">
      <c r="B6231" s="1"/>
      <c r="C6231" s="304"/>
      <c r="D6231" s="1"/>
    </row>
    <row r="6232" spans="2:4" x14ac:dyDescent="0.2">
      <c r="B6232" s="1"/>
      <c r="C6232" s="304"/>
      <c r="D6232" s="1"/>
    </row>
    <row r="6233" spans="2:4" x14ac:dyDescent="0.2">
      <c r="B6233" s="1"/>
      <c r="C6233" s="304"/>
      <c r="D6233" s="1"/>
    </row>
    <row r="6234" spans="2:4" x14ac:dyDescent="0.2">
      <c r="B6234" s="1"/>
      <c r="C6234" s="304"/>
      <c r="D6234" s="1"/>
    </row>
    <row r="6235" spans="2:4" x14ac:dyDescent="0.2">
      <c r="B6235" s="1"/>
      <c r="C6235" s="304"/>
      <c r="D6235" s="1"/>
    </row>
    <row r="6236" spans="2:4" x14ac:dyDescent="0.2">
      <c r="B6236" s="1"/>
      <c r="C6236" s="304"/>
      <c r="D6236" s="1"/>
    </row>
    <row r="6237" spans="2:4" x14ac:dyDescent="0.2">
      <c r="B6237" s="1"/>
      <c r="C6237" s="304"/>
      <c r="D6237" s="1"/>
    </row>
    <row r="6238" spans="2:4" x14ac:dyDescent="0.2">
      <c r="B6238" s="1"/>
      <c r="C6238" s="304"/>
      <c r="D6238" s="1"/>
    </row>
    <row r="6239" spans="2:4" x14ac:dyDescent="0.2">
      <c r="B6239" s="1"/>
      <c r="C6239" s="304"/>
      <c r="D6239" s="1"/>
    </row>
    <row r="6240" spans="2:4" x14ac:dyDescent="0.2">
      <c r="B6240" s="1"/>
      <c r="C6240" s="304"/>
      <c r="D6240" s="1"/>
    </row>
    <row r="6241" spans="2:4" x14ac:dyDescent="0.2">
      <c r="B6241" s="1"/>
      <c r="C6241" s="304"/>
      <c r="D6241" s="1"/>
    </row>
    <row r="6242" spans="2:4" x14ac:dyDescent="0.2">
      <c r="B6242" s="1"/>
      <c r="C6242" s="304"/>
      <c r="D6242" s="1"/>
    </row>
    <row r="6243" spans="2:4" x14ac:dyDescent="0.2">
      <c r="B6243" s="1"/>
      <c r="C6243" s="304"/>
      <c r="D6243" s="1"/>
    </row>
    <row r="6244" spans="2:4" x14ac:dyDescent="0.2">
      <c r="B6244" s="1"/>
      <c r="C6244" s="304"/>
      <c r="D6244" s="1"/>
    </row>
    <row r="6245" spans="2:4" x14ac:dyDescent="0.2">
      <c r="B6245" s="1"/>
      <c r="C6245" s="304"/>
      <c r="D6245" s="1"/>
    </row>
    <row r="6246" spans="2:4" x14ac:dyDescent="0.2">
      <c r="B6246" s="1"/>
      <c r="C6246" s="304"/>
      <c r="D6246" s="1"/>
    </row>
    <row r="6247" spans="2:4" x14ac:dyDescent="0.2">
      <c r="B6247" s="1"/>
      <c r="C6247" s="304"/>
      <c r="D6247" s="1"/>
    </row>
    <row r="6248" spans="2:4" x14ac:dyDescent="0.2">
      <c r="B6248" s="1"/>
      <c r="C6248" s="304"/>
      <c r="D6248" s="1"/>
    </row>
    <row r="6249" spans="2:4" x14ac:dyDescent="0.2">
      <c r="B6249" s="1"/>
      <c r="C6249" s="304"/>
      <c r="D6249" s="1"/>
    </row>
    <row r="6250" spans="2:4" x14ac:dyDescent="0.2">
      <c r="B6250" s="1"/>
      <c r="C6250" s="304"/>
      <c r="D6250" s="1"/>
    </row>
    <row r="6251" spans="2:4" x14ac:dyDescent="0.2">
      <c r="B6251" s="1"/>
      <c r="C6251" s="304"/>
      <c r="D6251" s="1"/>
    </row>
    <row r="6252" spans="2:4" x14ac:dyDescent="0.2">
      <c r="B6252" s="1"/>
      <c r="C6252" s="304"/>
      <c r="D6252" s="1"/>
    </row>
    <row r="6253" spans="2:4" x14ac:dyDescent="0.2">
      <c r="B6253" s="1"/>
      <c r="C6253" s="304"/>
      <c r="D6253" s="1"/>
    </row>
    <row r="6254" spans="2:4" x14ac:dyDescent="0.2">
      <c r="B6254" s="1"/>
      <c r="C6254" s="304"/>
      <c r="D6254" s="1"/>
    </row>
    <row r="6255" spans="2:4" x14ac:dyDescent="0.2">
      <c r="B6255" s="1"/>
      <c r="C6255" s="304"/>
      <c r="D6255" s="1"/>
    </row>
    <row r="6256" spans="2:4" x14ac:dyDescent="0.2">
      <c r="B6256" s="1"/>
      <c r="C6256" s="304"/>
      <c r="D6256" s="1"/>
    </row>
    <row r="6257" spans="2:4" x14ac:dyDescent="0.2">
      <c r="B6257" s="1"/>
      <c r="C6257" s="304"/>
      <c r="D6257" s="1"/>
    </row>
    <row r="6258" spans="2:4" x14ac:dyDescent="0.2">
      <c r="B6258" s="1"/>
      <c r="C6258" s="304"/>
      <c r="D6258" s="1"/>
    </row>
    <row r="6259" spans="2:4" x14ac:dyDescent="0.2">
      <c r="B6259" s="1"/>
      <c r="C6259" s="304"/>
      <c r="D6259" s="1"/>
    </row>
    <row r="6260" spans="2:4" x14ac:dyDescent="0.2">
      <c r="B6260" s="1"/>
      <c r="C6260" s="304"/>
      <c r="D6260" s="1"/>
    </row>
    <row r="6261" spans="2:4" x14ac:dyDescent="0.2">
      <c r="B6261" s="1"/>
      <c r="C6261" s="304"/>
      <c r="D6261" s="1"/>
    </row>
    <row r="6262" spans="2:4" x14ac:dyDescent="0.2">
      <c r="B6262" s="1"/>
      <c r="C6262" s="304"/>
      <c r="D6262" s="1"/>
    </row>
    <row r="6263" spans="2:4" x14ac:dyDescent="0.2">
      <c r="B6263" s="1"/>
      <c r="C6263" s="304"/>
      <c r="D6263" s="1"/>
    </row>
    <row r="6264" spans="2:4" x14ac:dyDescent="0.2">
      <c r="B6264" s="1"/>
      <c r="C6264" s="304"/>
      <c r="D6264" s="1"/>
    </row>
    <row r="6265" spans="2:4" x14ac:dyDescent="0.2">
      <c r="B6265" s="1"/>
      <c r="C6265" s="304"/>
      <c r="D6265" s="1"/>
    </row>
    <row r="6266" spans="2:4" x14ac:dyDescent="0.2">
      <c r="B6266" s="1"/>
      <c r="C6266" s="304"/>
      <c r="D6266" s="1"/>
    </row>
    <row r="6267" spans="2:4" x14ac:dyDescent="0.2">
      <c r="B6267" s="1"/>
      <c r="C6267" s="304"/>
      <c r="D6267" s="1"/>
    </row>
    <row r="6268" spans="2:4" x14ac:dyDescent="0.2">
      <c r="B6268" s="1"/>
      <c r="C6268" s="304"/>
      <c r="D6268" s="1"/>
    </row>
    <row r="6269" spans="2:4" x14ac:dyDescent="0.2">
      <c r="B6269" s="1"/>
      <c r="C6269" s="304"/>
      <c r="D6269" s="1"/>
    </row>
    <row r="6270" spans="2:4" x14ac:dyDescent="0.2">
      <c r="B6270" s="1"/>
      <c r="C6270" s="304"/>
      <c r="D6270" s="1"/>
    </row>
    <row r="6271" spans="2:4" x14ac:dyDescent="0.2">
      <c r="B6271" s="1"/>
      <c r="C6271" s="304"/>
      <c r="D6271" s="1"/>
    </row>
    <row r="6272" spans="2:4" x14ac:dyDescent="0.2">
      <c r="B6272" s="1"/>
      <c r="C6272" s="304"/>
      <c r="D6272" s="1"/>
    </row>
    <row r="6273" spans="2:4" x14ac:dyDescent="0.2">
      <c r="B6273" s="1"/>
      <c r="C6273" s="304"/>
      <c r="D6273" s="1"/>
    </row>
    <row r="6274" spans="2:4" x14ac:dyDescent="0.2">
      <c r="B6274" s="1"/>
      <c r="C6274" s="304"/>
      <c r="D6274" s="1"/>
    </row>
    <row r="6275" spans="2:4" x14ac:dyDescent="0.2">
      <c r="B6275" s="1"/>
      <c r="C6275" s="304"/>
      <c r="D6275" s="1"/>
    </row>
    <row r="6276" spans="2:4" x14ac:dyDescent="0.2">
      <c r="B6276" s="1"/>
      <c r="C6276" s="304"/>
      <c r="D6276" s="1"/>
    </row>
    <row r="6277" spans="2:4" x14ac:dyDescent="0.2">
      <c r="B6277" s="1"/>
      <c r="C6277" s="304"/>
      <c r="D6277" s="1"/>
    </row>
    <row r="6278" spans="2:4" x14ac:dyDescent="0.2">
      <c r="B6278" s="1"/>
      <c r="C6278" s="304"/>
      <c r="D6278" s="1"/>
    </row>
    <row r="6279" spans="2:4" x14ac:dyDescent="0.2">
      <c r="B6279" s="1"/>
      <c r="C6279" s="304"/>
      <c r="D6279" s="1"/>
    </row>
    <row r="6280" spans="2:4" x14ac:dyDescent="0.2">
      <c r="B6280" s="1"/>
      <c r="C6280" s="304"/>
      <c r="D6280" s="1"/>
    </row>
    <row r="6281" spans="2:4" x14ac:dyDescent="0.2">
      <c r="B6281" s="1"/>
      <c r="C6281" s="304"/>
      <c r="D6281" s="1"/>
    </row>
    <row r="6282" spans="2:4" x14ac:dyDescent="0.2">
      <c r="B6282" s="1"/>
      <c r="C6282" s="304"/>
      <c r="D6282" s="1"/>
    </row>
    <row r="6283" spans="2:4" x14ac:dyDescent="0.2">
      <c r="B6283" s="1"/>
      <c r="C6283" s="304"/>
      <c r="D6283" s="1"/>
    </row>
    <row r="6284" spans="2:4" x14ac:dyDescent="0.2">
      <c r="B6284" s="1"/>
      <c r="C6284" s="304"/>
      <c r="D6284" s="1"/>
    </row>
    <row r="6285" spans="2:4" x14ac:dyDescent="0.2">
      <c r="B6285" s="1"/>
      <c r="C6285" s="304"/>
      <c r="D6285" s="1"/>
    </row>
    <row r="6286" spans="2:4" x14ac:dyDescent="0.2">
      <c r="B6286" s="1"/>
      <c r="C6286" s="304"/>
      <c r="D6286" s="1"/>
    </row>
    <row r="6287" spans="2:4" x14ac:dyDescent="0.2">
      <c r="B6287" s="1"/>
      <c r="C6287" s="304"/>
      <c r="D6287" s="1"/>
    </row>
    <row r="6288" spans="2:4" x14ac:dyDescent="0.2">
      <c r="B6288" s="1"/>
      <c r="C6288" s="304"/>
      <c r="D6288" s="1"/>
    </row>
    <row r="6289" spans="2:4" x14ac:dyDescent="0.2">
      <c r="B6289" s="1"/>
      <c r="C6289" s="304"/>
      <c r="D6289" s="1"/>
    </row>
    <row r="6290" spans="2:4" x14ac:dyDescent="0.2">
      <c r="B6290" s="1"/>
      <c r="C6290" s="304"/>
      <c r="D6290" s="1"/>
    </row>
    <row r="6291" spans="2:4" x14ac:dyDescent="0.2">
      <c r="B6291" s="1"/>
      <c r="C6291" s="304"/>
      <c r="D6291" s="1"/>
    </row>
    <row r="6292" spans="2:4" x14ac:dyDescent="0.2">
      <c r="B6292" s="1"/>
      <c r="C6292" s="304"/>
      <c r="D6292" s="1"/>
    </row>
    <row r="6293" spans="2:4" x14ac:dyDescent="0.2">
      <c r="B6293" s="1"/>
      <c r="C6293" s="304"/>
      <c r="D6293" s="1"/>
    </row>
    <row r="6294" spans="2:4" x14ac:dyDescent="0.2">
      <c r="B6294" s="1"/>
      <c r="C6294" s="304"/>
      <c r="D6294" s="1"/>
    </row>
    <row r="6295" spans="2:4" x14ac:dyDescent="0.2">
      <c r="B6295" s="1"/>
      <c r="C6295" s="304"/>
      <c r="D6295" s="1"/>
    </row>
    <row r="6296" spans="2:4" x14ac:dyDescent="0.2">
      <c r="B6296" s="1"/>
      <c r="C6296" s="304"/>
      <c r="D6296" s="1"/>
    </row>
    <row r="6297" spans="2:4" x14ac:dyDescent="0.2">
      <c r="B6297" s="1"/>
      <c r="C6297" s="304"/>
      <c r="D6297" s="1"/>
    </row>
    <row r="6298" spans="2:4" x14ac:dyDescent="0.2">
      <c r="B6298" s="1"/>
      <c r="C6298" s="304"/>
      <c r="D6298" s="1"/>
    </row>
    <row r="6299" spans="2:4" x14ac:dyDescent="0.2">
      <c r="B6299" s="1"/>
      <c r="C6299" s="304"/>
      <c r="D6299" s="1"/>
    </row>
    <row r="6300" spans="2:4" x14ac:dyDescent="0.2">
      <c r="B6300" s="1"/>
      <c r="C6300" s="304"/>
      <c r="D6300" s="1"/>
    </row>
    <row r="6301" spans="2:4" x14ac:dyDescent="0.2">
      <c r="B6301" s="1"/>
      <c r="C6301" s="304"/>
      <c r="D6301" s="1"/>
    </row>
    <row r="6302" spans="2:4" x14ac:dyDescent="0.2">
      <c r="B6302" s="1"/>
      <c r="C6302" s="304"/>
      <c r="D6302" s="1"/>
    </row>
    <row r="6303" spans="2:4" x14ac:dyDescent="0.2">
      <c r="B6303" s="1"/>
      <c r="C6303" s="304"/>
      <c r="D6303" s="1"/>
    </row>
    <row r="6304" spans="2:4" x14ac:dyDescent="0.2">
      <c r="B6304" s="1"/>
      <c r="C6304" s="304"/>
      <c r="D6304" s="1"/>
    </row>
    <row r="6305" spans="2:4" x14ac:dyDescent="0.2">
      <c r="B6305" s="1"/>
      <c r="C6305" s="304"/>
      <c r="D6305" s="1"/>
    </row>
    <row r="6306" spans="2:4" x14ac:dyDescent="0.2">
      <c r="B6306" s="1"/>
      <c r="C6306" s="304"/>
      <c r="D6306" s="1"/>
    </row>
    <row r="6307" spans="2:4" x14ac:dyDescent="0.2">
      <c r="B6307" s="1"/>
      <c r="C6307" s="304"/>
      <c r="D6307" s="1"/>
    </row>
    <row r="6308" spans="2:4" x14ac:dyDescent="0.2">
      <c r="B6308" s="1"/>
      <c r="C6308" s="304"/>
      <c r="D6308" s="1"/>
    </row>
    <row r="6309" spans="2:4" x14ac:dyDescent="0.2">
      <c r="B6309" s="1"/>
      <c r="C6309" s="304"/>
      <c r="D6309" s="1"/>
    </row>
    <row r="6310" spans="2:4" x14ac:dyDescent="0.2">
      <c r="B6310" s="1"/>
      <c r="C6310" s="304"/>
      <c r="D6310" s="1"/>
    </row>
    <row r="6311" spans="2:4" x14ac:dyDescent="0.2">
      <c r="B6311" s="1"/>
      <c r="C6311" s="304"/>
      <c r="D6311" s="1"/>
    </row>
    <row r="6312" spans="2:4" x14ac:dyDescent="0.2">
      <c r="B6312" s="1"/>
      <c r="C6312" s="304"/>
      <c r="D6312" s="1"/>
    </row>
    <row r="6313" spans="2:4" x14ac:dyDescent="0.2">
      <c r="B6313" s="1"/>
      <c r="C6313" s="304"/>
      <c r="D6313" s="1"/>
    </row>
    <row r="6314" spans="2:4" x14ac:dyDescent="0.2">
      <c r="B6314" s="1"/>
      <c r="C6314" s="304"/>
      <c r="D6314" s="1"/>
    </row>
    <row r="6315" spans="2:4" x14ac:dyDescent="0.2">
      <c r="B6315" s="1"/>
      <c r="C6315" s="304"/>
      <c r="D6315" s="1"/>
    </row>
    <row r="6316" spans="2:4" x14ac:dyDescent="0.2">
      <c r="B6316" s="1"/>
      <c r="C6316" s="304"/>
      <c r="D6316" s="1"/>
    </row>
    <row r="6317" spans="2:4" x14ac:dyDescent="0.2">
      <c r="B6317" s="1"/>
      <c r="C6317" s="304"/>
      <c r="D6317" s="1"/>
    </row>
    <row r="6318" spans="2:4" x14ac:dyDescent="0.2">
      <c r="B6318" s="1"/>
      <c r="C6318" s="304"/>
      <c r="D6318" s="1"/>
    </row>
    <row r="6319" spans="2:4" x14ac:dyDescent="0.2">
      <c r="B6319" s="1"/>
      <c r="C6319" s="304"/>
      <c r="D6319" s="1"/>
    </row>
    <row r="6320" spans="2:4" x14ac:dyDescent="0.2">
      <c r="B6320" s="1"/>
      <c r="C6320" s="304"/>
      <c r="D6320" s="1"/>
    </row>
    <row r="6321" spans="2:4" x14ac:dyDescent="0.2">
      <c r="B6321" s="1"/>
      <c r="C6321" s="304"/>
      <c r="D6321" s="1"/>
    </row>
    <row r="6322" spans="2:4" x14ac:dyDescent="0.2">
      <c r="B6322" s="1"/>
      <c r="C6322" s="304"/>
      <c r="D6322" s="1"/>
    </row>
    <row r="6323" spans="2:4" x14ac:dyDescent="0.2">
      <c r="B6323" s="1"/>
      <c r="C6323" s="304"/>
      <c r="D6323" s="1"/>
    </row>
    <row r="6324" spans="2:4" x14ac:dyDescent="0.2">
      <c r="B6324" s="1"/>
      <c r="C6324" s="304"/>
      <c r="D6324" s="1"/>
    </row>
    <row r="6325" spans="2:4" x14ac:dyDescent="0.2">
      <c r="B6325" s="1"/>
      <c r="C6325" s="304"/>
      <c r="D6325" s="1"/>
    </row>
    <row r="6326" spans="2:4" x14ac:dyDescent="0.2">
      <c r="B6326" s="1"/>
      <c r="C6326" s="304"/>
      <c r="D6326" s="1"/>
    </row>
    <row r="6327" spans="2:4" x14ac:dyDescent="0.2">
      <c r="B6327" s="1"/>
      <c r="C6327" s="304"/>
      <c r="D6327" s="1"/>
    </row>
    <row r="6328" spans="2:4" x14ac:dyDescent="0.2">
      <c r="B6328" s="1"/>
      <c r="C6328" s="304"/>
      <c r="D6328" s="1"/>
    </row>
    <row r="6329" spans="2:4" x14ac:dyDescent="0.2">
      <c r="B6329" s="1"/>
      <c r="C6329" s="304"/>
      <c r="D6329" s="1"/>
    </row>
    <row r="6330" spans="2:4" x14ac:dyDescent="0.2">
      <c r="B6330" s="1"/>
      <c r="C6330" s="304"/>
      <c r="D6330" s="1"/>
    </row>
    <row r="6331" spans="2:4" x14ac:dyDescent="0.2">
      <c r="B6331" s="1"/>
      <c r="C6331" s="304"/>
      <c r="D6331" s="1"/>
    </row>
    <row r="6332" spans="2:4" x14ac:dyDescent="0.2">
      <c r="B6332" s="1"/>
      <c r="C6332" s="304"/>
      <c r="D6332" s="1"/>
    </row>
    <row r="6333" spans="2:4" x14ac:dyDescent="0.2">
      <c r="B6333" s="1"/>
      <c r="C6333" s="304"/>
      <c r="D6333" s="1"/>
    </row>
    <row r="6334" spans="2:4" x14ac:dyDescent="0.2">
      <c r="B6334" s="1"/>
      <c r="C6334" s="304"/>
      <c r="D6334" s="1"/>
    </row>
    <row r="6335" spans="2:4" x14ac:dyDescent="0.2">
      <c r="B6335" s="1"/>
      <c r="C6335" s="304"/>
      <c r="D6335" s="1"/>
    </row>
    <row r="6336" spans="2:4" x14ac:dyDescent="0.2">
      <c r="B6336" s="1"/>
      <c r="C6336" s="304"/>
      <c r="D6336" s="1"/>
    </row>
    <row r="6337" spans="1:7" x14ac:dyDescent="0.2">
      <c r="B6337" s="1"/>
      <c r="C6337" s="304"/>
      <c r="D6337" s="1"/>
    </row>
    <row r="6338" spans="1:7" x14ac:dyDescent="0.2">
      <c r="B6338" s="1"/>
      <c r="C6338" s="304"/>
      <c r="D6338" s="1"/>
    </row>
    <row r="6339" spans="1:7" x14ac:dyDescent="0.2">
      <c r="B6339" s="1"/>
      <c r="C6339" s="304"/>
      <c r="D6339" s="1"/>
    </row>
    <row r="6340" spans="1:7" x14ac:dyDescent="0.2">
      <c r="B6340" s="1"/>
      <c r="C6340" s="304"/>
      <c r="D6340" s="1"/>
    </row>
    <row r="6341" spans="1:7" x14ac:dyDescent="0.2">
      <c r="B6341" s="1"/>
      <c r="C6341" s="304"/>
      <c r="D6341" s="1"/>
    </row>
    <row r="6342" spans="1:7" s="308" customFormat="1" x14ac:dyDescent="0.2">
      <c r="A6342" s="303"/>
      <c r="B6342" s="1"/>
      <c r="C6342" s="304"/>
      <c r="D6342" s="1"/>
      <c r="E6342" s="305"/>
      <c r="F6342" s="307"/>
      <c r="G6342" s="307"/>
    </row>
    <row r="6343" spans="1:7" s="308" customFormat="1" x14ac:dyDescent="0.2">
      <c r="A6343" s="303"/>
      <c r="B6343" s="1"/>
      <c r="C6343" s="304"/>
      <c r="D6343" s="1"/>
      <c r="E6343" s="305"/>
      <c r="F6343" s="307"/>
      <c r="G6343" s="307"/>
    </row>
    <row r="6344" spans="1:7" s="308" customFormat="1" x14ac:dyDescent="0.2">
      <c r="A6344" s="303"/>
      <c r="B6344" s="1"/>
      <c r="C6344" s="304"/>
      <c r="D6344" s="1"/>
      <c r="E6344" s="305"/>
      <c r="F6344" s="307"/>
      <c r="G6344" s="307"/>
    </row>
    <row r="6345" spans="1:7" s="308" customFormat="1" x14ac:dyDescent="0.2">
      <c r="A6345" s="303"/>
      <c r="B6345" s="1"/>
      <c r="C6345" s="304"/>
      <c r="D6345" s="1"/>
      <c r="E6345" s="305"/>
      <c r="F6345" s="307"/>
      <c r="G6345" s="307"/>
    </row>
    <row r="6346" spans="1:7" s="308" customFormat="1" x14ac:dyDescent="0.2">
      <c r="A6346" s="303"/>
      <c r="B6346" s="1"/>
      <c r="C6346" s="304"/>
      <c r="D6346" s="1"/>
      <c r="E6346" s="305"/>
      <c r="F6346" s="307"/>
      <c r="G6346" s="307"/>
    </row>
    <row r="6347" spans="1:7" s="308" customFormat="1" x14ac:dyDescent="0.2">
      <c r="A6347" s="303"/>
      <c r="B6347" s="1"/>
      <c r="C6347" s="304"/>
      <c r="D6347" s="1"/>
      <c r="E6347" s="305"/>
      <c r="F6347" s="307"/>
      <c r="G6347" s="307"/>
    </row>
    <row r="6348" spans="1:7" s="308" customFormat="1" x14ac:dyDescent="0.2">
      <c r="A6348" s="303"/>
      <c r="B6348" s="1"/>
      <c r="C6348" s="304"/>
      <c r="D6348" s="1"/>
      <c r="E6348" s="305"/>
      <c r="F6348" s="307"/>
      <c r="G6348" s="307"/>
    </row>
    <row r="6349" spans="1:7" s="308" customFormat="1" x14ac:dyDescent="0.2">
      <c r="A6349" s="303"/>
      <c r="B6349" s="1"/>
      <c r="C6349" s="304"/>
      <c r="D6349" s="1"/>
      <c r="E6349" s="305"/>
      <c r="F6349" s="307"/>
      <c r="G6349" s="307"/>
    </row>
    <row r="6350" spans="1:7" s="308" customFormat="1" x14ac:dyDescent="0.2">
      <c r="A6350" s="303"/>
      <c r="B6350" s="1"/>
      <c r="C6350" s="304"/>
      <c r="D6350" s="1"/>
      <c r="E6350" s="305"/>
      <c r="F6350" s="307"/>
      <c r="G6350" s="307"/>
    </row>
    <row r="6351" spans="1:7" s="308" customFormat="1" x14ac:dyDescent="0.2">
      <c r="A6351" s="303"/>
      <c r="B6351" s="1"/>
      <c r="C6351" s="304"/>
      <c r="D6351" s="1"/>
      <c r="E6351" s="305"/>
      <c r="F6351" s="307"/>
      <c r="G6351" s="307"/>
    </row>
    <row r="6352" spans="1:7" s="308" customFormat="1" x14ac:dyDescent="0.2">
      <c r="A6352" s="303"/>
      <c r="B6352" s="1"/>
      <c r="C6352" s="304"/>
      <c r="D6352" s="1"/>
      <c r="E6352" s="305"/>
      <c r="F6352" s="307"/>
      <c r="G6352" s="307"/>
    </row>
    <row r="6353" spans="1:7" s="308" customFormat="1" x14ac:dyDescent="0.2">
      <c r="A6353" s="303"/>
      <c r="B6353" s="1"/>
      <c r="C6353" s="304"/>
      <c r="D6353" s="1"/>
      <c r="E6353" s="305"/>
      <c r="F6353" s="307"/>
      <c r="G6353" s="307"/>
    </row>
    <row r="6354" spans="1:7" s="308" customFormat="1" x14ac:dyDescent="0.2">
      <c r="A6354" s="303"/>
      <c r="B6354" s="1"/>
      <c r="C6354" s="304"/>
      <c r="D6354" s="1"/>
      <c r="E6354" s="305"/>
      <c r="F6354" s="307"/>
      <c r="G6354" s="307"/>
    </row>
    <row r="6355" spans="1:7" s="308" customFormat="1" x14ac:dyDescent="0.2">
      <c r="A6355" s="303"/>
      <c r="B6355" s="1"/>
      <c r="C6355" s="304"/>
      <c r="D6355" s="1"/>
      <c r="E6355" s="305"/>
      <c r="F6355" s="307"/>
      <c r="G6355" s="307"/>
    </row>
    <row r="6356" spans="1:7" s="308" customFormat="1" x14ac:dyDescent="0.2">
      <c r="A6356" s="303"/>
      <c r="B6356" s="1"/>
      <c r="C6356" s="304"/>
      <c r="D6356" s="1"/>
      <c r="E6356" s="305"/>
      <c r="F6356" s="307"/>
      <c r="G6356" s="307"/>
    </row>
    <row r="6357" spans="1:7" s="308" customFormat="1" x14ac:dyDescent="0.2">
      <c r="A6357" s="303"/>
      <c r="B6357" s="1"/>
      <c r="C6357" s="304"/>
      <c r="D6357" s="1"/>
      <c r="E6357" s="305"/>
      <c r="F6357" s="307"/>
      <c r="G6357" s="307"/>
    </row>
    <row r="6358" spans="1:7" s="308" customFormat="1" x14ac:dyDescent="0.2">
      <c r="A6358" s="303"/>
      <c r="B6358" s="1"/>
      <c r="C6358" s="304"/>
      <c r="D6358" s="1"/>
      <c r="E6358" s="305"/>
      <c r="F6358" s="307"/>
      <c r="G6358" s="307"/>
    </row>
    <row r="6359" spans="1:7" s="308" customFormat="1" x14ac:dyDescent="0.2">
      <c r="A6359" s="303"/>
      <c r="B6359" s="1"/>
      <c r="C6359" s="304"/>
      <c r="D6359" s="1"/>
      <c r="E6359" s="305"/>
      <c r="F6359" s="307"/>
      <c r="G6359" s="307"/>
    </row>
    <row r="6360" spans="1:7" s="308" customFormat="1" x14ac:dyDescent="0.2">
      <c r="A6360" s="303"/>
      <c r="B6360" s="1"/>
      <c r="C6360" s="304"/>
      <c r="D6360" s="1"/>
      <c r="E6360" s="305"/>
      <c r="F6360" s="307"/>
      <c r="G6360" s="307"/>
    </row>
    <row r="6361" spans="1:7" s="308" customFormat="1" x14ac:dyDescent="0.2">
      <c r="A6361" s="303"/>
      <c r="B6361" s="1"/>
      <c r="C6361" s="304"/>
      <c r="D6361" s="1"/>
      <c r="E6361" s="305"/>
      <c r="F6361" s="307"/>
      <c r="G6361" s="307"/>
    </row>
    <row r="6362" spans="1:7" s="308" customFormat="1" x14ac:dyDescent="0.2">
      <c r="A6362" s="303"/>
      <c r="B6362" s="1"/>
      <c r="C6362" s="304"/>
      <c r="D6362" s="1"/>
      <c r="E6362" s="305"/>
      <c r="F6362" s="307"/>
      <c r="G6362" s="307"/>
    </row>
    <row r="6363" spans="1:7" s="308" customFormat="1" x14ac:dyDescent="0.2">
      <c r="A6363" s="303"/>
      <c r="B6363" s="1"/>
      <c r="C6363" s="304"/>
      <c r="D6363" s="1"/>
      <c r="E6363" s="305"/>
      <c r="F6363" s="307"/>
      <c r="G6363" s="307"/>
    </row>
    <row r="6364" spans="1:7" s="308" customFormat="1" x14ac:dyDescent="0.2">
      <c r="A6364" s="303"/>
      <c r="B6364" s="1"/>
      <c r="C6364" s="304"/>
      <c r="D6364" s="1"/>
      <c r="E6364" s="305"/>
      <c r="F6364" s="307"/>
      <c r="G6364" s="307"/>
    </row>
    <row r="6365" spans="1:7" x14ac:dyDescent="0.2">
      <c r="B6365" s="1"/>
      <c r="C6365" s="304"/>
      <c r="D6365" s="1"/>
    </row>
    <row r="6366" spans="1:7" x14ac:dyDescent="0.2">
      <c r="B6366" s="1"/>
      <c r="C6366" s="304"/>
      <c r="D6366" s="1"/>
    </row>
    <row r="6367" spans="1:7" x14ac:dyDescent="0.2">
      <c r="B6367" s="1"/>
      <c r="C6367" s="304"/>
      <c r="D6367" s="1"/>
    </row>
    <row r="6368" spans="1:7" x14ac:dyDescent="0.2">
      <c r="B6368" s="1"/>
      <c r="C6368" s="304"/>
      <c r="D6368" s="1"/>
    </row>
    <row r="6369" spans="2:4" x14ac:dyDescent="0.2">
      <c r="B6369" s="1"/>
      <c r="C6369" s="304"/>
      <c r="D6369" s="1"/>
    </row>
    <row r="6370" spans="2:4" x14ac:dyDescent="0.2">
      <c r="B6370" s="1"/>
      <c r="C6370" s="304"/>
      <c r="D6370" s="1"/>
    </row>
    <row r="6371" spans="2:4" x14ac:dyDescent="0.2">
      <c r="B6371" s="1"/>
      <c r="C6371" s="304"/>
      <c r="D6371" s="1"/>
    </row>
    <row r="6372" spans="2:4" x14ac:dyDescent="0.2">
      <c r="B6372" s="1"/>
      <c r="C6372" s="304"/>
      <c r="D6372" s="1"/>
    </row>
    <row r="6373" spans="2:4" x14ac:dyDescent="0.2">
      <c r="B6373" s="1"/>
      <c r="C6373" s="304"/>
      <c r="D6373" s="1"/>
    </row>
    <row r="6374" spans="2:4" x14ac:dyDescent="0.2">
      <c r="B6374" s="1"/>
      <c r="C6374" s="304"/>
      <c r="D6374" s="1"/>
    </row>
    <row r="6375" spans="2:4" x14ac:dyDescent="0.2">
      <c r="B6375" s="1"/>
      <c r="C6375" s="304"/>
      <c r="D6375" s="1"/>
    </row>
    <row r="6376" spans="2:4" x14ac:dyDescent="0.2">
      <c r="B6376" s="1"/>
      <c r="C6376" s="304"/>
      <c r="D6376" s="1"/>
    </row>
    <row r="6377" spans="2:4" x14ac:dyDescent="0.2">
      <c r="B6377" s="1"/>
      <c r="C6377" s="304"/>
      <c r="D6377" s="1"/>
    </row>
    <row r="6378" spans="2:4" x14ac:dyDescent="0.2">
      <c r="B6378" s="1"/>
      <c r="C6378" s="304"/>
      <c r="D6378" s="1"/>
    </row>
    <row r="6379" spans="2:4" x14ac:dyDescent="0.2">
      <c r="B6379" s="1"/>
      <c r="C6379" s="304"/>
      <c r="D6379" s="1"/>
    </row>
    <row r="6380" spans="2:4" x14ac:dyDescent="0.2">
      <c r="B6380" s="1"/>
      <c r="C6380" s="304"/>
      <c r="D6380" s="1"/>
    </row>
    <row r="6381" spans="2:4" x14ac:dyDescent="0.2">
      <c r="B6381" s="1"/>
      <c r="C6381" s="304"/>
      <c r="D6381" s="1"/>
    </row>
    <row r="6382" spans="2:4" x14ac:dyDescent="0.2">
      <c r="B6382" s="1"/>
      <c r="C6382" s="304"/>
      <c r="D6382" s="1"/>
    </row>
    <row r="6383" spans="2:4" x14ac:dyDescent="0.2">
      <c r="B6383" s="1"/>
      <c r="C6383" s="304"/>
      <c r="D6383" s="1"/>
    </row>
    <row r="6384" spans="2:4" x14ac:dyDescent="0.2">
      <c r="B6384" s="1"/>
      <c r="C6384" s="304"/>
      <c r="D6384" s="1"/>
    </row>
    <row r="6385" spans="2:4" x14ac:dyDescent="0.2">
      <c r="B6385" s="1"/>
      <c r="C6385" s="304"/>
      <c r="D6385" s="1"/>
    </row>
    <row r="6386" spans="2:4" x14ac:dyDescent="0.2">
      <c r="B6386" s="1"/>
      <c r="C6386" s="304"/>
      <c r="D6386" s="1"/>
    </row>
    <row r="6387" spans="2:4" x14ac:dyDescent="0.2">
      <c r="B6387" s="1"/>
      <c r="C6387" s="304"/>
      <c r="D6387" s="1"/>
    </row>
    <row r="6388" spans="2:4" x14ac:dyDescent="0.2">
      <c r="B6388" s="1"/>
      <c r="C6388" s="304"/>
      <c r="D6388" s="1"/>
    </row>
    <row r="6389" spans="2:4" x14ac:dyDescent="0.2">
      <c r="B6389" s="1"/>
      <c r="C6389" s="304"/>
      <c r="D6389" s="1"/>
    </row>
    <row r="6390" spans="2:4" x14ac:dyDescent="0.2">
      <c r="B6390" s="1"/>
      <c r="C6390" s="304"/>
      <c r="D6390" s="1"/>
    </row>
    <row r="6391" spans="2:4" x14ac:dyDescent="0.2">
      <c r="B6391" s="1"/>
      <c r="C6391" s="304"/>
      <c r="D6391" s="1"/>
    </row>
    <row r="6392" spans="2:4" x14ac:dyDescent="0.2">
      <c r="B6392" s="1"/>
      <c r="C6392" s="304"/>
      <c r="D6392" s="1"/>
    </row>
    <row r="6393" spans="2:4" x14ac:dyDescent="0.2">
      <c r="B6393" s="1"/>
      <c r="C6393" s="304"/>
      <c r="D6393" s="1"/>
    </row>
    <row r="6394" spans="2:4" x14ac:dyDescent="0.2">
      <c r="B6394" s="1"/>
      <c r="C6394" s="304"/>
      <c r="D6394" s="1"/>
    </row>
    <row r="6395" spans="2:4" x14ac:dyDescent="0.2">
      <c r="B6395" s="1"/>
      <c r="C6395" s="304"/>
      <c r="D6395" s="1"/>
    </row>
    <row r="6396" spans="2:4" x14ac:dyDescent="0.2">
      <c r="B6396" s="1"/>
      <c r="C6396" s="304"/>
      <c r="D6396" s="1"/>
    </row>
    <row r="6397" spans="2:4" x14ac:dyDescent="0.2">
      <c r="B6397" s="1"/>
      <c r="C6397" s="304"/>
      <c r="D6397" s="1"/>
    </row>
    <row r="6398" spans="2:4" x14ac:dyDescent="0.2">
      <c r="B6398" s="1"/>
      <c r="C6398" s="304"/>
      <c r="D6398" s="1"/>
    </row>
    <row r="6399" spans="2:4" x14ac:dyDescent="0.2">
      <c r="B6399" s="1"/>
      <c r="C6399" s="304"/>
      <c r="D6399" s="1"/>
    </row>
    <row r="6400" spans="2:4" x14ac:dyDescent="0.2">
      <c r="B6400" s="1"/>
      <c r="C6400" s="304"/>
      <c r="D6400" s="1"/>
    </row>
    <row r="6401" spans="1:7" x14ac:dyDescent="0.2">
      <c r="B6401" s="1"/>
      <c r="C6401" s="304"/>
      <c r="D6401" s="1"/>
    </row>
    <row r="6402" spans="1:7" x14ac:dyDescent="0.2">
      <c r="B6402" s="1"/>
      <c r="C6402" s="304"/>
      <c r="D6402" s="1"/>
    </row>
    <row r="6403" spans="1:7" x14ac:dyDescent="0.2">
      <c r="B6403" s="1"/>
      <c r="C6403" s="304"/>
      <c r="D6403" s="1"/>
    </row>
    <row r="6404" spans="1:7" x14ac:dyDescent="0.2">
      <c r="B6404" s="1"/>
      <c r="C6404" s="304"/>
      <c r="D6404" s="1"/>
    </row>
    <row r="6405" spans="1:7" x14ac:dyDescent="0.2">
      <c r="B6405" s="1"/>
      <c r="C6405" s="304"/>
      <c r="D6405" s="1"/>
    </row>
    <row r="6406" spans="1:7" x14ac:dyDescent="0.2">
      <c r="B6406" s="1"/>
      <c r="C6406" s="304"/>
      <c r="D6406" s="1"/>
    </row>
    <row r="6407" spans="1:7" s="310" customFormat="1" x14ac:dyDescent="0.2">
      <c r="A6407" s="303"/>
      <c r="B6407" s="1"/>
      <c r="C6407" s="304"/>
      <c r="D6407" s="1"/>
      <c r="E6407" s="305"/>
      <c r="F6407" s="309"/>
      <c r="G6407" s="309"/>
    </row>
    <row r="6408" spans="1:7" s="310" customFormat="1" x14ac:dyDescent="0.2">
      <c r="A6408" s="303"/>
      <c r="B6408" s="1"/>
      <c r="C6408" s="304"/>
      <c r="D6408" s="1"/>
      <c r="E6408" s="305"/>
      <c r="F6408" s="309"/>
      <c r="G6408" s="309"/>
    </row>
    <row r="6409" spans="1:7" s="310" customFormat="1" x14ac:dyDescent="0.2">
      <c r="A6409" s="303"/>
      <c r="B6409" s="1"/>
      <c r="C6409" s="304"/>
      <c r="D6409" s="1"/>
      <c r="E6409" s="305"/>
      <c r="F6409" s="309"/>
      <c r="G6409" s="309"/>
    </row>
    <row r="6410" spans="1:7" s="310" customFormat="1" x14ac:dyDescent="0.2">
      <c r="A6410" s="303"/>
      <c r="B6410" s="1"/>
      <c r="C6410" s="304"/>
      <c r="D6410" s="1"/>
      <c r="E6410" s="305"/>
      <c r="F6410" s="309"/>
      <c r="G6410" s="309"/>
    </row>
    <row r="6411" spans="1:7" s="310" customFormat="1" x14ac:dyDescent="0.2">
      <c r="A6411" s="303"/>
      <c r="B6411" s="1"/>
      <c r="C6411" s="304"/>
      <c r="D6411" s="1"/>
      <c r="E6411" s="305"/>
      <c r="F6411" s="309"/>
      <c r="G6411" s="309"/>
    </row>
    <row r="6412" spans="1:7" s="310" customFormat="1" x14ac:dyDescent="0.2">
      <c r="A6412" s="303"/>
      <c r="B6412" s="1"/>
      <c r="C6412" s="304"/>
      <c r="D6412" s="1"/>
      <c r="E6412" s="305"/>
      <c r="F6412" s="309"/>
      <c r="G6412" s="309"/>
    </row>
    <row r="6413" spans="1:7" s="310" customFormat="1" x14ac:dyDescent="0.2">
      <c r="A6413" s="303"/>
      <c r="B6413" s="1"/>
      <c r="C6413" s="304"/>
      <c r="D6413" s="1"/>
      <c r="E6413" s="305"/>
      <c r="F6413" s="309"/>
      <c r="G6413" s="309"/>
    </row>
    <row r="6414" spans="1:7" s="310" customFormat="1" x14ac:dyDescent="0.2">
      <c r="A6414" s="303"/>
      <c r="B6414" s="1"/>
      <c r="C6414" s="304"/>
      <c r="D6414" s="1"/>
      <c r="E6414" s="305"/>
      <c r="F6414" s="309"/>
      <c r="G6414" s="309"/>
    </row>
    <row r="6415" spans="1:7" s="310" customFormat="1" x14ac:dyDescent="0.2">
      <c r="A6415" s="303"/>
      <c r="B6415" s="1"/>
      <c r="C6415" s="304"/>
      <c r="D6415" s="1"/>
      <c r="E6415" s="305"/>
      <c r="F6415" s="309"/>
      <c r="G6415" s="309"/>
    </row>
    <row r="6416" spans="1:7" x14ac:dyDescent="0.2">
      <c r="B6416" s="1"/>
      <c r="C6416" s="304"/>
      <c r="D6416" s="1"/>
    </row>
    <row r="6417" spans="2:4" x14ac:dyDescent="0.2">
      <c r="B6417" s="1"/>
      <c r="C6417" s="304"/>
      <c r="D6417" s="1"/>
    </row>
    <row r="6418" spans="2:4" x14ac:dyDescent="0.2">
      <c r="B6418" s="1"/>
      <c r="C6418" s="304"/>
      <c r="D6418" s="1"/>
    </row>
    <row r="6419" spans="2:4" x14ac:dyDescent="0.2">
      <c r="B6419" s="1"/>
      <c r="C6419" s="304"/>
      <c r="D6419" s="1"/>
    </row>
    <row r="6420" spans="2:4" x14ac:dyDescent="0.2">
      <c r="B6420" s="1"/>
      <c r="C6420" s="304"/>
      <c r="D6420" s="1"/>
    </row>
    <row r="6421" spans="2:4" x14ac:dyDescent="0.2">
      <c r="B6421" s="1"/>
      <c r="C6421" s="304"/>
      <c r="D6421" s="1"/>
    </row>
    <row r="6422" spans="2:4" x14ac:dyDescent="0.2">
      <c r="B6422" s="1"/>
      <c r="C6422" s="304"/>
      <c r="D6422" s="1"/>
    </row>
    <row r="6423" spans="2:4" x14ac:dyDescent="0.2">
      <c r="B6423" s="1"/>
      <c r="C6423" s="304"/>
      <c r="D6423" s="1"/>
    </row>
    <row r="6424" spans="2:4" x14ac:dyDescent="0.2">
      <c r="B6424" s="1"/>
      <c r="C6424" s="304"/>
      <c r="D6424" s="1"/>
    </row>
    <row r="6425" spans="2:4" x14ac:dyDescent="0.2">
      <c r="B6425" s="1"/>
      <c r="C6425" s="304"/>
      <c r="D6425" s="1"/>
    </row>
    <row r="6426" spans="2:4" x14ac:dyDescent="0.2">
      <c r="B6426" s="1"/>
      <c r="C6426" s="304"/>
      <c r="D6426" s="1"/>
    </row>
    <row r="6427" spans="2:4" x14ac:dyDescent="0.2">
      <c r="B6427" s="1"/>
      <c r="C6427" s="304"/>
      <c r="D6427" s="1"/>
    </row>
    <row r="6428" spans="2:4" x14ac:dyDescent="0.2">
      <c r="B6428" s="1"/>
      <c r="C6428" s="304"/>
      <c r="D6428" s="1"/>
    </row>
    <row r="6429" spans="2:4" x14ac:dyDescent="0.2">
      <c r="B6429" s="1"/>
      <c r="C6429" s="304"/>
      <c r="D6429" s="1"/>
    </row>
    <row r="6430" spans="2:4" x14ac:dyDescent="0.2">
      <c r="B6430" s="1"/>
      <c r="C6430" s="304"/>
      <c r="D6430" s="1"/>
    </row>
    <row r="6431" spans="2:4" x14ac:dyDescent="0.2">
      <c r="B6431" s="1"/>
      <c r="C6431" s="304"/>
      <c r="D6431" s="1"/>
    </row>
    <row r="6432" spans="2:4" x14ac:dyDescent="0.2">
      <c r="B6432" s="1"/>
      <c r="C6432" s="304"/>
      <c r="D6432" s="1"/>
    </row>
    <row r="6433" spans="2:4" x14ac:dyDescent="0.2">
      <c r="B6433" s="1"/>
      <c r="C6433" s="304"/>
      <c r="D6433" s="1"/>
    </row>
    <row r="6434" spans="2:4" x14ac:dyDescent="0.2">
      <c r="B6434" s="1"/>
      <c r="C6434" s="304"/>
      <c r="D6434" s="1"/>
    </row>
    <row r="6435" spans="2:4" x14ac:dyDescent="0.2">
      <c r="B6435" s="1"/>
      <c r="C6435" s="304"/>
      <c r="D6435" s="1"/>
    </row>
    <row r="6436" spans="2:4" x14ac:dyDescent="0.2">
      <c r="B6436" s="1"/>
      <c r="C6436" s="304"/>
      <c r="D6436" s="1"/>
    </row>
    <row r="6437" spans="2:4" x14ac:dyDescent="0.2">
      <c r="B6437" s="1"/>
      <c r="C6437" s="304"/>
      <c r="D6437" s="1"/>
    </row>
    <row r="6438" spans="2:4" x14ac:dyDescent="0.2">
      <c r="B6438" s="1"/>
      <c r="C6438" s="304"/>
      <c r="D6438" s="1"/>
    </row>
    <row r="6439" spans="2:4" x14ac:dyDescent="0.2">
      <c r="B6439" s="1"/>
      <c r="C6439" s="304"/>
      <c r="D6439" s="1"/>
    </row>
    <row r="6440" spans="2:4" x14ac:dyDescent="0.2">
      <c r="B6440" s="1"/>
      <c r="C6440" s="304"/>
      <c r="D6440" s="1"/>
    </row>
    <row r="6441" spans="2:4" x14ac:dyDescent="0.2">
      <c r="B6441" s="1"/>
      <c r="C6441" s="304"/>
      <c r="D6441" s="1"/>
    </row>
    <row r="6442" spans="2:4" x14ac:dyDescent="0.2">
      <c r="B6442" s="1"/>
      <c r="C6442" s="304"/>
      <c r="D6442" s="1"/>
    </row>
    <row r="6443" spans="2:4" x14ac:dyDescent="0.2">
      <c r="B6443" s="1"/>
      <c r="C6443" s="304"/>
      <c r="D6443" s="1"/>
    </row>
    <row r="6444" spans="2:4" x14ac:dyDescent="0.2">
      <c r="B6444" s="1"/>
      <c r="C6444" s="304"/>
      <c r="D6444" s="1"/>
    </row>
    <row r="6445" spans="2:4" x14ac:dyDescent="0.2">
      <c r="B6445" s="1"/>
      <c r="C6445" s="304"/>
      <c r="D6445" s="1"/>
    </row>
    <row r="6446" spans="2:4" x14ac:dyDescent="0.2">
      <c r="B6446" s="1"/>
      <c r="C6446" s="304"/>
      <c r="D6446" s="1"/>
    </row>
    <row r="6447" spans="2:4" x14ac:dyDescent="0.2">
      <c r="B6447" s="1"/>
      <c r="C6447" s="304"/>
      <c r="D6447" s="1"/>
    </row>
    <row r="6448" spans="2:4" x14ac:dyDescent="0.2">
      <c r="B6448" s="1"/>
      <c r="C6448" s="304"/>
      <c r="D6448" s="1"/>
    </row>
    <row r="6449" spans="2:4" x14ac:dyDescent="0.2">
      <c r="B6449" s="1"/>
      <c r="C6449" s="304"/>
      <c r="D6449" s="1"/>
    </row>
    <row r="6450" spans="2:4" x14ac:dyDescent="0.2">
      <c r="B6450" s="1"/>
      <c r="C6450" s="304"/>
      <c r="D6450" s="1"/>
    </row>
    <row r="6451" spans="2:4" x14ac:dyDescent="0.2">
      <c r="B6451" s="1"/>
      <c r="C6451" s="304"/>
      <c r="D6451" s="1"/>
    </row>
    <row r="6452" spans="2:4" x14ac:dyDescent="0.2">
      <c r="B6452" s="1"/>
      <c r="C6452" s="304"/>
      <c r="D6452" s="1"/>
    </row>
    <row r="6453" spans="2:4" x14ac:dyDescent="0.2">
      <c r="B6453" s="1"/>
      <c r="C6453" s="304"/>
      <c r="D6453" s="1"/>
    </row>
    <row r="6454" spans="2:4" x14ac:dyDescent="0.2">
      <c r="B6454" s="1"/>
      <c r="C6454" s="304"/>
      <c r="D6454" s="1"/>
    </row>
    <row r="6455" spans="2:4" x14ac:dyDescent="0.2">
      <c r="B6455" s="1"/>
      <c r="C6455" s="304"/>
      <c r="D6455" s="1"/>
    </row>
    <row r="6456" spans="2:4" x14ac:dyDescent="0.2">
      <c r="B6456" s="1"/>
      <c r="C6456" s="304"/>
      <c r="D6456" s="1"/>
    </row>
    <row r="6457" spans="2:4" x14ac:dyDescent="0.2">
      <c r="B6457" s="1"/>
      <c r="C6457" s="304"/>
      <c r="D6457" s="1"/>
    </row>
    <row r="6458" spans="2:4" x14ac:dyDescent="0.2">
      <c r="B6458" s="1"/>
      <c r="C6458" s="304"/>
      <c r="D6458" s="1"/>
    </row>
    <row r="6459" spans="2:4" x14ac:dyDescent="0.2">
      <c r="B6459" s="1"/>
      <c r="C6459" s="304"/>
      <c r="D6459" s="1"/>
    </row>
    <row r="6460" spans="2:4" x14ac:dyDescent="0.2">
      <c r="B6460" s="1"/>
      <c r="C6460" s="304"/>
      <c r="D6460" s="1"/>
    </row>
    <row r="6461" spans="2:4" x14ac:dyDescent="0.2">
      <c r="B6461" s="1"/>
      <c r="C6461" s="304"/>
      <c r="D6461" s="1"/>
    </row>
    <row r="6462" spans="2:4" x14ac:dyDescent="0.2">
      <c r="B6462" s="1"/>
      <c r="C6462" s="304"/>
      <c r="D6462" s="1"/>
    </row>
    <row r="6463" spans="2:4" x14ac:dyDescent="0.2">
      <c r="B6463" s="1"/>
      <c r="C6463" s="304"/>
      <c r="D6463" s="1"/>
    </row>
    <row r="6464" spans="2:4" x14ac:dyDescent="0.2">
      <c r="B6464" s="1"/>
      <c r="C6464" s="304"/>
      <c r="D6464" s="1"/>
    </row>
    <row r="6465" spans="2:4" x14ac:dyDescent="0.2">
      <c r="B6465" s="1"/>
      <c r="C6465" s="304"/>
      <c r="D6465" s="1"/>
    </row>
    <row r="6466" spans="2:4" x14ac:dyDescent="0.2">
      <c r="B6466" s="1"/>
      <c r="C6466" s="304"/>
      <c r="D6466" s="1"/>
    </row>
    <row r="6467" spans="2:4" x14ac:dyDescent="0.2">
      <c r="B6467" s="1"/>
      <c r="C6467" s="304"/>
      <c r="D6467" s="1"/>
    </row>
    <row r="6468" spans="2:4" x14ac:dyDescent="0.2">
      <c r="B6468" s="1"/>
      <c r="C6468" s="304"/>
      <c r="D6468" s="1"/>
    </row>
    <row r="6469" spans="2:4" x14ac:dyDescent="0.2">
      <c r="B6469" s="1"/>
      <c r="C6469" s="304"/>
      <c r="D6469" s="1"/>
    </row>
    <row r="6470" spans="2:4" x14ac:dyDescent="0.2">
      <c r="B6470" s="1"/>
      <c r="C6470" s="304"/>
      <c r="D6470" s="1"/>
    </row>
    <row r="6471" spans="2:4" x14ac:dyDescent="0.2">
      <c r="B6471" s="1"/>
      <c r="C6471" s="304"/>
      <c r="D6471" s="1"/>
    </row>
    <row r="6472" spans="2:4" x14ac:dyDescent="0.2">
      <c r="B6472" s="1"/>
      <c r="C6472" s="304"/>
      <c r="D6472" s="1"/>
    </row>
    <row r="6473" spans="2:4" x14ac:dyDescent="0.2">
      <c r="B6473" s="1"/>
      <c r="C6473" s="304"/>
      <c r="D6473" s="1"/>
    </row>
    <row r="6474" spans="2:4" x14ac:dyDescent="0.2">
      <c r="B6474" s="1"/>
      <c r="C6474" s="304"/>
      <c r="D6474" s="1"/>
    </row>
    <row r="6475" spans="2:4" x14ac:dyDescent="0.2">
      <c r="B6475" s="1"/>
      <c r="C6475" s="304"/>
      <c r="D6475" s="1"/>
    </row>
    <row r="6476" spans="2:4" x14ac:dyDescent="0.2">
      <c r="B6476" s="1"/>
      <c r="C6476" s="304"/>
      <c r="D6476" s="1"/>
    </row>
    <row r="6477" spans="2:4" x14ac:dyDescent="0.2">
      <c r="B6477" s="1"/>
      <c r="C6477" s="304"/>
      <c r="D6477" s="1"/>
    </row>
    <row r="6478" spans="2:4" x14ac:dyDescent="0.2">
      <c r="B6478" s="1"/>
      <c r="C6478" s="304"/>
      <c r="D6478" s="1"/>
    </row>
    <row r="6479" spans="2:4" x14ac:dyDescent="0.2">
      <c r="B6479" s="1"/>
      <c r="C6479" s="304"/>
      <c r="D6479" s="1"/>
    </row>
    <row r="6480" spans="2:4" x14ac:dyDescent="0.2">
      <c r="B6480" s="1"/>
      <c r="C6480" s="304"/>
      <c r="D6480" s="1"/>
    </row>
    <row r="6481" spans="2:4" x14ac:dyDescent="0.2">
      <c r="B6481" s="1"/>
      <c r="C6481" s="304"/>
      <c r="D6481" s="1"/>
    </row>
    <row r="6482" spans="2:4" x14ac:dyDescent="0.2">
      <c r="B6482" s="1"/>
      <c r="C6482" s="304"/>
      <c r="D6482" s="1"/>
    </row>
    <row r="6483" spans="2:4" x14ac:dyDescent="0.2">
      <c r="B6483" s="1"/>
      <c r="C6483" s="304"/>
      <c r="D6483" s="1"/>
    </row>
    <row r="6484" spans="2:4" x14ac:dyDescent="0.2">
      <c r="B6484" s="1"/>
      <c r="C6484" s="304"/>
      <c r="D6484" s="1"/>
    </row>
    <row r="6485" spans="2:4" x14ac:dyDescent="0.2">
      <c r="B6485" s="1"/>
      <c r="C6485" s="304"/>
      <c r="D6485" s="1"/>
    </row>
    <row r="6486" spans="2:4" x14ac:dyDescent="0.2">
      <c r="B6486" s="1"/>
      <c r="C6486" s="304"/>
      <c r="D6486" s="1"/>
    </row>
    <row r="6487" spans="2:4" x14ac:dyDescent="0.2">
      <c r="B6487" s="1"/>
      <c r="C6487" s="304"/>
      <c r="D6487" s="1"/>
    </row>
    <row r="6488" spans="2:4" x14ac:dyDescent="0.2">
      <c r="B6488" s="1"/>
      <c r="C6488" s="304"/>
      <c r="D6488" s="1"/>
    </row>
    <row r="6489" spans="2:4" x14ac:dyDescent="0.2">
      <c r="B6489" s="1"/>
      <c r="C6489" s="304"/>
      <c r="D6489" s="1"/>
    </row>
    <row r="6490" spans="2:4" x14ac:dyDescent="0.2">
      <c r="B6490" s="1"/>
      <c r="C6490" s="304"/>
      <c r="D6490" s="1"/>
    </row>
    <row r="6491" spans="2:4" x14ac:dyDescent="0.2">
      <c r="B6491" s="1"/>
      <c r="C6491" s="304"/>
      <c r="D6491" s="1"/>
    </row>
    <row r="6492" spans="2:4" x14ac:dyDescent="0.2">
      <c r="B6492" s="1"/>
      <c r="C6492" s="304"/>
      <c r="D6492" s="1"/>
    </row>
    <row r="6493" spans="2:4" x14ac:dyDescent="0.2">
      <c r="B6493" s="1"/>
      <c r="C6493" s="304"/>
      <c r="D6493" s="1"/>
    </row>
    <row r="6494" spans="2:4" x14ac:dyDescent="0.2">
      <c r="B6494" s="1"/>
      <c r="C6494" s="304"/>
      <c r="D6494" s="1"/>
    </row>
    <row r="6495" spans="2:4" x14ac:dyDescent="0.2">
      <c r="B6495" s="1"/>
      <c r="C6495" s="304"/>
      <c r="D6495" s="1"/>
    </row>
    <row r="6496" spans="2:4" x14ac:dyDescent="0.2">
      <c r="B6496" s="1"/>
      <c r="C6496" s="304"/>
      <c r="D6496" s="1"/>
    </row>
    <row r="6497" spans="2:4" x14ac:dyDescent="0.2">
      <c r="B6497" s="1"/>
      <c r="C6497" s="304"/>
      <c r="D6497" s="1"/>
    </row>
    <row r="6498" spans="2:4" x14ac:dyDescent="0.2">
      <c r="B6498" s="1"/>
      <c r="C6498" s="304"/>
      <c r="D6498" s="1"/>
    </row>
    <row r="6499" spans="2:4" x14ac:dyDescent="0.2">
      <c r="B6499" s="1"/>
      <c r="C6499" s="304"/>
      <c r="D6499" s="1"/>
    </row>
    <row r="6500" spans="2:4" x14ac:dyDescent="0.2">
      <c r="B6500" s="1"/>
      <c r="C6500" s="304"/>
      <c r="D6500" s="1"/>
    </row>
    <row r="6501" spans="2:4" x14ac:dyDescent="0.2">
      <c r="B6501" s="1"/>
      <c r="C6501" s="304"/>
      <c r="D6501" s="1"/>
    </row>
    <row r="6502" spans="2:4" x14ac:dyDescent="0.2">
      <c r="B6502" s="1"/>
      <c r="C6502" s="304"/>
      <c r="D6502" s="1"/>
    </row>
    <row r="6503" spans="2:4" x14ac:dyDescent="0.2">
      <c r="B6503" s="1"/>
      <c r="C6503" s="304"/>
      <c r="D6503" s="1"/>
    </row>
    <row r="6504" spans="2:4" x14ac:dyDescent="0.2">
      <c r="B6504" s="1"/>
      <c r="C6504" s="304"/>
      <c r="D6504" s="1"/>
    </row>
    <row r="6505" spans="2:4" x14ac:dyDescent="0.2">
      <c r="B6505" s="1"/>
      <c r="C6505" s="304"/>
      <c r="D6505" s="1"/>
    </row>
    <row r="6506" spans="2:4" x14ac:dyDescent="0.2">
      <c r="B6506" s="1"/>
      <c r="C6506" s="304"/>
      <c r="D6506" s="1"/>
    </row>
    <row r="6507" spans="2:4" x14ac:dyDescent="0.2">
      <c r="B6507" s="1"/>
      <c r="C6507" s="304"/>
      <c r="D6507" s="1"/>
    </row>
    <row r="6508" spans="2:4" x14ac:dyDescent="0.2">
      <c r="B6508" s="1"/>
      <c r="C6508" s="304"/>
      <c r="D6508" s="1"/>
    </row>
    <row r="6509" spans="2:4" x14ac:dyDescent="0.2">
      <c r="B6509" s="1"/>
      <c r="C6509" s="304"/>
      <c r="D6509" s="1"/>
    </row>
    <row r="6510" spans="2:4" x14ac:dyDescent="0.2">
      <c r="B6510" s="1"/>
      <c r="C6510" s="304"/>
      <c r="D6510" s="1"/>
    </row>
    <row r="6511" spans="2:4" x14ac:dyDescent="0.2">
      <c r="B6511" s="1"/>
      <c r="C6511" s="304"/>
      <c r="D6511" s="1"/>
    </row>
    <row r="6512" spans="2:4" x14ac:dyDescent="0.2">
      <c r="B6512" s="1"/>
      <c r="C6512" s="304"/>
      <c r="D6512" s="1"/>
    </row>
    <row r="6513" spans="2:4" x14ac:dyDescent="0.2">
      <c r="B6513" s="1"/>
      <c r="C6513" s="304"/>
      <c r="D6513" s="1"/>
    </row>
    <row r="6514" spans="2:4" x14ac:dyDescent="0.2">
      <c r="B6514" s="1"/>
      <c r="C6514" s="304"/>
      <c r="D6514" s="1"/>
    </row>
    <row r="6515" spans="2:4" x14ac:dyDescent="0.2">
      <c r="B6515" s="1"/>
      <c r="C6515" s="304"/>
      <c r="D6515" s="1"/>
    </row>
    <row r="6516" spans="2:4" x14ac:dyDescent="0.2">
      <c r="B6516" s="1"/>
      <c r="C6516" s="304"/>
      <c r="D6516" s="1"/>
    </row>
    <row r="6517" spans="2:4" x14ac:dyDescent="0.2">
      <c r="B6517" s="1"/>
      <c r="C6517" s="304"/>
      <c r="D6517" s="1"/>
    </row>
    <row r="6518" spans="2:4" x14ac:dyDescent="0.2">
      <c r="B6518" s="1"/>
      <c r="C6518" s="304"/>
      <c r="D6518" s="1"/>
    </row>
    <row r="6519" spans="2:4" x14ac:dyDescent="0.2">
      <c r="B6519" s="1"/>
      <c r="C6519" s="304"/>
      <c r="D6519" s="1"/>
    </row>
    <row r="6520" spans="2:4" x14ac:dyDescent="0.2">
      <c r="B6520" s="1"/>
      <c r="C6520" s="304"/>
      <c r="D6520" s="1"/>
    </row>
    <row r="6521" spans="2:4" x14ac:dyDescent="0.2">
      <c r="B6521" s="1"/>
      <c r="C6521" s="304"/>
      <c r="D6521" s="1"/>
    </row>
    <row r="6522" spans="2:4" x14ac:dyDescent="0.2">
      <c r="B6522" s="1"/>
      <c r="C6522" s="304"/>
      <c r="D6522" s="1"/>
    </row>
    <row r="6523" spans="2:4" x14ac:dyDescent="0.2">
      <c r="B6523" s="1"/>
      <c r="C6523" s="304"/>
      <c r="D6523" s="1"/>
    </row>
    <row r="6524" spans="2:4" x14ac:dyDescent="0.2">
      <c r="B6524" s="1"/>
      <c r="C6524" s="304"/>
      <c r="D6524" s="1"/>
    </row>
    <row r="6525" spans="2:4" x14ac:dyDescent="0.2">
      <c r="B6525" s="1"/>
      <c r="C6525" s="304"/>
      <c r="D6525" s="1"/>
    </row>
    <row r="6526" spans="2:4" x14ac:dyDescent="0.2">
      <c r="B6526" s="1"/>
      <c r="C6526" s="304"/>
      <c r="D6526" s="1"/>
    </row>
    <row r="6527" spans="2:4" x14ac:dyDescent="0.2">
      <c r="B6527" s="1"/>
      <c r="C6527" s="304"/>
      <c r="D6527" s="1"/>
    </row>
    <row r="6528" spans="2:4" x14ac:dyDescent="0.2">
      <c r="B6528" s="1"/>
      <c r="C6528" s="304"/>
      <c r="D6528" s="1"/>
    </row>
    <row r="6529" spans="2:4" x14ac:dyDescent="0.2">
      <c r="B6529" s="1"/>
      <c r="C6529" s="304"/>
      <c r="D6529" s="1"/>
    </row>
    <row r="6530" spans="2:4" x14ac:dyDescent="0.2">
      <c r="B6530" s="1"/>
      <c r="C6530" s="304"/>
      <c r="D6530" s="1"/>
    </row>
    <row r="6531" spans="2:4" x14ac:dyDescent="0.2">
      <c r="B6531" s="1"/>
      <c r="C6531" s="304"/>
      <c r="D6531" s="1"/>
    </row>
    <row r="6532" spans="2:4" x14ac:dyDescent="0.2">
      <c r="B6532" s="1"/>
      <c r="C6532" s="304"/>
      <c r="D6532" s="1"/>
    </row>
    <row r="6533" spans="2:4" x14ac:dyDescent="0.2">
      <c r="B6533" s="1"/>
      <c r="C6533" s="304"/>
      <c r="D6533" s="1"/>
    </row>
    <row r="6534" spans="2:4" x14ac:dyDescent="0.2">
      <c r="B6534" s="1"/>
      <c r="C6534" s="304"/>
      <c r="D6534" s="1"/>
    </row>
    <row r="6535" spans="2:4" x14ac:dyDescent="0.2">
      <c r="B6535" s="1"/>
      <c r="C6535" s="304"/>
      <c r="D6535" s="1"/>
    </row>
    <row r="6536" spans="2:4" x14ac:dyDescent="0.2">
      <c r="B6536" s="1"/>
      <c r="C6536" s="304"/>
      <c r="D6536" s="1"/>
    </row>
    <row r="6537" spans="2:4" x14ac:dyDescent="0.2">
      <c r="B6537" s="1"/>
      <c r="C6537" s="304"/>
      <c r="D6537" s="1"/>
    </row>
    <row r="6538" spans="2:4" x14ac:dyDescent="0.2">
      <c r="B6538" s="1"/>
      <c r="C6538" s="304"/>
      <c r="D6538" s="1"/>
    </row>
    <row r="6539" spans="2:4" x14ac:dyDescent="0.2">
      <c r="B6539" s="1"/>
      <c r="C6539" s="304"/>
      <c r="D6539" s="1"/>
    </row>
    <row r="6540" spans="2:4" x14ac:dyDescent="0.2">
      <c r="B6540" s="1"/>
      <c r="C6540" s="304"/>
      <c r="D6540" s="1"/>
    </row>
    <row r="6541" spans="2:4" x14ac:dyDescent="0.2">
      <c r="B6541" s="1"/>
      <c r="C6541" s="304"/>
      <c r="D6541" s="1"/>
    </row>
    <row r="6542" spans="2:4" x14ac:dyDescent="0.2">
      <c r="B6542" s="1"/>
      <c r="C6542" s="304"/>
      <c r="D6542" s="1"/>
    </row>
    <row r="6543" spans="2:4" x14ac:dyDescent="0.2">
      <c r="B6543" s="1"/>
      <c r="C6543" s="304"/>
      <c r="D6543" s="1"/>
    </row>
    <row r="6544" spans="2:4" x14ac:dyDescent="0.2">
      <c r="B6544" s="1"/>
      <c r="C6544" s="304"/>
      <c r="D6544" s="1"/>
    </row>
    <row r="6545" spans="2:4" x14ac:dyDescent="0.2">
      <c r="B6545" s="1"/>
      <c r="C6545" s="304"/>
      <c r="D6545" s="1"/>
    </row>
    <row r="6546" spans="2:4" x14ac:dyDescent="0.2">
      <c r="B6546" s="1"/>
      <c r="C6546" s="304"/>
      <c r="D6546" s="1"/>
    </row>
    <row r="6547" spans="2:4" x14ac:dyDescent="0.2">
      <c r="B6547" s="1"/>
      <c r="C6547" s="304"/>
      <c r="D6547" s="1"/>
    </row>
    <row r="6548" spans="2:4" x14ac:dyDescent="0.2">
      <c r="B6548" s="1"/>
      <c r="C6548" s="304"/>
      <c r="D6548" s="1"/>
    </row>
    <row r="6549" spans="2:4" x14ac:dyDescent="0.2">
      <c r="B6549" s="1"/>
      <c r="C6549" s="304"/>
      <c r="D6549" s="1"/>
    </row>
    <row r="6550" spans="2:4" x14ac:dyDescent="0.2">
      <c r="B6550" s="1"/>
      <c r="C6550" s="304"/>
      <c r="D6550" s="1"/>
    </row>
    <row r="6551" spans="2:4" x14ac:dyDescent="0.2">
      <c r="B6551" s="1"/>
      <c r="C6551" s="304"/>
      <c r="D6551" s="1"/>
    </row>
    <row r="6552" spans="2:4" x14ac:dyDescent="0.2">
      <c r="B6552" s="1"/>
      <c r="C6552" s="304"/>
      <c r="D6552" s="1"/>
    </row>
    <row r="6553" spans="2:4" x14ac:dyDescent="0.2">
      <c r="B6553" s="1"/>
      <c r="C6553" s="304"/>
      <c r="D6553" s="1"/>
    </row>
    <row r="6554" spans="2:4" x14ac:dyDescent="0.2">
      <c r="B6554" s="1"/>
      <c r="C6554" s="304"/>
      <c r="D6554" s="1"/>
    </row>
    <row r="6555" spans="2:4" x14ac:dyDescent="0.2">
      <c r="B6555" s="1"/>
      <c r="C6555" s="304"/>
      <c r="D6555" s="1"/>
    </row>
    <row r="6556" spans="2:4" x14ac:dyDescent="0.2">
      <c r="B6556" s="1"/>
      <c r="C6556" s="304"/>
      <c r="D6556" s="1"/>
    </row>
    <row r="6557" spans="2:4" x14ac:dyDescent="0.2">
      <c r="B6557" s="1"/>
      <c r="C6557" s="304"/>
      <c r="D6557" s="1"/>
    </row>
    <row r="6558" spans="2:4" x14ac:dyDescent="0.2">
      <c r="B6558" s="1"/>
      <c r="C6558" s="304"/>
      <c r="D6558" s="1"/>
    </row>
    <row r="6559" spans="2:4" x14ac:dyDescent="0.2">
      <c r="B6559" s="1"/>
      <c r="C6559" s="304"/>
      <c r="D6559" s="1"/>
    </row>
    <row r="6560" spans="2:4" x14ac:dyDescent="0.2">
      <c r="B6560" s="1"/>
      <c r="C6560" s="304"/>
      <c r="D6560" s="1"/>
    </row>
    <row r="6561" spans="2:4" x14ac:dyDescent="0.2">
      <c r="B6561" s="1"/>
      <c r="C6561" s="304"/>
      <c r="D6561" s="1"/>
    </row>
    <row r="6562" spans="2:4" x14ac:dyDescent="0.2">
      <c r="B6562" s="1"/>
      <c r="C6562" s="304"/>
      <c r="D6562" s="1"/>
    </row>
    <row r="6563" spans="2:4" x14ac:dyDescent="0.2">
      <c r="B6563" s="1"/>
      <c r="C6563" s="304"/>
      <c r="D6563" s="1"/>
    </row>
    <row r="6564" spans="2:4" x14ac:dyDescent="0.2">
      <c r="B6564" s="1"/>
      <c r="C6564" s="304"/>
      <c r="D6564" s="1"/>
    </row>
    <row r="6565" spans="2:4" x14ac:dyDescent="0.2">
      <c r="B6565" s="1"/>
      <c r="C6565" s="304"/>
      <c r="D6565" s="1"/>
    </row>
    <row r="6566" spans="2:4" x14ac:dyDescent="0.2">
      <c r="B6566" s="1"/>
      <c r="C6566" s="304"/>
      <c r="D6566" s="1"/>
    </row>
    <row r="6567" spans="2:4" x14ac:dyDescent="0.2">
      <c r="B6567" s="1"/>
      <c r="C6567" s="304"/>
      <c r="D6567" s="1"/>
    </row>
    <row r="6568" spans="2:4" x14ac:dyDescent="0.2">
      <c r="B6568" s="1"/>
      <c r="C6568" s="304"/>
      <c r="D6568" s="1"/>
    </row>
    <row r="6569" spans="2:4" x14ac:dyDescent="0.2">
      <c r="B6569" s="1"/>
      <c r="C6569" s="304"/>
      <c r="D6569" s="1"/>
    </row>
    <row r="6570" spans="2:4" x14ac:dyDescent="0.2">
      <c r="B6570" s="1"/>
      <c r="C6570" s="304"/>
      <c r="D6570" s="1"/>
    </row>
    <row r="6571" spans="2:4" x14ac:dyDescent="0.2">
      <c r="B6571" s="1"/>
      <c r="C6571" s="304"/>
      <c r="D6571" s="1"/>
    </row>
    <row r="6572" spans="2:4" x14ac:dyDescent="0.2">
      <c r="B6572" s="1"/>
      <c r="C6572" s="304"/>
      <c r="D6572" s="1"/>
    </row>
    <row r="6573" spans="2:4" x14ac:dyDescent="0.2">
      <c r="B6573" s="1"/>
      <c r="C6573" s="304"/>
      <c r="D6573" s="1"/>
    </row>
    <row r="6574" spans="2:4" x14ac:dyDescent="0.2">
      <c r="B6574" s="1"/>
      <c r="C6574" s="304"/>
      <c r="D6574" s="1"/>
    </row>
    <row r="6575" spans="2:4" x14ac:dyDescent="0.2">
      <c r="B6575" s="1"/>
      <c r="C6575" s="304"/>
      <c r="D6575" s="1"/>
    </row>
    <row r="6576" spans="2:4" x14ac:dyDescent="0.2">
      <c r="B6576" s="1"/>
      <c r="C6576" s="304"/>
      <c r="D6576" s="1"/>
    </row>
    <row r="6577" spans="2:4" x14ac:dyDescent="0.2">
      <c r="B6577" s="1"/>
      <c r="C6577" s="304"/>
      <c r="D6577" s="1"/>
    </row>
    <row r="6578" spans="2:4" x14ac:dyDescent="0.2">
      <c r="B6578" s="1"/>
      <c r="C6578" s="304"/>
      <c r="D6578" s="1"/>
    </row>
    <row r="6579" spans="2:4" x14ac:dyDescent="0.2">
      <c r="B6579" s="1"/>
      <c r="C6579" s="304"/>
      <c r="D6579" s="1"/>
    </row>
    <row r="6580" spans="2:4" x14ac:dyDescent="0.2">
      <c r="B6580" s="1"/>
      <c r="C6580" s="304"/>
      <c r="D6580" s="1"/>
    </row>
    <row r="6581" spans="2:4" x14ac:dyDescent="0.2">
      <c r="B6581" s="1"/>
      <c r="C6581" s="304"/>
      <c r="D6581" s="1"/>
    </row>
    <row r="6582" spans="2:4" x14ac:dyDescent="0.2">
      <c r="B6582" s="1"/>
      <c r="C6582" s="304"/>
      <c r="D6582" s="1"/>
    </row>
    <row r="6583" spans="2:4" x14ac:dyDescent="0.2">
      <c r="B6583" s="1"/>
      <c r="C6583" s="304"/>
      <c r="D6583" s="1"/>
    </row>
    <row r="6584" spans="2:4" x14ac:dyDescent="0.2">
      <c r="B6584" s="1"/>
      <c r="C6584" s="304"/>
      <c r="D6584" s="1"/>
    </row>
    <row r="6585" spans="2:4" x14ac:dyDescent="0.2">
      <c r="B6585" s="1"/>
      <c r="C6585" s="304"/>
      <c r="D6585" s="1"/>
    </row>
    <row r="6586" spans="2:4" x14ac:dyDescent="0.2">
      <c r="B6586" s="1"/>
      <c r="C6586" s="304"/>
      <c r="D6586" s="1"/>
    </row>
    <row r="6587" spans="2:4" x14ac:dyDescent="0.2">
      <c r="B6587" s="1"/>
      <c r="C6587" s="304"/>
      <c r="D6587" s="1"/>
    </row>
    <row r="6588" spans="2:4" x14ac:dyDescent="0.2">
      <c r="B6588" s="1"/>
      <c r="C6588" s="304"/>
      <c r="D6588" s="1"/>
    </row>
    <row r="6589" spans="2:4" x14ac:dyDescent="0.2">
      <c r="B6589" s="1"/>
      <c r="C6589" s="304"/>
      <c r="D6589" s="1"/>
    </row>
    <row r="6590" spans="2:4" x14ac:dyDescent="0.2">
      <c r="B6590" s="1"/>
      <c r="C6590" s="304"/>
      <c r="D6590" s="1"/>
    </row>
    <row r="6591" spans="2:4" x14ac:dyDescent="0.2">
      <c r="B6591" s="1"/>
      <c r="C6591" s="304"/>
      <c r="D6591" s="1"/>
    </row>
    <row r="6592" spans="2:4" x14ac:dyDescent="0.2">
      <c r="B6592" s="1"/>
      <c r="C6592" s="304"/>
      <c r="D6592" s="1"/>
    </row>
    <row r="6593" spans="2:4" x14ac:dyDescent="0.2">
      <c r="B6593" s="1"/>
      <c r="C6593" s="304"/>
      <c r="D6593" s="1"/>
    </row>
    <row r="6594" spans="2:4" x14ac:dyDescent="0.2">
      <c r="B6594" s="1"/>
      <c r="C6594" s="304"/>
      <c r="D6594" s="1"/>
    </row>
    <row r="6595" spans="2:4" x14ac:dyDescent="0.2">
      <c r="B6595" s="1"/>
      <c r="C6595" s="304"/>
      <c r="D6595" s="1"/>
    </row>
    <row r="6596" spans="2:4" x14ac:dyDescent="0.2">
      <c r="B6596" s="1"/>
      <c r="C6596" s="304"/>
      <c r="D6596" s="1"/>
    </row>
    <row r="6597" spans="2:4" x14ac:dyDescent="0.2">
      <c r="B6597" s="1"/>
      <c r="C6597" s="304"/>
      <c r="D6597" s="1"/>
    </row>
    <row r="6598" spans="2:4" x14ac:dyDescent="0.2">
      <c r="B6598" s="1"/>
      <c r="C6598" s="304"/>
      <c r="D6598" s="1"/>
    </row>
    <row r="6599" spans="2:4" x14ac:dyDescent="0.2">
      <c r="B6599" s="1"/>
      <c r="C6599" s="304"/>
      <c r="D6599" s="1"/>
    </row>
    <row r="6600" spans="2:4" x14ac:dyDescent="0.2">
      <c r="B6600" s="1"/>
      <c r="C6600" s="304"/>
      <c r="D6600" s="1"/>
    </row>
    <row r="6601" spans="2:4" x14ac:dyDescent="0.2">
      <c r="B6601" s="1"/>
      <c r="C6601" s="304"/>
      <c r="D6601" s="1"/>
    </row>
    <row r="6602" spans="2:4" x14ac:dyDescent="0.2">
      <c r="B6602" s="1"/>
      <c r="C6602" s="304"/>
      <c r="D6602" s="1"/>
    </row>
    <row r="6603" spans="2:4" x14ac:dyDescent="0.2">
      <c r="B6603" s="1"/>
      <c r="C6603" s="304"/>
      <c r="D6603" s="1"/>
    </row>
    <row r="6604" spans="2:4" x14ac:dyDescent="0.2">
      <c r="B6604" s="1"/>
      <c r="C6604" s="304"/>
      <c r="D6604" s="1"/>
    </row>
    <row r="6605" spans="2:4" x14ac:dyDescent="0.2">
      <c r="B6605" s="1"/>
      <c r="C6605" s="304"/>
      <c r="D6605" s="1"/>
    </row>
    <row r="6606" spans="2:4" x14ac:dyDescent="0.2">
      <c r="B6606" s="1"/>
      <c r="C6606" s="304"/>
      <c r="D6606" s="1"/>
    </row>
    <row r="6607" spans="2:4" x14ac:dyDescent="0.2">
      <c r="B6607" s="1"/>
      <c r="C6607" s="304"/>
      <c r="D6607" s="1"/>
    </row>
    <row r="6608" spans="2:4" x14ac:dyDescent="0.2">
      <c r="B6608" s="1"/>
      <c r="C6608" s="304"/>
      <c r="D6608" s="1"/>
    </row>
    <row r="6609" spans="2:4" x14ac:dyDescent="0.2">
      <c r="B6609" s="1"/>
      <c r="C6609" s="304"/>
      <c r="D6609" s="1"/>
    </row>
    <row r="6610" spans="2:4" x14ac:dyDescent="0.2">
      <c r="B6610" s="1"/>
      <c r="C6610" s="304"/>
      <c r="D6610" s="1"/>
    </row>
    <row r="6611" spans="2:4" x14ac:dyDescent="0.2">
      <c r="B6611" s="1"/>
      <c r="C6611" s="304"/>
      <c r="D6611" s="1"/>
    </row>
    <row r="6612" spans="2:4" x14ac:dyDescent="0.2">
      <c r="B6612" s="1"/>
      <c r="C6612" s="304"/>
      <c r="D6612" s="1"/>
    </row>
    <row r="6613" spans="2:4" x14ac:dyDescent="0.2">
      <c r="B6613" s="1"/>
      <c r="C6613" s="304"/>
      <c r="D6613" s="1"/>
    </row>
    <row r="6614" spans="2:4" x14ac:dyDescent="0.2">
      <c r="B6614" s="1"/>
      <c r="C6614" s="304"/>
      <c r="D6614" s="1"/>
    </row>
    <row r="6615" spans="2:4" x14ac:dyDescent="0.2">
      <c r="B6615" s="1"/>
      <c r="C6615" s="304"/>
      <c r="D6615" s="1"/>
    </row>
    <row r="6616" spans="2:4" x14ac:dyDescent="0.2">
      <c r="B6616" s="1"/>
      <c r="C6616" s="304"/>
      <c r="D6616" s="1"/>
    </row>
    <row r="6617" spans="2:4" x14ac:dyDescent="0.2">
      <c r="B6617" s="1"/>
      <c r="C6617" s="304"/>
      <c r="D6617" s="1"/>
    </row>
    <row r="6618" spans="2:4" x14ac:dyDescent="0.2">
      <c r="B6618" s="1"/>
      <c r="C6618" s="304"/>
      <c r="D6618" s="1"/>
    </row>
    <row r="6619" spans="2:4" x14ac:dyDescent="0.2">
      <c r="B6619" s="1"/>
      <c r="C6619" s="304"/>
      <c r="D6619" s="1"/>
    </row>
    <row r="6620" spans="2:4" x14ac:dyDescent="0.2">
      <c r="B6620" s="1"/>
      <c r="C6620" s="304"/>
      <c r="D6620" s="1"/>
    </row>
    <row r="6621" spans="2:4" x14ac:dyDescent="0.2">
      <c r="B6621" s="1"/>
      <c r="C6621" s="304"/>
      <c r="D6621" s="1"/>
    </row>
    <row r="6622" spans="2:4" x14ac:dyDescent="0.2">
      <c r="B6622" s="1"/>
      <c r="C6622" s="304"/>
      <c r="D6622" s="1"/>
    </row>
    <row r="6623" spans="2:4" x14ac:dyDescent="0.2">
      <c r="B6623" s="1"/>
      <c r="C6623" s="304"/>
      <c r="D6623" s="1"/>
    </row>
    <row r="6624" spans="2:4" x14ac:dyDescent="0.2">
      <c r="B6624" s="1"/>
      <c r="C6624" s="304"/>
      <c r="D6624" s="1"/>
    </row>
    <row r="6625" spans="2:4" x14ac:dyDescent="0.2">
      <c r="B6625" s="1"/>
      <c r="C6625" s="304"/>
      <c r="D6625" s="1"/>
    </row>
    <row r="6626" spans="2:4" x14ac:dyDescent="0.2">
      <c r="B6626" s="1"/>
      <c r="C6626" s="304"/>
      <c r="D6626" s="1"/>
    </row>
    <row r="6627" spans="2:4" x14ac:dyDescent="0.2">
      <c r="B6627" s="1"/>
      <c r="C6627" s="304"/>
      <c r="D6627" s="1"/>
    </row>
    <row r="6628" spans="2:4" x14ac:dyDescent="0.2">
      <c r="B6628" s="1"/>
      <c r="C6628" s="304"/>
      <c r="D6628" s="1"/>
    </row>
    <row r="6629" spans="2:4" x14ac:dyDescent="0.2">
      <c r="B6629" s="1"/>
      <c r="C6629" s="304"/>
      <c r="D6629" s="1"/>
    </row>
    <row r="6630" spans="2:4" x14ac:dyDescent="0.2">
      <c r="B6630" s="1"/>
      <c r="C6630" s="304"/>
      <c r="D6630" s="1"/>
    </row>
    <row r="6631" spans="2:4" x14ac:dyDescent="0.2">
      <c r="B6631" s="1"/>
      <c r="C6631" s="304"/>
      <c r="D6631" s="1"/>
    </row>
    <row r="6632" spans="2:4" x14ac:dyDescent="0.2">
      <c r="B6632" s="1"/>
      <c r="C6632" s="304"/>
      <c r="D6632" s="1"/>
    </row>
    <row r="6633" spans="2:4" x14ac:dyDescent="0.2">
      <c r="B6633" s="1"/>
      <c r="C6633" s="304"/>
      <c r="D6633" s="1"/>
    </row>
    <row r="6634" spans="2:4" x14ac:dyDescent="0.2">
      <c r="B6634" s="1"/>
      <c r="C6634" s="304"/>
      <c r="D6634" s="1"/>
    </row>
    <row r="6635" spans="2:4" x14ac:dyDescent="0.2">
      <c r="B6635" s="1"/>
      <c r="C6635" s="304"/>
      <c r="D6635" s="1"/>
    </row>
    <row r="6636" spans="2:4" x14ac:dyDescent="0.2">
      <c r="B6636" s="1"/>
      <c r="C6636" s="304"/>
      <c r="D6636" s="1"/>
    </row>
    <row r="6637" spans="2:4" x14ac:dyDescent="0.2">
      <c r="B6637" s="1"/>
      <c r="C6637" s="304"/>
      <c r="D6637" s="1"/>
    </row>
    <row r="6638" spans="2:4" x14ac:dyDescent="0.2">
      <c r="B6638" s="1"/>
      <c r="C6638" s="304"/>
      <c r="D6638" s="1"/>
    </row>
    <row r="6639" spans="2:4" x14ac:dyDescent="0.2">
      <c r="B6639" s="1"/>
      <c r="C6639" s="304"/>
      <c r="D6639" s="1"/>
    </row>
    <row r="6640" spans="2:4" x14ac:dyDescent="0.2">
      <c r="B6640" s="1"/>
      <c r="C6640" s="304"/>
      <c r="D6640" s="1"/>
    </row>
    <row r="6641" spans="2:4" x14ac:dyDescent="0.2">
      <c r="B6641" s="1"/>
      <c r="C6641" s="304"/>
      <c r="D6641" s="1"/>
    </row>
    <row r="6642" spans="2:4" x14ac:dyDescent="0.2">
      <c r="B6642" s="1"/>
      <c r="C6642" s="304"/>
      <c r="D6642" s="1"/>
    </row>
    <row r="6643" spans="2:4" x14ac:dyDescent="0.2">
      <c r="B6643" s="1"/>
      <c r="C6643" s="304"/>
      <c r="D6643" s="1"/>
    </row>
    <row r="6644" spans="2:4" x14ac:dyDescent="0.2">
      <c r="B6644" s="1"/>
      <c r="C6644" s="304"/>
      <c r="D6644" s="1"/>
    </row>
    <row r="6645" spans="2:4" x14ac:dyDescent="0.2">
      <c r="B6645" s="1"/>
      <c r="C6645" s="304"/>
      <c r="D6645" s="1"/>
    </row>
    <row r="6646" spans="2:4" x14ac:dyDescent="0.2">
      <c r="B6646" s="1"/>
      <c r="C6646" s="304"/>
      <c r="D6646" s="1"/>
    </row>
    <row r="6647" spans="2:4" x14ac:dyDescent="0.2">
      <c r="B6647" s="1"/>
      <c r="C6647" s="304"/>
      <c r="D6647" s="1"/>
    </row>
    <row r="6648" spans="2:4" x14ac:dyDescent="0.2">
      <c r="B6648" s="1"/>
      <c r="C6648" s="304"/>
      <c r="D6648" s="1"/>
    </row>
    <row r="6649" spans="2:4" x14ac:dyDescent="0.2">
      <c r="B6649" s="1"/>
      <c r="C6649" s="304"/>
      <c r="D6649" s="1"/>
    </row>
    <row r="6650" spans="2:4" x14ac:dyDescent="0.2">
      <c r="B6650" s="1"/>
      <c r="C6650" s="304"/>
      <c r="D6650" s="1"/>
    </row>
    <row r="6651" spans="2:4" x14ac:dyDescent="0.2">
      <c r="B6651" s="1"/>
      <c r="C6651" s="304"/>
      <c r="D6651" s="1"/>
    </row>
    <row r="6652" spans="2:4" x14ac:dyDescent="0.2">
      <c r="B6652" s="1"/>
      <c r="C6652" s="304"/>
      <c r="D6652" s="1"/>
    </row>
    <row r="6653" spans="2:4" x14ac:dyDescent="0.2">
      <c r="B6653" s="1"/>
      <c r="C6653" s="304"/>
      <c r="D6653" s="1"/>
    </row>
    <row r="6654" spans="2:4" x14ac:dyDescent="0.2">
      <c r="B6654" s="1"/>
      <c r="C6654" s="304"/>
      <c r="D6654" s="1"/>
    </row>
    <row r="6655" spans="2:4" x14ac:dyDescent="0.2">
      <c r="B6655" s="1"/>
      <c r="C6655" s="304"/>
      <c r="D6655" s="1"/>
    </row>
    <row r="6656" spans="2:4" x14ac:dyDescent="0.2">
      <c r="B6656" s="1"/>
      <c r="C6656" s="304"/>
      <c r="D6656" s="1"/>
    </row>
    <row r="6657" spans="2:4" x14ac:dyDescent="0.2">
      <c r="B6657" s="1"/>
      <c r="C6657" s="304"/>
      <c r="D6657" s="1"/>
    </row>
    <row r="6658" spans="2:4" x14ac:dyDescent="0.2">
      <c r="B6658" s="1"/>
      <c r="C6658" s="304"/>
      <c r="D6658" s="1"/>
    </row>
    <row r="6659" spans="2:4" x14ac:dyDescent="0.2">
      <c r="B6659" s="1"/>
      <c r="C6659" s="304"/>
      <c r="D6659" s="1"/>
    </row>
    <row r="6660" spans="2:4" x14ac:dyDescent="0.2">
      <c r="B6660" s="1"/>
      <c r="C6660" s="304"/>
      <c r="D6660" s="1"/>
    </row>
    <row r="6661" spans="2:4" x14ac:dyDescent="0.2">
      <c r="B6661" s="1"/>
      <c r="C6661" s="304"/>
      <c r="D6661" s="1"/>
    </row>
    <row r="6662" spans="2:4" x14ac:dyDescent="0.2">
      <c r="B6662" s="1"/>
      <c r="C6662" s="304"/>
      <c r="D6662" s="1"/>
    </row>
    <row r="6663" spans="2:4" x14ac:dyDescent="0.2">
      <c r="B6663" s="1"/>
      <c r="C6663" s="304"/>
      <c r="D6663" s="1"/>
    </row>
    <row r="6664" spans="2:4" x14ac:dyDescent="0.2">
      <c r="B6664" s="1"/>
      <c r="C6664" s="304"/>
      <c r="D6664" s="1"/>
    </row>
    <row r="6665" spans="2:4" x14ac:dyDescent="0.2">
      <c r="B6665" s="1"/>
      <c r="C6665" s="304"/>
      <c r="D6665" s="1"/>
    </row>
    <row r="6666" spans="2:4" x14ac:dyDescent="0.2">
      <c r="B6666" s="1"/>
      <c r="C6666" s="304"/>
      <c r="D6666" s="1"/>
    </row>
    <row r="6667" spans="2:4" x14ac:dyDescent="0.2">
      <c r="B6667" s="1"/>
      <c r="C6667" s="304"/>
      <c r="D6667" s="1"/>
    </row>
    <row r="6668" spans="2:4" x14ac:dyDescent="0.2">
      <c r="B6668" s="1"/>
      <c r="C6668" s="304"/>
      <c r="D6668" s="1"/>
    </row>
    <row r="6669" spans="2:4" x14ac:dyDescent="0.2">
      <c r="B6669" s="1"/>
      <c r="C6669" s="304"/>
      <c r="D6669" s="1"/>
    </row>
    <row r="6670" spans="2:4" x14ac:dyDescent="0.2">
      <c r="B6670" s="1"/>
      <c r="C6670" s="304"/>
      <c r="D6670" s="1"/>
    </row>
    <row r="6671" spans="2:4" x14ac:dyDescent="0.2">
      <c r="B6671" s="1"/>
      <c r="C6671" s="304"/>
      <c r="D6671" s="1"/>
    </row>
    <row r="6672" spans="2:4" x14ac:dyDescent="0.2">
      <c r="B6672" s="1"/>
      <c r="C6672" s="304"/>
      <c r="D6672" s="1"/>
    </row>
    <row r="6673" spans="2:4" x14ac:dyDescent="0.2">
      <c r="B6673" s="1"/>
      <c r="C6673" s="304"/>
      <c r="D6673" s="1"/>
    </row>
    <row r="6674" spans="2:4" x14ac:dyDescent="0.2">
      <c r="B6674" s="1"/>
      <c r="C6674" s="304"/>
      <c r="D6674" s="1"/>
    </row>
    <row r="6675" spans="2:4" x14ac:dyDescent="0.2">
      <c r="B6675" s="1"/>
      <c r="C6675" s="304"/>
      <c r="D6675" s="1"/>
    </row>
    <row r="6676" spans="2:4" x14ac:dyDescent="0.2">
      <c r="B6676" s="1"/>
      <c r="C6676" s="304"/>
      <c r="D6676" s="1"/>
    </row>
    <row r="6677" spans="2:4" x14ac:dyDescent="0.2">
      <c r="B6677" s="1"/>
      <c r="C6677" s="304"/>
      <c r="D6677" s="1"/>
    </row>
    <row r="6678" spans="2:4" x14ac:dyDescent="0.2">
      <c r="B6678" s="1"/>
      <c r="C6678" s="304"/>
      <c r="D6678" s="1"/>
    </row>
    <row r="6679" spans="2:4" x14ac:dyDescent="0.2">
      <c r="B6679" s="1"/>
      <c r="C6679" s="304"/>
      <c r="D6679" s="1"/>
    </row>
    <row r="6680" spans="2:4" x14ac:dyDescent="0.2">
      <c r="B6680" s="1"/>
      <c r="C6680" s="304"/>
      <c r="D6680" s="1"/>
    </row>
    <row r="6681" spans="2:4" x14ac:dyDescent="0.2">
      <c r="B6681" s="1"/>
      <c r="C6681" s="304"/>
      <c r="D6681" s="1"/>
    </row>
    <row r="6682" spans="2:4" x14ac:dyDescent="0.2">
      <c r="B6682" s="1"/>
      <c r="C6682" s="304"/>
      <c r="D6682" s="1"/>
    </row>
    <row r="6683" spans="2:4" x14ac:dyDescent="0.2">
      <c r="B6683" s="1"/>
      <c r="C6683" s="304"/>
      <c r="D6683" s="1"/>
    </row>
    <row r="6684" spans="2:4" x14ac:dyDescent="0.2">
      <c r="B6684" s="1"/>
      <c r="C6684" s="304"/>
      <c r="D6684" s="1"/>
    </row>
    <row r="6685" spans="2:4" x14ac:dyDescent="0.2">
      <c r="B6685" s="1"/>
      <c r="C6685" s="304"/>
      <c r="D6685" s="1"/>
    </row>
    <row r="6686" spans="2:4" x14ac:dyDescent="0.2">
      <c r="B6686" s="1"/>
      <c r="C6686" s="304"/>
      <c r="D6686" s="1"/>
    </row>
    <row r="6687" spans="2:4" x14ac:dyDescent="0.2">
      <c r="B6687" s="1"/>
      <c r="C6687" s="304"/>
      <c r="D6687" s="1"/>
    </row>
    <row r="6688" spans="2:4" x14ac:dyDescent="0.2">
      <c r="B6688" s="1"/>
      <c r="C6688" s="304"/>
      <c r="D6688" s="1"/>
    </row>
    <row r="6689" spans="2:7" x14ac:dyDescent="0.2">
      <c r="B6689" s="1"/>
      <c r="C6689" s="304"/>
      <c r="D6689" s="1"/>
    </row>
    <row r="6690" spans="2:7" x14ac:dyDescent="0.2">
      <c r="B6690" s="1"/>
      <c r="C6690" s="304"/>
      <c r="D6690" s="1"/>
    </row>
    <row r="6691" spans="2:7" x14ac:dyDescent="0.2">
      <c r="B6691" s="1"/>
      <c r="C6691" s="304"/>
      <c r="D6691" s="1"/>
    </row>
    <row r="6692" spans="2:7" x14ac:dyDescent="0.2">
      <c r="B6692" s="1"/>
      <c r="C6692" s="304"/>
      <c r="D6692" s="1"/>
    </row>
    <row r="6693" spans="2:7" x14ac:dyDescent="0.2">
      <c r="B6693" s="1"/>
      <c r="C6693" s="304"/>
      <c r="D6693" s="1"/>
    </row>
    <row r="6694" spans="2:7" x14ac:dyDescent="0.2">
      <c r="B6694" s="1"/>
      <c r="C6694" s="304"/>
      <c r="D6694" s="1"/>
    </row>
    <row r="6695" spans="2:7" x14ac:dyDescent="0.2">
      <c r="B6695" s="1"/>
      <c r="C6695" s="304"/>
      <c r="D6695" s="1"/>
    </row>
    <row r="6696" spans="2:7" x14ac:dyDescent="0.2">
      <c r="B6696" s="1"/>
      <c r="C6696" s="304"/>
      <c r="D6696" s="1"/>
    </row>
    <row r="6697" spans="2:7" x14ac:dyDescent="0.2">
      <c r="B6697" s="1"/>
      <c r="C6697" s="304"/>
      <c r="D6697" s="1"/>
      <c r="E6697" s="204"/>
      <c r="F6697" s="204"/>
      <c r="G6697" s="204"/>
    </row>
    <row r="6698" spans="2:7" x14ac:dyDescent="0.2">
      <c r="B6698" s="1"/>
      <c r="C6698" s="304"/>
      <c r="D6698" s="1"/>
      <c r="E6698" s="204"/>
      <c r="F6698" s="204"/>
      <c r="G6698" s="204"/>
    </row>
    <row r="6699" spans="2:7" x14ac:dyDescent="0.2">
      <c r="B6699" s="1"/>
      <c r="C6699" s="304"/>
      <c r="D6699" s="1"/>
      <c r="E6699" s="204"/>
      <c r="F6699" s="204"/>
      <c r="G6699" s="204"/>
    </row>
    <row r="6700" spans="2:7" x14ac:dyDescent="0.2">
      <c r="B6700" s="1"/>
      <c r="C6700" s="304"/>
      <c r="D6700" s="1"/>
      <c r="E6700" s="204"/>
      <c r="F6700" s="204"/>
      <c r="G6700" s="204"/>
    </row>
    <row r="6701" spans="2:7" x14ac:dyDescent="0.2">
      <c r="B6701" s="1"/>
      <c r="C6701" s="304"/>
      <c r="D6701" s="1"/>
      <c r="E6701" s="204"/>
      <c r="F6701" s="204"/>
      <c r="G6701" s="204"/>
    </row>
    <row r="6702" spans="2:7" x14ac:dyDescent="0.2">
      <c r="B6702" s="1"/>
      <c r="C6702" s="304"/>
      <c r="D6702" s="1"/>
      <c r="E6702" s="204"/>
      <c r="F6702" s="204"/>
      <c r="G6702" s="204"/>
    </row>
    <row r="6703" spans="2:7" x14ac:dyDescent="0.2">
      <c r="B6703" s="1"/>
      <c r="C6703" s="304"/>
      <c r="D6703" s="1"/>
      <c r="E6703" s="204"/>
      <c r="F6703" s="204"/>
      <c r="G6703" s="204"/>
    </row>
    <row r="6704" spans="2:7" x14ac:dyDescent="0.2">
      <c r="B6704" s="1"/>
      <c r="C6704" s="304"/>
      <c r="D6704" s="1"/>
      <c r="E6704" s="204"/>
      <c r="F6704" s="204"/>
      <c r="G6704" s="204"/>
    </row>
    <row r="6705" spans="2:7" x14ac:dyDescent="0.2">
      <c r="B6705" s="1"/>
      <c r="C6705" s="304"/>
      <c r="D6705" s="1"/>
      <c r="E6705" s="204"/>
      <c r="F6705" s="204"/>
      <c r="G6705" s="204"/>
    </row>
    <row r="6706" spans="2:7" x14ac:dyDescent="0.2">
      <c r="B6706" s="1"/>
      <c r="C6706" s="304"/>
      <c r="D6706" s="1"/>
      <c r="E6706" s="204"/>
      <c r="F6706" s="204"/>
      <c r="G6706" s="204"/>
    </row>
    <row r="6707" spans="2:7" x14ac:dyDescent="0.2">
      <c r="B6707" s="1"/>
      <c r="C6707" s="304"/>
      <c r="D6707" s="1"/>
      <c r="E6707" s="204"/>
      <c r="F6707" s="204"/>
      <c r="G6707" s="204"/>
    </row>
    <row r="6708" spans="2:7" x14ac:dyDescent="0.2">
      <c r="B6708" s="1"/>
      <c r="C6708" s="304"/>
      <c r="D6708" s="1"/>
      <c r="E6708" s="204"/>
      <c r="F6708" s="204"/>
      <c r="G6708" s="204"/>
    </row>
    <row r="6709" spans="2:7" x14ac:dyDescent="0.2">
      <c r="B6709" s="1"/>
      <c r="C6709" s="304"/>
      <c r="D6709" s="1"/>
      <c r="E6709" s="204"/>
      <c r="F6709" s="204"/>
      <c r="G6709" s="204"/>
    </row>
    <row r="6710" spans="2:7" x14ac:dyDescent="0.2">
      <c r="B6710" s="1"/>
      <c r="C6710" s="304"/>
      <c r="D6710" s="1"/>
      <c r="E6710" s="204"/>
      <c r="F6710" s="204"/>
      <c r="G6710" s="204"/>
    </row>
    <row r="6711" spans="2:7" x14ac:dyDescent="0.2">
      <c r="B6711" s="1"/>
      <c r="C6711" s="304"/>
      <c r="D6711" s="1"/>
      <c r="E6711" s="204"/>
      <c r="F6711" s="204"/>
      <c r="G6711" s="204"/>
    </row>
    <row r="6712" spans="2:7" x14ac:dyDescent="0.2">
      <c r="B6712" s="1"/>
      <c r="C6712" s="304"/>
      <c r="D6712" s="1"/>
      <c r="E6712" s="204"/>
      <c r="F6712" s="204"/>
      <c r="G6712" s="204"/>
    </row>
    <row r="6713" spans="2:7" x14ac:dyDescent="0.2">
      <c r="B6713" s="1"/>
      <c r="C6713" s="304"/>
      <c r="D6713" s="1"/>
      <c r="E6713" s="204"/>
      <c r="F6713" s="204"/>
      <c r="G6713" s="204"/>
    </row>
    <row r="6714" spans="2:7" x14ac:dyDescent="0.2">
      <c r="B6714" s="1"/>
      <c r="C6714" s="304"/>
      <c r="D6714" s="1"/>
      <c r="E6714" s="204"/>
      <c r="F6714" s="204"/>
      <c r="G6714" s="204"/>
    </row>
    <row r="6715" spans="2:7" x14ac:dyDescent="0.2">
      <c r="B6715" s="1"/>
      <c r="C6715" s="304"/>
      <c r="D6715" s="1"/>
      <c r="E6715" s="204"/>
      <c r="F6715" s="204"/>
      <c r="G6715" s="204"/>
    </row>
    <row r="6716" spans="2:7" x14ac:dyDescent="0.2">
      <c r="B6716" s="1"/>
      <c r="C6716" s="304"/>
      <c r="D6716" s="1"/>
      <c r="E6716" s="204"/>
      <c r="F6716" s="204"/>
      <c r="G6716" s="204"/>
    </row>
    <row r="6717" spans="2:7" x14ac:dyDescent="0.2">
      <c r="B6717" s="1"/>
      <c r="C6717" s="304"/>
      <c r="D6717" s="1"/>
      <c r="E6717" s="204"/>
      <c r="F6717" s="204"/>
      <c r="G6717" s="204"/>
    </row>
    <row r="6718" spans="2:7" x14ac:dyDescent="0.2">
      <c r="B6718" s="1"/>
      <c r="C6718" s="304"/>
      <c r="D6718" s="1"/>
      <c r="E6718" s="204"/>
      <c r="F6718" s="204"/>
      <c r="G6718" s="204"/>
    </row>
    <row r="6719" spans="2:7" x14ac:dyDescent="0.2">
      <c r="B6719" s="1"/>
      <c r="C6719" s="304"/>
      <c r="D6719" s="1"/>
      <c r="E6719" s="204"/>
      <c r="F6719" s="204"/>
      <c r="G6719" s="204"/>
    </row>
    <row r="6720" spans="2:7" x14ac:dyDescent="0.2">
      <c r="B6720" s="1"/>
      <c r="C6720" s="304"/>
      <c r="D6720" s="1"/>
      <c r="E6720" s="204"/>
      <c r="F6720" s="204"/>
      <c r="G6720" s="204"/>
    </row>
    <row r="6721" spans="2:7" x14ac:dyDescent="0.2">
      <c r="B6721" s="1"/>
      <c r="C6721" s="304"/>
      <c r="D6721" s="1"/>
      <c r="E6721" s="204"/>
      <c r="F6721" s="204"/>
      <c r="G6721" s="204"/>
    </row>
    <row r="6722" spans="2:7" x14ac:dyDescent="0.2">
      <c r="B6722" s="1"/>
      <c r="C6722" s="304"/>
      <c r="D6722" s="1"/>
      <c r="E6722" s="204"/>
      <c r="F6722" s="204"/>
      <c r="G6722" s="204"/>
    </row>
    <row r="6723" spans="2:7" x14ac:dyDescent="0.2">
      <c r="B6723" s="1"/>
      <c r="C6723" s="304"/>
      <c r="D6723" s="1"/>
      <c r="E6723" s="204"/>
      <c r="F6723" s="204"/>
      <c r="G6723" s="204"/>
    </row>
    <row r="6724" spans="2:7" x14ac:dyDescent="0.2">
      <c r="B6724" s="1"/>
      <c r="C6724" s="304"/>
      <c r="D6724" s="1"/>
      <c r="E6724" s="204"/>
      <c r="F6724" s="204"/>
      <c r="G6724" s="204"/>
    </row>
    <row r="6725" spans="2:7" x14ac:dyDescent="0.2">
      <c r="B6725" s="1"/>
      <c r="C6725" s="304"/>
      <c r="D6725" s="1"/>
      <c r="E6725" s="204"/>
      <c r="F6725" s="204"/>
      <c r="G6725" s="204"/>
    </row>
    <row r="6726" spans="2:7" x14ac:dyDescent="0.2">
      <c r="B6726" s="1"/>
      <c r="C6726" s="304"/>
      <c r="D6726" s="1"/>
      <c r="E6726" s="204"/>
      <c r="F6726" s="204"/>
      <c r="G6726" s="204"/>
    </row>
    <row r="6727" spans="2:7" x14ac:dyDescent="0.2">
      <c r="B6727" s="1"/>
      <c r="C6727" s="304"/>
      <c r="D6727" s="1"/>
      <c r="E6727" s="204"/>
      <c r="F6727" s="204"/>
      <c r="G6727" s="204"/>
    </row>
    <row r="6728" spans="2:7" x14ac:dyDescent="0.2">
      <c r="B6728" s="1"/>
      <c r="C6728" s="304"/>
      <c r="D6728" s="1"/>
      <c r="E6728" s="204"/>
      <c r="F6728" s="204"/>
      <c r="G6728" s="204"/>
    </row>
    <row r="6729" spans="2:7" x14ac:dyDescent="0.2">
      <c r="B6729" s="1"/>
      <c r="C6729" s="304"/>
      <c r="D6729" s="1"/>
      <c r="E6729" s="204"/>
      <c r="F6729" s="204"/>
      <c r="G6729" s="204"/>
    </row>
    <row r="6730" spans="2:7" x14ac:dyDescent="0.2">
      <c r="B6730" s="1"/>
      <c r="C6730" s="304"/>
      <c r="D6730" s="1"/>
      <c r="E6730" s="204"/>
      <c r="F6730" s="204"/>
      <c r="G6730" s="204"/>
    </row>
    <row r="6731" spans="2:7" x14ac:dyDescent="0.2">
      <c r="B6731" s="1"/>
      <c r="C6731" s="304"/>
      <c r="D6731" s="1"/>
      <c r="E6731" s="204"/>
      <c r="F6731" s="204"/>
      <c r="G6731" s="204"/>
    </row>
    <row r="6732" spans="2:7" x14ac:dyDescent="0.2">
      <c r="B6732" s="1"/>
      <c r="C6732" s="304"/>
      <c r="D6732" s="1"/>
      <c r="E6732" s="204"/>
      <c r="F6732" s="204"/>
      <c r="G6732" s="204"/>
    </row>
    <row r="6733" spans="2:7" x14ac:dyDescent="0.2">
      <c r="B6733" s="1"/>
      <c r="C6733" s="304"/>
      <c r="D6733" s="1"/>
      <c r="E6733" s="204"/>
      <c r="F6733" s="204"/>
      <c r="G6733" s="204"/>
    </row>
    <row r="6734" spans="2:7" x14ac:dyDescent="0.2">
      <c r="B6734" s="1"/>
      <c r="C6734" s="304"/>
      <c r="D6734" s="1"/>
      <c r="E6734" s="204"/>
      <c r="F6734" s="204"/>
      <c r="G6734" s="204"/>
    </row>
    <row r="6735" spans="2:7" x14ac:dyDescent="0.2">
      <c r="B6735" s="1"/>
      <c r="C6735" s="304"/>
      <c r="D6735" s="1"/>
      <c r="E6735" s="204"/>
      <c r="F6735" s="204"/>
      <c r="G6735" s="204"/>
    </row>
    <row r="6736" spans="2:7" x14ac:dyDescent="0.2">
      <c r="B6736" s="1"/>
      <c r="C6736" s="304"/>
      <c r="D6736" s="1"/>
      <c r="E6736" s="204"/>
      <c r="F6736" s="204"/>
      <c r="G6736" s="204"/>
    </row>
    <row r="6737" spans="2:7" x14ac:dyDescent="0.2">
      <c r="B6737" s="1"/>
      <c r="C6737" s="304"/>
      <c r="D6737" s="1"/>
      <c r="E6737" s="204"/>
      <c r="F6737" s="204"/>
      <c r="G6737" s="204"/>
    </row>
    <row r="6738" spans="2:7" x14ac:dyDescent="0.2">
      <c r="B6738" s="1"/>
      <c r="C6738" s="304"/>
      <c r="D6738" s="1"/>
      <c r="E6738" s="204"/>
      <c r="F6738" s="204"/>
      <c r="G6738" s="204"/>
    </row>
    <row r="6739" spans="2:7" x14ac:dyDescent="0.2">
      <c r="B6739" s="1"/>
      <c r="C6739" s="304"/>
      <c r="D6739" s="1"/>
      <c r="E6739" s="204"/>
      <c r="F6739" s="204"/>
      <c r="G6739" s="204"/>
    </row>
    <row r="6740" spans="2:7" x14ac:dyDescent="0.2">
      <c r="B6740" s="1"/>
      <c r="C6740" s="304"/>
      <c r="D6740" s="1"/>
      <c r="E6740" s="204"/>
      <c r="F6740" s="204"/>
      <c r="G6740" s="204"/>
    </row>
    <row r="6741" spans="2:7" x14ac:dyDescent="0.2">
      <c r="B6741" s="1"/>
      <c r="C6741" s="304"/>
      <c r="D6741" s="1"/>
      <c r="E6741" s="204"/>
      <c r="F6741" s="204"/>
      <c r="G6741" s="204"/>
    </row>
    <row r="6742" spans="2:7" x14ac:dyDescent="0.2">
      <c r="B6742" s="1"/>
      <c r="C6742" s="304"/>
      <c r="D6742" s="1"/>
      <c r="E6742" s="204"/>
      <c r="F6742" s="204"/>
      <c r="G6742" s="204"/>
    </row>
    <row r="6743" spans="2:7" x14ac:dyDescent="0.2">
      <c r="B6743" s="1"/>
      <c r="C6743" s="304"/>
      <c r="D6743" s="1"/>
      <c r="E6743" s="204"/>
      <c r="F6743" s="204"/>
      <c r="G6743" s="204"/>
    </row>
    <row r="6744" spans="2:7" x14ac:dyDescent="0.2">
      <c r="B6744" s="1"/>
      <c r="C6744" s="304"/>
      <c r="D6744" s="1"/>
      <c r="E6744" s="204"/>
      <c r="F6744" s="204"/>
      <c r="G6744" s="204"/>
    </row>
    <row r="6745" spans="2:7" x14ac:dyDescent="0.2">
      <c r="B6745" s="1"/>
      <c r="C6745" s="304"/>
      <c r="D6745" s="1"/>
      <c r="E6745" s="204"/>
      <c r="F6745" s="204"/>
      <c r="G6745" s="204"/>
    </row>
    <row r="6746" spans="2:7" x14ac:dyDescent="0.2">
      <c r="B6746" s="1"/>
      <c r="C6746" s="304"/>
      <c r="D6746" s="1"/>
      <c r="E6746" s="204"/>
      <c r="F6746" s="204"/>
      <c r="G6746" s="204"/>
    </row>
    <row r="6747" spans="2:7" x14ac:dyDescent="0.2">
      <c r="B6747" s="1"/>
      <c r="C6747" s="304"/>
      <c r="D6747" s="1"/>
      <c r="E6747" s="204"/>
      <c r="F6747" s="204"/>
      <c r="G6747" s="204"/>
    </row>
    <row r="6748" spans="2:7" x14ac:dyDescent="0.2">
      <c r="B6748" s="1"/>
      <c r="C6748" s="304"/>
      <c r="D6748" s="1"/>
      <c r="E6748" s="204"/>
      <c r="F6748" s="204"/>
      <c r="G6748" s="204"/>
    </row>
    <row r="6749" spans="2:7" x14ac:dyDescent="0.2">
      <c r="B6749" s="1"/>
      <c r="C6749" s="304"/>
      <c r="D6749" s="1"/>
      <c r="E6749" s="204"/>
      <c r="F6749" s="204"/>
      <c r="G6749" s="204"/>
    </row>
    <row r="6750" spans="2:7" x14ac:dyDescent="0.2">
      <c r="B6750" s="1"/>
      <c r="C6750" s="304"/>
      <c r="D6750" s="1"/>
      <c r="E6750" s="204"/>
      <c r="F6750" s="204"/>
      <c r="G6750" s="204"/>
    </row>
    <row r="6751" spans="2:7" x14ac:dyDescent="0.2">
      <c r="B6751" s="1"/>
      <c r="C6751" s="304"/>
      <c r="D6751" s="1"/>
      <c r="E6751" s="204"/>
      <c r="F6751" s="204"/>
      <c r="G6751" s="204"/>
    </row>
    <row r="6752" spans="2:7" x14ac:dyDescent="0.2">
      <c r="B6752" s="1"/>
      <c r="C6752" s="304"/>
      <c r="D6752" s="1"/>
      <c r="E6752" s="204"/>
      <c r="F6752" s="204"/>
      <c r="G6752" s="204"/>
    </row>
    <row r="6753" spans="2:7" x14ac:dyDescent="0.2">
      <c r="B6753" s="1"/>
      <c r="C6753" s="304"/>
      <c r="D6753" s="1"/>
      <c r="E6753" s="204"/>
      <c r="F6753" s="204"/>
      <c r="G6753" s="204"/>
    </row>
    <row r="6754" spans="2:7" x14ac:dyDescent="0.2">
      <c r="B6754" s="1"/>
      <c r="C6754" s="304"/>
      <c r="D6754" s="1"/>
      <c r="E6754" s="204"/>
      <c r="F6754" s="204"/>
      <c r="G6754" s="204"/>
    </row>
    <row r="6755" spans="2:7" x14ac:dyDescent="0.2">
      <c r="B6755" s="1"/>
      <c r="C6755" s="304"/>
      <c r="D6755" s="1"/>
      <c r="E6755" s="204"/>
      <c r="F6755" s="204"/>
      <c r="G6755" s="204"/>
    </row>
    <row r="6756" spans="2:7" x14ac:dyDescent="0.2">
      <c r="B6756" s="1"/>
      <c r="C6756" s="304"/>
      <c r="D6756" s="1"/>
      <c r="E6756" s="204"/>
      <c r="F6756" s="204"/>
      <c r="G6756" s="204"/>
    </row>
    <row r="6757" spans="2:7" x14ac:dyDescent="0.2">
      <c r="B6757" s="1"/>
      <c r="C6757" s="304"/>
      <c r="D6757" s="1"/>
      <c r="E6757" s="204"/>
      <c r="F6757" s="204"/>
      <c r="G6757" s="204"/>
    </row>
    <row r="6758" spans="2:7" x14ac:dyDescent="0.2">
      <c r="B6758" s="1"/>
      <c r="C6758" s="304"/>
      <c r="D6758" s="1"/>
      <c r="E6758" s="204"/>
      <c r="F6758" s="204"/>
      <c r="G6758" s="204"/>
    </row>
    <row r="6759" spans="2:7" x14ac:dyDescent="0.2">
      <c r="B6759" s="1"/>
      <c r="C6759" s="304"/>
      <c r="D6759" s="1"/>
      <c r="E6759" s="204"/>
      <c r="F6759" s="204"/>
      <c r="G6759" s="204"/>
    </row>
    <row r="6760" spans="2:7" x14ac:dyDescent="0.2">
      <c r="B6760" s="1"/>
      <c r="C6760" s="304"/>
      <c r="D6760" s="1"/>
      <c r="E6760" s="204"/>
      <c r="F6760" s="204"/>
      <c r="G6760" s="204"/>
    </row>
    <row r="6761" spans="2:7" x14ac:dyDescent="0.2">
      <c r="B6761" s="1"/>
      <c r="C6761" s="304"/>
      <c r="D6761" s="1"/>
      <c r="E6761" s="204"/>
      <c r="F6761" s="204"/>
      <c r="G6761" s="204"/>
    </row>
    <row r="6762" spans="2:7" x14ac:dyDescent="0.2">
      <c r="B6762" s="1"/>
      <c r="C6762" s="304"/>
      <c r="D6762" s="1"/>
      <c r="E6762" s="204"/>
      <c r="F6762" s="204"/>
      <c r="G6762" s="204"/>
    </row>
    <row r="6763" spans="2:7" x14ac:dyDescent="0.2">
      <c r="B6763" s="1"/>
      <c r="C6763" s="304"/>
      <c r="D6763" s="1"/>
      <c r="E6763" s="204"/>
      <c r="F6763" s="204"/>
      <c r="G6763" s="204"/>
    </row>
    <row r="6764" spans="2:7" x14ac:dyDescent="0.2">
      <c r="B6764" s="1"/>
      <c r="C6764" s="304"/>
      <c r="D6764" s="1"/>
      <c r="E6764" s="204"/>
      <c r="F6764" s="204"/>
      <c r="G6764" s="204"/>
    </row>
    <row r="6765" spans="2:7" x14ac:dyDescent="0.2">
      <c r="B6765" s="1"/>
      <c r="C6765" s="304"/>
      <c r="D6765" s="1"/>
      <c r="E6765" s="204"/>
      <c r="F6765" s="204"/>
      <c r="G6765" s="204"/>
    </row>
    <row r="6766" spans="2:7" x14ac:dyDescent="0.2">
      <c r="B6766" s="1"/>
      <c r="C6766" s="304"/>
      <c r="D6766" s="1"/>
      <c r="E6766" s="204"/>
      <c r="F6766" s="204"/>
      <c r="G6766" s="204"/>
    </row>
    <row r="6767" spans="2:7" x14ac:dyDescent="0.2">
      <c r="B6767" s="1"/>
      <c r="C6767" s="304"/>
      <c r="D6767" s="1"/>
      <c r="E6767" s="204"/>
      <c r="F6767" s="204"/>
      <c r="G6767" s="204"/>
    </row>
    <row r="6768" spans="2:7" x14ac:dyDescent="0.2">
      <c r="B6768" s="1"/>
      <c r="C6768" s="304"/>
      <c r="D6768" s="1"/>
      <c r="E6768" s="204"/>
      <c r="F6768" s="204"/>
      <c r="G6768" s="204"/>
    </row>
    <row r="6769" spans="2:7" x14ac:dyDescent="0.2">
      <c r="B6769" s="1"/>
      <c r="C6769" s="304"/>
      <c r="D6769" s="1"/>
      <c r="E6769" s="204"/>
      <c r="F6769" s="204"/>
      <c r="G6769" s="204"/>
    </row>
    <row r="6770" spans="2:7" x14ac:dyDescent="0.2">
      <c r="B6770" s="1"/>
      <c r="C6770" s="304"/>
      <c r="D6770" s="1"/>
      <c r="E6770" s="204"/>
      <c r="F6770" s="204"/>
      <c r="G6770" s="204"/>
    </row>
    <row r="6771" spans="2:7" x14ac:dyDescent="0.2">
      <c r="B6771" s="1"/>
      <c r="C6771" s="304"/>
      <c r="D6771" s="1"/>
      <c r="E6771" s="204"/>
      <c r="F6771" s="204"/>
      <c r="G6771" s="204"/>
    </row>
    <row r="6772" spans="2:7" x14ac:dyDescent="0.2">
      <c r="B6772" s="1"/>
      <c r="C6772" s="304"/>
      <c r="D6772" s="1"/>
      <c r="E6772" s="204"/>
      <c r="F6772" s="204"/>
      <c r="G6772" s="204"/>
    </row>
    <row r="6773" spans="2:7" x14ac:dyDescent="0.2">
      <c r="B6773" s="1"/>
      <c r="C6773" s="304"/>
      <c r="D6773" s="1"/>
      <c r="E6773" s="204"/>
      <c r="F6773" s="204"/>
      <c r="G6773" s="204"/>
    </row>
    <row r="6774" spans="2:7" x14ac:dyDescent="0.2">
      <c r="B6774" s="1"/>
      <c r="C6774" s="304"/>
      <c r="D6774" s="1"/>
      <c r="E6774" s="204"/>
      <c r="F6774" s="204"/>
      <c r="G6774" s="204"/>
    </row>
    <row r="6775" spans="2:7" x14ac:dyDescent="0.2">
      <c r="B6775" s="1"/>
      <c r="C6775" s="304"/>
      <c r="D6775" s="1"/>
      <c r="E6775" s="204"/>
      <c r="F6775" s="204"/>
      <c r="G6775" s="204"/>
    </row>
    <row r="6776" spans="2:7" x14ac:dyDescent="0.2">
      <c r="B6776" s="1"/>
      <c r="C6776" s="304"/>
      <c r="D6776" s="1"/>
      <c r="E6776" s="204"/>
      <c r="F6776" s="204"/>
      <c r="G6776" s="204"/>
    </row>
    <row r="6777" spans="2:7" x14ac:dyDescent="0.2">
      <c r="B6777" s="1"/>
      <c r="C6777" s="304"/>
      <c r="D6777" s="1"/>
      <c r="E6777" s="204"/>
      <c r="F6777" s="204"/>
      <c r="G6777" s="204"/>
    </row>
    <row r="6778" spans="2:7" x14ac:dyDescent="0.2">
      <c r="B6778" s="1"/>
      <c r="C6778" s="304"/>
      <c r="D6778" s="1"/>
      <c r="E6778" s="204"/>
      <c r="F6778" s="204"/>
      <c r="G6778" s="204"/>
    </row>
    <row r="6779" spans="2:7" x14ac:dyDescent="0.2">
      <c r="B6779" s="1"/>
      <c r="C6779" s="304"/>
      <c r="D6779" s="1"/>
      <c r="E6779" s="204"/>
      <c r="F6779" s="204"/>
      <c r="G6779" s="204"/>
    </row>
    <row r="6780" spans="2:7" x14ac:dyDescent="0.2">
      <c r="B6780" s="1"/>
      <c r="C6780" s="304"/>
      <c r="D6780" s="1"/>
      <c r="E6780" s="204"/>
      <c r="F6780" s="204"/>
      <c r="G6780" s="204"/>
    </row>
    <row r="6781" spans="2:7" x14ac:dyDescent="0.2">
      <c r="B6781" s="1"/>
      <c r="C6781" s="304"/>
      <c r="D6781" s="1"/>
      <c r="E6781" s="204"/>
      <c r="F6781" s="204"/>
      <c r="G6781" s="204"/>
    </row>
    <row r="6782" spans="2:7" x14ac:dyDescent="0.2">
      <c r="B6782" s="1"/>
      <c r="C6782" s="304"/>
      <c r="D6782" s="1"/>
      <c r="E6782" s="204"/>
      <c r="F6782" s="204"/>
      <c r="G6782" s="204"/>
    </row>
    <row r="6783" spans="2:7" x14ac:dyDescent="0.2">
      <c r="B6783" s="1"/>
      <c r="C6783" s="304"/>
      <c r="D6783" s="1"/>
      <c r="E6783" s="204"/>
      <c r="F6783" s="204"/>
      <c r="G6783" s="204"/>
    </row>
    <row r="6784" spans="2:7" x14ac:dyDescent="0.2">
      <c r="B6784" s="1"/>
      <c r="C6784" s="304"/>
      <c r="D6784" s="1"/>
      <c r="E6784" s="204"/>
      <c r="F6784" s="204"/>
      <c r="G6784" s="204"/>
    </row>
    <row r="6785" spans="2:7" x14ac:dyDescent="0.2">
      <c r="B6785" s="1"/>
      <c r="C6785" s="304"/>
      <c r="D6785" s="1"/>
      <c r="E6785" s="204"/>
      <c r="F6785" s="204"/>
      <c r="G6785" s="204"/>
    </row>
    <row r="6786" spans="2:7" x14ac:dyDescent="0.2">
      <c r="B6786" s="1"/>
      <c r="C6786" s="304"/>
      <c r="D6786" s="1"/>
      <c r="E6786" s="204"/>
      <c r="F6786" s="204"/>
      <c r="G6786" s="204"/>
    </row>
    <row r="6787" spans="2:7" x14ac:dyDescent="0.2">
      <c r="B6787" s="1"/>
      <c r="C6787" s="304"/>
      <c r="D6787" s="1"/>
      <c r="E6787" s="204"/>
      <c r="F6787" s="204"/>
      <c r="G6787" s="204"/>
    </row>
    <row r="6788" spans="2:7" x14ac:dyDescent="0.2">
      <c r="B6788" s="1"/>
      <c r="C6788" s="304"/>
      <c r="D6788" s="1"/>
      <c r="E6788" s="204"/>
      <c r="F6788" s="204"/>
      <c r="G6788" s="204"/>
    </row>
    <row r="6789" spans="2:7" x14ac:dyDescent="0.2">
      <c r="B6789" s="1"/>
      <c r="C6789" s="304"/>
      <c r="D6789" s="1"/>
      <c r="E6789" s="204"/>
      <c r="F6789" s="204"/>
      <c r="G6789" s="204"/>
    </row>
    <row r="6790" spans="2:7" x14ac:dyDescent="0.2">
      <c r="B6790" s="1"/>
      <c r="C6790" s="304"/>
      <c r="D6790" s="1"/>
      <c r="E6790" s="204"/>
      <c r="F6790" s="204"/>
      <c r="G6790" s="204"/>
    </row>
    <row r="6791" spans="2:7" x14ac:dyDescent="0.2">
      <c r="B6791" s="1"/>
      <c r="C6791" s="304"/>
      <c r="D6791" s="1"/>
      <c r="E6791" s="204"/>
      <c r="F6791" s="204"/>
      <c r="G6791" s="204"/>
    </row>
    <row r="6792" spans="2:7" x14ac:dyDescent="0.2">
      <c r="B6792" s="1"/>
      <c r="C6792" s="304"/>
      <c r="D6792" s="1"/>
      <c r="E6792" s="204"/>
      <c r="F6792" s="204"/>
      <c r="G6792" s="204"/>
    </row>
    <row r="6793" spans="2:7" x14ac:dyDescent="0.2">
      <c r="B6793" s="1"/>
      <c r="C6793" s="304"/>
      <c r="D6793" s="1"/>
      <c r="E6793" s="204"/>
      <c r="F6793" s="204"/>
      <c r="G6793" s="204"/>
    </row>
    <row r="6794" spans="2:7" x14ac:dyDescent="0.2">
      <c r="B6794" s="1"/>
      <c r="C6794" s="304"/>
      <c r="D6794" s="1"/>
      <c r="E6794" s="204"/>
      <c r="F6794" s="204"/>
      <c r="G6794" s="204"/>
    </row>
    <row r="6795" spans="2:7" x14ac:dyDescent="0.2">
      <c r="B6795" s="1"/>
      <c r="C6795" s="304"/>
      <c r="D6795" s="1"/>
      <c r="E6795" s="204"/>
      <c r="F6795" s="204"/>
      <c r="G6795" s="204"/>
    </row>
    <row r="6796" spans="2:7" x14ac:dyDescent="0.2">
      <c r="B6796" s="1"/>
      <c r="C6796" s="304"/>
      <c r="D6796" s="1"/>
      <c r="E6796" s="204"/>
      <c r="F6796" s="204"/>
      <c r="G6796" s="204"/>
    </row>
    <row r="6797" spans="2:7" x14ac:dyDescent="0.2">
      <c r="B6797" s="1"/>
      <c r="C6797" s="304"/>
      <c r="D6797" s="1"/>
      <c r="E6797" s="204"/>
      <c r="F6797" s="204"/>
      <c r="G6797" s="204"/>
    </row>
    <row r="6798" spans="2:7" x14ac:dyDescent="0.2">
      <c r="B6798" s="1"/>
      <c r="C6798" s="304"/>
      <c r="D6798" s="1"/>
      <c r="E6798" s="204"/>
      <c r="F6798" s="204"/>
      <c r="G6798" s="204"/>
    </row>
    <row r="6799" spans="2:7" x14ac:dyDescent="0.2">
      <c r="B6799" s="1"/>
      <c r="C6799" s="304"/>
      <c r="D6799" s="1"/>
      <c r="E6799" s="204"/>
      <c r="F6799" s="204"/>
      <c r="G6799" s="204"/>
    </row>
    <row r="6800" spans="2:7" x14ac:dyDescent="0.2">
      <c r="B6800" s="1"/>
      <c r="C6800" s="304"/>
      <c r="D6800" s="1"/>
      <c r="E6800" s="204"/>
      <c r="F6800" s="204"/>
      <c r="G6800" s="204"/>
    </row>
    <row r="6801" spans="2:7" x14ac:dyDescent="0.2">
      <c r="B6801" s="1"/>
      <c r="C6801" s="304"/>
      <c r="D6801" s="1"/>
      <c r="E6801" s="204"/>
      <c r="F6801" s="204"/>
      <c r="G6801" s="204"/>
    </row>
    <row r="6802" spans="2:7" x14ac:dyDescent="0.2">
      <c r="B6802" s="1"/>
      <c r="C6802" s="304"/>
      <c r="D6802" s="1"/>
      <c r="E6802" s="204"/>
      <c r="F6802" s="204"/>
      <c r="G6802" s="204"/>
    </row>
    <row r="6803" spans="2:7" x14ac:dyDescent="0.2">
      <c r="B6803" s="1"/>
      <c r="C6803" s="304"/>
      <c r="D6803" s="1"/>
      <c r="E6803" s="204"/>
      <c r="F6803" s="204"/>
      <c r="G6803" s="204"/>
    </row>
    <row r="6804" spans="2:7" x14ac:dyDescent="0.2">
      <c r="B6804" s="1"/>
      <c r="C6804" s="304"/>
      <c r="D6804" s="1"/>
      <c r="E6804" s="204"/>
      <c r="F6804" s="204"/>
      <c r="G6804" s="204"/>
    </row>
    <row r="6805" spans="2:7" x14ac:dyDescent="0.2">
      <c r="B6805" s="1"/>
      <c r="C6805" s="304"/>
      <c r="D6805" s="1"/>
      <c r="E6805" s="204"/>
      <c r="F6805" s="204"/>
      <c r="G6805" s="204"/>
    </row>
    <row r="6806" spans="2:7" x14ac:dyDescent="0.2">
      <c r="B6806" s="1"/>
      <c r="C6806" s="304"/>
      <c r="D6806" s="1"/>
      <c r="E6806" s="204"/>
      <c r="F6806" s="204"/>
      <c r="G6806" s="204"/>
    </row>
    <row r="6807" spans="2:7" x14ac:dyDescent="0.2">
      <c r="B6807" s="1"/>
      <c r="C6807" s="304"/>
      <c r="D6807" s="1"/>
      <c r="E6807" s="204"/>
      <c r="F6807" s="204"/>
      <c r="G6807" s="204"/>
    </row>
    <row r="6808" spans="2:7" x14ac:dyDescent="0.2">
      <c r="B6808" s="1"/>
      <c r="C6808" s="304"/>
      <c r="D6808" s="1"/>
      <c r="E6808" s="204"/>
      <c r="F6808" s="204"/>
      <c r="G6808" s="204"/>
    </row>
    <row r="6809" spans="2:7" x14ac:dyDescent="0.2">
      <c r="B6809" s="1"/>
      <c r="C6809" s="304"/>
      <c r="D6809" s="1"/>
      <c r="E6809" s="204"/>
      <c r="F6809" s="204"/>
      <c r="G6809" s="204"/>
    </row>
    <row r="6810" spans="2:7" x14ac:dyDescent="0.2">
      <c r="B6810" s="1"/>
      <c r="C6810" s="304"/>
      <c r="D6810" s="1"/>
      <c r="E6810" s="204"/>
      <c r="F6810" s="204"/>
      <c r="G6810" s="204"/>
    </row>
    <row r="6811" spans="2:7" x14ac:dyDescent="0.2">
      <c r="B6811" s="1"/>
      <c r="C6811" s="304"/>
      <c r="D6811" s="1"/>
      <c r="E6811" s="204"/>
      <c r="F6811" s="204"/>
      <c r="G6811" s="204"/>
    </row>
    <row r="6812" spans="2:7" x14ac:dyDescent="0.2">
      <c r="B6812" s="1"/>
      <c r="C6812" s="304"/>
      <c r="D6812" s="1"/>
      <c r="E6812" s="204"/>
      <c r="F6812" s="204"/>
      <c r="G6812" s="204"/>
    </row>
    <row r="6813" spans="2:7" x14ac:dyDescent="0.2">
      <c r="B6813" s="1"/>
      <c r="C6813" s="304"/>
      <c r="D6813" s="1"/>
      <c r="E6813" s="204"/>
      <c r="F6813" s="204"/>
      <c r="G6813" s="204"/>
    </row>
    <row r="6814" spans="2:7" x14ac:dyDescent="0.2">
      <c r="B6814" s="1"/>
      <c r="C6814" s="304"/>
      <c r="D6814" s="1"/>
      <c r="E6814" s="204"/>
      <c r="F6814" s="204"/>
      <c r="G6814" s="204"/>
    </row>
    <row r="6815" spans="2:7" x14ac:dyDescent="0.2">
      <c r="B6815" s="1"/>
      <c r="C6815" s="304"/>
      <c r="D6815" s="1"/>
      <c r="E6815" s="204"/>
      <c r="F6815" s="204"/>
      <c r="G6815" s="204"/>
    </row>
    <row r="6816" spans="2:7" x14ac:dyDescent="0.2">
      <c r="B6816" s="1"/>
      <c r="C6816" s="304"/>
      <c r="D6816" s="1"/>
      <c r="E6816" s="204"/>
      <c r="F6816" s="204"/>
      <c r="G6816" s="204"/>
    </row>
    <row r="6817" spans="2:7" x14ac:dyDescent="0.2">
      <c r="B6817" s="1"/>
      <c r="C6817" s="304"/>
      <c r="D6817" s="1"/>
      <c r="E6817" s="204"/>
      <c r="F6817" s="204"/>
      <c r="G6817" s="204"/>
    </row>
    <row r="6818" spans="2:7" x14ac:dyDescent="0.2">
      <c r="B6818" s="1"/>
      <c r="C6818" s="304"/>
      <c r="D6818" s="1"/>
      <c r="E6818" s="204"/>
      <c r="F6818" s="204"/>
      <c r="G6818" s="204"/>
    </row>
    <row r="6819" spans="2:7" x14ac:dyDescent="0.2">
      <c r="B6819" s="1"/>
      <c r="C6819" s="304"/>
      <c r="D6819" s="1"/>
      <c r="E6819" s="204"/>
      <c r="F6819" s="204"/>
      <c r="G6819" s="204"/>
    </row>
    <row r="6820" spans="2:7" x14ac:dyDescent="0.2">
      <c r="B6820" s="1"/>
      <c r="C6820" s="304"/>
      <c r="D6820" s="1"/>
      <c r="E6820" s="204"/>
      <c r="F6820" s="204"/>
      <c r="G6820" s="204"/>
    </row>
    <row r="6821" spans="2:7" x14ac:dyDescent="0.2">
      <c r="B6821" s="1"/>
      <c r="C6821" s="304"/>
      <c r="D6821" s="1"/>
      <c r="E6821" s="204"/>
      <c r="F6821" s="204"/>
      <c r="G6821" s="204"/>
    </row>
    <row r="6822" spans="2:7" x14ac:dyDescent="0.2">
      <c r="B6822" s="1"/>
      <c r="C6822" s="304"/>
      <c r="D6822" s="1"/>
      <c r="E6822" s="204"/>
      <c r="F6822" s="204"/>
      <c r="G6822" s="204"/>
    </row>
    <row r="6823" spans="2:7" x14ac:dyDescent="0.2">
      <c r="B6823" s="1"/>
      <c r="C6823" s="304"/>
      <c r="D6823" s="1"/>
      <c r="E6823" s="204"/>
      <c r="F6823" s="204"/>
      <c r="G6823" s="204"/>
    </row>
    <row r="6824" spans="2:7" x14ac:dyDescent="0.2">
      <c r="B6824" s="1"/>
      <c r="C6824" s="304"/>
      <c r="D6824" s="1"/>
      <c r="E6824" s="204"/>
      <c r="F6824" s="204"/>
      <c r="G6824" s="204"/>
    </row>
    <row r="6825" spans="2:7" x14ac:dyDescent="0.2">
      <c r="B6825" s="1"/>
      <c r="C6825" s="304"/>
      <c r="D6825" s="1"/>
      <c r="E6825" s="204"/>
      <c r="F6825" s="204"/>
      <c r="G6825" s="204"/>
    </row>
    <row r="6826" spans="2:7" x14ac:dyDescent="0.2">
      <c r="B6826" s="1"/>
      <c r="C6826" s="304"/>
      <c r="D6826" s="1"/>
      <c r="E6826" s="204"/>
      <c r="F6826" s="204"/>
      <c r="G6826" s="204"/>
    </row>
    <row r="6827" spans="2:7" x14ac:dyDescent="0.2">
      <c r="B6827" s="1"/>
      <c r="C6827" s="304"/>
      <c r="D6827" s="1"/>
      <c r="E6827" s="204"/>
      <c r="F6827" s="204"/>
      <c r="G6827" s="204"/>
    </row>
    <row r="6828" spans="2:7" x14ac:dyDescent="0.2">
      <c r="B6828" s="1"/>
      <c r="C6828" s="304"/>
      <c r="D6828" s="1"/>
      <c r="E6828" s="204"/>
      <c r="F6828" s="204"/>
      <c r="G6828" s="204"/>
    </row>
    <row r="6829" spans="2:7" x14ac:dyDescent="0.2">
      <c r="B6829" s="1"/>
      <c r="C6829" s="304"/>
      <c r="D6829" s="1"/>
      <c r="E6829" s="204"/>
      <c r="F6829" s="204"/>
      <c r="G6829" s="204"/>
    </row>
    <row r="6830" spans="2:7" x14ac:dyDescent="0.2">
      <c r="B6830" s="1"/>
      <c r="C6830" s="304"/>
      <c r="D6830" s="1"/>
      <c r="E6830" s="204"/>
      <c r="F6830" s="204"/>
      <c r="G6830" s="204"/>
    </row>
    <row r="6831" spans="2:7" x14ac:dyDescent="0.2">
      <c r="B6831" s="1"/>
      <c r="C6831" s="304"/>
      <c r="D6831" s="1"/>
      <c r="E6831" s="204"/>
      <c r="F6831" s="204"/>
      <c r="G6831" s="204"/>
    </row>
    <row r="6832" spans="2:7" x14ac:dyDescent="0.2">
      <c r="B6832" s="1"/>
      <c r="C6832" s="304"/>
      <c r="D6832" s="1"/>
      <c r="E6832" s="204"/>
      <c r="F6832" s="204"/>
      <c r="G6832" s="204"/>
    </row>
    <row r="6833" spans="2:7" x14ac:dyDescent="0.2">
      <c r="B6833" s="1"/>
      <c r="C6833" s="304"/>
      <c r="D6833" s="1"/>
      <c r="E6833" s="204"/>
      <c r="F6833" s="204"/>
      <c r="G6833" s="204"/>
    </row>
    <row r="6834" spans="2:7" x14ac:dyDescent="0.2">
      <c r="B6834" s="1"/>
      <c r="C6834" s="304"/>
      <c r="D6834" s="1"/>
      <c r="E6834" s="204"/>
      <c r="F6834" s="204"/>
      <c r="G6834" s="204"/>
    </row>
    <row r="6835" spans="2:7" x14ac:dyDescent="0.2">
      <c r="B6835" s="1"/>
      <c r="C6835" s="304"/>
      <c r="D6835" s="1"/>
      <c r="E6835" s="204"/>
      <c r="F6835" s="204"/>
      <c r="G6835" s="204"/>
    </row>
    <row r="6836" spans="2:7" x14ac:dyDescent="0.2">
      <c r="B6836" s="1"/>
      <c r="C6836" s="304"/>
      <c r="D6836" s="1"/>
      <c r="E6836" s="204"/>
      <c r="F6836" s="204"/>
      <c r="G6836" s="204"/>
    </row>
    <row r="6837" spans="2:7" x14ac:dyDescent="0.2">
      <c r="B6837" s="1"/>
      <c r="C6837" s="304"/>
      <c r="D6837" s="1"/>
      <c r="E6837" s="204"/>
      <c r="F6837" s="204"/>
      <c r="G6837" s="204"/>
    </row>
    <row r="6838" spans="2:7" x14ac:dyDescent="0.2">
      <c r="B6838" s="1"/>
      <c r="C6838" s="304"/>
      <c r="D6838" s="1"/>
      <c r="E6838" s="204"/>
      <c r="F6838" s="204"/>
      <c r="G6838" s="204"/>
    </row>
    <row r="6839" spans="2:7" x14ac:dyDescent="0.2">
      <c r="B6839" s="1"/>
      <c r="C6839" s="304"/>
      <c r="D6839" s="1"/>
      <c r="E6839" s="204"/>
      <c r="F6839" s="204"/>
      <c r="G6839" s="204"/>
    </row>
    <row r="6840" spans="2:7" x14ac:dyDescent="0.2">
      <c r="B6840" s="1"/>
      <c r="C6840" s="304"/>
      <c r="D6840" s="1"/>
      <c r="E6840" s="204"/>
      <c r="F6840" s="204"/>
      <c r="G6840" s="204"/>
    </row>
    <row r="6841" spans="2:7" x14ac:dyDescent="0.2">
      <c r="B6841" s="1"/>
      <c r="C6841" s="304"/>
      <c r="D6841" s="1"/>
      <c r="E6841" s="204"/>
      <c r="F6841" s="204"/>
      <c r="G6841" s="204"/>
    </row>
    <row r="6842" spans="2:7" x14ac:dyDescent="0.2">
      <c r="B6842" s="1"/>
      <c r="C6842" s="304"/>
      <c r="D6842" s="1"/>
      <c r="E6842" s="204"/>
      <c r="F6842" s="204"/>
      <c r="G6842" s="204"/>
    </row>
    <row r="6843" spans="2:7" x14ac:dyDescent="0.2">
      <c r="B6843" s="1"/>
      <c r="C6843" s="304"/>
      <c r="D6843" s="1"/>
      <c r="E6843" s="204"/>
      <c r="F6843" s="204"/>
      <c r="G6843" s="204"/>
    </row>
    <row r="6844" spans="2:7" x14ac:dyDescent="0.2">
      <c r="B6844" s="1"/>
      <c r="C6844" s="304"/>
      <c r="D6844" s="1"/>
      <c r="E6844" s="204"/>
      <c r="F6844" s="204"/>
      <c r="G6844" s="204"/>
    </row>
    <row r="6845" spans="2:7" x14ac:dyDescent="0.2">
      <c r="B6845" s="1"/>
      <c r="C6845" s="304"/>
      <c r="D6845" s="1"/>
      <c r="E6845" s="204"/>
      <c r="F6845" s="204"/>
      <c r="G6845" s="204"/>
    </row>
    <row r="6846" spans="2:7" x14ac:dyDescent="0.2">
      <c r="B6846" s="1"/>
      <c r="C6846" s="304"/>
      <c r="D6846" s="1"/>
      <c r="E6846" s="204"/>
      <c r="F6846" s="204"/>
      <c r="G6846" s="204"/>
    </row>
    <row r="6847" spans="2:7" x14ac:dyDescent="0.2">
      <c r="B6847" s="1"/>
      <c r="C6847" s="304"/>
      <c r="D6847" s="1"/>
      <c r="E6847" s="204"/>
      <c r="F6847" s="204"/>
      <c r="G6847" s="204"/>
    </row>
    <row r="6848" spans="2:7" x14ac:dyDescent="0.2">
      <c r="B6848" s="1"/>
      <c r="C6848" s="304"/>
      <c r="D6848" s="1"/>
      <c r="E6848" s="204"/>
      <c r="F6848" s="204"/>
      <c r="G6848" s="204"/>
    </row>
    <row r="6849" spans="2:7" x14ac:dyDescent="0.2">
      <c r="B6849" s="1"/>
      <c r="C6849" s="304"/>
      <c r="D6849" s="1"/>
      <c r="E6849" s="204"/>
      <c r="F6849" s="204"/>
      <c r="G6849" s="204"/>
    </row>
    <row r="6850" spans="2:7" x14ac:dyDescent="0.2">
      <c r="B6850" s="1"/>
      <c r="C6850" s="304"/>
      <c r="D6850" s="1"/>
      <c r="E6850" s="204"/>
      <c r="F6850" s="204"/>
      <c r="G6850" s="204"/>
    </row>
    <row r="6851" spans="2:7" x14ac:dyDescent="0.2">
      <c r="B6851" s="1"/>
      <c r="C6851" s="304"/>
      <c r="D6851" s="1"/>
      <c r="E6851" s="204"/>
      <c r="F6851" s="204"/>
      <c r="G6851" s="204"/>
    </row>
    <row r="6852" spans="2:7" x14ac:dyDescent="0.2">
      <c r="B6852" s="1"/>
      <c r="C6852" s="304"/>
      <c r="D6852" s="1"/>
      <c r="E6852" s="204"/>
      <c r="F6852" s="204"/>
      <c r="G6852" s="204"/>
    </row>
    <row r="6853" spans="2:7" x14ac:dyDescent="0.2">
      <c r="B6853" s="1"/>
      <c r="C6853" s="304"/>
      <c r="D6853" s="1"/>
      <c r="E6853" s="204"/>
      <c r="F6853" s="204"/>
      <c r="G6853" s="204"/>
    </row>
    <row r="6854" spans="2:7" x14ac:dyDescent="0.2">
      <c r="B6854" s="1"/>
      <c r="C6854" s="304"/>
      <c r="D6854" s="1"/>
      <c r="E6854" s="204"/>
      <c r="F6854" s="204"/>
      <c r="G6854" s="204"/>
    </row>
    <row r="6855" spans="2:7" x14ac:dyDescent="0.2">
      <c r="B6855" s="1"/>
      <c r="C6855" s="304"/>
      <c r="D6855" s="1"/>
      <c r="E6855" s="204"/>
      <c r="F6855" s="204"/>
      <c r="G6855" s="204"/>
    </row>
    <row r="6856" spans="2:7" x14ac:dyDescent="0.2">
      <c r="B6856" s="1"/>
      <c r="C6856" s="304"/>
      <c r="D6856" s="1"/>
      <c r="E6856" s="204"/>
      <c r="F6856" s="204"/>
      <c r="G6856" s="204"/>
    </row>
    <row r="6857" spans="2:7" x14ac:dyDescent="0.2">
      <c r="B6857" s="1"/>
      <c r="C6857" s="304"/>
      <c r="D6857" s="1"/>
      <c r="E6857" s="204"/>
      <c r="F6857" s="204"/>
      <c r="G6857" s="204"/>
    </row>
    <row r="6858" spans="2:7" x14ac:dyDescent="0.2">
      <c r="B6858" s="1"/>
      <c r="C6858" s="304"/>
      <c r="D6858" s="1"/>
      <c r="E6858" s="204"/>
      <c r="F6858" s="204"/>
      <c r="G6858" s="204"/>
    </row>
    <row r="6859" spans="2:7" x14ac:dyDescent="0.2">
      <c r="B6859" s="1"/>
      <c r="C6859" s="304"/>
      <c r="D6859" s="1"/>
      <c r="E6859" s="204"/>
      <c r="F6859" s="204"/>
      <c r="G6859" s="204"/>
    </row>
    <row r="6860" spans="2:7" x14ac:dyDescent="0.2">
      <c r="B6860" s="1"/>
      <c r="C6860" s="304"/>
      <c r="D6860" s="1"/>
      <c r="E6860" s="204"/>
      <c r="F6860" s="204"/>
      <c r="G6860" s="204"/>
    </row>
    <row r="6861" spans="2:7" x14ac:dyDescent="0.2">
      <c r="B6861" s="1"/>
      <c r="C6861" s="304"/>
      <c r="D6861" s="1"/>
      <c r="E6861" s="204"/>
      <c r="F6861" s="204"/>
      <c r="G6861" s="204"/>
    </row>
    <row r="6862" spans="2:7" x14ac:dyDescent="0.2">
      <c r="B6862" s="1"/>
      <c r="C6862" s="304"/>
      <c r="D6862" s="1"/>
      <c r="E6862" s="204"/>
      <c r="F6862" s="204"/>
      <c r="G6862" s="204"/>
    </row>
    <row r="6863" spans="2:7" x14ac:dyDescent="0.2">
      <c r="B6863" s="1"/>
      <c r="C6863" s="304"/>
      <c r="D6863" s="1"/>
      <c r="E6863" s="204"/>
      <c r="F6863" s="204"/>
      <c r="G6863" s="204"/>
    </row>
    <row r="6864" spans="2:7" x14ac:dyDescent="0.2">
      <c r="B6864" s="1"/>
      <c r="C6864" s="304"/>
      <c r="D6864" s="1"/>
      <c r="E6864" s="204"/>
      <c r="F6864" s="204"/>
      <c r="G6864" s="204"/>
    </row>
    <row r="6865" spans="2:7" x14ac:dyDescent="0.2">
      <c r="B6865" s="1"/>
      <c r="C6865" s="304"/>
      <c r="D6865" s="1"/>
      <c r="E6865" s="204"/>
      <c r="F6865" s="204"/>
      <c r="G6865" s="204"/>
    </row>
    <row r="6866" spans="2:7" x14ac:dyDescent="0.2">
      <c r="B6866" s="1"/>
      <c r="C6866" s="304"/>
      <c r="D6866" s="1"/>
      <c r="E6866" s="204"/>
      <c r="F6866" s="204"/>
      <c r="G6866" s="204"/>
    </row>
    <row r="6867" spans="2:7" x14ac:dyDescent="0.2">
      <c r="B6867" s="1"/>
      <c r="C6867" s="304"/>
      <c r="D6867" s="1"/>
      <c r="E6867" s="204"/>
      <c r="F6867" s="204"/>
      <c r="G6867" s="204"/>
    </row>
    <row r="6868" spans="2:7" x14ac:dyDescent="0.2">
      <c r="B6868" s="1"/>
      <c r="C6868" s="304"/>
      <c r="D6868" s="1"/>
      <c r="E6868" s="204"/>
      <c r="F6868" s="204"/>
      <c r="G6868" s="204"/>
    </row>
    <row r="6869" spans="2:7" x14ac:dyDescent="0.2">
      <c r="B6869" s="1"/>
      <c r="C6869" s="304"/>
      <c r="D6869" s="1"/>
      <c r="E6869" s="204"/>
      <c r="F6869" s="204"/>
      <c r="G6869" s="204"/>
    </row>
    <row r="6870" spans="2:7" x14ac:dyDescent="0.2">
      <c r="B6870" s="1"/>
      <c r="C6870" s="304"/>
      <c r="D6870" s="1"/>
      <c r="E6870" s="204"/>
      <c r="F6870" s="204"/>
      <c r="G6870" s="204"/>
    </row>
    <row r="6871" spans="2:7" x14ac:dyDescent="0.2">
      <c r="B6871" s="1"/>
      <c r="C6871" s="304"/>
      <c r="D6871" s="1"/>
      <c r="E6871" s="204"/>
      <c r="F6871" s="204"/>
      <c r="G6871" s="204"/>
    </row>
    <row r="6872" spans="2:7" x14ac:dyDescent="0.2">
      <c r="B6872" s="1"/>
      <c r="C6872" s="304"/>
      <c r="D6872" s="1"/>
      <c r="E6872" s="204"/>
      <c r="F6872" s="204"/>
      <c r="G6872" s="204"/>
    </row>
    <row r="6873" spans="2:7" x14ac:dyDescent="0.2">
      <c r="B6873" s="1"/>
      <c r="C6873" s="304"/>
      <c r="D6873" s="1"/>
      <c r="E6873" s="204"/>
      <c r="F6873" s="204"/>
      <c r="G6873" s="204"/>
    </row>
    <row r="6874" spans="2:7" x14ac:dyDescent="0.2">
      <c r="B6874" s="1"/>
      <c r="C6874" s="304"/>
      <c r="D6874" s="1"/>
      <c r="E6874" s="204"/>
      <c r="F6874" s="204"/>
      <c r="G6874" s="204"/>
    </row>
    <row r="6875" spans="2:7" x14ac:dyDescent="0.2">
      <c r="B6875" s="1"/>
      <c r="C6875" s="304"/>
      <c r="D6875" s="1"/>
      <c r="E6875" s="204"/>
      <c r="F6875" s="204"/>
      <c r="G6875" s="204"/>
    </row>
    <row r="6876" spans="2:7" x14ac:dyDescent="0.2">
      <c r="B6876" s="1"/>
      <c r="C6876" s="304"/>
      <c r="D6876" s="1"/>
      <c r="E6876" s="204"/>
      <c r="F6876" s="204"/>
      <c r="G6876" s="204"/>
    </row>
    <row r="6877" spans="2:7" x14ac:dyDescent="0.2">
      <c r="B6877" s="1"/>
      <c r="C6877" s="304"/>
      <c r="D6877" s="1"/>
      <c r="E6877" s="204"/>
      <c r="F6877" s="204"/>
      <c r="G6877" s="204"/>
    </row>
    <row r="6878" spans="2:7" x14ac:dyDescent="0.2">
      <c r="B6878" s="1"/>
      <c r="C6878" s="304"/>
      <c r="D6878" s="1"/>
      <c r="E6878" s="204"/>
      <c r="F6878" s="204"/>
      <c r="G6878" s="204"/>
    </row>
    <row r="6879" spans="2:7" x14ac:dyDescent="0.2">
      <c r="B6879" s="1"/>
      <c r="C6879" s="304"/>
      <c r="D6879" s="1"/>
      <c r="E6879" s="204"/>
      <c r="F6879" s="204"/>
      <c r="G6879" s="204"/>
    </row>
    <row r="6880" spans="2:7" x14ac:dyDescent="0.2">
      <c r="B6880" s="1"/>
      <c r="C6880" s="304"/>
      <c r="D6880" s="1"/>
      <c r="E6880" s="204"/>
      <c r="F6880" s="204"/>
      <c r="G6880" s="204"/>
    </row>
    <row r="6881" spans="2:7" x14ac:dyDescent="0.2">
      <c r="B6881" s="1"/>
      <c r="C6881" s="304"/>
      <c r="D6881" s="1"/>
      <c r="E6881" s="204"/>
      <c r="F6881" s="204"/>
      <c r="G6881" s="204"/>
    </row>
    <row r="6882" spans="2:7" x14ac:dyDescent="0.2">
      <c r="B6882" s="1"/>
      <c r="C6882" s="304"/>
      <c r="D6882" s="1"/>
      <c r="E6882" s="204"/>
      <c r="F6882" s="204"/>
      <c r="G6882" s="204"/>
    </row>
    <row r="6883" spans="2:7" x14ac:dyDescent="0.2">
      <c r="B6883" s="1"/>
      <c r="C6883" s="304"/>
      <c r="D6883" s="1"/>
      <c r="E6883" s="204"/>
      <c r="F6883" s="204"/>
      <c r="G6883" s="204"/>
    </row>
    <row r="6884" spans="2:7" x14ac:dyDescent="0.2">
      <c r="B6884" s="1"/>
      <c r="C6884" s="304"/>
      <c r="D6884" s="1"/>
      <c r="E6884" s="204"/>
      <c r="F6884" s="204"/>
      <c r="G6884" s="204"/>
    </row>
    <row r="6885" spans="2:7" x14ac:dyDescent="0.2">
      <c r="B6885" s="1"/>
      <c r="C6885" s="304"/>
      <c r="D6885" s="1"/>
      <c r="E6885" s="204"/>
      <c r="F6885" s="204"/>
      <c r="G6885" s="204"/>
    </row>
    <row r="6886" spans="2:7" x14ac:dyDescent="0.2">
      <c r="B6886" s="1"/>
      <c r="C6886" s="304"/>
      <c r="D6886" s="1"/>
      <c r="E6886" s="204"/>
      <c r="F6886" s="204"/>
      <c r="G6886" s="204"/>
    </row>
    <row r="6887" spans="2:7" x14ac:dyDescent="0.2">
      <c r="B6887" s="1"/>
      <c r="C6887" s="304"/>
      <c r="D6887" s="1"/>
      <c r="E6887" s="204"/>
      <c r="F6887" s="204"/>
      <c r="G6887" s="204"/>
    </row>
    <row r="6888" spans="2:7" x14ac:dyDescent="0.2">
      <c r="B6888" s="1"/>
      <c r="C6888" s="304"/>
      <c r="D6888" s="1"/>
      <c r="E6888" s="204"/>
      <c r="F6888" s="204"/>
      <c r="G6888" s="204"/>
    </row>
    <row r="6889" spans="2:7" x14ac:dyDescent="0.2">
      <c r="B6889" s="1"/>
      <c r="C6889" s="304"/>
      <c r="D6889" s="1"/>
      <c r="E6889" s="204"/>
      <c r="F6889" s="204"/>
      <c r="G6889" s="204"/>
    </row>
    <row r="6890" spans="2:7" x14ac:dyDescent="0.2">
      <c r="B6890" s="1"/>
      <c r="C6890" s="304"/>
      <c r="D6890" s="1"/>
      <c r="E6890" s="204"/>
      <c r="F6890" s="204"/>
      <c r="G6890" s="204"/>
    </row>
    <row r="6891" spans="2:7" x14ac:dyDescent="0.2">
      <c r="B6891" s="1"/>
      <c r="C6891" s="304"/>
      <c r="D6891" s="1"/>
      <c r="E6891" s="204"/>
      <c r="F6891" s="204"/>
      <c r="G6891" s="204"/>
    </row>
    <row r="6892" spans="2:7" x14ac:dyDescent="0.2">
      <c r="B6892" s="1"/>
      <c r="C6892" s="304"/>
      <c r="D6892" s="1"/>
      <c r="E6892" s="204"/>
      <c r="F6892" s="204"/>
      <c r="G6892" s="204"/>
    </row>
    <row r="6893" spans="2:7" x14ac:dyDescent="0.2">
      <c r="B6893" s="1"/>
      <c r="C6893" s="304"/>
      <c r="D6893" s="1"/>
      <c r="E6893" s="204"/>
      <c r="F6893" s="204"/>
      <c r="G6893" s="204"/>
    </row>
    <row r="6894" spans="2:7" x14ac:dyDescent="0.2">
      <c r="B6894" s="1"/>
      <c r="C6894" s="304"/>
      <c r="D6894" s="1"/>
      <c r="E6894" s="204"/>
      <c r="F6894" s="204"/>
      <c r="G6894" s="204"/>
    </row>
    <row r="6895" spans="2:7" x14ac:dyDescent="0.2">
      <c r="B6895" s="1"/>
      <c r="C6895" s="304"/>
      <c r="D6895" s="1"/>
      <c r="E6895" s="204"/>
      <c r="F6895" s="204"/>
      <c r="G6895" s="204"/>
    </row>
    <row r="6896" spans="2:7" x14ac:dyDescent="0.2">
      <c r="B6896" s="1"/>
      <c r="C6896" s="304"/>
      <c r="D6896" s="1"/>
      <c r="E6896" s="204"/>
      <c r="F6896" s="204"/>
      <c r="G6896" s="204"/>
    </row>
    <row r="6897" spans="2:7" x14ac:dyDescent="0.2">
      <c r="B6897" s="1"/>
      <c r="C6897" s="304"/>
      <c r="D6897" s="1"/>
      <c r="E6897" s="204"/>
      <c r="F6897" s="204"/>
      <c r="G6897" s="204"/>
    </row>
    <row r="6898" spans="2:7" x14ac:dyDescent="0.2">
      <c r="B6898" s="1"/>
      <c r="C6898" s="304"/>
      <c r="D6898" s="1"/>
      <c r="E6898" s="204"/>
      <c r="F6898" s="204"/>
      <c r="G6898" s="204"/>
    </row>
    <row r="6899" spans="2:7" x14ac:dyDescent="0.2">
      <c r="B6899" s="1"/>
      <c r="C6899" s="304"/>
      <c r="D6899" s="1"/>
      <c r="E6899" s="204"/>
      <c r="F6899" s="204"/>
      <c r="G6899" s="204"/>
    </row>
    <row r="6900" spans="2:7" x14ac:dyDescent="0.2">
      <c r="B6900" s="1"/>
      <c r="C6900" s="304"/>
      <c r="D6900" s="1"/>
      <c r="E6900" s="204"/>
      <c r="F6900" s="204"/>
      <c r="G6900" s="204"/>
    </row>
    <row r="6901" spans="2:7" x14ac:dyDescent="0.2">
      <c r="B6901" s="1"/>
      <c r="C6901" s="304"/>
      <c r="D6901" s="1"/>
      <c r="E6901" s="204"/>
      <c r="F6901" s="204"/>
      <c r="G6901" s="204"/>
    </row>
    <row r="6902" spans="2:7" x14ac:dyDescent="0.2">
      <c r="B6902" s="1"/>
      <c r="C6902" s="304"/>
      <c r="D6902" s="1"/>
      <c r="E6902" s="204"/>
      <c r="F6902" s="204"/>
      <c r="G6902" s="204"/>
    </row>
    <row r="6903" spans="2:7" x14ac:dyDescent="0.2">
      <c r="B6903" s="1"/>
      <c r="C6903" s="304"/>
      <c r="D6903" s="1"/>
      <c r="E6903" s="204"/>
      <c r="F6903" s="204"/>
      <c r="G6903" s="204"/>
    </row>
    <row r="6904" spans="2:7" x14ac:dyDescent="0.2">
      <c r="B6904" s="1"/>
      <c r="C6904" s="304"/>
      <c r="D6904" s="1"/>
      <c r="E6904" s="204"/>
      <c r="F6904" s="204"/>
      <c r="G6904" s="204"/>
    </row>
    <row r="6905" spans="2:7" x14ac:dyDescent="0.2">
      <c r="B6905" s="1"/>
      <c r="C6905" s="304"/>
      <c r="D6905" s="1"/>
      <c r="E6905" s="204"/>
      <c r="F6905" s="204"/>
      <c r="G6905" s="204"/>
    </row>
    <row r="6906" spans="2:7" x14ac:dyDescent="0.2">
      <c r="B6906" s="1"/>
      <c r="C6906" s="304"/>
      <c r="D6906" s="1"/>
      <c r="E6906" s="204"/>
      <c r="F6906" s="204"/>
      <c r="G6906" s="204"/>
    </row>
    <row r="6907" spans="2:7" x14ac:dyDescent="0.2">
      <c r="B6907" s="1"/>
      <c r="C6907" s="304"/>
      <c r="D6907" s="1"/>
      <c r="E6907" s="204"/>
      <c r="F6907" s="204"/>
      <c r="G6907" s="204"/>
    </row>
    <row r="6908" spans="2:7" x14ac:dyDescent="0.2">
      <c r="B6908" s="1"/>
      <c r="C6908" s="304"/>
      <c r="D6908" s="1"/>
      <c r="E6908" s="204"/>
      <c r="F6908" s="204"/>
      <c r="G6908" s="204"/>
    </row>
    <row r="6909" spans="2:7" x14ac:dyDescent="0.2">
      <c r="B6909" s="1"/>
      <c r="C6909" s="304"/>
      <c r="D6909" s="1"/>
      <c r="E6909" s="204"/>
      <c r="F6909" s="204"/>
      <c r="G6909" s="204"/>
    </row>
    <row r="6910" spans="2:7" x14ac:dyDescent="0.2">
      <c r="B6910" s="1"/>
      <c r="C6910" s="304"/>
      <c r="D6910" s="1"/>
      <c r="E6910" s="204"/>
      <c r="F6910" s="204"/>
      <c r="G6910" s="204"/>
    </row>
    <row r="6911" spans="2:7" x14ac:dyDescent="0.2">
      <c r="B6911" s="1"/>
      <c r="C6911" s="304"/>
      <c r="D6911" s="1"/>
      <c r="E6911" s="204"/>
      <c r="F6911" s="204"/>
      <c r="G6911" s="204"/>
    </row>
    <row r="6912" spans="2:7" x14ac:dyDescent="0.2">
      <c r="B6912" s="1"/>
      <c r="C6912" s="304"/>
      <c r="D6912" s="1"/>
      <c r="E6912" s="204"/>
      <c r="F6912" s="204"/>
      <c r="G6912" s="204"/>
    </row>
    <row r="6913" spans="2:7" x14ac:dyDescent="0.2">
      <c r="B6913" s="1"/>
      <c r="C6913" s="304"/>
      <c r="D6913" s="1"/>
      <c r="E6913" s="204"/>
      <c r="F6913" s="204"/>
      <c r="G6913" s="204"/>
    </row>
    <row r="6914" spans="2:7" x14ac:dyDescent="0.2">
      <c r="B6914" s="1"/>
      <c r="C6914" s="304"/>
      <c r="D6914" s="1"/>
      <c r="E6914" s="204"/>
      <c r="F6914" s="204"/>
      <c r="G6914" s="204"/>
    </row>
    <row r="6915" spans="2:7" x14ac:dyDescent="0.2">
      <c r="B6915" s="1"/>
      <c r="C6915" s="304"/>
      <c r="D6915" s="1"/>
      <c r="E6915" s="204"/>
      <c r="F6915" s="204"/>
      <c r="G6915" s="204"/>
    </row>
    <row r="6916" spans="2:7" x14ac:dyDescent="0.2">
      <c r="B6916" s="1"/>
      <c r="C6916" s="304"/>
      <c r="D6916" s="1"/>
      <c r="E6916" s="204"/>
      <c r="F6916" s="204"/>
      <c r="G6916" s="204"/>
    </row>
    <row r="6917" spans="2:7" x14ac:dyDescent="0.2">
      <c r="B6917" s="1"/>
      <c r="C6917" s="304"/>
      <c r="D6917" s="1"/>
      <c r="E6917" s="204"/>
      <c r="F6917" s="204"/>
      <c r="G6917" s="204"/>
    </row>
    <row r="6918" spans="2:7" x14ac:dyDescent="0.2">
      <c r="B6918" s="1"/>
      <c r="C6918" s="304"/>
      <c r="D6918" s="1"/>
      <c r="E6918" s="204"/>
      <c r="F6918" s="204"/>
      <c r="G6918" s="204"/>
    </row>
    <row r="6919" spans="2:7" x14ac:dyDescent="0.2">
      <c r="B6919" s="1"/>
      <c r="C6919" s="304"/>
      <c r="D6919" s="1"/>
      <c r="E6919" s="204"/>
      <c r="F6919" s="204"/>
      <c r="G6919" s="204"/>
    </row>
    <row r="6920" spans="2:7" x14ac:dyDescent="0.2">
      <c r="B6920" s="1"/>
      <c r="C6920" s="304"/>
      <c r="D6920" s="1"/>
      <c r="E6920" s="204"/>
      <c r="F6920" s="204"/>
      <c r="G6920" s="204"/>
    </row>
    <row r="6921" spans="2:7" x14ac:dyDescent="0.2">
      <c r="B6921" s="1"/>
      <c r="C6921" s="304"/>
      <c r="D6921" s="1"/>
      <c r="E6921" s="204"/>
      <c r="F6921" s="204"/>
      <c r="G6921" s="204"/>
    </row>
    <row r="6922" spans="2:7" x14ac:dyDescent="0.2">
      <c r="B6922" s="1"/>
      <c r="C6922" s="304"/>
      <c r="D6922" s="1"/>
      <c r="E6922" s="204"/>
      <c r="F6922" s="204"/>
      <c r="G6922" s="204"/>
    </row>
    <row r="6923" spans="2:7" x14ac:dyDescent="0.2">
      <c r="B6923" s="1"/>
      <c r="C6923" s="304"/>
      <c r="D6923" s="1"/>
      <c r="E6923" s="204"/>
      <c r="F6923" s="204"/>
      <c r="G6923" s="204"/>
    </row>
    <row r="6924" spans="2:7" x14ac:dyDescent="0.2">
      <c r="B6924" s="1"/>
      <c r="C6924" s="304"/>
      <c r="D6924" s="1"/>
      <c r="E6924" s="204"/>
      <c r="F6924" s="204"/>
      <c r="G6924" s="204"/>
    </row>
    <row r="6925" spans="2:7" x14ac:dyDescent="0.2">
      <c r="B6925" s="1"/>
      <c r="C6925" s="304"/>
      <c r="D6925" s="1"/>
      <c r="E6925" s="204"/>
      <c r="F6925" s="204"/>
      <c r="G6925" s="204"/>
    </row>
    <row r="6926" spans="2:7" x14ac:dyDescent="0.2">
      <c r="B6926" s="1"/>
      <c r="C6926" s="304"/>
      <c r="D6926" s="1"/>
      <c r="E6926" s="204"/>
      <c r="F6926" s="204"/>
      <c r="G6926" s="204"/>
    </row>
    <row r="6927" spans="2:7" x14ac:dyDescent="0.2">
      <c r="B6927" s="1"/>
      <c r="C6927" s="304"/>
      <c r="D6927" s="1"/>
      <c r="E6927" s="204"/>
      <c r="F6927" s="204"/>
      <c r="G6927" s="204"/>
    </row>
    <row r="6928" spans="2:7" x14ac:dyDescent="0.2">
      <c r="B6928" s="1"/>
      <c r="C6928" s="304"/>
      <c r="D6928" s="1"/>
      <c r="E6928" s="204"/>
      <c r="F6928" s="204"/>
      <c r="G6928" s="204"/>
    </row>
    <row r="6929" spans="2:7" x14ac:dyDescent="0.2">
      <c r="B6929" s="1"/>
      <c r="C6929" s="304"/>
      <c r="D6929" s="1"/>
      <c r="E6929" s="204"/>
      <c r="F6929" s="204"/>
      <c r="G6929" s="204"/>
    </row>
    <row r="6930" spans="2:7" x14ac:dyDescent="0.2">
      <c r="B6930" s="1"/>
      <c r="C6930" s="304"/>
      <c r="D6930" s="1"/>
      <c r="E6930" s="204"/>
      <c r="F6930" s="204"/>
      <c r="G6930" s="204"/>
    </row>
    <row r="6931" spans="2:7" x14ac:dyDescent="0.2">
      <c r="B6931" s="1"/>
      <c r="C6931" s="304"/>
      <c r="D6931" s="1"/>
      <c r="E6931" s="204"/>
      <c r="F6931" s="204"/>
      <c r="G6931" s="204"/>
    </row>
    <row r="6932" spans="2:7" x14ac:dyDescent="0.2">
      <c r="B6932" s="1"/>
      <c r="C6932" s="304"/>
      <c r="D6932" s="1"/>
      <c r="E6932" s="204"/>
      <c r="F6932" s="204"/>
      <c r="G6932" s="204"/>
    </row>
    <row r="6933" spans="2:7" x14ac:dyDescent="0.2">
      <c r="B6933" s="1"/>
      <c r="C6933" s="304"/>
      <c r="D6933" s="1"/>
      <c r="E6933" s="204"/>
      <c r="F6933" s="204"/>
      <c r="G6933" s="204"/>
    </row>
    <row r="6934" spans="2:7" x14ac:dyDescent="0.2">
      <c r="B6934" s="1"/>
      <c r="C6934" s="304"/>
      <c r="D6934" s="1"/>
      <c r="E6934" s="204"/>
      <c r="F6934" s="204"/>
      <c r="G6934" s="204"/>
    </row>
    <row r="6935" spans="2:7" x14ac:dyDescent="0.2">
      <c r="B6935" s="1"/>
      <c r="C6935" s="304"/>
      <c r="D6935" s="1"/>
      <c r="E6935" s="204"/>
      <c r="F6935" s="204"/>
      <c r="G6935" s="204"/>
    </row>
    <row r="6936" spans="2:7" x14ac:dyDescent="0.2">
      <c r="B6936" s="1"/>
      <c r="C6936" s="304"/>
      <c r="D6936" s="1"/>
      <c r="E6936" s="204"/>
      <c r="F6936" s="204"/>
      <c r="G6936" s="204"/>
    </row>
    <row r="6937" spans="2:7" x14ac:dyDescent="0.2">
      <c r="B6937" s="1"/>
      <c r="C6937" s="304"/>
      <c r="D6937" s="1"/>
      <c r="E6937" s="204"/>
      <c r="F6937" s="204"/>
      <c r="G6937" s="204"/>
    </row>
    <row r="6938" spans="2:7" x14ac:dyDescent="0.2">
      <c r="B6938" s="1"/>
      <c r="C6938" s="304"/>
      <c r="D6938" s="1"/>
      <c r="E6938" s="204"/>
      <c r="F6938" s="204"/>
      <c r="G6938" s="204"/>
    </row>
    <row r="6939" spans="2:7" x14ac:dyDescent="0.2">
      <c r="B6939" s="1"/>
      <c r="C6939" s="304"/>
      <c r="D6939" s="1"/>
      <c r="E6939" s="204"/>
      <c r="F6939" s="204"/>
      <c r="G6939" s="204"/>
    </row>
    <row r="6940" spans="2:7" x14ac:dyDescent="0.2">
      <c r="B6940" s="1"/>
      <c r="C6940" s="304"/>
      <c r="D6940" s="1"/>
      <c r="E6940" s="204"/>
      <c r="F6940" s="204"/>
      <c r="G6940" s="204"/>
    </row>
    <row r="6941" spans="2:7" x14ac:dyDescent="0.2">
      <c r="B6941" s="1"/>
      <c r="C6941" s="304"/>
      <c r="D6941" s="1"/>
      <c r="E6941" s="204"/>
      <c r="F6941" s="204"/>
      <c r="G6941" s="204"/>
    </row>
    <row r="6942" spans="2:7" x14ac:dyDescent="0.2">
      <c r="B6942" s="1"/>
      <c r="C6942" s="304"/>
      <c r="D6942" s="1"/>
      <c r="E6942" s="204"/>
      <c r="F6942" s="204"/>
      <c r="G6942" s="204"/>
    </row>
    <row r="6943" spans="2:7" x14ac:dyDescent="0.2">
      <c r="B6943" s="1"/>
      <c r="C6943" s="304"/>
      <c r="D6943" s="1"/>
      <c r="E6943" s="204"/>
      <c r="F6943" s="204"/>
      <c r="G6943" s="204"/>
    </row>
    <row r="6944" spans="2:7" x14ac:dyDescent="0.2">
      <c r="B6944" s="1"/>
      <c r="C6944" s="304"/>
      <c r="D6944" s="1"/>
      <c r="E6944" s="204"/>
      <c r="F6944" s="204"/>
      <c r="G6944" s="204"/>
    </row>
    <row r="6945" spans="2:7" x14ac:dyDescent="0.2">
      <c r="B6945" s="1"/>
      <c r="C6945" s="304"/>
      <c r="D6945" s="1"/>
      <c r="E6945" s="204"/>
      <c r="F6945" s="204"/>
      <c r="G6945" s="204"/>
    </row>
    <row r="6946" spans="2:7" x14ac:dyDescent="0.2">
      <c r="B6946" s="1"/>
      <c r="C6946" s="304"/>
      <c r="D6946" s="1"/>
      <c r="E6946" s="204"/>
      <c r="F6946" s="204"/>
      <c r="G6946" s="204"/>
    </row>
    <row r="6947" spans="2:7" x14ac:dyDescent="0.2">
      <c r="B6947" s="1"/>
      <c r="C6947" s="304"/>
      <c r="D6947" s="1"/>
      <c r="E6947" s="204"/>
      <c r="F6947" s="204"/>
      <c r="G6947" s="204"/>
    </row>
    <row r="6948" spans="2:7" x14ac:dyDescent="0.2">
      <c r="B6948" s="1"/>
      <c r="C6948" s="304"/>
      <c r="D6948" s="1"/>
      <c r="E6948" s="204"/>
      <c r="F6948" s="204"/>
      <c r="G6948" s="204"/>
    </row>
    <row r="6949" spans="2:7" x14ac:dyDescent="0.2">
      <c r="B6949" s="1"/>
      <c r="C6949" s="304"/>
      <c r="D6949" s="1"/>
      <c r="E6949" s="204"/>
      <c r="F6949" s="204"/>
      <c r="G6949" s="204"/>
    </row>
    <row r="6950" spans="2:7" x14ac:dyDescent="0.2">
      <c r="B6950" s="1"/>
      <c r="C6950" s="304"/>
      <c r="D6950" s="1"/>
      <c r="E6950" s="204"/>
      <c r="F6950" s="204"/>
      <c r="G6950" s="204"/>
    </row>
    <row r="6951" spans="2:7" x14ac:dyDescent="0.2">
      <c r="B6951" s="1"/>
      <c r="C6951" s="304"/>
      <c r="D6951" s="1"/>
      <c r="E6951" s="204"/>
      <c r="F6951" s="204"/>
      <c r="G6951" s="204"/>
    </row>
    <row r="6952" spans="2:7" x14ac:dyDescent="0.2">
      <c r="B6952" s="1"/>
      <c r="C6952" s="304"/>
      <c r="D6952" s="1"/>
      <c r="E6952" s="204"/>
      <c r="F6952" s="204"/>
      <c r="G6952" s="204"/>
    </row>
    <row r="6953" spans="2:7" x14ac:dyDescent="0.2">
      <c r="B6953" s="1"/>
      <c r="C6953" s="304"/>
      <c r="D6953" s="1"/>
      <c r="E6953" s="204"/>
      <c r="F6953" s="204"/>
      <c r="G6953" s="204"/>
    </row>
    <row r="6954" spans="2:7" x14ac:dyDescent="0.2">
      <c r="B6954" s="1"/>
      <c r="C6954" s="304"/>
      <c r="D6954" s="1"/>
      <c r="E6954" s="204"/>
      <c r="F6954" s="204"/>
      <c r="G6954" s="204"/>
    </row>
    <row r="6955" spans="2:7" x14ac:dyDescent="0.2">
      <c r="B6955" s="1"/>
      <c r="C6955" s="304"/>
      <c r="D6955" s="1"/>
      <c r="E6955" s="204"/>
      <c r="F6955" s="204"/>
      <c r="G6955" s="204"/>
    </row>
    <row r="6956" spans="2:7" x14ac:dyDescent="0.2">
      <c r="B6956" s="1"/>
      <c r="C6956" s="304"/>
      <c r="D6956" s="1"/>
      <c r="E6956" s="204"/>
      <c r="F6956" s="204"/>
      <c r="G6956" s="204"/>
    </row>
    <row r="6957" spans="2:7" x14ac:dyDescent="0.2">
      <c r="B6957" s="1"/>
      <c r="C6957" s="304"/>
      <c r="D6957" s="1"/>
      <c r="E6957" s="204"/>
      <c r="F6957" s="204"/>
      <c r="G6957" s="204"/>
    </row>
    <row r="6958" spans="2:7" x14ac:dyDescent="0.2">
      <c r="B6958" s="1"/>
      <c r="C6958" s="304"/>
      <c r="D6958" s="1"/>
      <c r="E6958" s="204"/>
      <c r="F6958" s="204"/>
      <c r="G6958" s="204"/>
    </row>
    <row r="6959" spans="2:7" x14ac:dyDescent="0.2">
      <c r="B6959" s="1"/>
      <c r="C6959" s="304"/>
      <c r="D6959" s="1"/>
      <c r="E6959" s="204"/>
      <c r="F6959" s="204"/>
      <c r="G6959" s="204"/>
    </row>
    <row r="6960" spans="2:7" x14ac:dyDescent="0.2">
      <c r="B6960" s="1"/>
      <c r="C6960" s="304"/>
      <c r="D6960" s="1"/>
      <c r="E6960" s="204"/>
      <c r="F6960" s="204"/>
      <c r="G6960" s="204"/>
    </row>
    <row r="6961" spans="2:7" x14ac:dyDescent="0.2">
      <c r="B6961" s="1"/>
      <c r="C6961" s="304"/>
      <c r="D6961" s="1"/>
      <c r="E6961" s="204"/>
      <c r="F6961" s="204"/>
      <c r="G6961" s="204"/>
    </row>
    <row r="6962" spans="2:7" x14ac:dyDescent="0.2">
      <c r="B6962" s="1"/>
      <c r="C6962" s="304"/>
      <c r="D6962" s="1"/>
      <c r="E6962" s="204"/>
      <c r="F6962" s="204"/>
      <c r="G6962" s="204"/>
    </row>
    <row r="6963" spans="2:7" x14ac:dyDescent="0.2">
      <c r="B6963" s="1"/>
      <c r="C6963" s="304"/>
      <c r="D6963" s="1"/>
      <c r="E6963" s="204"/>
      <c r="F6963" s="204"/>
      <c r="G6963" s="204"/>
    </row>
    <row r="6964" spans="2:7" x14ac:dyDescent="0.2">
      <c r="B6964" s="1"/>
      <c r="C6964" s="304"/>
      <c r="D6964" s="1"/>
      <c r="E6964" s="204"/>
      <c r="F6964" s="204"/>
      <c r="G6964" s="204"/>
    </row>
    <row r="6965" spans="2:7" x14ac:dyDescent="0.2">
      <c r="B6965" s="1"/>
      <c r="C6965" s="304"/>
      <c r="D6965" s="1"/>
      <c r="E6965" s="204"/>
      <c r="F6965" s="204"/>
      <c r="G6965" s="204"/>
    </row>
    <row r="6966" spans="2:7" x14ac:dyDescent="0.2">
      <c r="B6966" s="1"/>
      <c r="C6966" s="304"/>
      <c r="D6966" s="1"/>
      <c r="E6966" s="204"/>
      <c r="F6966" s="204"/>
      <c r="G6966" s="204"/>
    </row>
    <row r="6967" spans="2:7" x14ac:dyDescent="0.2">
      <c r="B6967" s="1"/>
      <c r="C6967" s="304"/>
      <c r="D6967" s="1"/>
      <c r="E6967" s="204"/>
      <c r="F6967" s="204"/>
      <c r="G6967" s="204"/>
    </row>
    <row r="6968" spans="2:7" x14ac:dyDescent="0.2">
      <c r="B6968" s="1"/>
      <c r="C6968" s="304"/>
      <c r="D6968" s="1"/>
      <c r="E6968" s="204"/>
      <c r="F6968" s="204"/>
      <c r="G6968" s="204"/>
    </row>
    <row r="6969" spans="2:7" x14ac:dyDescent="0.2">
      <c r="B6969" s="1"/>
      <c r="C6969" s="304"/>
      <c r="D6969" s="1"/>
      <c r="E6969" s="204"/>
      <c r="F6969" s="204"/>
      <c r="G6969" s="204"/>
    </row>
    <row r="6970" spans="2:7" x14ac:dyDescent="0.2">
      <c r="B6970" s="1"/>
      <c r="C6970" s="304"/>
      <c r="D6970" s="1"/>
      <c r="E6970" s="204"/>
      <c r="F6970" s="204"/>
      <c r="G6970" s="204"/>
    </row>
    <row r="6971" spans="2:7" x14ac:dyDescent="0.2">
      <c r="B6971" s="1"/>
      <c r="C6971" s="304"/>
      <c r="D6971" s="1"/>
      <c r="E6971" s="204"/>
      <c r="F6971" s="204"/>
      <c r="G6971" s="204"/>
    </row>
    <row r="6972" spans="2:7" x14ac:dyDescent="0.2">
      <c r="B6972" s="1"/>
      <c r="C6972" s="304"/>
      <c r="D6972" s="1"/>
      <c r="E6972" s="204"/>
      <c r="F6972" s="204"/>
      <c r="G6972" s="204"/>
    </row>
    <row r="6973" spans="2:7" x14ac:dyDescent="0.2">
      <c r="B6973" s="1"/>
      <c r="C6973" s="304"/>
      <c r="D6973" s="1"/>
      <c r="E6973" s="204"/>
      <c r="F6973" s="204"/>
      <c r="G6973" s="204"/>
    </row>
    <row r="6974" spans="2:7" x14ac:dyDescent="0.2">
      <c r="B6974" s="1"/>
      <c r="C6974" s="304"/>
      <c r="D6974" s="1"/>
      <c r="E6974" s="204"/>
      <c r="F6974" s="204"/>
      <c r="G6974" s="204"/>
    </row>
    <row r="6975" spans="2:7" x14ac:dyDescent="0.2">
      <c r="B6975" s="1"/>
      <c r="C6975" s="304"/>
      <c r="D6975" s="1"/>
      <c r="E6975" s="204"/>
      <c r="F6975" s="204"/>
      <c r="G6975" s="204"/>
    </row>
    <row r="6976" spans="2:7" x14ac:dyDescent="0.2">
      <c r="B6976" s="1"/>
      <c r="C6976" s="304"/>
      <c r="D6976" s="1"/>
      <c r="E6976" s="204"/>
      <c r="F6976" s="204"/>
      <c r="G6976" s="204"/>
    </row>
    <row r="6977" spans="2:7" x14ac:dyDescent="0.2">
      <c r="B6977" s="1"/>
      <c r="C6977" s="304"/>
      <c r="D6977" s="1"/>
      <c r="E6977" s="204"/>
      <c r="F6977" s="204"/>
      <c r="G6977" s="204"/>
    </row>
    <row r="6978" spans="2:7" x14ac:dyDescent="0.2">
      <c r="B6978" s="1"/>
      <c r="C6978" s="304"/>
      <c r="D6978" s="1"/>
      <c r="E6978" s="204"/>
      <c r="F6978" s="204"/>
      <c r="G6978" s="204"/>
    </row>
    <row r="6979" spans="2:7" x14ac:dyDescent="0.2">
      <c r="B6979" s="1"/>
      <c r="C6979" s="304"/>
      <c r="D6979" s="1"/>
      <c r="E6979" s="204"/>
      <c r="F6979" s="204"/>
      <c r="G6979" s="204"/>
    </row>
    <row r="6980" spans="2:7" x14ac:dyDescent="0.2">
      <c r="B6980" s="1"/>
      <c r="C6980" s="304"/>
      <c r="D6980" s="1"/>
      <c r="E6980" s="204"/>
      <c r="F6980" s="204"/>
      <c r="G6980" s="204"/>
    </row>
    <row r="6981" spans="2:7" x14ac:dyDescent="0.2">
      <c r="B6981" s="1"/>
      <c r="C6981" s="304"/>
      <c r="D6981" s="1"/>
      <c r="E6981" s="204"/>
      <c r="F6981" s="204"/>
      <c r="G6981" s="204"/>
    </row>
    <row r="6982" spans="2:7" x14ac:dyDescent="0.2">
      <c r="B6982" s="1"/>
      <c r="C6982" s="304"/>
      <c r="D6982" s="1"/>
      <c r="E6982" s="204"/>
      <c r="F6982" s="204"/>
      <c r="G6982" s="204"/>
    </row>
    <row r="6983" spans="2:7" x14ac:dyDescent="0.2">
      <c r="B6983" s="1"/>
      <c r="C6983" s="304"/>
      <c r="D6983" s="1"/>
      <c r="E6983" s="204"/>
      <c r="F6983" s="204"/>
      <c r="G6983" s="204"/>
    </row>
    <row r="6984" spans="2:7" x14ac:dyDescent="0.2">
      <c r="B6984" s="1"/>
      <c r="C6984" s="304"/>
      <c r="D6984" s="1"/>
      <c r="E6984" s="204"/>
      <c r="F6984" s="204"/>
      <c r="G6984" s="204"/>
    </row>
    <row r="6985" spans="2:7" x14ac:dyDescent="0.2">
      <c r="B6985" s="1"/>
      <c r="C6985" s="304"/>
      <c r="D6985" s="1"/>
      <c r="E6985" s="204"/>
      <c r="F6985" s="204"/>
      <c r="G6985" s="204"/>
    </row>
    <row r="6986" spans="2:7" x14ac:dyDescent="0.2">
      <c r="B6986" s="1"/>
      <c r="C6986" s="304"/>
      <c r="D6986" s="1"/>
      <c r="E6986" s="204"/>
      <c r="F6986" s="204"/>
      <c r="G6986" s="204"/>
    </row>
    <row r="6987" spans="2:7" x14ac:dyDescent="0.2">
      <c r="B6987" s="1"/>
      <c r="C6987" s="304"/>
      <c r="D6987" s="1"/>
      <c r="E6987" s="204"/>
      <c r="F6987" s="204"/>
      <c r="G6987" s="204"/>
    </row>
    <row r="6988" spans="2:7" x14ac:dyDescent="0.2">
      <c r="B6988" s="1"/>
      <c r="C6988" s="304"/>
      <c r="D6988" s="1"/>
      <c r="E6988" s="204"/>
      <c r="F6988" s="204"/>
      <c r="G6988" s="204"/>
    </row>
    <row r="6989" spans="2:7" x14ac:dyDescent="0.2">
      <c r="B6989" s="1"/>
      <c r="C6989" s="304"/>
      <c r="D6989" s="1"/>
      <c r="E6989" s="204"/>
      <c r="F6989" s="204"/>
      <c r="G6989" s="204"/>
    </row>
    <row r="6990" spans="2:7" x14ac:dyDescent="0.2">
      <c r="B6990" s="1"/>
      <c r="C6990" s="304"/>
      <c r="D6990" s="1"/>
      <c r="E6990" s="204"/>
      <c r="F6990" s="204"/>
      <c r="G6990" s="204"/>
    </row>
    <row r="6991" spans="2:7" x14ac:dyDescent="0.2">
      <c r="B6991" s="1"/>
      <c r="C6991" s="304"/>
      <c r="D6991" s="1"/>
      <c r="E6991" s="204"/>
      <c r="F6991" s="204"/>
      <c r="G6991" s="204"/>
    </row>
    <row r="6992" spans="2:7" x14ac:dyDescent="0.2">
      <c r="B6992" s="1"/>
      <c r="C6992" s="304"/>
      <c r="D6992" s="1"/>
      <c r="E6992" s="204"/>
      <c r="F6992" s="204"/>
      <c r="G6992" s="204"/>
    </row>
    <row r="6993" spans="2:7" x14ac:dyDescent="0.2">
      <c r="B6993" s="1"/>
      <c r="C6993" s="304"/>
      <c r="D6993" s="1"/>
      <c r="E6993" s="204"/>
      <c r="F6993" s="204"/>
      <c r="G6993" s="204"/>
    </row>
    <row r="6994" spans="2:7" x14ac:dyDescent="0.2">
      <c r="B6994" s="1"/>
      <c r="C6994" s="304"/>
      <c r="D6994" s="1"/>
      <c r="E6994" s="204"/>
      <c r="F6994" s="204"/>
      <c r="G6994" s="204"/>
    </row>
    <row r="6995" spans="2:7" x14ac:dyDescent="0.2">
      <c r="B6995" s="1"/>
      <c r="C6995" s="304"/>
      <c r="D6995" s="1"/>
      <c r="E6995" s="204"/>
      <c r="F6995" s="204"/>
      <c r="G6995" s="204"/>
    </row>
    <row r="6996" spans="2:7" x14ac:dyDescent="0.2">
      <c r="B6996" s="1"/>
      <c r="C6996" s="304"/>
      <c r="D6996" s="1"/>
      <c r="E6996" s="204"/>
      <c r="F6996" s="204"/>
      <c r="G6996" s="204"/>
    </row>
    <row r="6997" spans="2:7" x14ac:dyDescent="0.2">
      <c r="B6997" s="1"/>
      <c r="C6997" s="304"/>
      <c r="D6997" s="1"/>
      <c r="E6997" s="204"/>
      <c r="F6997" s="204"/>
      <c r="G6997" s="204"/>
    </row>
    <row r="6998" spans="2:7" x14ac:dyDescent="0.2">
      <c r="B6998" s="1"/>
      <c r="C6998" s="304"/>
      <c r="D6998" s="1"/>
      <c r="E6998" s="204"/>
      <c r="F6998" s="204"/>
      <c r="G6998" s="204"/>
    </row>
    <row r="6999" spans="2:7" x14ac:dyDescent="0.2">
      <c r="B6999" s="1"/>
      <c r="C6999" s="304"/>
      <c r="D6999" s="1"/>
      <c r="E6999" s="204"/>
      <c r="F6999" s="204"/>
      <c r="G6999" s="204"/>
    </row>
    <row r="7000" spans="2:7" x14ac:dyDescent="0.2">
      <c r="B7000" s="1"/>
      <c r="C7000" s="304"/>
      <c r="D7000" s="1"/>
      <c r="E7000" s="204"/>
      <c r="F7000" s="204"/>
      <c r="G7000" s="204"/>
    </row>
    <row r="7001" spans="2:7" x14ac:dyDescent="0.2">
      <c r="B7001" s="1"/>
      <c r="C7001" s="304"/>
      <c r="D7001" s="1"/>
      <c r="E7001" s="204"/>
      <c r="F7001" s="204"/>
      <c r="G7001" s="204"/>
    </row>
    <row r="7002" spans="2:7" x14ac:dyDescent="0.2">
      <c r="B7002" s="1"/>
      <c r="C7002" s="304"/>
      <c r="D7002" s="1"/>
      <c r="E7002" s="204"/>
      <c r="F7002" s="204"/>
      <c r="G7002" s="204"/>
    </row>
    <row r="7003" spans="2:7" x14ac:dyDescent="0.2">
      <c r="B7003" s="1"/>
      <c r="C7003" s="304"/>
      <c r="D7003" s="1"/>
      <c r="E7003" s="204"/>
      <c r="F7003" s="204"/>
      <c r="G7003" s="204"/>
    </row>
    <row r="7004" spans="2:7" x14ac:dyDescent="0.2">
      <c r="B7004" s="1"/>
      <c r="C7004" s="304"/>
      <c r="D7004" s="1"/>
      <c r="E7004" s="204"/>
      <c r="F7004" s="204"/>
      <c r="G7004" s="204"/>
    </row>
    <row r="7005" spans="2:7" x14ac:dyDescent="0.2">
      <c r="B7005" s="1"/>
      <c r="C7005" s="304"/>
      <c r="D7005" s="1"/>
      <c r="E7005" s="204"/>
      <c r="F7005" s="204"/>
      <c r="G7005" s="204"/>
    </row>
    <row r="7006" spans="2:7" x14ac:dyDescent="0.2">
      <c r="B7006" s="1"/>
      <c r="C7006" s="304"/>
      <c r="D7006" s="1"/>
      <c r="E7006" s="204"/>
      <c r="F7006" s="204"/>
      <c r="G7006" s="204"/>
    </row>
    <row r="7007" spans="2:7" x14ac:dyDescent="0.2">
      <c r="B7007" s="1"/>
      <c r="C7007" s="304"/>
      <c r="D7007" s="1"/>
      <c r="E7007" s="204"/>
      <c r="F7007" s="204"/>
      <c r="G7007" s="204"/>
    </row>
    <row r="7008" spans="2:7" x14ac:dyDescent="0.2">
      <c r="B7008" s="1"/>
      <c r="C7008" s="304"/>
      <c r="D7008" s="1"/>
      <c r="E7008" s="204"/>
      <c r="F7008" s="204"/>
      <c r="G7008" s="204"/>
    </row>
    <row r="7009" spans="2:7" x14ac:dyDescent="0.2">
      <c r="B7009" s="1"/>
      <c r="C7009" s="304"/>
      <c r="D7009" s="1"/>
      <c r="E7009" s="204"/>
      <c r="F7009" s="204"/>
      <c r="G7009" s="204"/>
    </row>
    <row r="7010" spans="2:7" x14ac:dyDescent="0.2">
      <c r="B7010" s="1"/>
      <c r="C7010" s="304"/>
      <c r="D7010" s="1"/>
      <c r="E7010" s="204"/>
      <c r="F7010" s="204"/>
      <c r="G7010" s="204"/>
    </row>
    <row r="7011" spans="2:7" x14ac:dyDescent="0.2">
      <c r="B7011" s="1"/>
      <c r="C7011" s="304"/>
      <c r="D7011" s="1"/>
      <c r="E7011" s="204"/>
      <c r="F7011" s="204"/>
      <c r="G7011" s="204"/>
    </row>
    <row r="7012" spans="2:7" x14ac:dyDescent="0.2">
      <c r="B7012" s="1"/>
      <c r="C7012" s="304"/>
      <c r="D7012" s="1"/>
      <c r="E7012" s="204"/>
      <c r="F7012" s="204"/>
      <c r="G7012" s="204"/>
    </row>
    <row r="7013" spans="2:7" x14ac:dyDescent="0.2">
      <c r="B7013" s="1"/>
      <c r="C7013" s="304"/>
      <c r="D7013" s="1"/>
      <c r="E7013" s="204"/>
      <c r="F7013" s="204"/>
      <c r="G7013" s="204"/>
    </row>
    <row r="7014" spans="2:7" x14ac:dyDescent="0.2">
      <c r="B7014" s="1"/>
      <c r="C7014" s="304"/>
      <c r="D7014" s="1"/>
      <c r="E7014" s="204"/>
      <c r="F7014" s="204"/>
      <c r="G7014" s="204"/>
    </row>
    <row r="7015" spans="2:7" x14ac:dyDescent="0.2">
      <c r="B7015" s="1"/>
      <c r="C7015" s="304"/>
      <c r="D7015" s="1"/>
      <c r="E7015" s="204"/>
      <c r="F7015" s="204"/>
      <c r="G7015" s="204"/>
    </row>
    <row r="7016" spans="2:7" x14ac:dyDescent="0.2">
      <c r="B7016" s="1"/>
      <c r="C7016" s="304"/>
      <c r="D7016" s="1"/>
      <c r="E7016" s="204"/>
      <c r="F7016" s="204"/>
      <c r="G7016" s="204"/>
    </row>
    <row r="7017" spans="2:7" x14ac:dyDescent="0.2">
      <c r="B7017" s="1"/>
      <c r="C7017" s="304"/>
      <c r="D7017" s="1"/>
      <c r="E7017" s="204"/>
      <c r="F7017" s="204"/>
      <c r="G7017" s="204"/>
    </row>
    <row r="7018" spans="2:7" x14ac:dyDescent="0.2">
      <c r="B7018" s="1"/>
      <c r="C7018" s="304"/>
      <c r="D7018" s="1"/>
      <c r="E7018" s="204"/>
      <c r="F7018" s="204"/>
      <c r="G7018" s="204"/>
    </row>
    <row r="7019" spans="2:7" x14ac:dyDescent="0.2">
      <c r="B7019" s="1"/>
      <c r="C7019" s="304"/>
      <c r="D7019" s="1"/>
      <c r="E7019" s="204"/>
      <c r="F7019" s="204"/>
      <c r="G7019" s="204"/>
    </row>
    <row r="7020" spans="2:7" x14ac:dyDescent="0.2">
      <c r="B7020" s="1"/>
      <c r="C7020" s="304"/>
      <c r="D7020" s="1"/>
      <c r="E7020" s="204"/>
      <c r="F7020" s="204"/>
      <c r="G7020" s="204"/>
    </row>
    <row r="7021" spans="2:7" x14ac:dyDescent="0.2">
      <c r="B7021" s="1"/>
      <c r="C7021" s="304"/>
      <c r="D7021" s="1"/>
      <c r="E7021" s="204"/>
      <c r="F7021" s="204"/>
      <c r="G7021" s="204"/>
    </row>
    <row r="7022" spans="2:7" x14ac:dyDescent="0.2">
      <c r="B7022" s="1"/>
      <c r="C7022" s="304"/>
      <c r="D7022" s="1"/>
      <c r="E7022" s="204"/>
      <c r="F7022" s="204"/>
      <c r="G7022" s="204"/>
    </row>
    <row r="7023" spans="2:7" x14ac:dyDescent="0.2">
      <c r="B7023" s="1"/>
      <c r="C7023" s="304"/>
      <c r="D7023" s="1"/>
      <c r="E7023" s="204"/>
      <c r="F7023" s="204"/>
      <c r="G7023" s="204"/>
    </row>
    <row r="7024" spans="2:7" x14ac:dyDescent="0.2">
      <c r="B7024" s="1"/>
      <c r="C7024" s="304"/>
      <c r="D7024" s="1"/>
      <c r="E7024" s="204"/>
      <c r="F7024" s="204"/>
      <c r="G7024" s="204"/>
    </row>
    <row r="7025" spans="2:7" x14ac:dyDescent="0.2">
      <c r="B7025" s="1"/>
      <c r="C7025" s="304"/>
      <c r="D7025" s="1"/>
      <c r="E7025" s="204"/>
      <c r="F7025" s="204"/>
      <c r="G7025" s="204"/>
    </row>
    <row r="7026" spans="2:7" x14ac:dyDescent="0.2">
      <c r="B7026" s="1"/>
      <c r="C7026" s="304"/>
      <c r="D7026" s="1"/>
      <c r="E7026" s="204"/>
      <c r="F7026" s="204"/>
      <c r="G7026" s="204"/>
    </row>
    <row r="7027" spans="2:7" x14ac:dyDescent="0.2">
      <c r="B7027" s="1"/>
      <c r="C7027" s="304"/>
      <c r="D7027" s="1"/>
      <c r="E7027" s="204"/>
      <c r="F7027" s="204"/>
      <c r="G7027" s="204"/>
    </row>
    <row r="7028" spans="2:7" x14ac:dyDescent="0.2">
      <c r="B7028" s="1"/>
      <c r="C7028" s="304"/>
      <c r="D7028" s="1"/>
      <c r="E7028" s="204"/>
      <c r="F7028" s="204"/>
      <c r="G7028" s="204"/>
    </row>
    <row r="7029" spans="2:7" x14ac:dyDescent="0.2">
      <c r="B7029" s="1"/>
      <c r="C7029" s="304"/>
      <c r="D7029" s="1"/>
      <c r="E7029" s="204"/>
      <c r="F7029" s="204"/>
      <c r="G7029" s="204"/>
    </row>
    <row r="7030" spans="2:7" x14ac:dyDescent="0.2">
      <c r="B7030" s="1"/>
      <c r="C7030" s="304"/>
      <c r="D7030" s="1"/>
      <c r="E7030" s="204"/>
      <c r="F7030" s="204"/>
      <c r="G7030" s="204"/>
    </row>
    <row r="7031" spans="2:7" x14ac:dyDescent="0.2">
      <c r="B7031" s="1"/>
      <c r="C7031" s="304"/>
      <c r="D7031" s="1"/>
      <c r="E7031" s="204"/>
      <c r="F7031" s="204"/>
      <c r="G7031" s="204"/>
    </row>
    <row r="7032" spans="2:7" x14ac:dyDescent="0.2">
      <c r="B7032" s="1"/>
      <c r="C7032" s="304"/>
      <c r="D7032" s="1"/>
      <c r="E7032" s="204"/>
      <c r="F7032" s="204"/>
      <c r="G7032" s="204"/>
    </row>
    <row r="7033" spans="2:7" x14ac:dyDescent="0.2">
      <c r="B7033" s="1"/>
      <c r="C7033" s="304"/>
      <c r="D7033" s="1"/>
      <c r="E7033" s="204"/>
      <c r="F7033" s="204"/>
      <c r="G7033" s="204"/>
    </row>
    <row r="7034" spans="2:7" x14ac:dyDescent="0.2">
      <c r="B7034" s="1"/>
      <c r="C7034" s="304"/>
      <c r="D7034" s="1"/>
      <c r="E7034" s="204"/>
      <c r="F7034" s="204"/>
      <c r="G7034" s="204"/>
    </row>
    <row r="7035" spans="2:7" x14ac:dyDescent="0.2">
      <c r="B7035" s="1"/>
      <c r="C7035" s="304"/>
      <c r="D7035" s="1"/>
      <c r="E7035" s="204"/>
      <c r="F7035" s="204"/>
      <c r="G7035" s="204"/>
    </row>
    <row r="7036" spans="2:7" x14ac:dyDescent="0.2">
      <c r="B7036" s="1"/>
      <c r="C7036" s="304"/>
      <c r="D7036" s="1"/>
      <c r="E7036" s="204"/>
      <c r="F7036" s="204"/>
      <c r="G7036" s="204"/>
    </row>
    <row r="7037" spans="2:7" x14ac:dyDescent="0.2">
      <c r="B7037" s="1"/>
      <c r="C7037" s="304"/>
      <c r="D7037" s="1"/>
      <c r="E7037" s="204"/>
      <c r="F7037" s="204"/>
      <c r="G7037" s="204"/>
    </row>
    <row r="7038" spans="2:7" x14ac:dyDescent="0.2">
      <c r="B7038" s="1"/>
      <c r="C7038" s="304"/>
      <c r="D7038" s="1"/>
      <c r="E7038" s="204"/>
      <c r="F7038" s="204"/>
      <c r="G7038" s="204"/>
    </row>
    <row r="7039" spans="2:7" x14ac:dyDescent="0.2">
      <c r="B7039" s="1"/>
      <c r="C7039" s="304"/>
      <c r="D7039" s="1"/>
      <c r="E7039" s="204"/>
      <c r="F7039" s="204"/>
      <c r="G7039" s="204"/>
    </row>
    <row r="7040" spans="2:7" x14ac:dyDescent="0.2">
      <c r="B7040" s="1"/>
      <c r="C7040" s="304"/>
      <c r="D7040" s="1"/>
      <c r="E7040" s="204"/>
      <c r="F7040" s="204"/>
      <c r="G7040" s="204"/>
    </row>
    <row r="7041" spans="2:7" x14ac:dyDescent="0.2">
      <c r="B7041" s="1"/>
      <c r="C7041" s="304"/>
      <c r="D7041" s="1"/>
      <c r="E7041" s="204"/>
      <c r="F7041" s="204"/>
      <c r="G7041" s="204"/>
    </row>
    <row r="7042" spans="2:7" x14ac:dyDescent="0.2">
      <c r="B7042" s="1"/>
      <c r="C7042" s="304"/>
      <c r="D7042" s="1"/>
      <c r="E7042" s="204"/>
      <c r="F7042" s="204"/>
      <c r="G7042" s="204"/>
    </row>
    <row r="7043" spans="2:7" x14ac:dyDescent="0.2">
      <c r="B7043" s="1"/>
      <c r="C7043" s="304"/>
      <c r="D7043" s="1"/>
      <c r="E7043" s="204"/>
      <c r="F7043" s="204"/>
      <c r="G7043" s="204"/>
    </row>
    <row r="7044" spans="2:7" x14ac:dyDescent="0.2">
      <c r="B7044" s="1"/>
      <c r="C7044" s="304"/>
      <c r="D7044" s="1"/>
      <c r="E7044" s="204"/>
      <c r="F7044" s="204"/>
      <c r="G7044" s="204"/>
    </row>
    <row r="7045" spans="2:7" x14ac:dyDescent="0.2">
      <c r="B7045" s="1"/>
      <c r="C7045" s="304"/>
      <c r="D7045" s="1"/>
      <c r="E7045" s="204"/>
      <c r="F7045" s="204"/>
      <c r="G7045" s="204"/>
    </row>
    <row r="7046" spans="2:7" x14ac:dyDescent="0.2">
      <c r="B7046" s="1"/>
      <c r="C7046" s="304"/>
      <c r="D7046" s="1"/>
      <c r="E7046" s="204"/>
      <c r="F7046" s="204"/>
      <c r="G7046" s="204"/>
    </row>
    <row r="7047" spans="2:7" x14ac:dyDescent="0.2">
      <c r="B7047" s="1"/>
      <c r="C7047" s="304"/>
      <c r="D7047" s="1"/>
      <c r="E7047" s="204"/>
      <c r="F7047" s="204"/>
      <c r="G7047" s="204"/>
    </row>
    <row r="7048" spans="2:7" x14ac:dyDescent="0.2">
      <c r="B7048" s="1"/>
      <c r="C7048" s="304"/>
      <c r="D7048" s="1"/>
      <c r="E7048" s="204"/>
      <c r="F7048" s="204"/>
      <c r="G7048" s="204"/>
    </row>
    <row r="7049" spans="2:7" x14ac:dyDescent="0.2">
      <c r="B7049" s="1"/>
      <c r="C7049" s="304"/>
      <c r="D7049" s="1"/>
      <c r="E7049" s="204"/>
      <c r="F7049" s="204"/>
      <c r="G7049" s="204"/>
    </row>
    <row r="7050" spans="2:7" x14ac:dyDescent="0.2">
      <c r="B7050" s="1"/>
      <c r="C7050" s="304"/>
      <c r="D7050" s="1"/>
      <c r="E7050" s="204"/>
      <c r="F7050" s="204"/>
      <c r="G7050" s="204"/>
    </row>
    <row r="7051" spans="2:7" x14ac:dyDescent="0.2">
      <c r="B7051" s="1"/>
      <c r="C7051" s="304"/>
      <c r="D7051" s="1"/>
      <c r="E7051" s="204"/>
      <c r="F7051" s="204"/>
      <c r="G7051" s="204"/>
    </row>
    <row r="7052" spans="2:7" x14ac:dyDescent="0.2">
      <c r="B7052" s="1"/>
      <c r="C7052" s="304"/>
      <c r="D7052" s="1"/>
      <c r="E7052" s="204"/>
      <c r="F7052" s="204"/>
      <c r="G7052" s="204"/>
    </row>
    <row r="7053" spans="2:7" x14ac:dyDescent="0.2">
      <c r="B7053" s="1"/>
      <c r="C7053" s="304"/>
      <c r="D7053" s="1"/>
      <c r="E7053" s="204"/>
      <c r="F7053" s="204"/>
      <c r="G7053" s="204"/>
    </row>
    <row r="7054" spans="2:7" x14ac:dyDescent="0.2">
      <c r="B7054" s="1"/>
      <c r="C7054" s="304"/>
      <c r="D7054" s="1"/>
      <c r="E7054" s="204"/>
      <c r="F7054" s="204"/>
      <c r="G7054" s="204"/>
    </row>
    <row r="7055" spans="2:7" x14ac:dyDescent="0.2">
      <c r="B7055" s="1"/>
      <c r="C7055" s="304"/>
      <c r="D7055" s="1"/>
      <c r="E7055" s="204"/>
      <c r="F7055" s="204"/>
      <c r="G7055" s="204"/>
    </row>
    <row r="7056" spans="2:7" x14ac:dyDescent="0.2">
      <c r="B7056" s="1"/>
      <c r="C7056" s="304"/>
      <c r="D7056" s="1"/>
      <c r="E7056" s="204"/>
      <c r="F7056" s="204"/>
      <c r="G7056" s="204"/>
    </row>
    <row r="7057" spans="2:7" x14ac:dyDescent="0.2">
      <c r="B7057" s="1"/>
      <c r="C7057" s="304"/>
      <c r="D7057" s="1"/>
      <c r="E7057" s="204"/>
      <c r="F7057" s="204"/>
      <c r="G7057" s="204"/>
    </row>
    <row r="7058" spans="2:7" x14ac:dyDescent="0.2">
      <c r="B7058" s="1"/>
      <c r="C7058" s="304"/>
      <c r="D7058" s="1"/>
      <c r="E7058" s="204"/>
      <c r="F7058" s="204"/>
      <c r="G7058" s="204"/>
    </row>
    <row r="7059" spans="2:7" x14ac:dyDescent="0.2">
      <c r="B7059" s="1"/>
      <c r="C7059" s="304"/>
      <c r="D7059" s="1"/>
      <c r="E7059" s="204"/>
      <c r="F7059" s="204"/>
      <c r="G7059" s="204"/>
    </row>
    <row r="7060" spans="2:7" x14ac:dyDescent="0.2">
      <c r="B7060" s="1"/>
      <c r="C7060" s="304"/>
      <c r="D7060" s="1"/>
      <c r="E7060" s="204"/>
      <c r="F7060" s="204"/>
      <c r="G7060" s="204"/>
    </row>
    <row r="7061" spans="2:7" x14ac:dyDescent="0.2">
      <c r="B7061" s="1"/>
      <c r="C7061" s="304"/>
      <c r="D7061" s="1"/>
      <c r="E7061" s="204"/>
      <c r="F7061" s="204"/>
      <c r="G7061" s="204"/>
    </row>
    <row r="7062" spans="2:7" x14ac:dyDescent="0.2">
      <c r="B7062" s="1"/>
      <c r="C7062" s="304"/>
      <c r="D7062" s="1"/>
      <c r="E7062" s="204"/>
      <c r="F7062" s="204"/>
      <c r="G7062" s="204"/>
    </row>
    <row r="7063" spans="2:7" x14ac:dyDescent="0.2">
      <c r="B7063" s="1"/>
      <c r="C7063" s="304"/>
      <c r="D7063" s="1"/>
      <c r="E7063" s="204"/>
      <c r="F7063" s="204"/>
      <c r="G7063" s="204"/>
    </row>
    <row r="7064" spans="2:7" x14ac:dyDescent="0.2">
      <c r="B7064" s="1"/>
      <c r="C7064" s="304"/>
      <c r="D7064" s="1"/>
      <c r="E7064" s="204"/>
      <c r="F7064" s="204"/>
      <c r="G7064" s="204"/>
    </row>
    <row r="7065" spans="2:7" x14ac:dyDescent="0.2">
      <c r="B7065" s="1"/>
      <c r="C7065" s="304"/>
      <c r="D7065" s="1"/>
      <c r="E7065" s="204"/>
      <c r="F7065" s="204"/>
      <c r="G7065" s="204"/>
    </row>
    <row r="7066" spans="2:7" x14ac:dyDescent="0.2">
      <c r="B7066" s="1"/>
      <c r="C7066" s="304"/>
      <c r="D7066" s="1"/>
      <c r="E7066" s="204"/>
      <c r="F7066" s="204"/>
      <c r="G7066" s="204"/>
    </row>
    <row r="7067" spans="2:7" x14ac:dyDescent="0.2">
      <c r="B7067" s="1"/>
      <c r="C7067" s="304"/>
      <c r="D7067" s="1"/>
      <c r="E7067" s="204"/>
      <c r="F7067" s="204"/>
      <c r="G7067" s="204"/>
    </row>
    <row r="7068" spans="2:7" x14ac:dyDescent="0.2">
      <c r="B7068" s="1"/>
      <c r="C7068" s="304"/>
      <c r="D7068" s="1"/>
      <c r="E7068" s="204"/>
      <c r="F7068" s="204"/>
      <c r="G7068" s="204"/>
    </row>
    <row r="7069" spans="2:7" x14ac:dyDescent="0.2">
      <c r="B7069" s="1"/>
      <c r="C7069" s="304"/>
      <c r="D7069" s="1"/>
      <c r="E7069" s="204"/>
      <c r="F7069" s="204"/>
      <c r="G7069" s="204"/>
    </row>
    <row r="7070" spans="2:7" x14ac:dyDescent="0.2">
      <c r="B7070" s="1"/>
      <c r="C7070" s="304"/>
      <c r="D7070" s="1"/>
      <c r="E7070" s="204"/>
      <c r="F7070" s="204"/>
      <c r="G7070" s="204"/>
    </row>
    <row r="7071" spans="2:7" x14ac:dyDescent="0.2">
      <c r="B7071" s="1"/>
      <c r="C7071" s="304"/>
      <c r="D7071" s="1"/>
      <c r="E7071" s="204"/>
      <c r="F7071" s="204"/>
      <c r="G7071" s="204"/>
    </row>
    <row r="7072" spans="2:7" x14ac:dyDescent="0.2">
      <c r="B7072" s="1"/>
      <c r="C7072" s="304"/>
      <c r="D7072" s="1"/>
      <c r="E7072" s="204"/>
      <c r="F7072" s="204"/>
      <c r="G7072" s="204"/>
    </row>
    <row r="7073" spans="2:7" x14ac:dyDescent="0.2">
      <c r="B7073" s="1"/>
      <c r="C7073" s="304"/>
      <c r="D7073" s="1"/>
      <c r="E7073" s="204"/>
      <c r="F7073" s="204"/>
      <c r="G7073" s="204"/>
    </row>
    <row r="7074" spans="2:7" x14ac:dyDescent="0.2">
      <c r="B7074" s="1"/>
      <c r="C7074" s="304"/>
      <c r="D7074" s="1"/>
      <c r="E7074" s="204"/>
      <c r="F7074" s="204"/>
      <c r="G7074" s="204"/>
    </row>
    <row r="7075" spans="2:7" x14ac:dyDescent="0.2">
      <c r="B7075" s="1"/>
      <c r="C7075" s="304"/>
      <c r="D7075" s="1"/>
      <c r="E7075" s="204"/>
      <c r="F7075" s="204"/>
      <c r="G7075" s="204"/>
    </row>
    <row r="7076" spans="2:7" x14ac:dyDescent="0.2">
      <c r="B7076" s="1"/>
      <c r="C7076" s="304"/>
      <c r="D7076" s="1"/>
      <c r="E7076" s="204"/>
      <c r="F7076" s="204"/>
      <c r="G7076" s="204"/>
    </row>
    <row r="7077" spans="2:7" x14ac:dyDescent="0.2">
      <c r="B7077" s="1"/>
      <c r="C7077" s="304"/>
      <c r="D7077" s="1"/>
      <c r="E7077" s="204"/>
      <c r="F7077" s="204"/>
      <c r="G7077" s="204"/>
    </row>
    <row r="7078" spans="2:7" x14ac:dyDescent="0.2">
      <c r="B7078" s="1"/>
      <c r="C7078" s="304"/>
      <c r="D7078" s="1"/>
      <c r="E7078" s="204"/>
      <c r="F7078" s="204"/>
      <c r="G7078" s="204"/>
    </row>
    <row r="7079" spans="2:7" x14ac:dyDescent="0.2">
      <c r="B7079" s="1"/>
      <c r="C7079" s="304"/>
      <c r="D7079" s="1"/>
      <c r="E7079" s="204"/>
      <c r="F7079" s="204"/>
      <c r="G7079" s="204"/>
    </row>
    <row r="7080" spans="2:7" x14ac:dyDescent="0.2">
      <c r="B7080" s="1"/>
      <c r="C7080" s="304"/>
      <c r="D7080" s="1"/>
      <c r="E7080" s="204"/>
      <c r="F7080" s="204"/>
      <c r="G7080" s="204"/>
    </row>
    <row r="7081" spans="2:7" x14ac:dyDescent="0.2">
      <c r="B7081" s="1"/>
      <c r="C7081" s="304"/>
      <c r="D7081" s="1"/>
      <c r="E7081" s="204"/>
      <c r="F7081" s="204"/>
      <c r="G7081" s="204"/>
    </row>
    <row r="7082" spans="2:7" x14ac:dyDescent="0.2">
      <c r="B7082" s="1"/>
      <c r="C7082" s="304"/>
      <c r="D7082" s="1"/>
      <c r="E7082" s="204"/>
      <c r="F7082" s="204"/>
      <c r="G7082" s="204"/>
    </row>
    <row r="7083" spans="2:7" x14ac:dyDescent="0.2">
      <c r="B7083" s="1"/>
      <c r="C7083" s="304"/>
      <c r="D7083" s="1"/>
      <c r="E7083" s="204"/>
      <c r="F7083" s="204"/>
      <c r="G7083" s="204"/>
    </row>
    <row r="7084" spans="2:7" x14ac:dyDescent="0.2">
      <c r="B7084" s="1"/>
      <c r="C7084" s="304"/>
      <c r="D7084" s="1"/>
      <c r="E7084" s="204"/>
      <c r="F7084" s="204"/>
      <c r="G7084" s="204"/>
    </row>
    <row r="7085" spans="2:7" x14ac:dyDescent="0.2">
      <c r="B7085" s="1"/>
      <c r="C7085" s="304"/>
      <c r="D7085" s="1"/>
      <c r="E7085" s="204"/>
      <c r="F7085" s="204"/>
      <c r="G7085" s="204"/>
    </row>
    <row r="7086" spans="2:7" x14ac:dyDescent="0.2">
      <c r="B7086" s="1"/>
      <c r="C7086" s="304"/>
      <c r="D7086" s="1"/>
      <c r="E7086" s="204"/>
      <c r="F7086" s="204"/>
      <c r="G7086" s="204"/>
    </row>
    <row r="7087" spans="2:7" x14ac:dyDescent="0.2">
      <c r="B7087" s="1"/>
      <c r="C7087" s="304"/>
      <c r="D7087" s="1"/>
      <c r="E7087" s="204"/>
      <c r="F7087" s="204"/>
      <c r="G7087" s="204"/>
    </row>
    <row r="7088" spans="2:7" x14ac:dyDescent="0.2">
      <c r="B7088" s="1"/>
      <c r="C7088" s="304"/>
      <c r="D7088" s="1"/>
      <c r="E7088" s="204"/>
      <c r="F7088" s="204"/>
      <c r="G7088" s="204"/>
    </row>
    <row r="7089" spans="2:7" x14ac:dyDescent="0.2">
      <c r="B7089" s="1"/>
      <c r="C7089" s="304"/>
      <c r="D7089" s="1"/>
      <c r="E7089" s="204"/>
      <c r="F7089" s="204"/>
      <c r="G7089" s="204"/>
    </row>
    <row r="7090" spans="2:7" x14ac:dyDescent="0.2">
      <c r="B7090" s="1"/>
      <c r="C7090" s="304"/>
      <c r="D7090" s="1"/>
      <c r="E7090" s="204"/>
      <c r="F7090" s="204"/>
      <c r="G7090" s="204"/>
    </row>
    <row r="7091" spans="2:7" x14ac:dyDescent="0.2">
      <c r="B7091" s="1"/>
      <c r="C7091" s="304"/>
      <c r="D7091" s="1"/>
      <c r="E7091" s="204"/>
      <c r="F7091" s="204"/>
      <c r="G7091" s="204"/>
    </row>
    <row r="7092" spans="2:7" x14ac:dyDescent="0.2">
      <c r="B7092" s="1"/>
      <c r="C7092" s="304"/>
      <c r="D7092" s="1"/>
      <c r="E7092" s="204"/>
      <c r="F7092" s="204"/>
      <c r="G7092" s="204"/>
    </row>
    <row r="7093" spans="2:7" x14ac:dyDescent="0.2">
      <c r="B7093" s="1"/>
      <c r="C7093" s="304"/>
      <c r="D7093" s="1"/>
      <c r="E7093" s="204"/>
      <c r="F7093" s="204"/>
      <c r="G7093" s="204"/>
    </row>
    <row r="7094" spans="2:7" x14ac:dyDescent="0.2">
      <c r="B7094" s="1"/>
      <c r="C7094" s="304"/>
      <c r="D7094" s="1"/>
      <c r="E7094" s="204"/>
      <c r="F7094" s="204"/>
      <c r="G7094" s="204"/>
    </row>
    <row r="7095" spans="2:7" x14ac:dyDescent="0.2">
      <c r="B7095" s="1"/>
      <c r="C7095" s="304"/>
      <c r="D7095" s="1"/>
      <c r="E7095" s="204"/>
      <c r="F7095" s="204"/>
      <c r="G7095" s="204"/>
    </row>
    <row r="7096" spans="2:7" x14ac:dyDescent="0.2">
      <c r="B7096" s="1"/>
      <c r="C7096" s="304"/>
      <c r="D7096" s="1"/>
      <c r="E7096" s="204"/>
      <c r="F7096" s="204"/>
      <c r="G7096" s="204"/>
    </row>
    <row r="7097" spans="2:7" x14ac:dyDescent="0.2">
      <c r="B7097" s="1"/>
      <c r="C7097" s="304"/>
      <c r="D7097" s="1"/>
      <c r="E7097" s="204"/>
      <c r="F7097" s="204"/>
      <c r="G7097" s="204"/>
    </row>
    <row r="7098" spans="2:7" x14ac:dyDescent="0.2">
      <c r="B7098" s="1"/>
      <c r="C7098" s="304"/>
      <c r="D7098" s="1"/>
      <c r="E7098" s="204"/>
      <c r="F7098" s="204"/>
      <c r="G7098" s="204"/>
    </row>
    <row r="7099" spans="2:7" x14ac:dyDescent="0.2">
      <c r="B7099" s="1"/>
      <c r="C7099" s="304"/>
      <c r="D7099" s="1"/>
      <c r="E7099" s="204"/>
      <c r="F7099" s="204"/>
      <c r="G7099" s="204"/>
    </row>
    <row r="7100" spans="2:7" x14ac:dyDescent="0.2">
      <c r="B7100" s="1"/>
      <c r="C7100" s="304"/>
      <c r="D7100" s="1"/>
      <c r="E7100" s="204"/>
      <c r="F7100" s="204"/>
      <c r="G7100" s="204"/>
    </row>
    <row r="7101" spans="2:7" x14ac:dyDescent="0.2">
      <c r="B7101" s="1"/>
      <c r="C7101" s="304"/>
      <c r="D7101" s="1"/>
      <c r="E7101" s="204"/>
      <c r="F7101" s="204"/>
      <c r="G7101" s="204"/>
    </row>
    <row r="7102" spans="2:7" x14ac:dyDescent="0.2">
      <c r="B7102" s="1"/>
      <c r="C7102" s="304"/>
      <c r="D7102" s="1"/>
      <c r="E7102" s="204"/>
      <c r="F7102" s="204"/>
      <c r="G7102" s="204"/>
    </row>
    <row r="7103" spans="2:7" x14ac:dyDescent="0.2">
      <c r="B7103" s="1"/>
      <c r="C7103" s="304"/>
      <c r="D7103" s="1"/>
      <c r="E7103" s="204"/>
      <c r="F7103" s="204"/>
      <c r="G7103" s="204"/>
    </row>
    <row r="7104" spans="2:7" x14ac:dyDescent="0.2">
      <c r="B7104" s="1"/>
      <c r="C7104" s="304"/>
      <c r="D7104" s="1"/>
      <c r="E7104" s="204"/>
      <c r="F7104" s="204"/>
      <c r="G7104" s="204"/>
    </row>
    <row r="7105" spans="2:7" x14ac:dyDescent="0.2">
      <c r="B7105" s="1"/>
      <c r="C7105" s="304"/>
      <c r="D7105" s="1"/>
      <c r="E7105" s="204"/>
      <c r="F7105" s="204"/>
      <c r="G7105" s="204"/>
    </row>
    <row r="7106" spans="2:7" x14ac:dyDescent="0.2">
      <c r="B7106" s="1"/>
      <c r="C7106" s="304"/>
      <c r="D7106" s="1"/>
      <c r="E7106" s="204"/>
      <c r="F7106" s="204"/>
      <c r="G7106" s="204"/>
    </row>
    <row r="7107" spans="2:7" x14ac:dyDescent="0.2">
      <c r="B7107" s="1"/>
      <c r="C7107" s="304"/>
      <c r="D7107" s="1"/>
      <c r="E7107" s="204"/>
      <c r="F7107" s="204"/>
      <c r="G7107" s="204"/>
    </row>
    <row r="7108" spans="2:7" x14ac:dyDescent="0.2">
      <c r="B7108" s="1"/>
      <c r="C7108" s="304"/>
      <c r="D7108" s="1"/>
      <c r="E7108" s="204"/>
      <c r="F7108" s="204"/>
      <c r="G7108" s="204"/>
    </row>
    <row r="7109" spans="2:7" x14ac:dyDescent="0.2">
      <c r="B7109" s="1"/>
      <c r="C7109" s="304"/>
      <c r="D7109" s="1"/>
      <c r="E7109" s="204"/>
      <c r="F7109" s="204"/>
      <c r="G7109" s="204"/>
    </row>
    <row r="7110" spans="2:7" x14ac:dyDescent="0.2">
      <c r="B7110" s="1"/>
      <c r="C7110" s="304"/>
      <c r="D7110" s="1"/>
      <c r="E7110" s="204"/>
      <c r="F7110" s="204"/>
      <c r="G7110" s="204"/>
    </row>
    <row r="7111" spans="2:7" x14ac:dyDescent="0.2">
      <c r="B7111" s="1"/>
      <c r="C7111" s="304"/>
      <c r="D7111" s="1"/>
      <c r="E7111" s="204"/>
      <c r="F7111" s="204"/>
      <c r="G7111" s="204"/>
    </row>
    <row r="7112" spans="2:7" x14ac:dyDescent="0.2">
      <c r="B7112" s="1"/>
      <c r="C7112" s="304"/>
      <c r="D7112" s="1"/>
      <c r="E7112" s="204"/>
      <c r="F7112" s="204"/>
      <c r="G7112" s="204"/>
    </row>
    <row r="7113" spans="2:7" x14ac:dyDescent="0.2">
      <c r="B7113" s="1"/>
      <c r="C7113" s="304"/>
      <c r="D7113" s="1"/>
      <c r="E7113" s="204"/>
      <c r="F7113" s="204"/>
      <c r="G7113" s="204"/>
    </row>
    <row r="7114" spans="2:7" x14ac:dyDescent="0.2">
      <c r="B7114" s="1"/>
      <c r="C7114" s="304"/>
      <c r="D7114" s="1"/>
      <c r="E7114" s="204"/>
      <c r="F7114" s="204"/>
      <c r="G7114" s="204"/>
    </row>
    <row r="7115" spans="2:7" x14ac:dyDescent="0.2">
      <c r="B7115" s="1"/>
      <c r="C7115" s="304"/>
      <c r="D7115" s="1"/>
      <c r="E7115" s="204"/>
      <c r="F7115" s="204"/>
      <c r="G7115" s="204"/>
    </row>
    <row r="7116" spans="2:7" x14ac:dyDescent="0.2">
      <c r="B7116" s="1"/>
      <c r="C7116" s="304"/>
      <c r="D7116" s="1"/>
      <c r="E7116" s="204"/>
      <c r="F7116" s="204"/>
      <c r="G7116" s="204"/>
    </row>
    <row r="7117" spans="2:7" x14ac:dyDescent="0.2">
      <c r="B7117" s="1"/>
      <c r="C7117" s="304"/>
      <c r="D7117" s="1"/>
      <c r="E7117" s="204"/>
      <c r="F7117" s="204"/>
      <c r="G7117" s="204"/>
    </row>
    <row r="7118" spans="2:7" x14ac:dyDescent="0.2">
      <c r="B7118" s="1"/>
      <c r="C7118" s="304"/>
      <c r="D7118" s="1"/>
      <c r="E7118" s="204"/>
      <c r="F7118" s="204"/>
      <c r="G7118" s="204"/>
    </row>
    <row r="7119" spans="2:7" x14ac:dyDescent="0.2">
      <c r="B7119" s="1"/>
      <c r="C7119" s="304"/>
      <c r="D7119" s="1"/>
      <c r="E7119" s="204"/>
      <c r="F7119" s="204"/>
      <c r="G7119" s="204"/>
    </row>
    <row r="7120" spans="2:7" x14ac:dyDescent="0.2">
      <c r="B7120" s="1"/>
      <c r="C7120" s="304"/>
      <c r="D7120" s="1"/>
      <c r="E7120" s="204"/>
      <c r="F7120" s="204"/>
      <c r="G7120" s="204"/>
    </row>
    <row r="7121" spans="2:7" x14ac:dyDescent="0.2">
      <c r="B7121" s="1"/>
      <c r="C7121" s="304"/>
      <c r="D7121" s="1"/>
      <c r="E7121" s="204"/>
      <c r="F7121" s="204"/>
      <c r="G7121" s="204"/>
    </row>
    <row r="7122" spans="2:7" x14ac:dyDescent="0.2">
      <c r="B7122" s="1"/>
      <c r="C7122" s="304"/>
      <c r="D7122" s="1"/>
      <c r="E7122" s="204"/>
      <c r="F7122" s="204"/>
      <c r="G7122" s="204"/>
    </row>
    <row r="7123" spans="2:7" x14ac:dyDescent="0.2">
      <c r="B7123" s="1"/>
      <c r="C7123" s="304"/>
      <c r="D7123" s="1"/>
      <c r="E7123" s="204"/>
      <c r="F7123" s="204"/>
      <c r="G7123" s="204"/>
    </row>
    <row r="7124" spans="2:7" x14ac:dyDescent="0.2">
      <c r="B7124" s="1"/>
      <c r="C7124" s="304"/>
      <c r="D7124" s="1"/>
      <c r="E7124" s="204"/>
      <c r="F7124" s="204"/>
      <c r="G7124" s="204"/>
    </row>
    <row r="7125" spans="2:7" x14ac:dyDescent="0.2">
      <c r="B7125" s="1"/>
      <c r="C7125" s="304"/>
      <c r="D7125" s="1"/>
      <c r="E7125" s="204"/>
      <c r="F7125" s="204"/>
      <c r="G7125" s="204"/>
    </row>
    <row r="7126" spans="2:7" x14ac:dyDescent="0.2">
      <c r="B7126" s="1"/>
      <c r="C7126" s="304"/>
      <c r="D7126" s="1"/>
      <c r="E7126" s="204"/>
      <c r="F7126" s="204"/>
      <c r="G7126" s="204"/>
    </row>
    <row r="7127" spans="2:7" x14ac:dyDescent="0.2">
      <c r="B7127" s="1"/>
      <c r="C7127" s="304"/>
      <c r="D7127" s="1"/>
      <c r="E7127" s="204"/>
      <c r="F7127" s="204"/>
      <c r="G7127" s="204"/>
    </row>
    <row r="7128" spans="2:7" x14ac:dyDescent="0.2">
      <c r="B7128" s="1"/>
      <c r="C7128" s="304"/>
      <c r="D7128" s="1"/>
      <c r="E7128" s="204"/>
      <c r="F7128" s="204"/>
      <c r="G7128" s="204"/>
    </row>
    <row r="7129" spans="2:7" x14ac:dyDescent="0.2">
      <c r="B7129" s="1"/>
      <c r="C7129" s="304"/>
      <c r="D7129" s="1"/>
      <c r="E7129" s="204"/>
      <c r="F7129" s="204"/>
      <c r="G7129" s="204"/>
    </row>
    <row r="7130" spans="2:7" x14ac:dyDescent="0.2">
      <c r="B7130" s="1"/>
      <c r="C7130" s="304"/>
      <c r="D7130" s="1"/>
      <c r="E7130" s="204"/>
      <c r="F7130" s="204"/>
      <c r="G7130" s="204"/>
    </row>
    <row r="7131" spans="2:7" x14ac:dyDescent="0.2">
      <c r="B7131" s="1"/>
      <c r="C7131" s="304"/>
      <c r="D7131" s="1"/>
      <c r="E7131" s="204"/>
      <c r="F7131" s="204"/>
      <c r="G7131" s="204"/>
    </row>
    <row r="7132" spans="2:7" x14ac:dyDescent="0.2">
      <c r="B7132" s="1"/>
      <c r="C7132" s="304"/>
      <c r="D7132" s="1"/>
      <c r="E7132" s="204"/>
      <c r="F7132" s="204"/>
      <c r="G7132" s="204"/>
    </row>
    <row r="7133" spans="2:7" x14ac:dyDescent="0.2">
      <c r="B7133" s="1"/>
      <c r="C7133" s="304"/>
      <c r="D7133" s="1"/>
      <c r="E7133" s="204"/>
      <c r="F7133" s="204"/>
      <c r="G7133" s="204"/>
    </row>
    <row r="7134" spans="2:7" x14ac:dyDescent="0.2">
      <c r="B7134" s="1"/>
      <c r="C7134" s="304"/>
      <c r="D7134" s="1"/>
      <c r="E7134" s="204"/>
      <c r="F7134" s="204"/>
      <c r="G7134" s="204"/>
    </row>
    <row r="7135" spans="2:7" x14ac:dyDescent="0.2">
      <c r="B7135" s="1"/>
      <c r="C7135" s="304"/>
      <c r="D7135" s="1"/>
      <c r="E7135" s="204"/>
      <c r="F7135" s="204"/>
      <c r="G7135" s="204"/>
    </row>
    <row r="7136" spans="2:7" x14ac:dyDescent="0.2">
      <c r="B7136" s="1"/>
      <c r="C7136" s="304"/>
      <c r="D7136" s="1"/>
      <c r="E7136" s="204"/>
      <c r="F7136" s="204"/>
      <c r="G7136" s="204"/>
    </row>
    <row r="7137" spans="2:7" x14ac:dyDescent="0.2">
      <c r="B7137" s="1"/>
      <c r="C7137" s="304"/>
      <c r="D7137" s="1"/>
      <c r="E7137" s="204"/>
      <c r="F7137" s="204"/>
      <c r="G7137" s="204"/>
    </row>
    <row r="7138" spans="2:7" x14ac:dyDescent="0.2">
      <c r="B7138" s="1"/>
      <c r="C7138" s="304"/>
      <c r="D7138" s="1"/>
      <c r="E7138" s="204"/>
      <c r="F7138" s="204"/>
      <c r="G7138" s="204"/>
    </row>
    <row r="7139" spans="2:7" x14ac:dyDescent="0.2">
      <c r="B7139" s="1"/>
      <c r="C7139" s="304"/>
      <c r="D7139" s="1"/>
      <c r="E7139" s="204"/>
      <c r="F7139" s="204"/>
      <c r="G7139" s="204"/>
    </row>
    <row r="7140" spans="2:7" x14ac:dyDescent="0.2">
      <c r="B7140" s="1"/>
      <c r="C7140" s="304"/>
      <c r="D7140" s="1"/>
      <c r="E7140" s="204"/>
      <c r="F7140" s="204"/>
      <c r="G7140" s="204"/>
    </row>
    <row r="7141" spans="2:7" x14ac:dyDescent="0.2">
      <c r="B7141" s="1"/>
      <c r="C7141" s="304"/>
      <c r="D7141" s="1"/>
      <c r="E7141" s="204"/>
      <c r="F7141" s="204"/>
      <c r="G7141" s="204"/>
    </row>
    <row r="7142" spans="2:7" x14ac:dyDescent="0.2">
      <c r="B7142" s="1"/>
      <c r="C7142" s="304"/>
      <c r="D7142" s="1"/>
      <c r="E7142" s="204"/>
      <c r="F7142" s="204"/>
      <c r="G7142" s="204"/>
    </row>
    <row r="7143" spans="2:7" x14ac:dyDescent="0.2">
      <c r="B7143" s="1"/>
      <c r="C7143" s="304"/>
      <c r="D7143" s="1"/>
      <c r="E7143" s="204"/>
      <c r="F7143" s="204"/>
      <c r="G7143" s="204"/>
    </row>
    <row r="7144" spans="2:7" x14ac:dyDescent="0.2">
      <c r="B7144" s="1"/>
      <c r="C7144" s="304"/>
      <c r="D7144" s="1"/>
      <c r="E7144" s="204"/>
      <c r="F7144" s="204"/>
      <c r="G7144" s="204"/>
    </row>
    <row r="7145" spans="2:7" x14ac:dyDescent="0.2">
      <c r="B7145" s="1"/>
      <c r="C7145" s="304"/>
      <c r="D7145" s="1"/>
      <c r="E7145" s="204"/>
      <c r="F7145" s="204"/>
      <c r="G7145" s="204"/>
    </row>
    <row r="7146" spans="2:7" x14ac:dyDescent="0.2">
      <c r="B7146" s="1"/>
      <c r="C7146" s="304"/>
      <c r="D7146" s="1"/>
      <c r="E7146" s="204"/>
      <c r="F7146" s="204"/>
      <c r="G7146" s="204"/>
    </row>
    <row r="7147" spans="2:7" x14ac:dyDescent="0.2">
      <c r="B7147" s="1"/>
      <c r="C7147" s="304"/>
      <c r="D7147" s="1"/>
      <c r="E7147" s="204"/>
      <c r="F7147" s="204"/>
      <c r="G7147" s="204"/>
    </row>
    <row r="7148" spans="2:7" x14ac:dyDescent="0.2">
      <c r="B7148" s="1"/>
      <c r="C7148" s="304"/>
      <c r="D7148" s="1"/>
      <c r="E7148" s="204"/>
      <c r="F7148" s="204"/>
      <c r="G7148" s="204"/>
    </row>
    <row r="7149" spans="2:7" x14ac:dyDescent="0.2">
      <c r="B7149" s="1"/>
      <c r="C7149" s="304"/>
      <c r="D7149" s="1"/>
      <c r="E7149" s="204"/>
      <c r="F7149" s="204"/>
      <c r="G7149" s="204"/>
    </row>
    <row r="7150" spans="2:7" x14ac:dyDescent="0.2">
      <c r="B7150" s="1"/>
      <c r="C7150" s="304"/>
      <c r="D7150" s="1"/>
      <c r="E7150" s="204"/>
      <c r="F7150" s="204"/>
      <c r="G7150" s="204"/>
    </row>
    <row r="7151" spans="2:7" x14ac:dyDescent="0.2">
      <c r="B7151" s="1"/>
      <c r="C7151" s="304"/>
      <c r="D7151" s="1"/>
      <c r="E7151" s="204"/>
      <c r="F7151" s="204"/>
      <c r="G7151" s="204"/>
    </row>
    <row r="7152" spans="2:7" x14ac:dyDescent="0.2">
      <c r="B7152" s="1"/>
      <c r="C7152" s="304"/>
      <c r="D7152" s="1"/>
      <c r="E7152" s="204"/>
      <c r="F7152" s="204"/>
      <c r="G7152" s="204"/>
    </row>
    <row r="7153" spans="2:7" x14ac:dyDescent="0.2">
      <c r="B7153" s="1"/>
      <c r="C7153" s="304"/>
      <c r="D7153" s="1"/>
      <c r="E7153" s="204"/>
      <c r="F7153" s="204"/>
      <c r="G7153" s="204"/>
    </row>
    <row r="7154" spans="2:7" x14ac:dyDescent="0.2">
      <c r="B7154" s="1"/>
      <c r="C7154" s="304"/>
      <c r="D7154" s="1"/>
      <c r="E7154" s="204"/>
      <c r="F7154" s="204"/>
      <c r="G7154" s="204"/>
    </row>
    <row r="7155" spans="2:7" x14ac:dyDescent="0.2">
      <c r="B7155" s="1"/>
      <c r="C7155" s="304"/>
      <c r="D7155" s="1"/>
      <c r="E7155" s="204"/>
      <c r="F7155" s="204"/>
      <c r="G7155" s="204"/>
    </row>
    <row r="7156" spans="2:7" x14ac:dyDescent="0.2">
      <c r="B7156" s="1"/>
      <c r="C7156" s="304"/>
      <c r="D7156" s="1"/>
      <c r="E7156" s="204"/>
      <c r="F7156" s="204"/>
      <c r="G7156" s="204"/>
    </row>
    <row r="7157" spans="2:7" x14ac:dyDescent="0.2">
      <c r="B7157" s="1"/>
      <c r="C7157" s="304"/>
      <c r="D7157" s="1"/>
      <c r="E7157" s="204"/>
      <c r="F7157" s="204"/>
      <c r="G7157" s="204"/>
    </row>
    <row r="7158" spans="2:7" x14ac:dyDescent="0.2">
      <c r="B7158" s="1"/>
      <c r="C7158" s="304"/>
      <c r="D7158" s="1"/>
      <c r="E7158" s="204"/>
      <c r="F7158" s="204"/>
      <c r="G7158" s="204"/>
    </row>
    <row r="7159" spans="2:7" x14ac:dyDescent="0.2">
      <c r="B7159" s="1"/>
      <c r="C7159" s="304"/>
      <c r="D7159" s="1"/>
      <c r="E7159" s="204"/>
      <c r="F7159" s="204"/>
      <c r="G7159" s="204"/>
    </row>
    <row r="7160" spans="2:7" x14ac:dyDescent="0.2">
      <c r="B7160" s="1"/>
      <c r="C7160" s="304"/>
      <c r="D7160" s="1"/>
      <c r="E7160" s="204"/>
      <c r="F7160" s="204"/>
      <c r="G7160" s="204"/>
    </row>
    <row r="7161" spans="2:7" x14ac:dyDescent="0.2">
      <c r="B7161" s="1"/>
      <c r="C7161" s="304"/>
      <c r="D7161" s="1"/>
      <c r="E7161" s="204"/>
      <c r="F7161" s="204"/>
      <c r="G7161" s="204"/>
    </row>
    <row r="7162" spans="2:7" x14ac:dyDescent="0.2">
      <c r="B7162" s="1"/>
      <c r="C7162" s="304"/>
      <c r="D7162" s="1"/>
      <c r="E7162" s="204"/>
      <c r="F7162" s="204"/>
      <c r="G7162" s="204"/>
    </row>
    <row r="7163" spans="2:7" x14ac:dyDescent="0.2">
      <c r="B7163" s="1"/>
      <c r="C7163" s="304"/>
      <c r="D7163" s="1"/>
      <c r="E7163" s="204"/>
      <c r="F7163" s="204"/>
      <c r="G7163" s="204"/>
    </row>
    <row r="7164" spans="2:7" x14ac:dyDescent="0.2">
      <c r="B7164" s="1"/>
      <c r="C7164" s="304"/>
      <c r="D7164" s="1"/>
      <c r="E7164" s="204"/>
      <c r="F7164" s="204"/>
      <c r="G7164" s="204"/>
    </row>
    <row r="7165" spans="2:7" x14ac:dyDescent="0.2">
      <c r="B7165" s="1"/>
      <c r="C7165" s="304"/>
      <c r="D7165" s="1"/>
      <c r="E7165" s="204"/>
      <c r="F7165" s="204"/>
      <c r="G7165" s="204"/>
    </row>
    <row r="7166" spans="2:7" x14ac:dyDescent="0.2">
      <c r="B7166" s="1"/>
      <c r="C7166" s="304"/>
      <c r="D7166" s="1"/>
      <c r="E7166" s="204"/>
      <c r="F7166" s="204"/>
      <c r="G7166" s="204"/>
    </row>
    <row r="7167" spans="2:7" x14ac:dyDescent="0.2">
      <c r="B7167" s="1"/>
      <c r="C7167" s="304"/>
      <c r="D7167" s="1"/>
      <c r="E7167" s="204"/>
      <c r="F7167" s="204"/>
      <c r="G7167" s="204"/>
    </row>
    <row r="7168" spans="2:7" x14ac:dyDescent="0.2">
      <c r="B7168" s="1"/>
      <c r="C7168" s="304"/>
      <c r="D7168" s="1"/>
      <c r="E7168" s="204"/>
      <c r="F7168" s="204"/>
      <c r="G7168" s="204"/>
    </row>
    <row r="7169" spans="2:7" x14ac:dyDescent="0.2">
      <c r="B7169" s="1"/>
      <c r="C7169" s="304"/>
      <c r="D7169" s="1"/>
      <c r="E7169" s="204"/>
      <c r="F7169" s="204"/>
      <c r="G7169" s="204"/>
    </row>
    <row r="7170" spans="2:7" x14ac:dyDescent="0.2">
      <c r="B7170" s="1"/>
      <c r="C7170" s="304"/>
      <c r="D7170" s="1"/>
      <c r="E7170" s="204"/>
      <c r="F7170" s="204"/>
      <c r="G7170" s="204"/>
    </row>
    <row r="7171" spans="2:7" x14ac:dyDescent="0.2">
      <c r="B7171" s="1"/>
      <c r="C7171" s="304"/>
      <c r="D7171" s="1"/>
      <c r="E7171" s="204"/>
      <c r="F7171" s="204"/>
      <c r="G7171" s="204"/>
    </row>
    <row r="7172" spans="2:7" x14ac:dyDescent="0.2">
      <c r="B7172" s="1"/>
      <c r="C7172" s="304"/>
      <c r="D7172" s="1"/>
      <c r="E7172" s="204"/>
      <c r="F7172" s="204"/>
      <c r="G7172" s="204"/>
    </row>
    <row r="7173" spans="2:7" x14ac:dyDescent="0.2">
      <c r="B7173" s="1"/>
      <c r="C7173" s="304"/>
      <c r="D7173" s="1"/>
      <c r="E7173" s="204"/>
      <c r="F7173" s="204"/>
      <c r="G7173" s="204"/>
    </row>
    <row r="7174" spans="2:7" x14ac:dyDescent="0.2">
      <c r="B7174" s="1"/>
      <c r="C7174" s="304"/>
      <c r="D7174" s="1"/>
      <c r="E7174" s="204"/>
      <c r="F7174" s="204"/>
      <c r="G7174" s="204"/>
    </row>
    <row r="7175" spans="2:7" x14ac:dyDescent="0.2">
      <c r="B7175" s="1"/>
      <c r="C7175" s="304"/>
      <c r="D7175" s="1"/>
      <c r="E7175" s="204"/>
      <c r="F7175" s="204"/>
      <c r="G7175" s="204"/>
    </row>
    <row r="7176" spans="2:7" x14ac:dyDescent="0.2">
      <c r="B7176" s="1"/>
      <c r="C7176" s="304"/>
      <c r="D7176" s="1"/>
      <c r="E7176" s="204"/>
      <c r="F7176" s="204"/>
      <c r="G7176" s="204"/>
    </row>
    <row r="7177" spans="2:7" x14ac:dyDescent="0.2">
      <c r="B7177" s="1"/>
      <c r="C7177" s="304"/>
      <c r="D7177" s="1"/>
    </row>
    <row r="7178" spans="2:7" x14ac:dyDescent="0.2">
      <c r="B7178" s="1"/>
      <c r="C7178" s="304"/>
      <c r="D7178" s="1"/>
    </row>
    <row r="7179" spans="2:7" x14ac:dyDescent="0.2">
      <c r="B7179" s="1"/>
      <c r="C7179" s="304"/>
      <c r="D7179" s="1"/>
    </row>
    <row r="7180" spans="2:7" x14ac:dyDescent="0.2">
      <c r="B7180" s="1"/>
      <c r="C7180" s="304"/>
      <c r="D7180" s="1"/>
    </row>
    <row r="7181" spans="2:7" x14ac:dyDescent="0.2">
      <c r="B7181" s="1"/>
      <c r="C7181" s="304"/>
      <c r="D7181" s="1"/>
    </row>
    <row r="7182" spans="2:7" x14ac:dyDescent="0.2">
      <c r="B7182" s="1"/>
      <c r="C7182" s="304"/>
      <c r="D7182" s="1"/>
    </row>
    <row r="7183" spans="2:7" x14ac:dyDescent="0.2">
      <c r="B7183" s="1"/>
      <c r="C7183" s="304"/>
      <c r="D7183" s="1"/>
    </row>
    <row r="7184" spans="2:7" x14ac:dyDescent="0.2">
      <c r="B7184" s="1"/>
      <c r="C7184" s="304"/>
      <c r="D7184" s="1"/>
    </row>
    <row r="7185" spans="2:4" x14ac:dyDescent="0.2">
      <c r="B7185" s="1"/>
      <c r="C7185" s="304"/>
      <c r="D7185" s="1"/>
    </row>
    <row r="7186" spans="2:4" x14ac:dyDescent="0.2">
      <c r="B7186" s="1"/>
      <c r="C7186" s="304"/>
      <c r="D7186" s="1"/>
    </row>
    <row r="7187" spans="2:4" x14ac:dyDescent="0.2">
      <c r="B7187" s="1"/>
      <c r="C7187" s="304"/>
      <c r="D7187" s="1"/>
    </row>
    <row r="7188" spans="2:4" x14ac:dyDescent="0.2">
      <c r="B7188" s="1"/>
      <c r="C7188" s="304"/>
      <c r="D7188" s="1"/>
    </row>
    <row r="7189" spans="2:4" x14ac:dyDescent="0.2">
      <c r="B7189" s="1"/>
      <c r="C7189" s="304"/>
      <c r="D7189" s="1"/>
    </row>
    <row r="7190" spans="2:4" x14ac:dyDescent="0.2">
      <c r="B7190" s="1"/>
      <c r="C7190" s="304"/>
      <c r="D7190" s="1"/>
    </row>
    <row r="7191" spans="2:4" x14ac:dyDescent="0.2">
      <c r="B7191" s="1"/>
      <c r="C7191" s="304"/>
      <c r="D7191" s="1"/>
    </row>
    <row r="7192" spans="2:4" x14ac:dyDescent="0.2">
      <c r="B7192" s="1"/>
      <c r="C7192" s="304"/>
      <c r="D7192" s="1"/>
    </row>
    <row r="7193" spans="2:4" x14ac:dyDescent="0.2">
      <c r="B7193" s="1"/>
      <c r="C7193" s="304"/>
      <c r="D7193" s="1"/>
    </row>
    <row r="7194" spans="2:4" x14ac:dyDescent="0.2">
      <c r="B7194" s="1"/>
      <c r="C7194" s="304"/>
      <c r="D7194" s="1"/>
    </row>
    <row r="7195" spans="2:4" x14ac:dyDescent="0.2">
      <c r="B7195" s="1"/>
      <c r="C7195" s="304"/>
      <c r="D7195" s="1"/>
    </row>
    <row r="7196" spans="2:4" x14ac:dyDescent="0.2">
      <c r="B7196" s="1"/>
      <c r="C7196" s="304"/>
      <c r="D7196" s="1"/>
    </row>
    <row r="7197" spans="2:4" x14ac:dyDescent="0.2">
      <c r="B7197" s="1"/>
      <c r="C7197" s="304"/>
      <c r="D7197" s="1"/>
    </row>
    <row r="7198" spans="2:4" x14ac:dyDescent="0.2">
      <c r="B7198" s="1"/>
      <c r="C7198" s="304"/>
      <c r="D7198" s="1"/>
    </row>
    <row r="7199" spans="2:4" x14ac:dyDescent="0.2">
      <c r="B7199" s="1"/>
      <c r="C7199" s="304"/>
      <c r="D7199" s="1"/>
    </row>
    <row r="7200" spans="2:4" x14ac:dyDescent="0.2">
      <c r="B7200" s="1"/>
      <c r="C7200" s="304"/>
      <c r="D7200" s="1"/>
    </row>
    <row r="7201" spans="2:4" x14ac:dyDescent="0.2">
      <c r="B7201" s="1"/>
      <c r="C7201" s="304"/>
      <c r="D7201" s="1"/>
    </row>
    <row r="7202" spans="2:4" x14ac:dyDescent="0.2">
      <c r="B7202" s="1"/>
      <c r="C7202" s="304"/>
      <c r="D7202" s="1"/>
    </row>
    <row r="7203" spans="2:4" x14ac:dyDescent="0.2">
      <c r="B7203" s="1"/>
      <c r="C7203" s="304"/>
      <c r="D7203" s="1"/>
    </row>
    <row r="7204" spans="2:4" x14ac:dyDescent="0.2">
      <c r="B7204" s="1"/>
      <c r="C7204" s="304"/>
      <c r="D7204" s="1"/>
    </row>
    <row r="7205" spans="2:4" x14ac:dyDescent="0.2">
      <c r="B7205" s="1"/>
      <c r="C7205" s="304"/>
      <c r="D7205" s="1"/>
    </row>
    <row r="7206" spans="2:4" x14ac:dyDescent="0.2">
      <c r="B7206" s="1"/>
      <c r="C7206" s="304"/>
      <c r="D7206" s="1"/>
    </row>
    <row r="7207" spans="2:4" x14ac:dyDescent="0.2">
      <c r="B7207" s="1"/>
      <c r="C7207" s="304"/>
      <c r="D7207" s="1"/>
    </row>
    <row r="7208" spans="2:4" x14ac:dyDescent="0.2">
      <c r="B7208" s="1"/>
      <c r="C7208" s="304"/>
      <c r="D7208" s="1"/>
    </row>
    <row r="7209" spans="2:4" x14ac:dyDescent="0.2">
      <c r="B7209" s="1"/>
      <c r="C7209" s="304"/>
      <c r="D7209" s="1"/>
    </row>
    <row r="7210" spans="2:4" x14ac:dyDescent="0.2">
      <c r="B7210" s="1"/>
      <c r="C7210" s="304"/>
      <c r="D7210" s="1"/>
    </row>
    <row r="7211" spans="2:4" x14ac:dyDescent="0.2">
      <c r="B7211" s="1"/>
      <c r="C7211" s="304"/>
      <c r="D7211" s="1"/>
    </row>
    <row r="7212" spans="2:4" x14ac:dyDescent="0.2">
      <c r="B7212" s="1"/>
      <c r="C7212" s="304"/>
      <c r="D7212" s="1"/>
    </row>
    <row r="7213" spans="2:4" x14ac:dyDescent="0.2">
      <c r="B7213" s="1"/>
      <c r="C7213" s="304"/>
      <c r="D7213" s="1"/>
    </row>
    <row r="7214" spans="2:4" x14ac:dyDescent="0.2">
      <c r="B7214" s="1"/>
      <c r="C7214" s="304"/>
      <c r="D7214" s="1"/>
    </row>
    <row r="7215" spans="2:4" x14ac:dyDescent="0.2">
      <c r="B7215" s="1"/>
      <c r="C7215" s="304"/>
      <c r="D7215" s="1"/>
    </row>
    <row r="7216" spans="2:4" x14ac:dyDescent="0.2">
      <c r="B7216" s="1"/>
      <c r="C7216" s="304"/>
      <c r="D7216" s="1"/>
    </row>
    <row r="7217" spans="2:4" x14ac:dyDescent="0.2">
      <c r="B7217" s="1"/>
      <c r="C7217" s="304"/>
      <c r="D7217" s="1"/>
    </row>
    <row r="7218" spans="2:4" x14ac:dyDescent="0.2">
      <c r="B7218" s="1"/>
      <c r="C7218" s="304"/>
      <c r="D7218" s="1"/>
    </row>
    <row r="7219" spans="2:4" x14ac:dyDescent="0.2">
      <c r="B7219" s="1"/>
      <c r="C7219" s="304"/>
      <c r="D7219" s="1"/>
    </row>
    <row r="7220" spans="2:4" x14ac:dyDescent="0.2">
      <c r="B7220" s="1"/>
      <c r="C7220" s="304"/>
      <c r="D7220" s="1"/>
    </row>
    <row r="7221" spans="2:4" x14ac:dyDescent="0.2">
      <c r="B7221" s="1"/>
      <c r="C7221" s="304"/>
      <c r="D7221" s="1"/>
    </row>
    <row r="7222" spans="2:4" x14ac:dyDescent="0.2">
      <c r="B7222" s="1"/>
      <c r="C7222" s="304"/>
      <c r="D7222" s="1"/>
    </row>
    <row r="7223" spans="2:4" x14ac:dyDescent="0.2">
      <c r="B7223" s="1"/>
      <c r="C7223" s="304"/>
      <c r="D7223" s="1"/>
    </row>
    <row r="7224" spans="2:4" x14ac:dyDescent="0.2">
      <c r="B7224" s="1"/>
      <c r="C7224" s="304"/>
      <c r="D7224" s="1"/>
    </row>
    <row r="7225" spans="2:4" x14ac:dyDescent="0.2">
      <c r="B7225" s="1"/>
      <c r="C7225" s="304"/>
      <c r="D7225" s="1"/>
    </row>
    <row r="7226" spans="2:4" x14ac:dyDescent="0.2">
      <c r="B7226" s="1"/>
      <c r="C7226" s="304"/>
      <c r="D7226" s="1"/>
    </row>
    <row r="7227" spans="2:4" x14ac:dyDescent="0.2">
      <c r="B7227" s="1"/>
      <c r="C7227" s="304"/>
      <c r="D7227" s="1"/>
    </row>
    <row r="7228" spans="2:4" x14ac:dyDescent="0.2">
      <c r="B7228" s="1"/>
      <c r="C7228" s="304"/>
      <c r="D7228" s="1"/>
    </row>
    <row r="7229" spans="2:4" x14ac:dyDescent="0.2">
      <c r="B7229" s="1"/>
      <c r="C7229" s="304"/>
      <c r="D7229" s="1"/>
    </row>
    <row r="7230" spans="2:4" x14ac:dyDescent="0.2">
      <c r="B7230" s="1"/>
      <c r="C7230" s="304"/>
      <c r="D7230" s="1"/>
    </row>
    <row r="7231" spans="2:4" x14ac:dyDescent="0.2">
      <c r="B7231" s="1"/>
      <c r="C7231" s="304"/>
      <c r="D7231" s="1"/>
    </row>
    <row r="7232" spans="2:4" x14ac:dyDescent="0.2">
      <c r="B7232" s="1"/>
      <c r="C7232" s="304"/>
      <c r="D7232" s="1"/>
    </row>
    <row r="7233" spans="2:4" x14ac:dyDescent="0.2">
      <c r="B7233" s="1"/>
      <c r="C7233" s="304"/>
      <c r="D7233" s="1"/>
    </row>
    <row r="7234" spans="2:4" x14ac:dyDescent="0.2">
      <c r="B7234" s="1"/>
      <c r="C7234" s="304"/>
      <c r="D7234" s="1"/>
    </row>
    <row r="7235" spans="2:4" x14ac:dyDescent="0.2">
      <c r="B7235" s="1"/>
      <c r="C7235" s="304"/>
      <c r="D7235" s="1"/>
    </row>
    <row r="7236" spans="2:4" x14ac:dyDescent="0.2">
      <c r="B7236" s="1"/>
      <c r="C7236" s="304"/>
      <c r="D7236" s="1"/>
    </row>
    <row r="7237" spans="2:4" x14ac:dyDescent="0.2">
      <c r="B7237" s="1"/>
      <c r="C7237" s="304"/>
      <c r="D7237" s="1"/>
    </row>
    <row r="7238" spans="2:4" x14ac:dyDescent="0.2">
      <c r="B7238" s="1"/>
      <c r="C7238" s="304"/>
      <c r="D7238" s="1"/>
    </row>
    <row r="7239" spans="2:4" x14ac:dyDescent="0.2">
      <c r="B7239" s="1"/>
      <c r="C7239" s="304"/>
      <c r="D7239" s="1"/>
    </row>
    <row r="7240" spans="2:4" x14ac:dyDescent="0.2">
      <c r="B7240" s="1"/>
      <c r="C7240" s="304"/>
      <c r="D7240" s="1"/>
    </row>
    <row r="7241" spans="2:4" x14ac:dyDescent="0.2">
      <c r="B7241" s="1"/>
      <c r="C7241" s="304"/>
      <c r="D7241" s="1"/>
    </row>
    <row r="7242" spans="2:4" x14ac:dyDescent="0.2">
      <c r="B7242" s="1"/>
      <c r="C7242" s="304"/>
      <c r="D7242" s="1"/>
    </row>
    <row r="7243" spans="2:4" x14ac:dyDescent="0.2">
      <c r="B7243" s="1"/>
      <c r="C7243" s="304"/>
      <c r="D7243" s="1"/>
    </row>
    <row r="7244" spans="2:4" x14ac:dyDescent="0.2">
      <c r="B7244" s="1"/>
      <c r="C7244" s="304"/>
      <c r="D7244" s="1"/>
    </row>
    <row r="7245" spans="2:4" x14ac:dyDescent="0.2">
      <c r="B7245" s="1"/>
      <c r="C7245" s="304"/>
      <c r="D7245" s="1"/>
    </row>
    <row r="7246" spans="2:4" x14ac:dyDescent="0.2">
      <c r="B7246" s="1"/>
      <c r="C7246" s="304"/>
      <c r="D7246" s="1"/>
    </row>
    <row r="7247" spans="2:4" x14ac:dyDescent="0.2">
      <c r="B7247" s="1"/>
      <c r="C7247" s="304"/>
      <c r="D7247" s="1"/>
    </row>
    <row r="7248" spans="2:4" x14ac:dyDescent="0.2">
      <c r="B7248" s="1"/>
      <c r="C7248" s="304"/>
      <c r="D7248" s="1"/>
    </row>
    <row r="7249" spans="2:4" x14ac:dyDescent="0.2">
      <c r="B7249" s="1"/>
      <c r="C7249" s="304"/>
      <c r="D7249" s="1"/>
    </row>
    <row r="7250" spans="2:4" x14ac:dyDescent="0.2">
      <c r="B7250" s="1"/>
      <c r="C7250" s="304"/>
      <c r="D7250" s="1"/>
    </row>
    <row r="7251" spans="2:4" x14ac:dyDescent="0.2">
      <c r="B7251" s="1"/>
      <c r="C7251" s="304"/>
      <c r="D7251" s="1"/>
    </row>
    <row r="7252" spans="2:4" x14ac:dyDescent="0.2">
      <c r="B7252" s="1"/>
      <c r="C7252" s="304"/>
      <c r="D7252" s="1"/>
    </row>
    <row r="7253" spans="2:4" x14ac:dyDescent="0.2">
      <c r="B7253" s="1"/>
      <c r="C7253" s="304"/>
      <c r="D7253" s="1"/>
    </row>
    <row r="7254" spans="2:4" x14ac:dyDescent="0.2">
      <c r="B7254" s="1"/>
      <c r="C7254" s="304"/>
      <c r="D7254" s="1"/>
    </row>
    <row r="7255" spans="2:4" x14ac:dyDescent="0.2">
      <c r="B7255" s="1"/>
      <c r="C7255" s="304"/>
      <c r="D7255" s="1"/>
    </row>
    <row r="7256" spans="2:4" x14ac:dyDescent="0.2">
      <c r="B7256" s="1"/>
      <c r="C7256" s="304"/>
      <c r="D7256" s="1"/>
    </row>
    <row r="7257" spans="2:4" x14ac:dyDescent="0.2">
      <c r="B7257" s="1"/>
      <c r="C7257" s="304"/>
      <c r="D7257" s="1"/>
    </row>
    <row r="7258" spans="2:4" x14ac:dyDescent="0.2">
      <c r="B7258" s="1"/>
      <c r="C7258" s="304"/>
      <c r="D7258" s="1"/>
    </row>
    <row r="7259" spans="2:4" x14ac:dyDescent="0.2">
      <c r="B7259" s="1"/>
      <c r="C7259" s="304"/>
      <c r="D7259" s="1"/>
    </row>
    <row r="7260" spans="2:4" x14ac:dyDescent="0.2">
      <c r="B7260" s="1"/>
      <c r="C7260" s="304"/>
      <c r="D7260" s="1"/>
    </row>
    <row r="7261" spans="2:4" x14ac:dyDescent="0.2">
      <c r="B7261" s="1"/>
      <c r="C7261" s="304"/>
      <c r="D7261" s="1"/>
    </row>
    <row r="7262" spans="2:4" x14ac:dyDescent="0.2">
      <c r="B7262" s="1"/>
      <c r="C7262" s="304"/>
      <c r="D7262" s="1"/>
    </row>
    <row r="7263" spans="2:4" x14ac:dyDescent="0.2">
      <c r="B7263" s="1"/>
      <c r="C7263" s="304"/>
      <c r="D7263" s="1"/>
    </row>
    <row r="7264" spans="2:4" x14ac:dyDescent="0.2">
      <c r="B7264" s="1"/>
      <c r="C7264" s="304"/>
      <c r="D7264" s="1"/>
    </row>
    <row r="7265" spans="2:4" x14ac:dyDescent="0.2">
      <c r="B7265" s="1"/>
      <c r="C7265" s="304"/>
      <c r="D7265" s="1"/>
    </row>
    <row r="7266" spans="2:4" x14ac:dyDescent="0.2">
      <c r="B7266" s="1"/>
      <c r="C7266" s="304"/>
      <c r="D7266" s="1"/>
    </row>
    <row r="7267" spans="2:4" x14ac:dyDescent="0.2">
      <c r="B7267" s="1"/>
      <c r="C7267" s="304"/>
      <c r="D7267" s="1"/>
    </row>
    <row r="7268" spans="2:4" x14ac:dyDescent="0.2">
      <c r="B7268" s="1"/>
      <c r="C7268" s="304"/>
      <c r="D7268" s="1"/>
    </row>
    <row r="7269" spans="2:4" x14ac:dyDescent="0.2">
      <c r="B7269" s="1"/>
      <c r="C7269" s="304"/>
      <c r="D7269" s="1"/>
    </row>
    <row r="7270" spans="2:4" x14ac:dyDescent="0.2">
      <c r="B7270" s="1"/>
      <c r="C7270" s="304"/>
      <c r="D7270" s="1"/>
    </row>
    <row r="7271" spans="2:4" x14ac:dyDescent="0.2">
      <c r="B7271" s="1"/>
      <c r="C7271" s="304"/>
      <c r="D7271" s="1"/>
    </row>
    <row r="7272" spans="2:4" x14ac:dyDescent="0.2">
      <c r="B7272" s="1"/>
      <c r="C7272" s="304"/>
      <c r="D7272" s="1"/>
    </row>
    <row r="7273" spans="2:4" x14ac:dyDescent="0.2">
      <c r="B7273" s="1"/>
      <c r="C7273" s="304"/>
      <c r="D7273" s="1"/>
    </row>
    <row r="7274" spans="2:4" x14ac:dyDescent="0.2">
      <c r="B7274" s="1"/>
      <c r="C7274" s="304"/>
      <c r="D7274" s="1"/>
    </row>
    <row r="7275" spans="2:4" x14ac:dyDescent="0.2">
      <c r="B7275" s="1"/>
      <c r="C7275" s="304"/>
      <c r="D7275" s="1"/>
    </row>
    <row r="7276" spans="2:4" x14ac:dyDescent="0.2">
      <c r="B7276" s="1"/>
      <c r="C7276" s="304"/>
      <c r="D7276" s="1"/>
    </row>
    <row r="7277" spans="2:4" x14ac:dyDescent="0.2">
      <c r="B7277" s="1"/>
      <c r="C7277" s="304"/>
      <c r="D7277" s="1"/>
    </row>
    <row r="7278" spans="2:4" x14ac:dyDescent="0.2">
      <c r="B7278" s="1"/>
      <c r="C7278" s="304"/>
      <c r="D7278" s="1"/>
    </row>
    <row r="7279" spans="2:4" x14ac:dyDescent="0.2">
      <c r="B7279" s="1"/>
      <c r="C7279" s="304"/>
      <c r="D7279" s="1"/>
    </row>
    <row r="7280" spans="2:4" x14ac:dyDescent="0.2">
      <c r="B7280" s="1"/>
      <c r="C7280" s="304"/>
      <c r="D7280" s="1"/>
    </row>
    <row r="7281" spans="2:4" x14ac:dyDescent="0.2">
      <c r="B7281" s="1"/>
      <c r="C7281" s="304"/>
      <c r="D7281" s="1"/>
    </row>
    <row r="7282" spans="2:4" x14ac:dyDescent="0.2">
      <c r="B7282" s="1"/>
      <c r="C7282" s="304"/>
      <c r="D7282" s="1"/>
    </row>
    <row r="7283" spans="2:4" x14ac:dyDescent="0.2">
      <c r="B7283" s="1"/>
      <c r="C7283" s="304"/>
      <c r="D7283" s="1"/>
    </row>
    <row r="7284" spans="2:4" x14ac:dyDescent="0.2">
      <c r="B7284" s="1"/>
      <c r="C7284" s="304"/>
      <c r="D7284" s="1"/>
    </row>
    <row r="7285" spans="2:4" x14ac:dyDescent="0.2">
      <c r="B7285" s="1"/>
      <c r="C7285" s="304"/>
      <c r="D7285" s="1"/>
    </row>
    <row r="7286" spans="2:4" x14ac:dyDescent="0.2">
      <c r="B7286" s="1"/>
      <c r="C7286" s="304"/>
      <c r="D7286" s="1"/>
    </row>
    <row r="7287" spans="2:4" x14ac:dyDescent="0.2">
      <c r="B7287" s="1"/>
      <c r="C7287" s="304"/>
      <c r="D7287" s="1"/>
    </row>
    <row r="7288" spans="2:4" x14ac:dyDescent="0.2">
      <c r="B7288" s="1"/>
      <c r="C7288" s="304"/>
      <c r="D7288" s="1"/>
    </row>
    <row r="7289" spans="2:4" x14ac:dyDescent="0.2">
      <c r="B7289" s="1"/>
      <c r="C7289" s="304"/>
      <c r="D7289" s="1"/>
    </row>
    <row r="7290" spans="2:4" x14ac:dyDescent="0.2">
      <c r="B7290" s="1"/>
      <c r="C7290" s="304"/>
      <c r="D7290" s="1"/>
    </row>
    <row r="7291" spans="2:4" x14ac:dyDescent="0.2">
      <c r="B7291" s="1"/>
      <c r="C7291" s="304"/>
      <c r="D7291" s="1"/>
    </row>
    <row r="7292" spans="2:4" x14ac:dyDescent="0.2">
      <c r="B7292" s="1"/>
      <c r="C7292" s="304"/>
      <c r="D7292" s="1"/>
    </row>
    <row r="7293" spans="2:4" x14ac:dyDescent="0.2">
      <c r="B7293" s="1"/>
      <c r="C7293" s="304"/>
      <c r="D7293" s="1"/>
    </row>
    <row r="7294" spans="2:4" x14ac:dyDescent="0.2">
      <c r="B7294" s="1"/>
      <c r="C7294" s="304"/>
      <c r="D7294" s="1"/>
    </row>
    <row r="7295" spans="2:4" x14ac:dyDescent="0.2">
      <c r="B7295" s="1"/>
      <c r="C7295" s="304"/>
      <c r="D7295" s="1"/>
    </row>
    <row r="7296" spans="2:4" x14ac:dyDescent="0.2">
      <c r="B7296" s="1"/>
      <c r="C7296" s="304"/>
      <c r="D7296" s="1"/>
    </row>
    <row r="7297" spans="1:7" x14ac:dyDescent="0.2">
      <c r="B7297" s="1"/>
      <c r="C7297" s="304"/>
      <c r="D7297" s="1"/>
    </row>
    <row r="7298" spans="1:7" s="308" customFormat="1" x14ac:dyDescent="0.2">
      <c r="A7298" s="303"/>
      <c r="B7298" s="1"/>
      <c r="C7298" s="304"/>
      <c r="D7298" s="1"/>
      <c r="E7298" s="305"/>
      <c r="F7298" s="307"/>
      <c r="G7298" s="307"/>
    </row>
    <row r="7299" spans="1:7" s="308" customFormat="1" x14ac:dyDescent="0.2">
      <c r="A7299" s="303"/>
      <c r="B7299" s="1"/>
      <c r="C7299" s="304"/>
      <c r="D7299" s="1"/>
      <c r="E7299" s="305"/>
      <c r="F7299" s="307"/>
      <c r="G7299" s="307"/>
    </row>
    <row r="7300" spans="1:7" s="308" customFormat="1" x14ac:dyDescent="0.2">
      <c r="A7300" s="303"/>
      <c r="B7300" s="1"/>
      <c r="C7300" s="304"/>
      <c r="D7300" s="1"/>
      <c r="E7300" s="305"/>
      <c r="F7300" s="307"/>
      <c r="G7300" s="307"/>
    </row>
    <row r="7301" spans="1:7" s="308" customFormat="1" x14ac:dyDescent="0.2">
      <c r="A7301" s="303"/>
      <c r="B7301" s="1"/>
      <c r="C7301" s="304"/>
      <c r="D7301" s="1"/>
      <c r="E7301" s="305"/>
      <c r="F7301" s="307"/>
      <c r="G7301" s="307"/>
    </row>
    <row r="7302" spans="1:7" s="308" customFormat="1" x14ac:dyDescent="0.2">
      <c r="A7302" s="303"/>
      <c r="B7302" s="1"/>
      <c r="C7302" s="304"/>
      <c r="D7302" s="1"/>
      <c r="E7302" s="305"/>
      <c r="F7302" s="307"/>
      <c r="G7302" s="307"/>
    </row>
    <row r="7303" spans="1:7" s="308" customFormat="1" x14ac:dyDescent="0.2">
      <c r="A7303" s="303"/>
      <c r="B7303" s="1"/>
      <c r="C7303" s="304"/>
      <c r="D7303" s="1"/>
      <c r="E7303" s="305"/>
      <c r="F7303" s="307"/>
      <c r="G7303" s="307"/>
    </row>
    <row r="7304" spans="1:7" s="308" customFormat="1" x14ac:dyDescent="0.2">
      <c r="A7304" s="303"/>
      <c r="B7304" s="1"/>
      <c r="C7304" s="304"/>
      <c r="D7304" s="1"/>
      <c r="E7304" s="305"/>
      <c r="F7304" s="307"/>
      <c r="G7304" s="307"/>
    </row>
    <row r="7305" spans="1:7" s="308" customFormat="1" x14ac:dyDescent="0.2">
      <c r="A7305" s="303"/>
      <c r="B7305" s="1"/>
      <c r="C7305" s="304"/>
      <c r="D7305" s="1"/>
      <c r="E7305" s="305"/>
      <c r="F7305" s="307"/>
      <c r="G7305" s="307"/>
    </row>
    <row r="7306" spans="1:7" s="308" customFormat="1" x14ac:dyDescent="0.2">
      <c r="A7306" s="303"/>
      <c r="B7306" s="1"/>
      <c r="C7306" s="304"/>
      <c r="D7306" s="1"/>
      <c r="E7306" s="305"/>
      <c r="F7306" s="307"/>
      <c r="G7306" s="307"/>
    </row>
    <row r="7307" spans="1:7" s="308" customFormat="1" x14ac:dyDescent="0.2">
      <c r="A7307" s="303"/>
      <c r="B7307" s="1"/>
      <c r="C7307" s="304"/>
      <c r="D7307" s="1"/>
      <c r="E7307" s="305"/>
      <c r="F7307" s="307"/>
      <c r="G7307" s="307"/>
    </row>
    <row r="7308" spans="1:7" s="308" customFormat="1" x14ac:dyDescent="0.2">
      <c r="A7308" s="303"/>
      <c r="B7308" s="1"/>
      <c r="C7308" s="304"/>
      <c r="D7308" s="1"/>
      <c r="E7308" s="305"/>
      <c r="F7308" s="307"/>
      <c r="G7308" s="307"/>
    </row>
    <row r="7309" spans="1:7" s="308" customFormat="1" x14ac:dyDescent="0.2">
      <c r="A7309" s="303"/>
      <c r="B7309" s="1"/>
      <c r="C7309" s="304"/>
      <c r="D7309" s="1"/>
      <c r="E7309" s="305"/>
      <c r="F7309" s="307"/>
      <c r="G7309" s="307"/>
    </row>
    <row r="7310" spans="1:7" x14ac:dyDescent="0.2">
      <c r="B7310" s="1"/>
      <c r="C7310" s="304"/>
      <c r="D7310" s="1"/>
    </row>
    <row r="7311" spans="1:7" x14ac:dyDescent="0.2">
      <c r="B7311" s="1"/>
      <c r="C7311" s="304"/>
      <c r="D7311" s="1"/>
    </row>
    <row r="7312" spans="1:7" x14ac:dyDescent="0.2">
      <c r="B7312" s="1"/>
      <c r="C7312" s="304"/>
      <c r="D7312" s="1"/>
    </row>
    <row r="7313" spans="2:4" x14ac:dyDescent="0.2">
      <c r="B7313" s="1"/>
      <c r="C7313" s="304"/>
      <c r="D7313" s="1"/>
    </row>
    <row r="7314" spans="2:4" x14ac:dyDescent="0.2">
      <c r="B7314" s="1"/>
      <c r="C7314" s="304"/>
      <c r="D7314" s="1"/>
    </row>
    <row r="7315" spans="2:4" x14ac:dyDescent="0.2">
      <c r="B7315" s="1"/>
      <c r="C7315" s="304"/>
      <c r="D7315" s="1"/>
    </row>
    <row r="7316" spans="2:4" x14ac:dyDescent="0.2">
      <c r="B7316" s="1"/>
      <c r="C7316" s="304"/>
      <c r="D7316" s="1"/>
    </row>
    <row r="7317" spans="2:4" x14ac:dyDescent="0.2">
      <c r="B7317" s="1"/>
      <c r="C7317" s="304"/>
      <c r="D7317" s="1"/>
    </row>
    <row r="7318" spans="2:4" x14ac:dyDescent="0.2">
      <c r="B7318" s="1"/>
      <c r="C7318" s="304"/>
      <c r="D7318" s="1"/>
    </row>
    <row r="7319" spans="2:4" x14ac:dyDescent="0.2">
      <c r="B7319" s="1"/>
      <c r="C7319" s="304"/>
      <c r="D7319" s="1"/>
    </row>
    <row r="7320" spans="2:4" x14ac:dyDescent="0.2">
      <c r="B7320" s="1"/>
      <c r="C7320" s="304"/>
      <c r="D7320" s="1"/>
    </row>
    <row r="7321" spans="2:4" x14ac:dyDescent="0.2">
      <c r="B7321" s="1"/>
      <c r="C7321" s="304"/>
      <c r="D7321" s="1"/>
    </row>
    <row r="7322" spans="2:4" x14ac:dyDescent="0.2">
      <c r="B7322" s="1"/>
      <c r="C7322" s="304"/>
      <c r="D7322" s="1"/>
    </row>
    <row r="7323" spans="2:4" x14ac:dyDescent="0.2">
      <c r="B7323" s="1"/>
      <c r="C7323" s="304"/>
      <c r="D7323" s="1"/>
    </row>
    <row r="7324" spans="2:4" x14ac:dyDescent="0.2">
      <c r="B7324" s="1"/>
      <c r="C7324" s="304"/>
      <c r="D7324" s="1"/>
    </row>
    <row r="7325" spans="2:4" x14ac:dyDescent="0.2">
      <c r="B7325" s="1"/>
      <c r="C7325" s="304"/>
      <c r="D7325" s="1"/>
    </row>
    <row r="7326" spans="2:4" x14ac:dyDescent="0.2">
      <c r="B7326" s="1"/>
      <c r="C7326" s="304"/>
      <c r="D7326" s="1"/>
    </row>
    <row r="7327" spans="2:4" x14ac:dyDescent="0.2">
      <c r="B7327" s="1"/>
      <c r="C7327" s="304"/>
      <c r="D7327" s="1"/>
    </row>
    <row r="7328" spans="2:4" x14ac:dyDescent="0.2">
      <c r="B7328" s="1"/>
      <c r="C7328" s="304"/>
      <c r="D7328" s="1"/>
    </row>
    <row r="7329" spans="1:7" x14ac:dyDescent="0.2">
      <c r="B7329" s="1"/>
      <c r="C7329" s="304"/>
      <c r="D7329" s="1"/>
    </row>
    <row r="7330" spans="1:7" x14ac:dyDescent="0.2">
      <c r="B7330" s="1"/>
      <c r="C7330" s="304"/>
      <c r="D7330" s="1"/>
    </row>
    <row r="7331" spans="1:7" x14ac:dyDescent="0.2">
      <c r="B7331" s="1"/>
      <c r="C7331" s="304"/>
      <c r="D7331" s="1"/>
    </row>
    <row r="7332" spans="1:7" x14ac:dyDescent="0.2">
      <c r="B7332" s="1"/>
      <c r="C7332" s="304"/>
      <c r="D7332" s="1"/>
    </row>
    <row r="7333" spans="1:7" x14ac:dyDescent="0.2">
      <c r="B7333" s="1"/>
      <c r="C7333" s="304"/>
      <c r="D7333" s="1"/>
    </row>
    <row r="7334" spans="1:7" x14ac:dyDescent="0.2">
      <c r="B7334" s="1"/>
      <c r="C7334" s="304"/>
      <c r="D7334" s="1"/>
    </row>
    <row r="7335" spans="1:7" x14ac:dyDescent="0.2">
      <c r="B7335" s="1"/>
      <c r="C7335" s="304"/>
      <c r="D7335" s="1"/>
    </row>
    <row r="7336" spans="1:7" s="310" customFormat="1" x14ac:dyDescent="0.2">
      <c r="A7336" s="303"/>
      <c r="B7336" s="1"/>
      <c r="C7336" s="304"/>
      <c r="D7336" s="1"/>
      <c r="E7336" s="305"/>
      <c r="F7336" s="309"/>
      <c r="G7336" s="309"/>
    </row>
    <row r="7337" spans="1:7" s="310" customFormat="1" x14ac:dyDescent="0.2">
      <c r="A7337" s="303"/>
      <c r="B7337" s="1"/>
      <c r="C7337" s="304"/>
      <c r="D7337" s="1"/>
      <c r="E7337" s="305"/>
      <c r="F7337" s="309"/>
      <c r="G7337" s="309"/>
    </row>
    <row r="7338" spans="1:7" s="310" customFormat="1" x14ac:dyDescent="0.2">
      <c r="A7338" s="303"/>
      <c r="B7338" s="1"/>
      <c r="C7338" s="304"/>
      <c r="D7338" s="1"/>
      <c r="E7338" s="305"/>
      <c r="F7338" s="309"/>
      <c r="G7338" s="309"/>
    </row>
    <row r="7339" spans="1:7" s="310" customFormat="1" x14ac:dyDescent="0.2">
      <c r="A7339" s="303"/>
      <c r="B7339" s="1"/>
      <c r="C7339" s="304"/>
      <c r="D7339" s="1"/>
      <c r="E7339" s="305"/>
      <c r="F7339" s="309"/>
      <c r="G7339" s="309"/>
    </row>
    <row r="7340" spans="1:7" s="310" customFormat="1" x14ac:dyDescent="0.2">
      <c r="A7340" s="303"/>
      <c r="B7340" s="1"/>
      <c r="C7340" s="304"/>
      <c r="D7340" s="1"/>
      <c r="E7340" s="305"/>
      <c r="F7340" s="309"/>
      <c r="G7340" s="309"/>
    </row>
    <row r="7341" spans="1:7" s="310" customFormat="1" x14ac:dyDescent="0.2">
      <c r="A7341" s="303"/>
      <c r="B7341" s="1"/>
      <c r="C7341" s="304"/>
      <c r="D7341" s="1"/>
      <c r="E7341" s="305"/>
      <c r="F7341" s="309"/>
      <c r="G7341" s="309"/>
    </row>
    <row r="7342" spans="1:7" s="310" customFormat="1" x14ac:dyDescent="0.2">
      <c r="A7342" s="303"/>
      <c r="B7342" s="1"/>
      <c r="C7342" s="304"/>
      <c r="D7342" s="1"/>
      <c r="E7342" s="305"/>
      <c r="F7342" s="309"/>
      <c r="G7342" s="309"/>
    </row>
    <row r="7343" spans="1:7" x14ac:dyDescent="0.2">
      <c r="B7343" s="1"/>
      <c r="C7343" s="304"/>
      <c r="D7343" s="1"/>
    </row>
    <row r="7344" spans="1:7" x14ac:dyDescent="0.2">
      <c r="B7344" s="1"/>
      <c r="C7344" s="304"/>
      <c r="D7344" s="1"/>
    </row>
    <row r="7345" spans="2:4" x14ac:dyDescent="0.2">
      <c r="B7345" s="1"/>
      <c r="C7345" s="304"/>
      <c r="D7345" s="1"/>
    </row>
    <row r="7346" spans="2:4" x14ac:dyDescent="0.2">
      <c r="B7346" s="1"/>
      <c r="C7346" s="304"/>
      <c r="D7346" s="1"/>
    </row>
    <row r="7347" spans="2:4" x14ac:dyDescent="0.2">
      <c r="B7347" s="1"/>
      <c r="C7347" s="304"/>
      <c r="D7347" s="1"/>
    </row>
    <row r="7348" spans="2:4" x14ac:dyDescent="0.2">
      <c r="B7348" s="1"/>
      <c r="C7348" s="304"/>
      <c r="D7348" s="1"/>
    </row>
    <row r="7349" spans="2:4" x14ac:dyDescent="0.2">
      <c r="B7349" s="1"/>
      <c r="C7349" s="304"/>
      <c r="D7349" s="1"/>
    </row>
    <row r="7350" spans="2:4" x14ac:dyDescent="0.2">
      <c r="B7350" s="1"/>
      <c r="C7350" s="304"/>
      <c r="D7350" s="1"/>
    </row>
    <row r="7351" spans="2:4" x14ac:dyDescent="0.2">
      <c r="B7351" s="1"/>
      <c r="C7351" s="304"/>
      <c r="D7351" s="1"/>
    </row>
    <row r="7352" spans="2:4" x14ac:dyDescent="0.2">
      <c r="B7352" s="1"/>
      <c r="C7352" s="304"/>
      <c r="D7352" s="1"/>
    </row>
    <row r="7353" spans="2:4" x14ac:dyDescent="0.2">
      <c r="B7353" s="1"/>
      <c r="C7353" s="304"/>
      <c r="D7353" s="1"/>
    </row>
    <row r="7354" spans="2:4" x14ac:dyDescent="0.2">
      <c r="B7354" s="1"/>
      <c r="C7354" s="304"/>
      <c r="D7354" s="1"/>
    </row>
    <row r="7355" spans="2:4" x14ac:dyDescent="0.2">
      <c r="B7355" s="1"/>
      <c r="C7355" s="304"/>
      <c r="D7355" s="1"/>
    </row>
    <row r="7356" spans="2:4" x14ac:dyDescent="0.2">
      <c r="B7356" s="1"/>
      <c r="C7356" s="304"/>
      <c r="D7356" s="1"/>
    </row>
    <row r="7357" spans="2:4" x14ac:dyDescent="0.2">
      <c r="B7357" s="1"/>
      <c r="C7357" s="304"/>
      <c r="D7357" s="1"/>
    </row>
    <row r="7358" spans="2:4" x14ac:dyDescent="0.2">
      <c r="B7358" s="1"/>
      <c r="C7358" s="304"/>
      <c r="D7358" s="1"/>
    </row>
    <row r="7359" spans="2:4" x14ac:dyDescent="0.2">
      <c r="B7359" s="1"/>
      <c r="C7359" s="304"/>
      <c r="D7359" s="1"/>
    </row>
    <row r="7360" spans="2:4" x14ac:dyDescent="0.2">
      <c r="B7360" s="1"/>
      <c r="C7360" s="304"/>
      <c r="D7360" s="1"/>
    </row>
    <row r="7361" spans="2:4" x14ac:dyDescent="0.2">
      <c r="B7361" s="1"/>
      <c r="C7361" s="304"/>
      <c r="D7361" s="1"/>
    </row>
    <row r="7362" spans="2:4" x14ac:dyDescent="0.2">
      <c r="B7362" s="1"/>
      <c r="C7362" s="304"/>
      <c r="D7362" s="1"/>
    </row>
    <row r="7363" spans="2:4" x14ac:dyDescent="0.2">
      <c r="B7363" s="1"/>
      <c r="C7363" s="304"/>
      <c r="D7363" s="1"/>
    </row>
    <row r="7364" spans="2:4" x14ac:dyDescent="0.2">
      <c r="B7364" s="1"/>
      <c r="C7364" s="304"/>
      <c r="D7364" s="1"/>
    </row>
    <row r="7365" spans="2:4" x14ac:dyDescent="0.2">
      <c r="B7365" s="1"/>
      <c r="C7365" s="304"/>
      <c r="D7365" s="1"/>
    </row>
    <row r="7366" spans="2:4" x14ac:dyDescent="0.2">
      <c r="B7366" s="1"/>
      <c r="C7366" s="304"/>
      <c r="D7366" s="1"/>
    </row>
    <row r="7367" spans="2:4" x14ac:dyDescent="0.2">
      <c r="B7367" s="1"/>
      <c r="C7367" s="304"/>
      <c r="D7367" s="1"/>
    </row>
    <row r="7368" spans="2:4" x14ac:dyDescent="0.2">
      <c r="B7368" s="1"/>
      <c r="C7368" s="304"/>
      <c r="D7368" s="1"/>
    </row>
    <row r="7369" spans="2:4" x14ac:dyDescent="0.2">
      <c r="B7369" s="1"/>
      <c r="C7369" s="304"/>
      <c r="D7369" s="1"/>
    </row>
    <row r="7370" spans="2:4" x14ac:dyDescent="0.2">
      <c r="B7370" s="1"/>
      <c r="C7370" s="304"/>
      <c r="D7370" s="1"/>
    </row>
    <row r="7371" spans="2:4" x14ac:dyDescent="0.2">
      <c r="B7371" s="1"/>
      <c r="C7371" s="304"/>
      <c r="D7371" s="1"/>
    </row>
    <row r="7372" spans="2:4" x14ac:dyDescent="0.2">
      <c r="B7372" s="1"/>
      <c r="C7372" s="304"/>
      <c r="D7372" s="1"/>
    </row>
    <row r="7373" spans="2:4" x14ac:dyDescent="0.2">
      <c r="B7373" s="1"/>
      <c r="C7373" s="304"/>
      <c r="D7373" s="1"/>
    </row>
    <row r="7374" spans="2:4" x14ac:dyDescent="0.2">
      <c r="B7374" s="1"/>
      <c r="C7374" s="304"/>
      <c r="D7374" s="1"/>
    </row>
    <row r="7375" spans="2:4" x14ac:dyDescent="0.2">
      <c r="B7375" s="1"/>
      <c r="C7375" s="304"/>
      <c r="D7375" s="1"/>
    </row>
    <row r="7376" spans="2:4" x14ac:dyDescent="0.2">
      <c r="B7376" s="1"/>
      <c r="C7376" s="304"/>
      <c r="D7376" s="1"/>
    </row>
    <row r="7377" spans="2:4" x14ac:dyDescent="0.2">
      <c r="B7377" s="1"/>
      <c r="C7377" s="304"/>
      <c r="D7377" s="1"/>
    </row>
    <row r="7378" spans="2:4" x14ac:dyDescent="0.2">
      <c r="B7378" s="1"/>
      <c r="C7378" s="304"/>
      <c r="D7378" s="1"/>
    </row>
    <row r="7379" spans="2:4" x14ac:dyDescent="0.2">
      <c r="B7379" s="1"/>
      <c r="C7379" s="304"/>
      <c r="D7379" s="1"/>
    </row>
    <row r="7380" spans="2:4" x14ac:dyDescent="0.2">
      <c r="B7380" s="1"/>
      <c r="C7380" s="304"/>
      <c r="D7380" s="1"/>
    </row>
    <row r="7381" spans="2:4" x14ac:dyDescent="0.2">
      <c r="B7381" s="1"/>
      <c r="C7381" s="304"/>
      <c r="D7381" s="1"/>
    </row>
    <row r="7382" spans="2:4" x14ac:dyDescent="0.2">
      <c r="B7382" s="1"/>
      <c r="C7382" s="304"/>
      <c r="D7382" s="1"/>
    </row>
    <row r="7383" spans="2:4" x14ac:dyDescent="0.2">
      <c r="B7383" s="1"/>
      <c r="C7383" s="304"/>
      <c r="D7383" s="1"/>
    </row>
    <row r="7384" spans="2:4" x14ac:dyDescent="0.2">
      <c r="B7384" s="1"/>
      <c r="C7384" s="304"/>
      <c r="D7384" s="1"/>
    </row>
    <row r="7385" spans="2:4" x14ac:dyDescent="0.2">
      <c r="B7385" s="1"/>
      <c r="C7385" s="304"/>
      <c r="D7385" s="1"/>
    </row>
    <row r="7386" spans="2:4" x14ac:dyDescent="0.2">
      <c r="B7386" s="1"/>
      <c r="C7386" s="304"/>
      <c r="D7386" s="1"/>
    </row>
    <row r="7387" spans="2:4" x14ac:dyDescent="0.2">
      <c r="B7387" s="1"/>
      <c r="C7387" s="304"/>
      <c r="D7387" s="1"/>
    </row>
    <row r="7388" spans="2:4" x14ac:dyDescent="0.2">
      <c r="B7388" s="1"/>
      <c r="C7388" s="304"/>
      <c r="D7388" s="1"/>
    </row>
    <row r="7389" spans="2:4" x14ac:dyDescent="0.2">
      <c r="B7389" s="1"/>
      <c r="C7389" s="304"/>
      <c r="D7389" s="1"/>
    </row>
    <row r="7390" spans="2:4" x14ac:dyDescent="0.2">
      <c r="B7390" s="1"/>
      <c r="C7390" s="304"/>
      <c r="D7390" s="1"/>
    </row>
    <row r="7391" spans="2:4" x14ac:dyDescent="0.2">
      <c r="B7391" s="1"/>
      <c r="C7391" s="304"/>
      <c r="D7391" s="1"/>
    </row>
    <row r="7392" spans="2:4" x14ac:dyDescent="0.2">
      <c r="B7392" s="1"/>
      <c r="C7392" s="304"/>
      <c r="D7392" s="1"/>
    </row>
    <row r="7393" spans="2:4" x14ac:dyDescent="0.2">
      <c r="B7393" s="1"/>
      <c r="C7393" s="304"/>
      <c r="D7393" s="1"/>
    </row>
    <row r="7394" spans="2:4" x14ac:dyDescent="0.2">
      <c r="B7394" s="1"/>
      <c r="C7394" s="304"/>
      <c r="D7394" s="1"/>
    </row>
    <row r="7395" spans="2:4" x14ac:dyDescent="0.2">
      <c r="B7395" s="1"/>
      <c r="C7395" s="304"/>
      <c r="D7395" s="1"/>
    </row>
    <row r="7396" spans="2:4" x14ac:dyDescent="0.2">
      <c r="B7396" s="1"/>
      <c r="C7396" s="304"/>
      <c r="D7396" s="1"/>
    </row>
    <row r="7397" spans="2:4" x14ac:dyDescent="0.2">
      <c r="B7397" s="1"/>
      <c r="C7397" s="304"/>
      <c r="D7397" s="1"/>
    </row>
    <row r="7398" spans="2:4" x14ac:dyDescent="0.2">
      <c r="B7398" s="1"/>
      <c r="C7398" s="304"/>
      <c r="D7398" s="1"/>
    </row>
    <row r="7399" spans="2:4" x14ac:dyDescent="0.2">
      <c r="B7399" s="1"/>
      <c r="C7399" s="304"/>
      <c r="D7399" s="1"/>
    </row>
    <row r="7400" spans="2:4" x14ac:dyDescent="0.2">
      <c r="B7400" s="1"/>
      <c r="C7400" s="304"/>
      <c r="D7400" s="1"/>
    </row>
    <row r="7401" spans="2:4" x14ac:dyDescent="0.2">
      <c r="B7401" s="1"/>
      <c r="C7401" s="304"/>
      <c r="D7401" s="1"/>
    </row>
    <row r="7402" spans="2:4" x14ac:dyDescent="0.2">
      <c r="B7402" s="1"/>
      <c r="C7402" s="304"/>
      <c r="D7402" s="1"/>
    </row>
    <row r="7403" spans="2:4" x14ac:dyDescent="0.2">
      <c r="B7403" s="1"/>
      <c r="C7403" s="304"/>
      <c r="D7403" s="1"/>
    </row>
    <row r="7404" spans="2:4" x14ac:dyDescent="0.2">
      <c r="B7404" s="1"/>
      <c r="C7404" s="304"/>
      <c r="D7404" s="1"/>
    </row>
    <row r="7405" spans="2:4" x14ac:dyDescent="0.2">
      <c r="B7405" s="1"/>
      <c r="C7405" s="304"/>
      <c r="D7405" s="1"/>
    </row>
    <row r="7406" spans="2:4" x14ac:dyDescent="0.2">
      <c r="B7406" s="1"/>
      <c r="C7406" s="304"/>
      <c r="D7406" s="1"/>
    </row>
    <row r="7407" spans="2:4" x14ac:dyDescent="0.2">
      <c r="B7407" s="1"/>
      <c r="C7407" s="304"/>
      <c r="D7407" s="1"/>
    </row>
    <row r="7408" spans="2:4" x14ac:dyDescent="0.2">
      <c r="B7408" s="1"/>
      <c r="C7408" s="304"/>
      <c r="D7408" s="1"/>
    </row>
    <row r="7409" spans="2:4" x14ac:dyDescent="0.2">
      <c r="B7409" s="1"/>
      <c r="C7409" s="304"/>
      <c r="D7409" s="1"/>
    </row>
    <row r="7410" spans="2:4" x14ac:dyDescent="0.2">
      <c r="B7410" s="1"/>
      <c r="C7410" s="304"/>
      <c r="D7410" s="1"/>
    </row>
    <row r="7411" spans="2:4" x14ac:dyDescent="0.2">
      <c r="B7411" s="1"/>
      <c r="C7411" s="304"/>
      <c r="D7411" s="1"/>
    </row>
    <row r="7412" spans="2:4" x14ac:dyDescent="0.2">
      <c r="B7412" s="1"/>
      <c r="C7412" s="304"/>
      <c r="D7412" s="1"/>
    </row>
    <row r="7413" spans="2:4" x14ac:dyDescent="0.2">
      <c r="B7413" s="1"/>
      <c r="C7413" s="304"/>
      <c r="D7413" s="1"/>
    </row>
    <row r="7414" spans="2:4" x14ac:dyDescent="0.2">
      <c r="B7414" s="1"/>
      <c r="C7414" s="304"/>
      <c r="D7414" s="1"/>
    </row>
    <row r="7415" spans="2:4" x14ac:dyDescent="0.2">
      <c r="B7415" s="1"/>
      <c r="C7415" s="304"/>
      <c r="D7415" s="1"/>
    </row>
    <row r="7416" spans="2:4" x14ac:dyDescent="0.2">
      <c r="B7416" s="1"/>
      <c r="C7416" s="304"/>
      <c r="D7416" s="1"/>
    </row>
    <row r="7417" spans="2:4" x14ac:dyDescent="0.2">
      <c r="B7417" s="1"/>
      <c r="C7417" s="304"/>
      <c r="D7417" s="1"/>
    </row>
    <row r="7418" spans="2:4" x14ac:dyDescent="0.2">
      <c r="B7418" s="1"/>
      <c r="C7418" s="304"/>
      <c r="D7418" s="1"/>
    </row>
    <row r="7419" spans="2:4" x14ac:dyDescent="0.2">
      <c r="B7419" s="1"/>
      <c r="C7419" s="304"/>
      <c r="D7419" s="1"/>
    </row>
    <row r="7420" spans="2:4" x14ac:dyDescent="0.2">
      <c r="B7420" s="1"/>
      <c r="C7420" s="304"/>
      <c r="D7420" s="1"/>
    </row>
    <row r="7421" spans="2:4" x14ac:dyDescent="0.2">
      <c r="B7421" s="1"/>
      <c r="C7421" s="304"/>
      <c r="D7421" s="1"/>
    </row>
    <row r="7422" spans="2:4" x14ac:dyDescent="0.2">
      <c r="B7422" s="1"/>
      <c r="C7422" s="304"/>
      <c r="D7422" s="1"/>
    </row>
    <row r="7423" spans="2:4" x14ac:dyDescent="0.2">
      <c r="B7423" s="1"/>
      <c r="C7423" s="304"/>
      <c r="D7423" s="1"/>
    </row>
    <row r="7424" spans="2:4" x14ac:dyDescent="0.2">
      <c r="B7424" s="1"/>
      <c r="C7424" s="304"/>
      <c r="D7424" s="1"/>
    </row>
    <row r="7425" spans="2:4" x14ac:dyDescent="0.2">
      <c r="B7425" s="1"/>
      <c r="C7425" s="304"/>
      <c r="D7425" s="1"/>
    </row>
    <row r="7426" spans="2:4" x14ac:dyDescent="0.2">
      <c r="B7426" s="1"/>
      <c r="C7426" s="304"/>
      <c r="D7426" s="1"/>
    </row>
    <row r="7427" spans="2:4" x14ac:dyDescent="0.2">
      <c r="B7427" s="1"/>
      <c r="C7427" s="304"/>
      <c r="D7427" s="1"/>
    </row>
    <row r="7428" spans="2:4" x14ac:dyDescent="0.2">
      <c r="B7428" s="1"/>
      <c r="C7428" s="304"/>
      <c r="D7428" s="1"/>
    </row>
    <row r="7429" spans="2:4" x14ac:dyDescent="0.2">
      <c r="B7429" s="1"/>
      <c r="C7429" s="304"/>
      <c r="D7429" s="1"/>
    </row>
    <row r="7430" spans="2:4" x14ac:dyDescent="0.2">
      <c r="B7430" s="1"/>
      <c r="C7430" s="304"/>
      <c r="D7430" s="1"/>
    </row>
    <row r="7431" spans="2:4" x14ac:dyDescent="0.2">
      <c r="B7431" s="1"/>
      <c r="C7431" s="304"/>
      <c r="D7431" s="1"/>
    </row>
    <row r="7432" spans="2:4" x14ac:dyDescent="0.2">
      <c r="B7432" s="1"/>
      <c r="C7432" s="304"/>
      <c r="D7432" s="1"/>
    </row>
    <row r="7433" spans="2:4" x14ac:dyDescent="0.2">
      <c r="B7433" s="1"/>
      <c r="C7433" s="304"/>
      <c r="D7433" s="1"/>
    </row>
    <row r="7434" spans="2:4" x14ac:dyDescent="0.2">
      <c r="B7434" s="1"/>
      <c r="C7434" s="304"/>
      <c r="D7434" s="1"/>
    </row>
    <row r="7435" spans="2:4" x14ac:dyDescent="0.2">
      <c r="B7435" s="1"/>
      <c r="C7435" s="304"/>
      <c r="D7435" s="1"/>
    </row>
    <row r="7436" spans="2:4" x14ac:dyDescent="0.2">
      <c r="B7436" s="1"/>
      <c r="C7436" s="304"/>
      <c r="D7436" s="1"/>
    </row>
    <row r="7437" spans="2:4" x14ac:dyDescent="0.2">
      <c r="B7437" s="1"/>
      <c r="C7437" s="304"/>
      <c r="D7437" s="1"/>
    </row>
    <row r="7438" spans="2:4" x14ac:dyDescent="0.2">
      <c r="B7438" s="1"/>
      <c r="C7438" s="304"/>
      <c r="D7438" s="1"/>
    </row>
    <row r="7439" spans="2:4" x14ac:dyDescent="0.2">
      <c r="B7439" s="1"/>
      <c r="C7439" s="304"/>
      <c r="D7439" s="1"/>
    </row>
    <row r="7440" spans="2:4" x14ac:dyDescent="0.2">
      <c r="B7440" s="1"/>
      <c r="C7440" s="304"/>
      <c r="D7440" s="1"/>
    </row>
    <row r="7441" spans="2:4" x14ac:dyDescent="0.2">
      <c r="B7441" s="1"/>
      <c r="C7441" s="304"/>
      <c r="D7441" s="1"/>
    </row>
    <row r="7442" spans="2:4" x14ac:dyDescent="0.2">
      <c r="B7442" s="1"/>
      <c r="C7442" s="304"/>
      <c r="D7442" s="1"/>
    </row>
    <row r="7443" spans="2:4" x14ac:dyDescent="0.2">
      <c r="B7443" s="1"/>
      <c r="C7443" s="304"/>
      <c r="D7443" s="1"/>
    </row>
    <row r="7444" spans="2:4" x14ac:dyDescent="0.2">
      <c r="B7444" s="1"/>
      <c r="C7444" s="304"/>
      <c r="D7444" s="1"/>
    </row>
    <row r="7445" spans="2:4" x14ac:dyDescent="0.2">
      <c r="B7445" s="1"/>
      <c r="C7445" s="304"/>
      <c r="D7445" s="1"/>
    </row>
    <row r="7446" spans="2:4" x14ac:dyDescent="0.2">
      <c r="B7446" s="1"/>
      <c r="C7446" s="304"/>
      <c r="D7446" s="1"/>
    </row>
    <row r="7447" spans="2:4" x14ac:dyDescent="0.2">
      <c r="B7447" s="1"/>
      <c r="C7447" s="304"/>
      <c r="D7447" s="1"/>
    </row>
    <row r="7448" spans="2:4" x14ac:dyDescent="0.2">
      <c r="B7448" s="1"/>
      <c r="C7448" s="304"/>
      <c r="D7448" s="1"/>
    </row>
    <row r="7449" spans="2:4" x14ac:dyDescent="0.2">
      <c r="B7449" s="1"/>
      <c r="C7449" s="304"/>
      <c r="D7449" s="1"/>
    </row>
    <row r="7450" spans="2:4" x14ac:dyDescent="0.2">
      <c r="B7450" s="1"/>
      <c r="C7450" s="304"/>
      <c r="D7450" s="1"/>
    </row>
    <row r="7451" spans="2:4" x14ac:dyDescent="0.2">
      <c r="B7451" s="1"/>
      <c r="C7451" s="304"/>
      <c r="D7451" s="1"/>
    </row>
    <row r="7452" spans="2:4" x14ac:dyDescent="0.2">
      <c r="B7452" s="1"/>
      <c r="C7452" s="304"/>
      <c r="D7452" s="1"/>
    </row>
    <row r="7453" spans="2:4" x14ac:dyDescent="0.2">
      <c r="B7453" s="1"/>
      <c r="C7453" s="304"/>
      <c r="D7453" s="1"/>
    </row>
    <row r="7454" spans="2:4" x14ac:dyDescent="0.2">
      <c r="B7454" s="1"/>
      <c r="C7454" s="304"/>
      <c r="D7454" s="1"/>
    </row>
    <row r="7455" spans="2:4" x14ac:dyDescent="0.2">
      <c r="B7455" s="1"/>
      <c r="C7455" s="304"/>
      <c r="D7455" s="1"/>
    </row>
    <row r="7456" spans="2:4" x14ac:dyDescent="0.2">
      <c r="B7456" s="1"/>
      <c r="C7456" s="304"/>
      <c r="D7456" s="1"/>
    </row>
    <row r="7457" spans="2:4" x14ac:dyDescent="0.2">
      <c r="B7457" s="1"/>
      <c r="C7457" s="304"/>
      <c r="D7457" s="1"/>
    </row>
    <row r="7458" spans="2:4" x14ac:dyDescent="0.2">
      <c r="B7458" s="1"/>
      <c r="C7458" s="304"/>
      <c r="D7458" s="1"/>
    </row>
    <row r="7459" spans="2:4" x14ac:dyDescent="0.2">
      <c r="B7459" s="1"/>
      <c r="C7459" s="304"/>
      <c r="D7459" s="1"/>
    </row>
    <row r="7460" spans="2:4" x14ac:dyDescent="0.2">
      <c r="B7460" s="1"/>
      <c r="C7460" s="304"/>
      <c r="D7460" s="1"/>
    </row>
    <row r="7461" spans="2:4" x14ac:dyDescent="0.2">
      <c r="B7461" s="1"/>
      <c r="C7461" s="304"/>
      <c r="D7461" s="1"/>
    </row>
    <row r="7462" spans="2:4" x14ac:dyDescent="0.2">
      <c r="B7462" s="1"/>
      <c r="C7462" s="304"/>
      <c r="D7462" s="1"/>
    </row>
    <row r="7463" spans="2:4" x14ac:dyDescent="0.2">
      <c r="B7463" s="1"/>
      <c r="C7463" s="304"/>
      <c r="D7463" s="1"/>
    </row>
    <row r="7464" spans="2:4" x14ac:dyDescent="0.2">
      <c r="B7464" s="1"/>
      <c r="C7464" s="304"/>
      <c r="D7464" s="1"/>
    </row>
    <row r="7465" spans="2:4" x14ac:dyDescent="0.2">
      <c r="B7465" s="1"/>
      <c r="C7465" s="304"/>
      <c r="D7465" s="1"/>
    </row>
    <row r="7466" spans="2:4" x14ac:dyDescent="0.2">
      <c r="B7466" s="1"/>
      <c r="C7466" s="304"/>
      <c r="D7466" s="1"/>
    </row>
    <row r="7467" spans="2:4" x14ac:dyDescent="0.2">
      <c r="B7467" s="1"/>
      <c r="C7467" s="304"/>
      <c r="D7467" s="1"/>
    </row>
    <row r="7468" spans="2:4" x14ac:dyDescent="0.2">
      <c r="B7468" s="1"/>
      <c r="C7468" s="304"/>
      <c r="D7468" s="1"/>
    </row>
    <row r="7469" spans="2:4" x14ac:dyDescent="0.2">
      <c r="B7469" s="1"/>
      <c r="C7469" s="304"/>
      <c r="D7469" s="1"/>
    </row>
    <row r="7470" spans="2:4" x14ac:dyDescent="0.2">
      <c r="B7470" s="1"/>
      <c r="C7470" s="304"/>
      <c r="D7470" s="1"/>
    </row>
    <row r="7471" spans="2:4" x14ac:dyDescent="0.2">
      <c r="B7471" s="1"/>
      <c r="C7471" s="304"/>
      <c r="D7471" s="1"/>
    </row>
    <row r="7472" spans="2:4" x14ac:dyDescent="0.2">
      <c r="B7472" s="1"/>
      <c r="C7472" s="304"/>
      <c r="D7472" s="1"/>
    </row>
    <row r="7473" spans="2:4" x14ac:dyDescent="0.2">
      <c r="B7473" s="1"/>
      <c r="C7473" s="304"/>
      <c r="D7473" s="1"/>
    </row>
    <row r="7474" spans="2:4" x14ac:dyDescent="0.2">
      <c r="B7474" s="1"/>
      <c r="C7474" s="304"/>
      <c r="D7474" s="1"/>
    </row>
    <row r="7475" spans="2:4" x14ac:dyDescent="0.2">
      <c r="B7475" s="1"/>
      <c r="C7475" s="304"/>
      <c r="D7475" s="1"/>
    </row>
    <row r="7476" spans="2:4" x14ac:dyDescent="0.2">
      <c r="B7476" s="1"/>
      <c r="C7476" s="304"/>
      <c r="D7476" s="1"/>
    </row>
    <row r="7477" spans="2:4" x14ac:dyDescent="0.2">
      <c r="B7477" s="1"/>
      <c r="C7477" s="304"/>
      <c r="D7477" s="1"/>
    </row>
    <row r="7478" spans="2:4" x14ac:dyDescent="0.2">
      <c r="B7478" s="1"/>
      <c r="C7478" s="304"/>
      <c r="D7478" s="1"/>
    </row>
    <row r="7479" spans="2:4" x14ac:dyDescent="0.2">
      <c r="B7479" s="1"/>
      <c r="C7479" s="304"/>
      <c r="D7479" s="1"/>
    </row>
    <row r="7480" spans="2:4" x14ac:dyDescent="0.2">
      <c r="B7480" s="1"/>
      <c r="C7480" s="304"/>
      <c r="D7480" s="1"/>
    </row>
    <row r="7481" spans="2:4" x14ac:dyDescent="0.2">
      <c r="B7481" s="1"/>
      <c r="C7481" s="304"/>
      <c r="D7481" s="1"/>
    </row>
    <row r="7482" spans="2:4" x14ac:dyDescent="0.2">
      <c r="B7482" s="1"/>
      <c r="C7482" s="304"/>
      <c r="D7482" s="1"/>
    </row>
    <row r="7483" spans="2:4" x14ac:dyDescent="0.2">
      <c r="B7483" s="1"/>
      <c r="C7483" s="304"/>
      <c r="D7483" s="1"/>
    </row>
    <row r="7484" spans="2:4" x14ac:dyDescent="0.2">
      <c r="B7484" s="1"/>
      <c r="C7484" s="304"/>
      <c r="D7484" s="1"/>
    </row>
    <row r="7485" spans="2:4" x14ac:dyDescent="0.2">
      <c r="B7485" s="1"/>
      <c r="C7485" s="304"/>
      <c r="D7485" s="1"/>
    </row>
    <row r="7486" spans="2:4" x14ac:dyDescent="0.2">
      <c r="B7486" s="1"/>
      <c r="C7486" s="304"/>
      <c r="D7486" s="1"/>
    </row>
    <row r="7487" spans="2:4" x14ac:dyDescent="0.2">
      <c r="B7487" s="1"/>
      <c r="C7487" s="304"/>
      <c r="D7487" s="1"/>
    </row>
    <row r="7488" spans="2:4" x14ac:dyDescent="0.2">
      <c r="B7488" s="1"/>
      <c r="C7488" s="304"/>
      <c r="D7488" s="1"/>
    </row>
    <row r="7489" spans="2:4" x14ac:dyDescent="0.2">
      <c r="B7489" s="1"/>
      <c r="C7489" s="304"/>
      <c r="D7489" s="1"/>
    </row>
    <row r="7490" spans="2:4" x14ac:dyDescent="0.2">
      <c r="B7490" s="1"/>
      <c r="C7490" s="304"/>
      <c r="D7490" s="1"/>
    </row>
    <row r="7491" spans="2:4" x14ac:dyDescent="0.2">
      <c r="B7491" s="1"/>
      <c r="C7491" s="304"/>
      <c r="D7491" s="1"/>
    </row>
    <row r="7492" spans="2:4" x14ac:dyDescent="0.2">
      <c r="B7492" s="1"/>
      <c r="C7492" s="304"/>
      <c r="D7492" s="1"/>
    </row>
    <row r="7493" spans="2:4" x14ac:dyDescent="0.2">
      <c r="B7493" s="1"/>
      <c r="C7493" s="304"/>
      <c r="D7493" s="1"/>
    </row>
    <row r="7494" spans="2:4" x14ac:dyDescent="0.2">
      <c r="B7494" s="1"/>
      <c r="C7494" s="304"/>
      <c r="D7494" s="1"/>
    </row>
    <row r="7495" spans="2:4" x14ac:dyDescent="0.2">
      <c r="B7495" s="1"/>
      <c r="C7495" s="304"/>
      <c r="D7495" s="1"/>
    </row>
    <row r="7496" spans="2:4" x14ac:dyDescent="0.2">
      <c r="B7496" s="1"/>
      <c r="C7496" s="304"/>
      <c r="D7496" s="1"/>
    </row>
    <row r="7497" spans="2:4" x14ac:dyDescent="0.2">
      <c r="B7497" s="1"/>
      <c r="C7497" s="304"/>
      <c r="D7497" s="1"/>
    </row>
    <row r="7498" spans="2:4" x14ac:dyDescent="0.2">
      <c r="B7498" s="1"/>
      <c r="C7498" s="304"/>
      <c r="D7498" s="1"/>
    </row>
    <row r="7499" spans="2:4" x14ac:dyDescent="0.2">
      <c r="B7499" s="1"/>
      <c r="C7499" s="304"/>
      <c r="D7499" s="1"/>
    </row>
    <row r="7500" spans="2:4" x14ac:dyDescent="0.2">
      <c r="B7500" s="1"/>
      <c r="C7500" s="304"/>
      <c r="D7500" s="1"/>
    </row>
    <row r="7501" spans="2:4" x14ac:dyDescent="0.2">
      <c r="B7501" s="1"/>
      <c r="C7501" s="304"/>
      <c r="D7501" s="1"/>
    </row>
    <row r="7502" spans="2:4" x14ac:dyDescent="0.2">
      <c r="B7502" s="1"/>
      <c r="C7502" s="304"/>
      <c r="D7502" s="1"/>
    </row>
    <row r="7503" spans="2:4" x14ac:dyDescent="0.2">
      <c r="B7503" s="1"/>
      <c r="C7503" s="304"/>
      <c r="D7503" s="1"/>
    </row>
    <row r="7504" spans="2:4" x14ac:dyDescent="0.2">
      <c r="B7504" s="1"/>
      <c r="C7504" s="304"/>
      <c r="D7504" s="1"/>
    </row>
    <row r="7505" spans="2:4" x14ac:dyDescent="0.2">
      <c r="B7505" s="1"/>
      <c r="C7505" s="304"/>
      <c r="D7505" s="1"/>
    </row>
    <row r="7506" spans="2:4" x14ac:dyDescent="0.2">
      <c r="B7506" s="1"/>
      <c r="C7506" s="304"/>
      <c r="D7506" s="1"/>
    </row>
    <row r="7507" spans="2:4" x14ac:dyDescent="0.2">
      <c r="B7507" s="1"/>
      <c r="C7507" s="304"/>
      <c r="D7507" s="1"/>
    </row>
    <row r="7508" spans="2:4" x14ac:dyDescent="0.2">
      <c r="B7508" s="1"/>
      <c r="C7508" s="304"/>
      <c r="D7508" s="1"/>
    </row>
    <row r="7509" spans="2:4" x14ac:dyDescent="0.2">
      <c r="B7509" s="1"/>
      <c r="C7509" s="304"/>
      <c r="D7509" s="1"/>
    </row>
    <row r="7510" spans="2:4" x14ac:dyDescent="0.2">
      <c r="B7510" s="1"/>
      <c r="C7510" s="304"/>
      <c r="D7510" s="1"/>
    </row>
    <row r="7511" spans="2:4" x14ac:dyDescent="0.2">
      <c r="B7511" s="1"/>
      <c r="C7511" s="304"/>
      <c r="D7511" s="1"/>
    </row>
    <row r="7512" spans="2:4" x14ac:dyDescent="0.2">
      <c r="B7512" s="1"/>
      <c r="C7512" s="304"/>
      <c r="D7512" s="1"/>
    </row>
    <row r="7513" spans="2:4" x14ac:dyDescent="0.2">
      <c r="B7513" s="1"/>
      <c r="C7513" s="304"/>
      <c r="D7513" s="1"/>
    </row>
    <row r="7514" spans="2:4" x14ac:dyDescent="0.2">
      <c r="B7514" s="1"/>
      <c r="C7514" s="304"/>
      <c r="D7514" s="1"/>
    </row>
    <row r="7515" spans="2:4" x14ac:dyDescent="0.2">
      <c r="B7515" s="1"/>
      <c r="C7515" s="304"/>
      <c r="D7515" s="1"/>
    </row>
    <row r="7516" spans="2:4" x14ac:dyDescent="0.2">
      <c r="B7516" s="1"/>
      <c r="C7516" s="304"/>
      <c r="D7516" s="1"/>
    </row>
    <row r="7517" spans="2:4" x14ac:dyDescent="0.2">
      <c r="B7517" s="1"/>
      <c r="C7517" s="304"/>
      <c r="D7517" s="1"/>
    </row>
    <row r="7518" spans="2:4" x14ac:dyDescent="0.2">
      <c r="B7518" s="1"/>
      <c r="C7518" s="304"/>
      <c r="D7518" s="1"/>
    </row>
    <row r="7519" spans="2:4" x14ac:dyDescent="0.2">
      <c r="B7519" s="1"/>
      <c r="C7519" s="304"/>
      <c r="D7519" s="1"/>
    </row>
    <row r="7520" spans="2:4" x14ac:dyDescent="0.2">
      <c r="B7520" s="1"/>
      <c r="C7520" s="304"/>
      <c r="D7520" s="1"/>
    </row>
    <row r="7521" spans="2:4" x14ac:dyDescent="0.2">
      <c r="B7521" s="1"/>
      <c r="C7521" s="304"/>
      <c r="D7521" s="1"/>
    </row>
    <row r="7522" spans="2:4" x14ac:dyDescent="0.2">
      <c r="B7522" s="1"/>
      <c r="C7522" s="304"/>
      <c r="D7522" s="1"/>
    </row>
    <row r="7523" spans="2:4" x14ac:dyDescent="0.2">
      <c r="B7523" s="1"/>
      <c r="C7523" s="304"/>
      <c r="D7523" s="1"/>
    </row>
    <row r="7524" spans="2:4" x14ac:dyDescent="0.2">
      <c r="B7524" s="1"/>
      <c r="C7524" s="304"/>
      <c r="D7524" s="1"/>
    </row>
    <row r="7525" spans="2:4" x14ac:dyDescent="0.2">
      <c r="B7525" s="1"/>
      <c r="C7525" s="304"/>
      <c r="D7525" s="1"/>
    </row>
    <row r="7526" spans="2:4" x14ac:dyDescent="0.2">
      <c r="B7526" s="1"/>
      <c r="C7526" s="304"/>
      <c r="D7526" s="1"/>
    </row>
    <row r="7527" spans="2:4" x14ac:dyDescent="0.2">
      <c r="B7527" s="1"/>
      <c r="C7527" s="304"/>
      <c r="D7527" s="1"/>
    </row>
    <row r="7528" spans="2:4" x14ac:dyDescent="0.2">
      <c r="B7528" s="1"/>
      <c r="C7528" s="304"/>
      <c r="D7528" s="1"/>
    </row>
    <row r="7529" spans="2:4" x14ac:dyDescent="0.2">
      <c r="B7529" s="1"/>
      <c r="C7529" s="304"/>
      <c r="D7529" s="1"/>
    </row>
    <row r="7530" spans="2:4" x14ac:dyDescent="0.2">
      <c r="B7530" s="1"/>
      <c r="C7530" s="304"/>
      <c r="D7530" s="1"/>
    </row>
    <row r="7531" spans="2:4" x14ac:dyDescent="0.2">
      <c r="B7531" s="1"/>
      <c r="C7531" s="304"/>
      <c r="D7531" s="1"/>
    </row>
    <row r="7532" spans="2:4" x14ac:dyDescent="0.2">
      <c r="B7532" s="1"/>
      <c r="C7532" s="304"/>
      <c r="D7532" s="1"/>
    </row>
    <row r="7533" spans="2:4" x14ac:dyDescent="0.2">
      <c r="B7533" s="1"/>
      <c r="C7533" s="304"/>
      <c r="D7533" s="1"/>
    </row>
    <row r="7534" spans="2:4" x14ac:dyDescent="0.2">
      <c r="B7534" s="1"/>
      <c r="C7534" s="304"/>
      <c r="D7534" s="1"/>
    </row>
    <row r="7535" spans="2:4" x14ac:dyDescent="0.2">
      <c r="B7535" s="1"/>
      <c r="C7535" s="304"/>
      <c r="D7535" s="1"/>
    </row>
    <row r="7536" spans="2:4" x14ac:dyDescent="0.2">
      <c r="B7536" s="1"/>
      <c r="C7536" s="304"/>
      <c r="D7536" s="1"/>
    </row>
    <row r="7537" spans="2:4" x14ac:dyDescent="0.2">
      <c r="B7537" s="1"/>
      <c r="C7537" s="304"/>
      <c r="D7537" s="1"/>
    </row>
    <row r="7538" spans="2:4" x14ac:dyDescent="0.2">
      <c r="B7538" s="1"/>
      <c r="C7538" s="304"/>
      <c r="D7538" s="1"/>
    </row>
    <row r="7539" spans="2:4" x14ac:dyDescent="0.2">
      <c r="B7539" s="1"/>
      <c r="C7539" s="304"/>
      <c r="D7539" s="1"/>
    </row>
    <row r="7540" spans="2:4" x14ac:dyDescent="0.2">
      <c r="B7540" s="1"/>
      <c r="C7540" s="304"/>
      <c r="D7540" s="1"/>
    </row>
    <row r="7541" spans="2:4" x14ac:dyDescent="0.2">
      <c r="B7541" s="1"/>
      <c r="C7541" s="304"/>
      <c r="D7541" s="1"/>
    </row>
    <row r="7542" spans="2:4" x14ac:dyDescent="0.2">
      <c r="B7542" s="1"/>
      <c r="C7542" s="304"/>
      <c r="D7542" s="1"/>
    </row>
    <row r="7543" spans="2:4" x14ac:dyDescent="0.2">
      <c r="B7543" s="1"/>
      <c r="C7543" s="304"/>
      <c r="D7543" s="1"/>
    </row>
    <row r="7544" spans="2:4" x14ac:dyDescent="0.2">
      <c r="B7544" s="1"/>
      <c r="C7544" s="304"/>
      <c r="D7544" s="1"/>
    </row>
    <row r="7545" spans="2:4" x14ac:dyDescent="0.2">
      <c r="B7545" s="1"/>
      <c r="C7545" s="304"/>
      <c r="D7545" s="1"/>
    </row>
    <row r="7546" spans="2:4" x14ac:dyDescent="0.2">
      <c r="B7546" s="1"/>
      <c r="C7546" s="304"/>
      <c r="D7546" s="1"/>
    </row>
    <row r="7547" spans="2:4" x14ac:dyDescent="0.2">
      <c r="B7547" s="1"/>
      <c r="C7547" s="304"/>
      <c r="D7547" s="1"/>
    </row>
    <row r="7548" spans="2:4" x14ac:dyDescent="0.2">
      <c r="B7548" s="1"/>
      <c r="C7548" s="304"/>
      <c r="D7548" s="1"/>
    </row>
    <row r="7549" spans="2:4" x14ac:dyDescent="0.2">
      <c r="B7549" s="1"/>
      <c r="C7549" s="304"/>
      <c r="D7549" s="1"/>
    </row>
    <row r="7550" spans="2:4" x14ac:dyDescent="0.2">
      <c r="B7550" s="1"/>
      <c r="C7550" s="304"/>
      <c r="D7550" s="1"/>
    </row>
    <row r="7551" spans="2:4" x14ac:dyDescent="0.2">
      <c r="B7551" s="1"/>
      <c r="C7551" s="304"/>
      <c r="D7551" s="1"/>
    </row>
    <row r="7552" spans="2:4" x14ac:dyDescent="0.2">
      <c r="B7552" s="1"/>
      <c r="C7552" s="304"/>
      <c r="D7552" s="1"/>
    </row>
    <row r="7553" spans="2:4" x14ac:dyDescent="0.2">
      <c r="B7553" s="1"/>
      <c r="C7553" s="304"/>
      <c r="D7553" s="1"/>
    </row>
    <row r="7554" spans="2:4" x14ac:dyDescent="0.2">
      <c r="B7554" s="1"/>
      <c r="C7554" s="304"/>
      <c r="D7554" s="1"/>
    </row>
    <row r="7555" spans="2:4" x14ac:dyDescent="0.2">
      <c r="B7555" s="1"/>
      <c r="C7555" s="304"/>
      <c r="D7555" s="1"/>
    </row>
    <row r="7556" spans="2:4" x14ac:dyDescent="0.2">
      <c r="B7556" s="1"/>
      <c r="C7556" s="304"/>
      <c r="D7556" s="1"/>
    </row>
    <row r="7557" spans="2:4" x14ac:dyDescent="0.2">
      <c r="B7557" s="1"/>
      <c r="C7557" s="304"/>
      <c r="D7557" s="1"/>
    </row>
    <row r="7558" spans="2:4" x14ac:dyDescent="0.2">
      <c r="B7558" s="1"/>
      <c r="C7558" s="304"/>
      <c r="D7558" s="1"/>
    </row>
    <row r="7559" spans="2:4" x14ac:dyDescent="0.2">
      <c r="B7559" s="1"/>
      <c r="C7559" s="304"/>
      <c r="D7559" s="1"/>
    </row>
    <row r="7560" spans="2:4" x14ac:dyDescent="0.2">
      <c r="B7560" s="1"/>
      <c r="C7560" s="304"/>
      <c r="D7560" s="1"/>
    </row>
    <row r="7561" spans="2:4" x14ac:dyDescent="0.2">
      <c r="B7561" s="1"/>
      <c r="C7561" s="304"/>
      <c r="D7561" s="1"/>
    </row>
    <row r="7562" spans="2:4" x14ac:dyDescent="0.2">
      <c r="B7562" s="1"/>
      <c r="C7562" s="304"/>
      <c r="D7562" s="1"/>
    </row>
    <row r="7563" spans="2:4" x14ac:dyDescent="0.2">
      <c r="B7563" s="1"/>
      <c r="C7563" s="304"/>
      <c r="D7563" s="1"/>
    </row>
    <row r="7564" spans="2:4" x14ac:dyDescent="0.2">
      <c r="B7564" s="1"/>
      <c r="C7564" s="304"/>
      <c r="D7564" s="1"/>
    </row>
    <row r="7565" spans="2:4" x14ac:dyDescent="0.2">
      <c r="B7565" s="1"/>
      <c r="C7565" s="304"/>
      <c r="D7565" s="1"/>
    </row>
    <row r="7566" spans="2:4" x14ac:dyDescent="0.2">
      <c r="B7566" s="1"/>
      <c r="C7566" s="304"/>
      <c r="D7566" s="1"/>
    </row>
    <row r="7567" spans="2:4" x14ac:dyDescent="0.2">
      <c r="B7567" s="1"/>
      <c r="C7567" s="304"/>
      <c r="D7567" s="1"/>
    </row>
    <row r="7568" spans="2:4" x14ac:dyDescent="0.2">
      <c r="B7568" s="1"/>
      <c r="C7568" s="304"/>
      <c r="D7568" s="1"/>
    </row>
    <row r="7569" spans="2:4" x14ac:dyDescent="0.2">
      <c r="B7569" s="1"/>
      <c r="C7569" s="304"/>
      <c r="D7569" s="1"/>
    </row>
    <row r="7570" spans="2:4" x14ac:dyDescent="0.2">
      <c r="B7570" s="1"/>
      <c r="C7570" s="304"/>
      <c r="D7570" s="1"/>
    </row>
    <row r="7571" spans="2:4" x14ac:dyDescent="0.2">
      <c r="B7571" s="1"/>
      <c r="C7571" s="304"/>
      <c r="D7571" s="1"/>
    </row>
    <row r="7572" spans="2:4" x14ac:dyDescent="0.2">
      <c r="B7572" s="1"/>
      <c r="C7572" s="304"/>
      <c r="D7572" s="1"/>
    </row>
    <row r="7573" spans="2:4" x14ac:dyDescent="0.2">
      <c r="B7573" s="1"/>
      <c r="C7573" s="304"/>
      <c r="D7573" s="1"/>
    </row>
    <row r="7574" spans="2:4" x14ac:dyDescent="0.2">
      <c r="B7574" s="1"/>
      <c r="C7574" s="304"/>
      <c r="D7574" s="1"/>
    </row>
    <row r="7575" spans="2:4" x14ac:dyDescent="0.2">
      <c r="B7575" s="1"/>
      <c r="C7575" s="304"/>
      <c r="D7575" s="1"/>
    </row>
    <row r="7576" spans="2:4" x14ac:dyDescent="0.2">
      <c r="B7576" s="1"/>
      <c r="C7576" s="304"/>
      <c r="D7576" s="1"/>
    </row>
    <row r="7577" spans="2:4" x14ac:dyDescent="0.2">
      <c r="B7577" s="1"/>
      <c r="C7577" s="304"/>
      <c r="D7577" s="1"/>
    </row>
    <row r="7578" spans="2:4" x14ac:dyDescent="0.2">
      <c r="B7578" s="1"/>
      <c r="C7578" s="304"/>
      <c r="D7578" s="1"/>
    </row>
    <row r="7579" spans="2:4" x14ac:dyDescent="0.2">
      <c r="B7579" s="1"/>
      <c r="C7579" s="304"/>
      <c r="D7579" s="1"/>
    </row>
    <row r="7580" spans="2:4" x14ac:dyDescent="0.2">
      <c r="B7580" s="1"/>
      <c r="C7580" s="304"/>
      <c r="D7580" s="1"/>
    </row>
    <row r="7581" spans="2:4" x14ac:dyDescent="0.2">
      <c r="B7581" s="1"/>
      <c r="C7581" s="304"/>
      <c r="D7581" s="1"/>
    </row>
    <row r="7582" spans="2:4" x14ac:dyDescent="0.2">
      <c r="B7582" s="1"/>
      <c r="C7582" s="304"/>
      <c r="D7582" s="1"/>
    </row>
    <row r="7583" spans="2:4" x14ac:dyDescent="0.2">
      <c r="B7583" s="1"/>
      <c r="C7583" s="304"/>
      <c r="D7583" s="1"/>
    </row>
    <row r="7584" spans="2:4" x14ac:dyDescent="0.2">
      <c r="B7584" s="1"/>
      <c r="C7584" s="304"/>
      <c r="D7584" s="1"/>
    </row>
    <row r="7585" spans="2:4" x14ac:dyDescent="0.2">
      <c r="B7585" s="1"/>
      <c r="C7585" s="304"/>
      <c r="D7585" s="1"/>
    </row>
    <row r="7586" spans="2:4" x14ac:dyDescent="0.2">
      <c r="B7586" s="1"/>
      <c r="C7586" s="304"/>
      <c r="D7586" s="1"/>
    </row>
    <row r="7587" spans="2:4" x14ac:dyDescent="0.2">
      <c r="B7587" s="1"/>
      <c r="C7587" s="304"/>
      <c r="D7587" s="1"/>
    </row>
    <row r="7588" spans="2:4" x14ac:dyDescent="0.2">
      <c r="B7588" s="1"/>
      <c r="C7588" s="304"/>
      <c r="D7588" s="1"/>
    </row>
    <row r="7589" spans="2:4" x14ac:dyDescent="0.2">
      <c r="B7589" s="1"/>
      <c r="C7589" s="304"/>
      <c r="D7589" s="1"/>
    </row>
    <row r="7590" spans="2:4" x14ac:dyDescent="0.2">
      <c r="B7590" s="1"/>
      <c r="C7590" s="304"/>
      <c r="D7590" s="1"/>
    </row>
    <row r="7591" spans="2:4" x14ac:dyDescent="0.2">
      <c r="B7591" s="1"/>
      <c r="C7591" s="304"/>
      <c r="D7591" s="1"/>
    </row>
    <row r="7592" spans="2:4" x14ac:dyDescent="0.2">
      <c r="B7592" s="1"/>
      <c r="C7592" s="304"/>
      <c r="D7592" s="1"/>
    </row>
    <row r="7593" spans="2:4" x14ac:dyDescent="0.2">
      <c r="B7593" s="1"/>
      <c r="C7593" s="304"/>
      <c r="D7593" s="1"/>
    </row>
    <row r="7594" spans="2:4" x14ac:dyDescent="0.2">
      <c r="B7594" s="1"/>
      <c r="C7594" s="304"/>
      <c r="D7594" s="1"/>
    </row>
    <row r="7595" spans="2:4" x14ac:dyDescent="0.2">
      <c r="B7595" s="1"/>
      <c r="C7595" s="304"/>
      <c r="D7595" s="1"/>
    </row>
    <row r="7596" spans="2:4" x14ac:dyDescent="0.2">
      <c r="B7596" s="1"/>
      <c r="C7596" s="304"/>
      <c r="D7596" s="1"/>
    </row>
    <row r="7597" spans="2:4" x14ac:dyDescent="0.2">
      <c r="B7597" s="1"/>
      <c r="C7597" s="304"/>
      <c r="D7597" s="1"/>
    </row>
    <row r="7598" spans="2:4" x14ac:dyDescent="0.2">
      <c r="B7598" s="1"/>
      <c r="C7598" s="304"/>
      <c r="D7598" s="1"/>
    </row>
    <row r="7599" spans="2:4" x14ac:dyDescent="0.2">
      <c r="B7599" s="1"/>
      <c r="C7599" s="304"/>
      <c r="D7599" s="1"/>
    </row>
    <row r="7600" spans="2:4" x14ac:dyDescent="0.2">
      <c r="B7600" s="1"/>
      <c r="C7600" s="304"/>
      <c r="D7600" s="1"/>
    </row>
    <row r="7601" spans="2:4" x14ac:dyDescent="0.2">
      <c r="B7601" s="1"/>
      <c r="C7601" s="304"/>
      <c r="D7601" s="1"/>
    </row>
    <row r="7602" spans="2:4" x14ac:dyDescent="0.2">
      <c r="B7602" s="1"/>
      <c r="C7602" s="304"/>
      <c r="D7602" s="1"/>
    </row>
    <row r="7603" spans="2:4" x14ac:dyDescent="0.2">
      <c r="B7603" s="1"/>
      <c r="C7603" s="304"/>
      <c r="D7603" s="1"/>
    </row>
    <row r="7604" spans="2:4" x14ac:dyDescent="0.2">
      <c r="B7604" s="1"/>
      <c r="C7604" s="304"/>
      <c r="D7604" s="1"/>
    </row>
    <row r="7605" spans="2:4" x14ac:dyDescent="0.2">
      <c r="B7605" s="1"/>
      <c r="C7605" s="304"/>
      <c r="D7605" s="1"/>
    </row>
    <row r="7606" spans="2:4" x14ac:dyDescent="0.2">
      <c r="B7606" s="1"/>
      <c r="C7606" s="304"/>
      <c r="D7606" s="1"/>
    </row>
    <row r="7607" spans="2:4" x14ac:dyDescent="0.2">
      <c r="B7607" s="1"/>
      <c r="C7607" s="304"/>
      <c r="D7607" s="1"/>
    </row>
    <row r="7608" spans="2:4" x14ac:dyDescent="0.2">
      <c r="B7608" s="1"/>
      <c r="C7608" s="304"/>
      <c r="D7608" s="1"/>
    </row>
    <row r="7609" spans="2:4" x14ac:dyDescent="0.2">
      <c r="B7609" s="1"/>
      <c r="C7609" s="304"/>
      <c r="D7609" s="1"/>
    </row>
    <row r="7610" spans="2:4" x14ac:dyDescent="0.2">
      <c r="B7610" s="1"/>
      <c r="C7610" s="304"/>
      <c r="D7610" s="1"/>
    </row>
    <row r="7611" spans="2:4" x14ac:dyDescent="0.2">
      <c r="B7611" s="1"/>
      <c r="C7611" s="304"/>
      <c r="D7611" s="1"/>
    </row>
    <row r="7612" spans="2:4" x14ac:dyDescent="0.2">
      <c r="B7612" s="1"/>
      <c r="C7612" s="304"/>
      <c r="D7612" s="1"/>
    </row>
    <row r="7613" spans="2:4" x14ac:dyDescent="0.2">
      <c r="B7613" s="1"/>
      <c r="C7613" s="304"/>
      <c r="D7613" s="1"/>
    </row>
    <row r="7614" spans="2:4" x14ac:dyDescent="0.2">
      <c r="B7614" s="1"/>
      <c r="C7614" s="304"/>
      <c r="D7614" s="1"/>
    </row>
    <row r="7615" spans="2:4" x14ac:dyDescent="0.2">
      <c r="B7615" s="1"/>
      <c r="C7615" s="304"/>
      <c r="D7615" s="1"/>
    </row>
    <row r="7616" spans="2:4" x14ac:dyDescent="0.2">
      <c r="B7616" s="1"/>
      <c r="C7616" s="304"/>
      <c r="D7616" s="1"/>
    </row>
    <row r="7617" spans="2:7" x14ac:dyDescent="0.2">
      <c r="B7617" s="1"/>
      <c r="C7617" s="304"/>
      <c r="D7617" s="1"/>
    </row>
    <row r="7618" spans="2:7" x14ac:dyDescent="0.2">
      <c r="B7618" s="1"/>
      <c r="C7618" s="304"/>
      <c r="D7618" s="1"/>
    </row>
    <row r="7619" spans="2:7" x14ac:dyDescent="0.2">
      <c r="B7619" s="1"/>
      <c r="C7619" s="304"/>
      <c r="D7619" s="1"/>
    </row>
    <row r="7620" spans="2:7" x14ac:dyDescent="0.2">
      <c r="B7620" s="1"/>
      <c r="C7620" s="304"/>
      <c r="D7620" s="1"/>
    </row>
    <row r="7621" spans="2:7" x14ac:dyDescent="0.2">
      <c r="B7621" s="1"/>
      <c r="C7621" s="304"/>
      <c r="D7621" s="1"/>
    </row>
    <row r="7622" spans="2:7" x14ac:dyDescent="0.2">
      <c r="B7622" s="1"/>
      <c r="C7622" s="304"/>
      <c r="D7622" s="1"/>
    </row>
    <row r="7623" spans="2:7" x14ac:dyDescent="0.2">
      <c r="B7623" s="1"/>
      <c r="C7623" s="304"/>
      <c r="D7623" s="1"/>
    </row>
    <row r="7624" spans="2:7" x14ac:dyDescent="0.2">
      <c r="B7624" s="1"/>
      <c r="C7624" s="304"/>
      <c r="D7624" s="1"/>
    </row>
    <row r="7625" spans="2:7" x14ac:dyDescent="0.2">
      <c r="B7625" s="1"/>
      <c r="C7625" s="304"/>
      <c r="D7625" s="1"/>
      <c r="E7625" s="204"/>
      <c r="F7625" s="204"/>
      <c r="G7625" s="204"/>
    </row>
    <row r="7626" spans="2:7" x14ac:dyDescent="0.2">
      <c r="B7626" s="1"/>
      <c r="C7626" s="304"/>
      <c r="D7626" s="1"/>
      <c r="E7626" s="204"/>
      <c r="F7626" s="204"/>
      <c r="G7626" s="204"/>
    </row>
    <row r="7627" spans="2:7" x14ac:dyDescent="0.2">
      <c r="B7627" s="1"/>
      <c r="C7627" s="304"/>
      <c r="D7627" s="1"/>
      <c r="E7627" s="204"/>
      <c r="F7627" s="204"/>
      <c r="G7627" s="204"/>
    </row>
    <row r="7628" spans="2:7" x14ac:dyDescent="0.2">
      <c r="B7628" s="1"/>
      <c r="C7628" s="304"/>
      <c r="D7628" s="1"/>
      <c r="E7628" s="204"/>
      <c r="F7628" s="204"/>
      <c r="G7628" s="204"/>
    </row>
    <row r="7629" spans="2:7" x14ac:dyDescent="0.2">
      <c r="B7629" s="1"/>
      <c r="C7629" s="304"/>
      <c r="D7629" s="1"/>
      <c r="E7629" s="204"/>
      <c r="F7629" s="204"/>
      <c r="G7629" s="204"/>
    </row>
    <row r="7630" spans="2:7" x14ac:dyDescent="0.2">
      <c r="B7630" s="1"/>
      <c r="C7630" s="304"/>
      <c r="D7630" s="1"/>
      <c r="E7630" s="204"/>
      <c r="F7630" s="204"/>
      <c r="G7630" s="204"/>
    </row>
    <row r="7631" spans="2:7" x14ac:dyDescent="0.2">
      <c r="B7631" s="1"/>
      <c r="C7631" s="304"/>
      <c r="D7631" s="1"/>
      <c r="E7631" s="204"/>
      <c r="F7631" s="204"/>
      <c r="G7631" s="204"/>
    </row>
    <row r="7632" spans="2:7" x14ac:dyDescent="0.2">
      <c r="B7632" s="1"/>
      <c r="C7632" s="304"/>
      <c r="D7632" s="1"/>
      <c r="E7632" s="204"/>
      <c r="F7632" s="204"/>
      <c r="G7632" s="204"/>
    </row>
    <row r="7633" spans="2:7" x14ac:dyDescent="0.2">
      <c r="B7633" s="1"/>
      <c r="C7633" s="304"/>
      <c r="D7633" s="1"/>
      <c r="E7633" s="204"/>
      <c r="F7633" s="204"/>
      <c r="G7633" s="204"/>
    </row>
    <row r="7634" spans="2:7" x14ac:dyDescent="0.2">
      <c r="B7634" s="1"/>
      <c r="C7634" s="304"/>
      <c r="D7634" s="1"/>
      <c r="E7634" s="204"/>
      <c r="F7634" s="204"/>
      <c r="G7634" s="204"/>
    </row>
    <row r="7635" spans="2:7" x14ac:dyDescent="0.2">
      <c r="B7635" s="1"/>
      <c r="C7635" s="304"/>
      <c r="D7635" s="1"/>
      <c r="E7635" s="204"/>
      <c r="F7635" s="204"/>
      <c r="G7635" s="204"/>
    </row>
    <row r="7636" spans="2:7" x14ac:dyDescent="0.2">
      <c r="B7636" s="1"/>
      <c r="C7636" s="304"/>
      <c r="D7636" s="1"/>
      <c r="E7636" s="204"/>
      <c r="F7636" s="204"/>
      <c r="G7636" s="204"/>
    </row>
    <row r="7637" spans="2:7" x14ac:dyDescent="0.2">
      <c r="B7637" s="1"/>
      <c r="C7637" s="304"/>
      <c r="D7637" s="1"/>
      <c r="E7637" s="204"/>
      <c r="F7637" s="204"/>
      <c r="G7637" s="204"/>
    </row>
    <row r="7638" spans="2:7" x14ac:dyDescent="0.2">
      <c r="B7638" s="1"/>
      <c r="C7638" s="304"/>
      <c r="D7638" s="1"/>
      <c r="E7638" s="204"/>
      <c r="F7638" s="204"/>
      <c r="G7638" s="204"/>
    </row>
    <row r="7639" spans="2:7" x14ac:dyDescent="0.2">
      <c r="B7639" s="1"/>
      <c r="C7639" s="304"/>
      <c r="D7639" s="1"/>
      <c r="E7639" s="204"/>
      <c r="F7639" s="204"/>
      <c r="G7639" s="204"/>
    </row>
    <row r="7640" spans="2:7" x14ac:dyDescent="0.2">
      <c r="B7640" s="1"/>
      <c r="C7640" s="304"/>
      <c r="D7640" s="1"/>
      <c r="E7640" s="204"/>
      <c r="F7640" s="204"/>
      <c r="G7640" s="204"/>
    </row>
    <row r="7641" spans="2:7" x14ac:dyDescent="0.2">
      <c r="B7641" s="1"/>
      <c r="C7641" s="304"/>
      <c r="D7641" s="1"/>
    </row>
    <row r="7642" spans="2:7" x14ac:dyDescent="0.2">
      <c r="B7642" s="1"/>
      <c r="C7642" s="304"/>
      <c r="D7642" s="1"/>
    </row>
    <row r="7643" spans="2:7" x14ac:dyDescent="0.2">
      <c r="B7643" s="1"/>
      <c r="C7643" s="304"/>
      <c r="D7643" s="1"/>
    </row>
    <row r="7644" spans="2:7" x14ac:dyDescent="0.2">
      <c r="B7644" s="1"/>
      <c r="C7644" s="304"/>
      <c r="D7644" s="1"/>
    </row>
    <row r="7645" spans="2:7" x14ac:dyDescent="0.2">
      <c r="B7645" s="1"/>
      <c r="C7645" s="304"/>
      <c r="D7645" s="1"/>
    </row>
    <row r="7646" spans="2:7" x14ac:dyDescent="0.2">
      <c r="B7646" s="1"/>
      <c r="C7646" s="304"/>
      <c r="D7646" s="1"/>
    </row>
    <row r="7647" spans="2:7" x14ac:dyDescent="0.2">
      <c r="B7647" s="1"/>
      <c r="C7647" s="304"/>
      <c r="D7647" s="1"/>
    </row>
    <row r="7648" spans="2:7" x14ac:dyDescent="0.2">
      <c r="B7648" s="1"/>
      <c r="C7648" s="304"/>
      <c r="D7648" s="1"/>
    </row>
    <row r="7649" spans="2:4" x14ac:dyDescent="0.2">
      <c r="B7649" s="1"/>
      <c r="C7649" s="304"/>
      <c r="D7649" s="1"/>
    </row>
    <row r="7650" spans="2:4" x14ac:dyDescent="0.2">
      <c r="B7650" s="1"/>
      <c r="C7650" s="304"/>
      <c r="D7650" s="1"/>
    </row>
    <row r="7651" spans="2:4" x14ac:dyDescent="0.2">
      <c r="B7651" s="1"/>
      <c r="C7651" s="304"/>
      <c r="D7651" s="1"/>
    </row>
    <row r="7652" spans="2:4" x14ac:dyDescent="0.2">
      <c r="B7652" s="1"/>
      <c r="C7652" s="304"/>
      <c r="D7652" s="1"/>
    </row>
    <row r="7653" spans="2:4" x14ac:dyDescent="0.2">
      <c r="B7653" s="1"/>
      <c r="C7653" s="304"/>
      <c r="D7653" s="1"/>
    </row>
    <row r="7654" spans="2:4" x14ac:dyDescent="0.2">
      <c r="B7654" s="1"/>
      <c r="C7654" s="304"/>
      <c r="D7654" s="1"/>
    </row>
    <row r="7655" spans="2:4" x14ac:dyDescent="0.2">
      <c r="B7655" s="1"/>
      <c r="C7655" s="304"/>
      <c r="D7655" s="1"/>
    </row>
    <row r="7656" spans="2:4" x14ac:dyDescent="0.2">
      <c r="B7656" s="1"/>
      <c r="C7656" s="304"/>
      <c r="D7656" s="1"/>
    </row>
    <row r="7657" spans="2:4" x14ac:dyDescent="0.2">
      <c r="B7657" s="1"/>
      <c r="C7657" s="304"/>
      <c r="D7657" s="1"/>
    </row>
    <row r="7658" spans="2:4" x14ac:dyDescent="0.2">
      <c r="B7658" s="1"/>
      <c r="C7658" s="304"/>
      <c r="D7658" s="1"/>
    </row>
    <row r="7659" spans="2:4" x14ac:dyDescent="0.2">
      <c r="B7659" s="1"/>
      <c r="C7659" s="304"/>
      <c r="D7659" s="1"/>
    </row>
    <row r="7660" spans="2:4" x14ac:dyDescent="0.2">
      <c r="B7660" s="1"/>
      <c r="C7660" s="304"/>
      <c r="D7660" s="1"/>
    </row>
    <row r="7661" spans="2:4" x14ac:dyDescent="0.2">
      <c r="B7661" s="1"/>
      <c r="C7661" s="304"/>
      <c r="D7661" s="1"/>
    </row>
    <row r="7662" spans="2:4" x14ac:dyDescent="0.2">
      <c r="B7662" s="1"/>
      <c r="C7662" s="304"/>
      <c r="D7662" s="1"/>
    </row>
    <row r="7663" spans="2:4" x14ac:dyDescent="0.2">
      <c r="B7663" s="1"/>
      <c r="C7663" s="304"/>
      <c r="D7663" s="1"/>
    </row>
    <row r="7664" spans="2:4" x14ac:dyDescent="0.2">
      <c r="B7664" s="1"/>
      <c r="C7664" s="304"/>
      <c r="D7664" s="1"/>
    </row>
    <row r="7665" spans="2:4" x14ac:dyDescent="0.2">
      <c r="B7665" s="1"/>
      <c r="C7665" s="304"/>
      <c r="D7665" s="1"/>
    </row>
    <row r="7666" spans="2:4" x14ac:dyDescent="0.2">
      <c r="B7666" s="1"/>
      <c r="C7666" s="304"/>
      <c r="D7666" s="1"/>
    </row>
    <row r="7667" spans="2:4" x14ac:dyDescent="0.2">
      <c r="B7667" s="1"/>
      <c r="C7667" s="304"/>
      <c r="D7667" s="1"/>
    </row>
    <row r="7668" spans="2:4" x14ac:dyDescent="0.2">
      <c r="B7668" s="1"/>
      <c r="C7668" s="304"/>
      <c r="D7668" s="1"/>
    </row>
    <row r="7669" spans="2:4" x14ac:dyDescent="0.2">
      <c r="B7669" s="1"/>
      <c r="C7669" s="304"/>
      <c r="D7669" s="1"/>
    </row>
    <row r="7670" spans="2:4" x14ac:dyDescent="0.2">
      <c r="B7670" s="1"/>
      <c r="C7670" s="304"/>
      <c r="D7670" s="1"/>
    </row>
    <row r="7671" spans="2:4" x14ac:dyDescent="0.2">
      <c r="B7671" s="1"/>
      <c r="C7671" s="304"/>
      <c r="D7671" s="1"/>
    </row>
    <row r="7672" spans="2:4" x14ac:dyDescent="0.2">
      <c r="B7672" s="1"/>
      <c r="C7672" s="304"/>
      <c r="D7672" s="1"/>
    </row>
    <row r="7673" spans="2:4" x14ac:dyDescent="0.2">
      <c r="B7673" s="1"/>
      <c r="C7673" s="304"/>
      <c r="D7673" s="1"/>
    </row>
    <row r="7674" spans="2:4" x14ac:dyDescent="0.2">
      <c r="B7674" s="1"/>
      <c r="C7674" s="304"/>
      <c r="D7674" s="1"/>
    </row>
    <row r="7675" spans="2:4" x14ac:dyDescent="0.2">
      <c r="B7675" s="1"/>
      <c r="C7675" s="304"/>
      <c r="D7675" s="1"/>
    </row>
    <row r="7676" spans="2:4" x14ac:dyDescent="0.2">
      <c r="B7676" s="1"/>
      <c r="C7676" s="304"/>
      <c r="D7676" s="1"/>
    </row>
    <row r="7677" spans="2:4" x14ac:dyDescent="0.2">
      <c r="B7677" s="1"/>
      <c r="C7677" s="304"/>
      <c r="D7677" s="1"/>
    </row>
    <row r="7678" spans="2:4" x14ac:dyDescent="0.2">
      <c r="B7678" s="1"/>
      <c r="C7678" s="304"/>
      <c r="D7678" s="1"/>
    </row>
    <row r="7679" spans="2:4" x14ac:dyDescent="0.2">
      <c r="B7679" s="1"/>
      <c r="C7679" s="304"/>
      <c r="D7679" s="1"/>
    </row>
    <row r="7680" spans="2:4" x14ac:dyDescent="0.2">
      <c r="B7680" s="1"/>
      <c r="C7680" s="304"/>
      <c r="D7680" s="1"/>
    </row>
    <row r="7681" spans="2:4" x14ac:dyDescent="0.2">
      <c r="B7681" s="1"/>
      <c r="C7681" s="304"/>
      <c r="D7681" s="1"/>
    </row>
    <row r="7682" spans="2:4" x14ac:dyDescent="0.2">
      <c r="B7682" s="1"/>
      <c r="C7682" s="304"/>
      <c r="D7682" s="1"/>
    </row>
    <row r="7683" spans="2:4" x14ac:dyDescent="0.2">
      <c r="B7683" s="1"/>
      <c r="C7683" s="304"/>
      <c r="D7683" s="1"/>
    </row>
    <row r="7684" spans="2:4" x14ac:dyDescent="0.2">
      <c r="B7684" s="1"/>
      <c r="C7684" s="304"/>
      <c r="D7684" s="1"/>
    </row>
    <row r="7685" spans="2:4" x14ac:dyDescent="0.2">
      <c r="B7685" s="1"/>
      <c r="C7685" s="304"/>
      <c r="D7685" s="1"/>
    </row>
    <row r="7686" spans="2:4" x14ac:dyDescent="0.2">
      <c r="B7686" s="1"/>
      <c r="C7686" s="304"/>
      <c r="D7686" s="1"/>
    </row>
    <row r="7687" spans="2:4" x14ac:dyDescent="0.2">
      <c r="B7687" s="1"/>
      <c r="C7687" s="304"/>
      <c r="D7687" s="1"/>
    </row>
    <row r="7688" spans="2:4" x14ac:dyDescent="0.2">
      <c r="B7688" s="1"/>
      <c r="C7688" s="304"/>
      <c r="D7688" s="1"/>
    </row>
    <row r="7689" spans="2:4" x14ac:dyDescent="0.2">
      <c r="B7689" s="1"/>
      <c r="C7689" s="304"/>
      <c r="D7689" s="1"/>
    </row>
    <row r="7690" spans="2:4" x14ac:dyDescent="0.2">
      <c r="B7690" s="1"/>
      <c r="C7690" s="304"/>
      <c r="D7690" s="1"/>
    </row>
    <row r="7691" spans="2:4" x14ac:dyDescent="0.2">
      <c r="B7691" s="1"/>
      <c r="C7691" s="304"/>
      <c r="D7691" s="1"/>
    </row>
    <row r="7692" spans="2:4" x14ac:dyDescent="0.2">
      <c r="B7692" s="1"/>
      <c r="C7692" s="304"/>
      <c r="D7692" s="1"/>
    </row>
    <row r="7693" spans="2:4" x14ac:dyDescent="0.2">
      <c r="B7693" s="1"/>
      <c r="C7693" s="304"/>
      <c r="D7693" s="1"/>
    </row>
    <row r="7694" spans="2:4" x14ac:dyDescent="0.2">
      <c r="B7694" s="1"/>
      <c r="C7694" s="304"/>
      <c r="D7694" s="1"/>
    </row>
    <row r="7695" spans="2:4" x14ac:dyDescent="0.2">
      <c r="B7695" s="1"/>
      <c r="C7695" s="304"/>
      <c r="D7695" s="1"/>
    </row>
    <row r="7696" spans="2:4" x14ac:dyDescent="0.2">
      <c r="B7696" s="1"/>
      <c r="C7696" s="304"/>
      <c r="D7696" s="1"/>
    </row>
    <row r="7697" spans="2:4" x14ac:dyDescent="0.2">
      <c r="B7697" s="1"/>
      <c r="C7697" s="304"/>
      <c r="D7697" s="1"/>
    </row>
    <row r="7698" spans="2:4" x14ac:dyDescent="0.2">
      <c r="B7698" s="1"/>
      <c r="C7698" s="304"/>
      <c r="D7698" s="1"/>
    </row>
    <row r="7699" spans="2:4" x14ac:dyDescent="0.2">
      <c r="B7699" s="1"/>
      <c r="C7699" s="304"/>
      <c r="D7699" s="1"/>
    </row>
    <row r="7700" spans="2:4" x14ac:dyDescent="0.2">
      <c r="B7700" s="1"/>
      <c r="C7700" s="304"/>
      <c r="D7700" s="1"/>
    </row>
    <row r="7701" spans="2:4" x14ac:dyDescent="0.2">
      <c r="B7701" s="1"/>
      <c r="C7701" s="304"/>
      <c r="D7701" s="1"/>
    </row>
    <row r="7702" spans="2:4" x14ac:dyDescent="0.2">
      <c r="B7702" s="1"/>
      <c r="C7702" s="304"/>
      <c r="D7702" s="1"/>
    </row>
    <row r="7703" spans="2:4" x14ac:dyDescent="0.2">
      <c r="B7703" s="1"/>
      <c r="C7703" s="304"/>
      <c r="D7703" s="1"/>
    </row>
    <row r="7704" spans="2:4" x14ac:dyDescent="0.2">
      <c r="B7704" s="1"/>
      <c r="C7704" s="304"/>
      <c r="D7704" s="1"/>
    </row>
    <row r="7705" spans="2:4" x14ac:dyDescent="0.2">
      <c r="B7705" s="1"/>
      <c r="C7705" s="304"/>
      <c r="D7705" s="1"/>
    </row>
    <row r="7706" spans="2:4" x14ac:dyDescent="0.2">
      <c r="B7706" s="1"/>
      <c r="C7706" s="304"/>
      <c r="D7706" s="1"/>
    </row>
    <row r="7707" spans="2:4" x14ac:dyDescent="0.2">
      <c r="B7707" s="1"/>
      <c r="C7707" s="304"/>
      <c r="D7707" s="1"/>
    </row>
    <row r="7708" spans="2:4" x14ac:dyDescent="0.2">
      <c r="B7708" s="1"/>
      <c r="C7708" s="304"/>
      <c r="D7708" s="1"/>
    </row>
    <row r="7709" spans="2:4" x14ac:dyDescent="0.2">
      <c r="B7709" s="1"/>
      <c r="C7709" s="304"/>
      <c r="D7709" s="1"/>
    </row>
    <row r="7710" spans="2:4" x14ac:dyDescent="0.2">
      <c r="B7710" s="1"/>
      <c r="C7710" s="304"/>
      <c r="D7710" s="1"/>
    </row>
    <row r="7711" spans="2:4" x14ac:dyDescent="0.2">
      <c r="B7711" s="1"/>
      <c r="C7711" s="304"/>
      <c r="D7711" s="1"/>
    </row>
    <row r="7712" spans="2:4" x14ac:dyDescent="0.2">
      <c r="B7712" s="1"/>
      <c r="C7712" s="304"/>
      <c r="D7712" s="1"/>
    </row>
    <row r="7713" spans="2:4" x14ac:dyDescent="0.2">
      <c r="B7713" s="1"/>
      <c r="C7713" s="304"/>
      <c r="D7713" s="1"/>
    </row>
    <row r="7714" spans="2:4" x14ac:dyDescent="0.2">
      <c r="B7714" s="1"/>
      <c r="C7714" s="304"/>
      <c r="D7714" s="1"/>
    </row>
    <row r="7715" spans="2:4" x14ac:dyDescent="0.2">
      <c r="B7715" s="1"/>
      <c r="C7715" s="304"/>
      <c r="D7715" s="1"/>
    </row>
    <row r="7716" spans="2:4" x14ac:dyDescent="0.2">
      <c r="B7716" s="1"/>
      <c r="C7716" s="304"/>
      <c r="D7716" s="1"/>
    </row>
    <row r="7717" spans="2:4" x14ac:dyDescent="0.2">
      <c r="B7717" s="1"/>
      <c r="C7717" s="304"/>
      <c r="D7717" s="1"/>
    </row>
    <row r="7718" spans="2:4" x14ac:dyDescent="0.2">
      <c r="B7718" s="1"/>
      <c r="C7718" s="304"/>
      <c r="D7718" s="1"/>
    </row>
    <row r="7719" spans="2:4" x14ac:dyDescent="0.2">
      <c r="B7719" s="1"/>
      <c r="C7719" s="304"/>
      <c r="D7719" s="1"/>
    </row>
    <row r="7720" spans="2:4" x14ac:dyDescent="0.2">
      <c r="B7720" s="1"/>
      <c r="C7720" s="304"/>
      <c r="D7720" s="1"/>
    </row>
    <row r="7721" spans="2:4" x14ac:dyDescent="0.2">
      <c r="B7721" s="1"/>
      <c r="C7721" s="304"/>
      <c r="D7721" s="1"/>
    </row>
    <row r="7722" spans="2:4" x14ac:dyDescent="0.2">
      <c r="B7722" s="1"/>
      <c r="C7722" s="304"/>
      <c r="D7722" s="1"/>
    </row>
    <row r="7723" spans="2:4" x14ac:dyDescent="0.2">
      <c r="B7723" s="1"/>
      <c r="C7723" s="304"/>
      <c r="D7723" s="1"/>
    </row>
    <row r="7724" spans="2:4" x14ac:dyDescent="0.2">
      <c r="B7724" s="1"/>
      <c r="C7724" s="304"/>
      <c r="D7724" s="1"/>
    </row>
    <row r="7725" spans="2:4" x14ac:dyDescent="0.2">
      <c r="B7725" s="1"/>
      <c r="C7725" s="304"/>
      <c r="D7725" s="1"/>
    </row>
    <row r="7726" spans="2:4" x14ac:dyDescent="0.2">
      <c r="B7726" s="1"/>
      <c r="C7726" s="304"/>
      <c r="D7726" s="1"/>
    </row>
    <row r="7727" spans="2:4" x14ac:dyDescent="0.2">
      <c r="B7727" s="1"/>
      <c r="C7727" s="304"/>
      <c r="D7727" s="1"/>
    </row>
    <row r="7728" spans="2:4" x14ac:dyDescent="0.2">
      <c r="B7728" s="1"/>
      <c r="C7728" s="304"/>
      <c r="D7728" s="1"/>
    </row>
    <row r="7729" spans="1:7" x14ac:dyDescent="0.2">
      <c r="B7729" s="1"/>
      <c r="C7729" s="304"/>
      <c r="D7729" s="1"/>
    </row>
    <row r="7730" spans="1:7" x14ac:dyDescent="0.2">
      <c r="B7730" s="1"/>
      <c r="C7730" s="304"/>
      <c r="D7730" s="1"/>
    </row>
    <row r="7731" spans="1:7" x14ac:dyDescent="0.2">
      <c r="B7731" s="1"/>
      <c r="C7731" s="304"/>
      <c r="D7731" s="1"/>
    </row>
    <row r="7732" spans="1:7" x14ac:dyDescent="0.2">
      <c r="B7732" s="1"/>
      <c r="C7732" s="304"/>
      <c r="D7732" s="1"/>
    </row>
    <row r="7733" spans="1:7" s="308" customFormat="1" x14ac:dyDescent="0.2">
      <c r="A7733" s="303"/>
      <c r="B7733" s="1"/>
      <c r="C7733" s="304"/>
      <c r="D7733" s="1"/>
      <c r="E7733" s="305"/>
      <c r="F7733" s="307"/>
      <c r="G7733" s="307"/>
    </row>
    <row r="7734" spans="1:7" s="308" customFormat="1" x14ac:dyDescent="0.2">
      <c r="A7734" s="303"/>
      <c r="B7734" s="1"/>
      <c r="C7734" s="304"/>
      <c r="D7734" s="1"/>
      <c r="E7734" s="305"/>
      <c r="F7734" s="307"/>
      <c r="G7734" s="307"/>
    </row>
    <row r="7735" spans="1:7" s="308" customFormat="1" x14ac:dyDescent="0.2">
      <c r="A7735" s="303"/>
      <c r="B7735" s="1"/>
      <c r="C7735" s="304"/>
      <c r="D7735" s="1"/>
      <c r="E7735" s="305"/>
      <c r="F7735" s="307"/>
      <c r="G7735" s="307"/>
    </row>
    <row r="7736" spans="1:7" s="308" customFormat="1" x14ac:dyDescent="0.2">
      <c r="A7736" s="303"/>
      <c r="B7736" s="1"/>
      <c r="C7736" s="304"/>
      <c r="D7736" s="1"/>
      <c r="E7736" s="305"/>
      <c r="F7736" s="307"/>
      <c r="G7736" s="307"/>
    </row>
    <row r="7737" spans="1:7" s="308" customFormat="1" x14ac:dyDescent="0.2">
      <c r="A7737" s="303"/>
      <c r="B7737" s="1"/>
      <c r="C7737" s="304"/>
      <c r="D7737" s="1"/>
      <c r="E7737" s="305"/>
      <c r="F7737" s="307"/>
      <c r="G7737" s="307"/>
    </row>
    <row r="7738" spans="1:7" s="308" customFormat="1" x14ac:dyDescent="0.2">
      <c r="A7738" s="303"/>
      <c r="B7738" s="1"/>
      <c r="C7738" s="304"/>
      <c r="D7738" s="1"/>
      <c r="E7738" s="305"/>
      <c r="F7738" s="307"/>
      <c r="G7738" s="307"/>
    </row>
    <row r="7739" spans="1:7" x14ac:dyDescent="0.2">
      <c r="B7739" s="1"/>
      <c r="C7739" s="304"/>
      <c r="D7739" s="1"/>
    </row>
    <row r="7740" spans="1:7" x14ac:dyDescent="0.2">
      <c r="B7740" s="1"/>
      <c r="C7740" s="304"/>
      <c r="D7740" s="1"/>
    </row>
    <row r="7741" spans="1:7" x14ac:dyDescent="0.2">
      <c r="B7741" s="1"/>
      <c r="C7741" s="304"/>
      <c r="D7741" s="1"/>
    </row>
    <row r="7742" spans="1:7" x14ac:dyDescent="0.2">
      <c r="B7742" s="1"/>
      <c r="C7742" s="304"/>
      <c r="D7742" s="1"/>
    </row>
    <row r="7743" spans="1:7" x14ac:dyDescent="0.2">
      <c r="B7743" s="1"/>
      <c r="C7743" s="304"/>
      <c r="D7743" s="1"/>
    </row>
    <row r="7744" spans="1:7" x14ac:dyDescent="0.2">
      <c r="B7744" s="1"/>
      <c r="C7744" s="304"/>
      <c r="D7744" s="1"/>
    </row>
    <row r="7745" spans="1:7" x14ac:dyDescent="0.2">
      <c r="B7745" s="1"/>
      <c r="C7745" s="304"/>
      <c r="D7745" s="1"/>
    </row>
    <row r="7746" spans="1:7" x14ac:dyDescent="0.2">
      <c r="B7746" s="1"/>
      <c r="C7746" s="304"/>
      <c r="D7746" s="1"/>
    </row>
    <row r="7747" spans="1:7" x14ac:dyDescent="0.2">
      <c r="B7747" s="1"/>
      <c r="C7747" s="304"/>
      <c r="D7747" s="1"/>
    </row>
    <row r="7748" spans="1:7" x14ac:dyDescent="0.2">
      <c r="B7748" s="1"/>
      <c r="C7748" s="304"/>
      <c r="D7748" s="1"/>
    </row>
    <row r="7749" spans="1:7" x14ac:dyDescent="0.2">
      <c r="B7749" s="1"/>
      <c r="C7749" s="304"/>
      <c r="D7749" s="1"/>
    </row>
    <row r="7750" spans="1:7" s="310" customFormat="1" x14ac:dyDescent="0.2">
      <c r="A7750" s="303"/>
      <c r="B7750" s="1"/>
      <c r="C7750" s="304"/>
      <c r="D7750" s="1"/>
      <c r="E7750" s="305"/>
      <c r="F7750" s="309"/>
      <c r="G7750" s="309"/>
    </row>
    <row r="7751" spans="1:7" s="310" customFormat="1" x14ac:dyDescent="0.2">
      <c r="A7751" s="303"/>
      <c r="B7751" s="1"/>
      <c r="C7751" s="304"/>
      <c r="D7751" s="1"/>
      <c r="E7751" s="305"/>
      <c r="F7751" s="309"/>
      <c r="G7751" s="309"/>
    </row>
    <row r="7752" spans="1:7" s="310" customFormat="1" x14ac:dyDescent="0.2">
      <c r="A7752" s="303"/>
      <c r="B7752" s="1"/>
      <c r="C7752" s="304"/>
      <c r="D7752" s="1"/>
      <c r="E7752" s="305"/>
      <c r="F7752" s="309"/>
      <c r="G7752" s="309"/>
    </row>
    <row r="7753" spans="1:7" s="310" customFormat="1" x14ac:dyDescent="0.2">
      <c r="A7753" s="303"/>
      <c r="B7753" s="1"/>
      <c r="C7753" s="304"/>
      <c r="D7753" s="1"/>
      <c r="E7753" s="305"/>
      <c r="F7753" s="309"/>
      <c r="G7753" s="309"/>
    </row>
    <row r="7754" spans="1:7" s="310" customFormat="1" x14ac:dyDescent="0.2">
      <c r="A7754" s="303"/>
      <c r="B7754" s="1"/>
      <c r="C7754" s="304"/>
      <c r="D7754" s="1"/>
      <c r="E7754" s="305"/>
      <c r="F7754" s="309"/>
      <c r="G7754" s="309"/>
    </row>
    <row r="7755" spans="1:7" x14ac:dyDescent="0.2">
      <c r="B7755" s="1"/>
      <c r="C7755" s="304"/>
      <c r="D7755" s="1"/>
    </row>
    <row r="7756" spans="1:7" x14ac:dyDescent="0.2">
      <c r="B7756" s="1"/>
      <c r="C7756" s="304"/>
      <c r="D7756" s="1"/>
    </row>
    <row r="7757" spans="1:7" x14ac:dyDescent="0.2">
      <c r="B7757" s="1"/>
      <c r="C7757" s="304"/>
      <c r="D7757" s="1"/>
    </row>
    <row r="7758" spans="1:7" x14ac:dyDescent="0.2">
      <c r="B7758" s="1"/>
      <c r="C7758" s="304"/>
      <c r="D7758" s="1"/>
    </row>
    <row r="7759" spans="1:7" x14ac:dyDescent="0.2">
      <c r="B7759" s="1"/>
      <c r="C7759" s="304"/>
      <c r="D7759" s="1"/>
    </row>
    <row r="7760" spans="1:7" x14ac:dyDescent="0.2">
      <c r="B7760" s="1"/>
      <c r="C7760" s="304"/>
      <c r="D7760" s="1"/>
    </row>
    <row r="7761" spans="2:4" x14ac:dyDescent="0.2">
      <c r="B7761" s="1"/>
      <c r="C7761" s="304"/>
      <c r="D7761" s="1"/>
    </row>
    <row r="7762" spans="2:4" x14ac:dyDescent="0.2">
      <c r="B7762" s="1"/>
      <c r="C7762" s="304"/>
      <c r="D7762" s="1"/>
    </row>
    <row r="7763" spans="2:4" x14ac:dyDescent="0.2">
      <c r="B7763" s="1"/>
      <c r="C7763" s="304"/>
      <c r="D7763" s="1"/>
    </row>
    <row r="7764" spans="2:4" x14ac:dyDescent="0.2">
      <c r="B7764" s="1"/>
      <c r="C7764" s="304"/>
      <c r="D7764" s="1"/>
    </row>
    <row r="7765" spans="2:4" x14ac:dyDescent="0.2">
      <c r="B7765" s="1"/>
      <c r="C7765" s="304"/>
      <c r="D7765" s="1"/>
    </row>
    <row r="7766" spans="2:4" x14ac:dyDescent="0.2">
      <c r="B7766" s="1"/>
      <c r="C7766" s="304"/>
      <c r="D7766" s="1"/>
    </row>
    <row r="7767" spans="2:4" x14ac:dyDescent="0.2">
      <c r="B7767" s="1"/>
      <c r="C7767" s="304"/>
      <c r="D7767" s="1"/>
    </row>
    <row r="7768" spans="2:4" x14ac:dyDescent="0.2">
      <c r="B7768" s="1"/>
      <c r="C7768" s="304"/>
      <c r="D7768" s="1"/>
    </row>
    <row r="7769" spans="2:4" x14ac:dyDescent="0.2">
      <c r="B7769" s="1"/>
      <c r="C7769" s="304"/>
      <c r="D7769" s="1"/>
    </row>
    <row r="7770" spans="2:4" x14ac:dyDescent="0.2">
      <c r="B7770" s="1"/>
      <c r="C7770" s="304"/>
      <c r="D7770" s="1"/>
    </row>
    <row r="7771" spans="2:4" x14ac:dyDescent="0.2">
      <c r="B7771" s="1"/>
      <c r="C7771" s="304"/>
      <c r="D7771" s="1"/>
    </row>
    <row r="7772" spans="2:4" x14ac:dyDescent="0.2">
      <c r="B7772" s="1"/>
      <c r="C7772" s="304"/>
      <c r="D7772" s="1"/>
    </row>
    <row r="7773" spans="2:4" x14ac:dyDescent="0.2">
      <c r="B7773" s="1"/>
      <c r="C7773" s="304"/>
      <c r="D7773" s="1"/>
    </row>
    <row r="7774" spans="2:4" x14ac:dyDescent="0.2">
      <c r="B7774" s="1"/>
      <c r="C7774" s="304"/>
      <c r="D7774" s="1"/>
    </row>
    <row r="7775" spans="2:4" x14ac:dyDescent="0.2">
      <c r="B7775" s="1"/>
      <c r="C7775" s="304"/>
      <c r="D7775" s="1"/>
    </row>
    <row r="7776" spans="2:4" x14ac:dyDescent="0.2">
      <c r="B7776" s="1"/>
      <c r="C7776" s="304"/>
      <c r="D7776" s="1"/>
    </row>
    <row r="7777" spans="2:4" x14ac:dyDescent="0.2">
      <c r="B7777" s="1"/>
      <c r="C7777" s="304"/>
      <c r="D7777" s="1"/>
    </row>
    <row r="7778" spans="2:4" x14ac:dyDescent="0.2">
      <c r="B7778" s="1"/>
      <c r="C7778" s="304"/>
      <c r="D7778" s="1"/>
    </row>
    <row r="7779" spans="2:4" x14ac:dyDescent="0.2">
      <c r="B7779" s="1"/>
      <c r="C7779" s="304"/>
      <c r="D7779" s="1"/>
    </row>
    <row r="7780" spans="2:4" x14ac:dyDescent="0.2">
      <c r="B7780" s="1"/>
      <c r="C7780" s="304"/>
      <c r="D7780" s="1"/>
    </row>
    <row r="7781" spans="2:4" x14ac:dyDescent="0.2">
      <c r="B7781" s="1"/>
      <c r="C7781" s="304"/>
      <c r="D7781" s="1"/>
    </row>
    <row r="7782" spans="2:4" x14ac:dyDescent="0.2">
      <c r="B7782" s="1"/>
      <c r="C7782" s="304"/>
      <c r="D7782" s="1"/>
    </row>
    <row r="7783" spans="2:4" x14ac:dyDescent="0.2">
      <c r="B7783" s="1"/>
      <c r="C7783" s="304"/>
      <c r="D7783" s="1"/>
    </row>
    <row r="7784" spans="2:4" x14ac:dyDescent="0.2">
      <c r="B7784" s="1"/>
      <c r="C7784" s="304"/>
      <c r="D7784" s="1"/>
    </row>
    <row r="7785" spans="2:4" x14ac:dyDescent="0.2">
      <c r="B7785" s="1"/>
      <c r="C7785" s="304"/>
      <c r="D7785" s="1"/>
    </row>
    <row r="7786" spans="2:4" x14ac:dyDescent="0.2">
      <c r="B7786" s="1"/>
      <c r="C7786" s="304"/>
      <c r="D7786" s="1"/>
    </row>
    <row r="7787" spans="2:4" x14ac:dyDescent="0.2">
      <c r="B7787" s="1"/>
      <c r="C7787" s="304"/>
      <c r="D7787" s="1"/>
    </row>
    <row r="7788" spans="2:4" x14ac:dyDescent="0.2">
      <c r="B7788" s="1"/>
      <c r="C7788" s="304"/>
      <c r="D7788" s="1"/>
    </row>
    <row r="7789" spans="2:4" x14ac:dyDescent="0.2">
      <c r="B7789" s="1"/>
      <c r="C7789" s="304"/>
      <c r="D7789" s="1"/>
    </row>
    <row r="7790" spans="2:4" x14ac:dyDescent="0.2">
      <c r="B7790" s="1"/>
      <c r="C7790" s="304"/>
      <c r="D7790" s="1"/>
    </row>
    <row r="7791" spans="2:4" x14ac:dyDescent="0.2">
      <c r="B7791" s="1"/>
      <c r="C7791" s="304"/>
      <c r="D7791" s="1"/>
    </row>
    <row r="7792" spans="2:4" x14ac:dyDescent="0.2">
      <c r="B7792" s="1"/>
      <c r="C7792" s="304"/>
      <c r="D7792" s="1"/>
    </row>
    <row r="7793" spans="2:4" x14ac:dyDescent="0.2">
      <c r="B7793" s="1"/>
      <c r="C7793" s="304"/>
      <c r="D7793" s="1"/>
    </row>
    <row r="7794" spans="2:4" x14ac:dyDescent="0.2">
      <c r="B7794" s="1"/>
      <c r="C7794" s="304"/>
      <c r="D7794" s="1"/>
    </row>
    <row r="7795" spans="2:4" x14ac:dyDescent="0.2">
      <c r="B7795" s="1"/>
      <c r="C7795" s="304"/>
      <c r="D7795" s="1"/>
    </row>
    <row r="7796" spans="2:4" x14ac:dyDescent="0.2">
      <c r="B7796" s="1"/>
      <c r="C7796" s="304"/>
      <c r="D7796" s="1"/>
    </row>
    <row r="7797" spans="2:4" x14ac:dyDescent="0.2">
      <c r="B7797" s="1"/>
      <c r="C7797" s="304"/>
      <c r="D7797" s="1"/>
    </row>
    <row r="7798" spans="2:4" x14ac:dyDescent="0.2">
      <c r="B7798" s="1"/>
      <c r="C7798" s="304"/>
      <c r="D7798" s="1"/>
    </row>
    <row r="7799" spans="2:4" x14ac:dyDescent="0.2">
      <c r="B7799" s="1"/>
      <c r="C7799" s="304"/>
      <c r="D7799" s="1"/>
    </row>
    <row r="7800" spans="2:4" x14ac:dyDescent="0.2">
      <c r="B7800" s="1"/>
      <c r="C7800" s="304"/>
      <c r="D7800" s="1"/>
    </row>
    <row r="7801" spans="2:4" x14ac:dyDescent="0.2">
      <c r="B7801" s="1"/>
      <c r="C7801" s="304"/>
      <c r="D7801" s="1"/>
    </row>
    <row r="7802" spans="2:4" x14ac:dyDescent="0.2">
      <c r="B7802" s="1"/>
      <c r="C7802" s="304"/>
      <c r="D7802" s="1"/>
    </row>
    <row r="7803" spans="2:4" x14ac:dyDescent="0.2">
      <c r="B7803" s="1"/>
      <c r="C7803" s="304"/>
      <c r="D7803" s="1"/>
    </row>
    <row r="7804" spans="2:4" x14ac:dyDescent="0.2">
      <c r="B7804" s="1"/>
      <c r="C7804" s="304"/>
      <c r="D7804" s="1"/>
    </row>
    <row r="7805" spans="2:4" x14ac:dyDescent="0.2">
      <c r="B7805" s="1"/>
      <c r="C7805" s="304"/>
      <c r="D7805" s="1"/>
    </row>
    <row r="7806" spans="2:4" x14ac:dyDescent="0.2">
      <c r="B7806" s="1"/>
      <c r="C7806" s="304"/>
      <c r="D7806" s="1"/>
    </row>
    <row r="7807" spans="2:4" x14ac:dyDescent="0.2">
      <c r="B7807" s="1"/>
      <c r="C7807" s="304"/>
      <c r="D7807" s="1"/>
    </row>
    <row r="7808" spans="2:4" x14ac:dyDescent="0.2">
      <c r="B7808" s="1"/>
      <c r="C7808" s="304"/>
      <c r="D7808" s="1"/>
    </row>
    <row r="7809" spans="2:4" x14ac:dyDescent="0.2">
      <c r="B7809" s="1"/>
      <c r="C7809" s="304"/>
      <c r="D7809" s="1"/>
    </row>
    <row r="7810" spans="2:4" x14ac:dyDescent="0.2">
      <c r="B7810" s="1"/>
      <c r="C7810" s="304"/>
      <c r="D7810" s="1"/>
    </row>
    <row r="7811" spans="2:4" x14ac:dyDescent="0.2">
      <c r="B7811" s="1"/>
      <c r="C7811" s="304"/>
      <c r="D7811" s="1"/>
    </row>
    <row r="7812" spans="2:4" x14ac:dyDescent="0.2">
      <c r="B7812" s="1"/>
      <c r="C7812" s="304"/>
      <c r="D7812" s="1"/>
    </row>
    <row r="7813" spans="2:4" x14ac:dyDescent="0.2">
      <c r="B7813" s="1"/>
      <c r="C7813" s="304"/>
      <c r="D7813" s="1"/>
    </row>
    <row r="7814" spans="2:4" x14ac:dyDescent="0.2">
      <c r="B7814" s="1"/>
      <c r="C7814" s="304"/>
      <c r="D7814" s="1"/>
    </row>
    <row r="7815" spans="2:4" x14ac:dyDescent="0.2">
      <c r="B7815" s="1"/>
      <c r="C7815" s="304"/>
      <c r="D7815" s="1"/>
    </row>
    <row r="7816" spans="2:4" x14ac:dyDescent="0.2">
      <c r="B7816" s="1"/>
      <c r="C7816" s="304"/>
      <c r="D7816" s="1"/>
    </row>
    <row r="7817" spans="2:4" x14ac:dyDescent="0.2">
      <c r="B7817" s="1"/>
      <c r="C7817" s="304"/>
      <c r="D7817" s="1"/>
    </row>
    <row r="7818" spans="2:4" x14ac:dyDescent="0.2">
      <c r="B7818" s="1"/>
      <c r="C7818" s="304"/>
      <c r="D7818" s="1"/>
    </row>
    <row r="7819" spans="2:4" x14ac:dyDescent="0.2">
      <c r="B7819" s="1"/>
      <c r="C7819" s="304"/>
      <c r="D7819" s="1"/>
    </row>
    <row r="7820" spans="2:4" x14ac:dyDescent="0.2">
      <c r="B7820" s="1"/>
      <c r="C7820" s="304"/>
      <c r="D7820" s="1"/>
    </row>
    <row r="7821" spans="2:4" x14ac:dyDescent="0.2">
      <c r="B7821" s="1"/>
      <c r="C7821" s="304"/>
      <c r="D7821" s="1"/>
    </row>
    <row r="7822" spans="2:4" x14ac:dyDescent="0.2">
      <c r="B7822" s="1"/>
      <c r="C7822" s="304"/>
      <c r="D7822" s="1"/>
    </row>
    <row r="7823" spans="2:4" x14ac:dyDescent="0.2">
      <c r="B7823" s="1"/>
      <c r="C7823" s="304"/>
      <c r="D7823" s="1"/>
    </row>
    <row r="7824" spans="2:4" x14ac:dyDescent="0.2">
      <c r="B7824" s="1"/>
      <c r="C7824" s="304"/>
      <c r="D7824" s="1"/>
    </row>
    <row r="7825" spans="2:4" x14ac:dyDescent="0.2">
      <c r="B7825" s="1"/>
      <c r="C7825" s="304"/>
      <c r="D7825" s="1"/>
    </row>
    <row r="7826" spans="2:4" x14ac:dyDescent="0.2">
      <c r="B7826" s="1"/>
      <c r="C7826" s="304"/>
      <c r="D7826" s="1"/>
    </row>
    <row r="7827" spans="2:4" x14ac:dyDescent="0.2">
      <c r="B7827" s="1"/>
      <c r="C7827" s="304"/>
      <c r="D7827" s="1"/>
    </row>
    <row r="7828" spans="2:4" x14ac:dyDescent="0.2">
      <c r="B7828" s="1"/>
      <c r="C7828" s="304"/>
      <c r="D7828" s="1"/>
    </row>
    <row r="7829" spans="2:4" x14ac:dyDescent="0.2">
      <c r="B7829" s="1"/>
      <c r="C7829" s="304"/>
      <c r="D7829" s="1"/>
    </row>
    <row r="7830" spans="2:4" x14ac:dyDescent="0.2">
      <c r="B7830" s="1"/>
      <c r="C7830" s="304"/>
      <c r="D7830" s="1"/>
    </row>
    <row r="7831" spans="2:4" x14ac:dyDescent="0.2">
      <c r="B7831" s="1"/>
      <c r="C7831" s="304"/>
      <c r="D7831" s="1"/>
    </row>
    <row r="7832" spans="2:4" x14ac:dyDescent="0.2">
      <c r="B7832" s="1"/>
      <c r="C7832" s="304"/>
      <c r="D7832" s="1"/>
    </row>
    <row r="7833" spans="2:4" x14ac:dyDescent="0.2">
      <c r="B7833" s="1"/>
      <c r="C7833" s="304"/>
      <c r="D7833" s="1"/>
    </row>
    <row r="7834" spans="2:4" x14ac:dyDescent="0.2">
      <c r="B7834" s="1"/>
      <c r="C7834" s="304"/>
      <c r="D7834" s="1"/>
    </row>
    <row r="7835" spans="2:4" x14ac:dyDescent="0.2">
      <c r="B7835" s="1"/>
      <c r="C7835" s="304"/>
      <c r="D7835" s="1"/>
    </row>
    <row r="7836" spans="2:4" x14ac:dyDescent="0.2">
      <c r="B7836" s="1"/>
      <c r="C7836" s="304"/>
      <c r="D7836" s="1"/>
    </row>
    <row r="7837" spans="2:4" x14ac:dyDescent="0.2">
      <c r="B7837" s="1"/>
      <c r="C7837" s="304"/>
      <c r="D7837" s="1"/>
    </row>
    <row r="7838" spans="2:4" x14ac:dyDescent="0.2">
      <c r="B7838" s="1"/>
      <c r="C7838" s="304"/>
      <c r="D7838" s="1"/>
    </row>
    <row r="7839" spans="2:4" x14ac:dyDescent="0.2">
      <c r="B7839" s="1"/>
      <c r="C7839" s="304"/>
      <c r="D7839" s="1"/>
    </row>
    <row r="7840" spans="2:4" x14ac:dyDescent="0.2">
      <c r="B7840" s="1"/>
      <c r="C7840" s="304"/>
      <c r="D7840" s="1"/>
    </row>
    <row r="7841" spans="2:7" x14ac:dyDescent="0.2">
      <c r="B7841" s="1"/>
      <c r="C7841" s="304"/>
      <c r="D7841" s="1"/>
    </row>
    <row r="7842" spans="2:7" x14ac:dyDescent="0.2">
      <c r="B7842" s="1"/>
      <c r="C7842" s="304"/>
      <c r="D7842" s="1"/>
    </row>
    <row r="7843" spans="2:7" x14ac:dyDescent="0.2">
      <c r="B7843" s="1"/>
      <c r="C7843" s="304"/>
      <c r="D7843" s="1"/>
    </row>
    <row r="7844" spans="2:7" x14ac:dyDescent="0.2">
      <c r="B7844" s="1"/>
      <c r="C7844" s="304"/>
      <c r="D7844" s="1"/>
    </row>
    <row r="7845" spans="2:7" x14ac:dyDescent="0.2">
      <c r="B7845" s="1"/>
      <c r="C7845" s="304"/>
      <c r="D7845" s="1"/>
    </row>
    <row r="7846" spans="2:7" x14ac:dyDescent="0.2">
      <c r="B7846" s="1"/>
      <c r="C7846" s="304"/>
      <c r="D7846" s="1"/>
    </row>
    <row r="7847" spans="2:7" x14ac:dyDescent="0.2">
      <c r="B7847" s="1"/>
      <c r="C7847" s="304"/>
      <c r="D7847" s="1"/>
    </row>
    <row r="7848" spans="2:7" x14ac:dyDescent="0.2">
      <c r="B7848" s="1"/>
      <c r="C7848" s="304"/>
      <c r="D7848" s="1"/>
    </row>
    <row r="7849" spans="2:7" x14ac:dyDescent="0.2">
      <c r="B7849" s="1"/>
      <c r="C7849" s="304"/>
      <c r="D7849" s="1"/>
      <c r="E7849" s="204"/>
      <c r="F7849" s="204"/>
      <c r="G7849" s="204"/>
    </row>
    <row r="7850" spans="2:7" x14ac:dyDescent="0.2">
      <c r="B7850" s="1"/>
      <c r="C7850" s="304"/>
      <c r="D7850" s="1"/>
      <c r="E7850" s="204"/>
      <c r="F7850" s="204"/>
      <c r="G7850" s="204"/>
    </row>
    <row r="7851" spans="2:7" x14ac:dyDescent="0.2">
      <c r="B7851" s="1"/>
      <c r="C7851" s="304"/>
      <c r="D7851" s="1"/>
      <c r="E7851" s="204"/>
      <c r="F7851" s="204"/>
      <c r="G7851" s="204"/>
    </row>
    <row r="7852" spans="2:7" x14ac:dyDescent="0.2">
      <c r="B7852" s="1"/>
      <c r="C7852" s="304"/>
      <c r="D7852" s="1"/>
      <c r="E7852" s="204"/>
      <c r="F7852" s="204"/>
      <c r="G7852" s="204"/>
    </row>
    <row r="7853" spans="2:7" x14ac:dyDescent="0.2">
      <c r="B7853" s="1"/>
      <c r="C7853" s="304"/>
      <c r="D7853" s="1"/>
      <c r="E7853" s="204"/>
      <c r="F7853" s="204"/>
      <c r="G7853" s="204"/>
    </row>
    <row r="7854" spans="2:7" x14ac:dyDescent="0.2">
      <c r="B7854" s="1"/>
      <c r="C7854" s="304"/>
      <c r="D7854" s="1"/>
      <c r="E7854" s="204"/>
      <c r="F7854" s="204"/>
      <c r="G7854" s="204"/>
    </row>
    <row r="7855" spans="2:7" x14ac:dyDescent="0.2">
      <c r="B7855" s="1"/>
      <c r="C7855" s="304"/>
      <c r="D7855" s="1"/>
      <c r="E7855" s="204"/>
      <c r="F7855" s="204"/>
      <c r="G7855" s="204"/>
    </row>
    <row r="7856" spans="2:7" x14ac:dyDescent="0.2">
      <c r="B7856" s="1"/>
      <c r="C7856" s="304"/>
      <c r="D7856" s="1"/>
      <c r="E7856" s="204"/>
      <c r="F7856" s="204"/>
      <c r="G7856" s="204"/>
    </row>
    <row r="7857" spans="2:7" x14ac:dyDescent="0.2">
      <c r="B7857" s="1"/>
      <c r="C7857" s="304"/>
      <c r="D7857" s="1"/>
      <c r="E7857" s="204"/>
      <c r="F7857" s="204"/>
      <c r="G7857" s="204"/>
    </row>
    <row r="7858" spans="2:7" x14ac:dyDescent="0.2">
      <c r="B7858" s="1"/>
      <c r="C7858" s="304"/>
      <c r="D7858" s="1"/>
      <c r="E7858" s="204"/>
      <c r="F7858" s="204"/>
      <c r="G7858" s="204"/>
    </row>
    <row r="7859" spans="2:7" x14ac:dyDescent="0.2">
      <c r="B7859" s="1"/>
      <c r="C7859" s="304"/>
      <c r="D7859" s="1"/>
      <c r="E7859" s="204"/>
      <c r="F7859" s="204"/>
      <c r="G7859" s="204"/>
    </row>
    <row r="7860" spans="2:7" x14ac:dyDescent="0.2">
      <c r="B7860" s="1"/>
      <c r="C7860" s="304"/>
      <c r="D7860" s="1"/>
      <c r="E7860" s="204"/>
      <c r="F7860" s="204"/>
      <c r="G7860" s="204"/>
    </row>
    <row r="7861" spans="2:7" x14ac:dyDescent="0.2">
      <c r="B7861" s="1"/>
      <c r="C7861" s="304"/>
      <c r="D7861" s="1"/>
      <c r="E7861" s="204"/>
      <c r="F7861" s="204"/>
      <c r="G7861" s="204"/>
    </row>
    <row r="7862" spans="2:7" x14ac:dyDescent="0.2">
      <c r="B7862" s="1"/>
      <c r="C7862" s="304"/>
      <c r="D7862" s="1"/>
      <c r="E7862" s="204"/>
      <c r="F7862" s="204"/>
      <c r="G7862" s="204"/>
    </row>
    <row r="7863" spans="2:7" x14ac:dyDescent="0.2">
      <c r="B7863" s="1"/>
      <c r="C7863" s="304"/>
      <c r="D7863" s="1"/>
      <c r="E7863" s="204"/>
      <c r="F7863" s="204"/>
      <c r="G7863" s="204"/>
    </row>
    <row r="7864" spans="2:7" x14ac:dyDescent="0.2">
      <c r="B7864" s="1"/>
      <c r="C7864" s="304"/>
      <c r="D7864" s="1"/>
      <c r="E7864" s="204"/>
      <c r="F7864" s="204"/>
      <c r="G7864" s="204"/>
    </row>
    <row r="7865" spans="2:7" x14ac:dyDescent="0.2">
      <c r="B7865" s="1"/>
      <c r="C7865" s="304"/>
      <c r="D7865" s="1"/>
      <c r="E7865" s="204"/>
      <c r="F7865" s="204"/>
      <c r="G7865" s="204"/>
    </row>
    <row r="7866" spans="2:7" x14ac:dyDescent="0.2">
      <c r="B7866" s="1"/>
      <c r="C7866" s="304"/>
      <c r="D7866" s="1"/>
      <c r="E7866" s="204"/>
      <c r="F7866" s="204"/>
      <c r="G7866" s="204"/>
    </row>
    <row r="7867" spans="2:7" x14ac:dyDescent="0.2">
      <c r="B7867" s="1"/>
      <c r="C7867" s="304"/>
      <c r="D7867" s="1"/>
      <c r="E7867" s="204"/>
      <c r="F7867" s="204"/>
      <c r="G7867" s="204"/>
    </row>
    <row r="7868" spans="2:7" x14ac:dyDescent="0.2">
      <c r="B7868" s="1"/>
      <c r="C7868" s="304"/>
      <c r="D7868" s="1"/>
      <c r="E7868" s="204"/>
      <c r="F7868" s="204"/>
      <c r="G7868" s="204"/>
    </row>
    <row r="7869" spans="2:7" x14ac:dyDescent="0.2">
      <c r="B7869" s="1"/>
      <c r="C7869" s="304"/>
      <c r="D7869" s="1"/>
      <c r="E7869" s="204"/>
      <c r="F7869" s="204"/>
      <c r="G7869" s="204"/>
    </row>
    <row r="7870" spans="2:7" x14ac:dyDescent="0.2">
      <c r="B7870" s="1"/>
      <c r="C7870" s="304"/>
      <c r="D7870" s="1"/>
      <c r="E7870" s="204"/>
      <c r="F7870" s="204"/>
      <c r="G7870" s="204"/>
    </row>
    <row r="7871" spans="2:7" x14ac:dyDescent="0.2">
      <c r="B7871" s="1"/>
      <c r="C7871" s="304"/>
      <c r="D7871" s="1"/>
      <c r="E7871" s="204"/>
      <c r="F7871" s="204"/>
      <c r="G7871" s="204"/>
    </row>
    <row r="7872" spans="2:7" x14ac:dyDescent="0.2">
      <c r="B7872" s="1"/>
      <c r="C7872" s="304"/>
      <c r="D7872" s="1"/>
      <c r="E7872" s="204"/>
      <c r="F7872" s="204"/>
      <c r="G7872" s="204"/>
    </row>
    <row r="7873" spans="2:7" x14ac:dyDescent="0.2">
      <c r="B7873" s="1"/>
      <c r="C7873" s="304"/>
      <c r="D7873" s="1"/>
      <c r="E7873" s="204"/>
      <c r="F7873" s="204"/>
      <c r="G7873" s="204"/>
    </row>
    <row r="7874" spans="2:7" x14ac:dyDescent="0.2">
      <c r="B7874" s="1"/>
      <c r="C7874" s="304"/>
      <c r="D7874" s="1"/>
      <c r="E7874" s="204"/>
      <c r="F7874" s="204"/>
      <c r="G7874" s="204"/>
    </row>
    <row r="7875" spans="2:7" x14ac:dyDescent="0.2">
      <c r="B7875" s="1"/>
      <c r="C7875" s="304"/>
      <c r="D7875" s="1"/>
      <c r="E7875" s="204"/>
      <c r="F7875" s="204"/>
      <c r="G7875" s="204"/>
    </row>
    <row r="7876" spans="2:7" x14ac:dyDescent="0.2">
      <c r="B7876" s="1"/>
      <c r="C7876" s="304"/>
      <c r="D7876" s="1"/>
      <c r="E7876" s="204"/>
      <c r="F7876" s="204"/>
      <c r="G7876" s="204"/>
    </row>
    <row r="7877" spans="2:7" x14ac:dyDescent="0.2">
      <c r="B7877" s="1"/>
      <c r="C7877" s="304"/>
      <c r="D7877" s="1"/>
      <c r="E7877" s="204"/>
      <c r="F7877" s="204"/>
      <c r="G7877" s="204"/>
    </row>
    <row r="7878" spans="2:7" x14ac:dyDescent="0.2">
      <c r="B7878" s="1"/>
      <c r="C7878" s="304"/>
      <c r="D7878" s="1"/>
      <c r="E7878" s="204"/>
      <c r="F7878" s="204"/>
      <c r="G7878" s="204"/>
    </row>
    <row r="7879" spans="2:7" x14ac:dyDescent="0.2">
      <c r="B7879" s="1"/>
      <c r="C7879" s="304"/>
      <c r="D7879" s="1"/>
      <c r="E7879" s="204"/>
      <c r="F7879" s="204"/>
      <c r="G7879" s="204"/>
    </row>
    <row r="7880" spans="2:7" x14ac:dyDescent="0.2">
      <c r="B7880" s="1"/>
      <c r="C7880" s="304"/>
      <c r="D7880" s="1"/>
      <c r="E7880" s="204"/>
      <c r="F7880" s="204"/>
      <c r="G7880" s="204"/>
    </row>
    <row r="7881" spans="2:7" x14ac:dyDescent="0.2">
      <c r="B7881" s="1"/>
      <c r="C7881" s="304"/>
      <c r="D7881" s="1"/>
    </row>
    <row r="7882" spans="2:7" x14ac:dyDescent="0.2">
      <c r="B7882" s="1"/>
      <c r="C7882" s="304"/>
      <c r="D7882" s="1"/>
    </row>
    <row r="7883" spans="2:7" x14ac:dyDescent="0.2">
      <c r="B7883" s="1"/>
      <c r="C7883" s="304"/>
      <c r="D7883" s="1"/>
    </row>
    <row r="7884" spans="2:7" x14ac:dyDescent="0.2">
      <c r="B7884" s="1"/>
      <c r="C7884" s="304"/>
      <c r="D7884" s="1"/>
    </row>
    <row r="7885" spans="2:7" x14ac:dyDescent="0.2">
      <c r="B7885" s="1"/>
      <c r="C7885" s="304"/>
      <c r="D7885" s="1"/>
    </row>
    <row r="7886" spans="2:7" x14ac:dyDescent="0.2">
      <c r="B7886" s="1"/>
      <c r="C7886" s="304"/>
      <c r="D7886" s="1"/>
    </row>
    <row r="7887" spans="2:7" x14ac:dyDescent="0.2">
      <c r="B7887" s="1"/>
      <c r="C7887" s="304"/>
      <c r="D7887" s="1"/>
    </row>
    <row r="7888" spans="2:7" x14ac:dyDescent="0.2">
      <c r="B7888" s="1"/>
      <c r="C7888" s="304"/>
      <c r="D7888" s="1"/>
    </row>
    <row r="7889" spans="2:4" x14ac:dyDescent="0.2">
      <c r="B7889" s="1"/>
      <c r="C7889" s="304"/>
      <c r="D7889" s="1"/>
    </row>
    <row r="7890" spans="2:4" x14ac:dyDescent="0.2">
      <c r="B7890" s="1"/>
      <c r="C7890" s="304"/>
      <c r="D7890" s="1"/>
    </row>
    <row r="7891" spans="2:4" x14ac:dyDescent="0.2">
      <c r="B7891" s="1"/>
      <c r="C7891" s="304"/>
      <c r="D7891" s="1"/>
    </row>
    <row r="7892" spans="2:4" x14ac:dyDescent="0.2">
      <c r="B7892" s="1"/>
      <c r="C7892" s="304"/>
      <c r="D7892" s="1"/>
    </row>
    <row r="7893" spans="2:4" x14ac:dyDescent="0.2">
      <c r="B7893" s="1"/>
      <c r="C7893" s="304"/>
      <c r="D7893" s="1"/>
    </row>
    <row r="7894" spans="2:4" x14ac:dyDescent="0.2">
      <c r="B7894" s="1"/>
      <c r="C7894" s="304"/>
      <c r="D7894" s="1"/>
    </row>
    <row r="7895" spans="2:4" x14ac:dyDescent="0.2">
      <c r="B7895" s="1"/>
      <c r="C7895" s="304"/>
      <c r="D7895" s="1"/>
    </row>
    <row r="7896" spans="2:4" x14ac:dyDescent="0.2">
      <c r="B7896" s="1"/>
      <c r="C7896" s="304"/>
      <c r="D7896" s="1"/>
    </row>
    <row r="7897" spans="2:4" x14ac:dyDescent="0.2">
      <c r="B7897" s="1"/>
      <c r="C7897" s="304"/>
      <c r="D7897" s="1"/>
    </row>
    <row r="7898" spans="2:4" x14ac:dyDescent="0.2">
      <c r="B7898" s="1"/>
      <c r="C7898" s="304"/>
      <c r="D7898" s="1"/>
    </row>
    <row r="7899" spans="2:4" x14ac:dyDescent="0.2">
      <c r="B7899" s="1"/>
      <c r="C7899" s="304"/>
      <c r="D7899" s="1"/>
    </row>
    <row r="7900" spans="2:4" x14ac:dyDescent="0.2">
      <c r="B7900" s="1"/>
      <c r="C7900" s="304"/>
      <c r="D7900" s="1"/>
    </row>
    <row r="7901" spans="2:4" x14ac:dyDescent="0.2">
      <c r="B7901" s="1"/>
      <c r="C7901" s="304"/>
      <c r="D7901" s="1"/>
    </row>
    <row r="7902" spans="2:4" x14ac:dyDescent="0.2">
      <c r="B7902" s="1"/>
      <c r="C7902" s="304"/>
      <c r="D7902" s="1"/>
    </row>
    <row r="7903" spans="2:4" x14ac:dyDescent="0.2">
      <c r="B7903" s="1"/>
      <c r="C7903" s="304"/>
      <c r="D7903" s="1"/>
    </row>
    <row r="7904" spans="2:4" x14ac:dyDescent="0.2">
      <c r="B7904" s="1"/>
      <c r="C7904" s="304"/>
      <c r="D7904" s="1"/>
    </row>
    <row r="7905" spans="2:4" x14ac:dyDescent="0.2">
      <c r="B7905" s="1"/>
      <c r="C7905" s="304"/>
      <c r="D7905" s="1"/>
    </row>
    <row r="7906" spans="2:4" x14ac:dyDescent="0.2">
      <c r="B7906" s="1"/>
      <c r="C7906" s="304"/>
      <c r="D7906" s="1"/>
    </row>
    <row r="7907" spans="2:4" x14ac:dyDescent="0.2">
      <c r="B7907" s="1"/>
      <c r="C7907" s="304"/>
      <c r="D7907" s="1"/>
    </row>
    <row r="7908" spans="2:4" x14ac:dyDescent="0.2">
      <c r="B7908" s="1"/>
      <c r="C7908" s="304"/>
      <c r="D7908" s="1"/>
    </row>
    <row r="7909" spans="2:4" x14ac:dyDescent="0.2">
      <c r="B7909" s="1"/>
      <c r="C7909" s="304"/>
      <c r="D7909" s="1"/>
    </row>
    <row r="7910" spans="2:4" x14ac:dyDescent="0.2">
      <c r="B7910" s="1"/>
      <c r="C7910" s="304"/>
      <c r="D7910" s="1"/>
    </row>
    <row r="7911" spans="2:4" x14ac:dyDescent="0.2">
      <c r="B7911" s="1"/>
      <c r="C7911" s="304"/>
      <c r="D7911" s="1"/>
    </row>
    <row r="7912" spans="2:4" x14ac:dyDescent="0.2">
      <c r="B7912" s="1"/>
      <c r="C7912" s="304"/>
      <c r="D7912" s="1"/>
    </row>
    <row r="7913" spans="2:4" x14ac:dyDescent="0.2">
      <c r="B7913" s="1"/>
      <c r="C7913" s="304"/>
      <c r="D7913" s="1"/>
    </row>
    <row r="7914" spans="2:4" x14ac:dyDescent="0.2">
      <c r="B7914" s="1"/>
      <c r="C7914" s="304"/>
      <c r="D7914" s="1"/>
    </row>
    <row r="7915" spans="2:4" x14ac:dyDescent="0.2">
      <c r="B7915" s="1"/>
      <c r="C7915" s="304"/>
      <c r="D7915" s="1"/>
    </row>
    <row r="7916" spans="2:4" x14ac:dyDescent="0.2">
      <c r="B7916" s="1"/>
      <c r="C7916" s="304"/>
      <c r="D7916" s="1"/>
    </row>
    <row r="7917" spans="2:4" x14ac:dyDescent="0.2">
      <c r="B7917" s="1"/>
      <c r="C7917" s="304"/>
      <c r="D7917" s="1"/>
    </row>
    <row r="7918" spans="2:4" x14ac:dyDescent="0.2">
      <c r="B7918" s="1"/>
      <c r="C7918" s="304"/>
      <c r="D7918" s="1"/>
    </row>
    <row r="7919" spans="2:4" x14ac:dyDescent="0.2">
      <c r="B7919" s="1"/>
      <c r="C7919" s="304"/>
      <c r="D7919" s="1"/>
    </row>
    <row r="7920" spans="2:4" x14ac:dyDescent="0.2">
      <c r="B7920" s="1"/>
      <c r="C7920" s="304"/>
      <c r="D7920" s="1"/>
    </row>
    <row r="7921" spans="2:4" x14ac:dyDescent="0.2">
      <c r="B7921" s="1"/>
      <c r="C7921" s="304"/>
      <c r="D7921" s="1"/>
    </row>
    <row r="7922" spans="2:4" x14ac:dyDescent="0.2">
      <c r="B7922" s="1"/>
      <c r="C7922" s="304"/>
      <c r="D7922" s="1"/>
    </row>
    <row r="7923" spans="2:4" x14ac:dyDescent="0.2">
      <c r="B7923" s="1"/>
      <c r="C7923" s="304"/>
      <c r="D7923" s="1"/>
    </row>
    <row r="7924" spans="2:4" x14ac:dyDescent="0.2">
      <c r="B7924" s="1"/>
      <c r="C7924" s="304"/>
      <c r="D7924" s="1"/>
    </row>
    <row r="7925" spans="2:4" x14ac:dyDescent="0.2">
      <c r="B7925" s="1"/>
      <c r="C7925" s="304"/>
      <c r="D7925" s="1"/>
    </row>
    <row r="7926" spans="2:4" x14ac:dyDescent="0.2">
      <c r="B7926" s="1"/>
      <c r="C7926" s="304"/>
      <c r="D7926" s="1"/>
    </row>
    <row r="7927" spans="2:4" x14ac:dyDescent="0.2">
      <c r="B7927" s="1"/>
      <c r="C7927" s="304"/>
      <c r="D7927" s="1"/>
    </row>
    <row r="7928" spans="2:4" x14ac:dyDescent="0.2">
      <c r="B7928" s="1"/>
      <c r="C7928" s="304"/>
      <c r="D7928" s="1"/>
    </row>
    <row r="7929" spans="2:4" x14ac:dyDescent="0.2">
      <c r="B7929" s="1"/>
      <c r="C7929" s="304"/>
      <c r="D7929" s="1"/>
    </row>
    <row r="7930" spans="2:4" x14ac:dyDescent="0.2">
      <c r="B7930" s="1"/>
      <c r="C7930" s="304"/>
      <c r="D7930" s="1"/>
    </row>
    <row r="7931" spans="2:4" x14ac:dyDescent="0.2">
      <c r="B7931" s="1"/>
      <c r="C7931" s="304"/>
      <c r="D7931" s="1"/>
    </row>
    <row r="7932" spans="2:4" x14ac:dyDescent="0.2">
      <c r="B7932" s="1"/>
      <c r="C7932" s="304"/>
      <c r="D7932" s="1"/>
    </row>
    <row r="7933" spans="2:4" x14ac:dyDescent="0.2">
      <c r="B7933" s="1"/>
      <c r="C7933" s="304"/>
      <c r="D7933" s="1"/>
    </row>
    <row r="7934" spans="2:4" x14ac:dyDescent="0.2">
      <c r="B7934" s="1"/>
      <c r="C7934" s="304"/>
      <c r="D7934" s="1"/>
    </row>
    <row r="7935" spans="2:4" x14ac:dyDescent="0.2">
      <c r="B7935" s="1"/>
      <c r="C7935" s="304"/>
      <c r="D7935" s="1"/>
    </row>
    <row r="7936" spans="2:4" x14ac:dyDescent="0.2">
      <c r="B7936" s="1"/>
      <c r="C7936" s="304"/>
      <c r="D7936" s="1"/>
    </row>
    <row r="7937" spans="2:4" x14ac:dyDescent="0.2">
      <c r="B7937" s="1"/>
      <c r="C7937" s="304"/>
      <c r="D7937" s="1"/>
    </row>
    <row r="7938" spans="2:4" x14ac:dyDescent="0.2">
      <c r="B7938" s="1"/>
      <c r="C7938" s="304"/>
      <c r="D7938" s="1"/>
    </row>
    <row r="7939" spans="2:4" x14ac:dyDescent="0.2">
      <c r="B7939" s="1"/>
      <c r="C7939" s="304"/>
      <c r="D7939" s="1"/>
    </row>
    <row r="7940" spans="2:4" x14ac:dyDescent="0.2">
      <c r="B7940" s="1"/>
      <c r="C7940" s="304"/>
      <c r="D7940" s="1"/>
    </row>
    <row r="7941" spans="2:4" x14ac:dyDescent="0.2">
      <c r="B7941" s="1"/>
      <c r="C7941" s="304"/>
      <c r="D7941" s="1"/>
    </row>
    <row r="7942" spans="2:4" x14ac:dyDescent="0.2">
      <c r="B7942" s="1"/>
      <c r="C7942" s="304"/>
      <c r="D7942" s="1"/>
    </row>
    <row r="7943" spans="2:4" x14ac:dyDescent="0.2">
      <c r="B7943" s="1"/>
      <c r="C7943" s="304"/>
      <c r="D7943" s="1"/>
    </row>
    <row r="7944" spans="2:4" x14ac:dyDescent="0.2">
      <c r="B7944" s="1"/>
      <c r="C7944" s="304"/>
      <c r="D7944" s="1"/>
    </row>
    <row r="7945" spans="2:4" x14ac:dyDescent="0.2">
      <c r="B7945" s="1"/>
      <c r="C7945" s="304"/>
      <c r="D7945" s="1"/>
    </row>
    <row r="7946" spans="2:4" x14ac:dyDescent="0.2">
      <c r="B7946" s="1"/>
      <c r="C7946" s="304"/>
      <c r="D7946" s="1"/>
    </row>
    <row r="7947" spans="2:4" x14ac:dyDescent="0.2">
      <c r="B7947" s="1"/>
      <c r="C7947" s="304"/>
      <c r="D7947" s="1"/>
    </row>
    <row r="7948" spans="2:4" x14ac:dyDescent="0.2">
      <c r="B7948" s="1"/>
      <c r="C7948" s="304"/>
      <c r="D7948" s="1"/>
    </row>
    <row r="7949" spans="2:4" x14ac:dyDescent="0.2">
      <c r="B7949" s="1"/>
      <c r="C7949" s="304"/>
      <c r="D7949" s="1"/>
    </row>
    <row r="7950" spans="2:4" x14ac:dyDescent="0.2">
      <c r="B7950" s="1"/>
      <c r="C7950" s="304"/>
      <c r="D7950" s="1"/>
    </row>
    <row r="7951" spans="2:4" x14ac:dyDescent="0.2">
      <c r="B7951" s="1"/>
      <c r="C7951" s="304"/>
      <c r="D7951" s="1"/>
    </row>
    <row r="7952" spans="2:4" x14ac:dyDescent="0.2">
      <c r="B7952" s="1"/>
      <c r="C7952" s="304"/>
      <c r="D7952" s="1"/>
    </row>
    <row r="7953" spans="2:4" x14ac:dyDescent="0.2">
      <c r="B7953" s="1"/>
      <c r="C7953" s="304"/>
      <c r="D7953" s="1"/>
    </row>
    <row r="7954" spans="2:4" x14ac:dyDescent="0.2">
      <c r="B7954" s="1"/>
      <c r="C7954" s="304"/>
      <c r="D7954" s="1"/>
    </row>
    <row r="7955" spans="2:4" x14ac:dyDescent="0.2">
      <c r="B7955" s="1"/>
      <c r="C7955" s="304"/>
      <c r="D7955" s="1"/>
    </row>
    <row r="7956" spans="2:4" x14ac:dyDescent="0.2">
      <c r="B7956" s="1"/>
      <c r="C7956" s="304"/>
      <c r="D7956" s="1"/>
    </row>
    <row r="7957" spans="2:4" x14ac:dyDescent="0.2">
      <c r="B7957" s="1"/>
      <c r="C7957" s="304"/>
      <c r="D7957" s="1"/>
    </row>
    <row r="7958" spans="2:4" x14ac:dyDescent="0.2">
      <c r="B7958" s="1"/>
      <c r="C7958" s="304"/>
      <c r="D7958" s="1"/>
    </row>
    <row r="7959" spans="2:4" x14ac:dyDescent="0.2">
      <c r="B7959" s="1"/>
      <c r="C7959" s="304"/>
      <c r="D7959" s="1"/>
    </row>
    <row r="7960" spans="2:4" x14ac:dyDescent="0.2">
      <c r="B7960" s="1"/>
      <c r="C7960" s="304"/>
      <c r="D7960" s="1"/>
    </row>
    <row r="7961" spans="2:4" x14ac:dyDescent="0.2">
      <c r="B7961" s="1"/>
      <c r="C7961" s="304"/>
      <c r="D7961" s="1"/>
    </row>
    <row r="7962" spans="2:4" x14ac:dyDescent="0.2">
      <c r="B7962" s="1"/>
      <c r="C7962" s="304"/>
      <c r="D7962" s="1"/>
    </row>
    <row r="7963" spans="2:4" x14ac:dyDescent="0.2">
      <c r="B7963" s="1"/>
      <c r="C7963" s="304"/>
      <c r="D7963" s="1"/>
    </row>
    <row r="7964" spans="2:4" x14ac:dyDescent="0.2">
      <c r="B7964" s="1"/>
      <c r="C7964" s="304"/>
      <c r="D7964" s="1"/>
    </row>
    <row r="7965" spans="2:4" x14ac:dyDescent="0.2">
      <c r="B7965" s="1"/>
      <c r="C7965" s="304"/>
      <c r="D7965" s="1"/>
    </row>
    <row r="7966" spans="2:4" x14ac:dyDescent="0.2">
      <c r="B7966" s="1"/>
      <c r="C7966" s="304"/>
      <c r="D7966" s="1"/>
    </row>
    <row r="7967" spans="2:4" x14ac:dyDescent="0.2">
      <c r="B7967" s="1"/>
      <c r="C7967" s="304"/>
      <c r="D7967" s="1"/>
    </row>
    <row r="7968" spans="2:4" x14ac:dyDescent="0.2">
      <c r="B7968" s="1"/>
      <c r="C7968" s="304"/>
      <c r="D7968" s="1"/>
    </row>
    <row r="7969" spans="2:4" x14ac:dyDescent="0.2">
      <c r="B7969" s="1"/>
      <c r="C7969" s="304"/>
      <c r="D7969" s="1"/>
    </row>
    <row r="7970" spans="2:4" x14ac:dyDescent="0.2">
      <c r="B7970" s="1"/>
      <c r="C7970" s="304"/>
      <c r="D7970" s="1"/>
    </row>
    <row r="7971" spans="2:4" x14ac:dyDescent="0.2">
      <c r="B7971" s="1"/>
      <c r="C7971" s="304"/>
      <c r="D7971" s="1"/>
    </row>
    <row r="7972" spans="2:4" x14ac:dyDescent="0.2">
      <c r="B7972" s="1"/>
      <c r="C7972" s="304"/>
      <c r="D7972" s="1"/>
    </row>
    <row r="7973" spans="2:4" x14ac:dyDescent="0.2">
      <c r="B7973" s="1"/>
      <c r="C7973" s="304"/>
      <c r="D7973" s="1"/>
    </row>
    <row r="7974" spans="2:4" x14ac:dyDescent="0.2">
      <c r="B7974" s="1"/>
      <c r="C7974" s="304"/>
      <c r="D7974" s="1"/>
    </row>
    <row r="7975" spans="2:4" x14ac:dyDescent="0.2">
      <c r="B7975" s="1"/>
      <c r="C7975" s="304"/>
      <c r="D7975" s="1"/>
    </row>
    <row r="7976" spans="2:4" x14ac:dyDescent="0.2">
      <c r="B7976" s="1"/>
      <c r="C7976" s="304"/>
      <c r="D7976" s="1"/>
    </row>
    <row r="7977" spans="2:4" x14ac:dyDescent="0.2">
      <c r="B7977" s="1"/>
      <c r="C7977" s="304"/>
      <c r="D7977" s="1"/>
    </row>
    <row r="7978" spans="2:4" x14ac:dyDescent="0.2">
      <c r="B7978" s="1"/>
      <c r="C7978" s="304"/>
      <c r="D7978" s="1"/>
    </row>
    <row r="7979" spans="2:4" x14ac:dyDescent="0.2">
      <c r="B7979" s="1"/>
      <c r="C7979" s="304"/>
      <c r="D7979" s="1"/>
    </row>
    <row r="7980" spans="2:4" x14ac:dyDescent="0.2">
      <c r="B7980" s="1"/>
      <c r="C7980" s="304"/>
      <c r="D7980" s="1"/>
    </row>
    <row r="7981" spans="2:4" x14ac:dyDescent="0.2">
      <c r="B7981" s="1"/>
      <c r="C7981" s="304"/>
      <c r="D7981" s="1"/>
    </row>
    <row r="7982" spans="2:4" x14ac:dyDescent="0.2">
      <c r="B7982" s="1"/>
      <c r="C7982" s="304"/>
      <c r="D7982" s="1"/>
    </row>
    <row r="7983" spans="2:4" x14ac:dyDescent="0.2">
      <c r="B7983" s="1"/>
      <c r="C7983" s="304"/>
      <c r="D7983" s="1"/>
    </row>
    <row r="7984" spans="2:4" x14ac:dyDescent="0.2">
      <c r="B7984" s="1"/>
      <c r="C7984" s="304"/>
      <c r="D7984" s="1"/>
    </row>
    <row r="7985" spans="2:4" x14ac:dyDescent="0.2">
      <c r="B7985" s="1"/>
      <c r="C7985" s="304"/>
      <c r="D7985" s="1"/>
    </row>
    <row r="7986" spans="2:4" x14ac:dyDescent="0.2">
      <c r="B7986" s="1"/>
      <c r="C7986" s="304"/>
      <c r="D7986" s="1"/>
    </row>
    <row r="7987" spans="2:4" x14ac:dyDescent="0.2">
      <c r="B7987" s="1"/>
      <c r="C7987" s="304"/>
      <c r="D7987" s="1"/>
    </row>
    <row r="7988" spans="2:4" x14ac:dyDescent="0.2">
      <c r="B7988" s="1"/>
      <c r="C7988" s="304"/>
      <c r="D7988" s="1"/>
    </row>
    <row r="7989" spans="2:4" x14ac:dyDescent="0.2">
      <c r="B7989" s="1"/>
      <c r="C7989" s="304"/>
      <c r="D7989" s="1"/>
    </row>
    <row r="7990" spans="2:4" x14ac:dyDescent="0.2">
      <c r="B7990" s="1"/>
      <c r="C7990" s="304"/>
      <c r="D7990" s="1"/>
    </row>
    <row r="7991" spans="2:4" x14ac:dyDescent="0.2">
      <c r="B7991" s="1"/>
      <c r="C7991" s="304"/>
      <c r="D7991" s="1"/>
    </row>
    <row r="7992" spans="2:4" x14ac:dyDescent="0.2">
      <c r="B7992" s="1"/>
      <c r="C7992" s="304"/>
      <c r="D7992" s="1"/>
    </row>
    <row r="7993" spans="2:4" x14ac:dyDescent="0.2">
      <c r="B7993" s="1"/>
      <c r="C7993" s="304"/>
      <c r="D7993" s="1"/>
    </row>
    <row r="7994" spans="2:4" x14ac:dyDescent="0.2">
      <c r="B7994" s="1"/>
      <c r="C7994" s="304"/>
      <c r="D7994" s="1"/>
    </row>
    <row r="7995" spans="2:4" x14ac:dyDescent="0.2">
      <c r="B7995" s="1"/>
      <c r="C7995" s="304"/>
      <c r="D7995" s="1"/>
    </row>
    <row r="7996" spans="2:4" x14ac:dyDescent="0.2">
      <c r="B7996" s="1"/>
      <c r="C7996" s="304"/>
      <c r="D7996" s="1"/>
    </row>
    <row r="7997" spans="2:4" x14ac:dyDescent="0.2">
      <c r="B7997" s="1"/>
      <c r="C7997" s="304"/>
      <c r="D7997" s="1"/>
    </row>
    <row r="7998" spans="2:4" x14ac:dyDescent="0.2">
      <c r="B7998" s="1"/>
      <c r="C7998" s="304"/>
      <c r="D7998" s="1"/>
    </row>
    <row r="7999" spans="2:4" x14ac:dyDescent="0.2">
      <c r="B7999" s="1"/>
      <c r="C7999" s="304"/>
      <c r="D7999" s="1"/>
    </row>
    <row r="8000" spans="2:4" x14ac:dyDescent="0.2">
      <c r="B8000" s="1"/>
      <c r="C8000" s="304"/>
      <c r="D8000" s="1"/>
    </row>
    <row r="8001" spans="1:7" x14ac:dyDescent="0.2">
      <c r="B8001" s="1"/>
      <c r="C8001" s="304"/>
      <c r="D8001" s="1"/>
    </row>
    <row r="8002" spans="1:7" x14ac:dyDescent="0.2">
      <c r="B8002" s="1"/>
      <c r="C8002" s="304"/>
      <c r="D8002" s="1"/>
    </row>
    <row r="8003" spans="1:7" x14ac:dyDescent="0.2">
      <c r="B8003" s="1"/>
      <c r="C8003" s="304"/>
      <c r="D8003" s="1"/>
    </row>
    <row r="8004" spans="1:7" x14ac:dyDescent="0.2">
      <c r="B8004" s="1"/>
      <c r="C8004" s="304"/>
      <c r="D8004" s="1"/>
    </row>
    <row r="8005" spans="1:7" x14ac:dyDescent="0.2">
      <c r="B8005" s="1"/>
      <c r="C8005" s="304"/>
      <c r="D8005" s="1"/>
    </row>
    <row r="8006" spans="1:7" x14ac:dyDescent="0.2">
      <c r="B8006" s="1"/>
      <c r="C8006" s="304"/>
      <c r="D8006" s="1"/>
    </row>
    <row r="8007" spans="1:7" x14ac:dyDescent="0.2">
      <c r="B8007" s="1"/>
      <c r="C8007" s="304"/>
      <c r="D8007" s="1"/>
    </row>
    <row r="8008" spans="1:7" x14ac:dyDescent="0.2">
      <c r="B8008" s="1"/>
      <c r="C8008" s="304"/>
      <c r="D8008" s="1"/>
    </row>
    <row r="8009" spans="1:7" x14ac:dyDescent="0.2">
      <c r="B8009" s="1"/>
      <c r="C8009" s="304"/>
      <c r="D8009" s="1"/>
    </row>
    <row r="8010" spans="1:7" s="308" customFormat="1" x14ac:dyDescent="0.2">
      <c r="A8010" s="303"/>
      <c r="B8010" s="1"/>
      <c r="C8010" s="304"/>
      <c r="D8010" s="1"/>
      <c r="E8010" s="305"/>
      <c r="F8010" s="307"/>
      <c r="G8010" s="307"/>
    </row>
    <row r="8011" spans="1:7" s="308" customFormat="1" x14ac:dyDescent="0.2">
      <c r="A8011" s="303"/>
      <c r="B8011" s="1"/>
      <c r="C8011" s="304"/>
      <c r="D8011" s="1"/>
      <c r="E8011" s="305"/>
      <c r="F8011" s="307"/>
      <c r="G8011" s="307"/>
    </row>
    <row r="8012" spans="1:7" s="308" customFormat="1" x14ac:dyDescent="0.2">
      <c r="A8012" s="303"/>
      <c r="B8012" s="1"/>
      <c r="C8012" s="304"/>
      <c r="D8012" s="1"/>
      <c r="E8012" s="305"/>
      <c r="F8012" s="307"/>
      <c r="G8012" s="307"/>
    </row>
    <row r="8013" spans="1:7" s="308" customFormat="1" x14ac:dyDescent="0.2">
      <c r="A8013" s="303"/>
      <c r="B8013" s="1"/>
      <c r="C8013" s="304"/>
      <c r="D8013" s="1"/>
      <c r="E8013" s="305"/>
      <c r="F8013" s="307"/>
      <c r="G8013" s="307"/>
    </row>
    <row r="8014" spans="1:7" s="308" customFormat="1" x14ac:dyDescent="0.2">
      <c r="A8014" s="303"/>
      <c r="B8014" s="1"/>
      <c r="C8014" s="304"/>
      <c r="D8014" s="1"/>
      <c r="E8014" s="305"/>
      <c r="F8014" s="307"/>
      <c r="G8014" s="307"/>
    </row>
    <row r="8015" spans="1:7" s="308" customFormat="1" x14ac:dyDescent="0.2">
      <c r="A8015" s="303"/>
      <c r="B8015" s="1"/>
      <c r="C8015" s="304"/>
      <c r="D8015" s="1"/>
      <c r="E8015" s="305"/>
      <c r="F8015" s="307"/>
      <c r="G8015" s="307"/>
    </row>
    <row r="8016" spans="1:7" s="308" customFormat="1" x14ac:dyDescent="0.2">
      <c r="A8016" s="303"/>
      <c r="B8016" s="1"/>
      <c r="C8016" s="304"/>
      <c r="D8016" s="1"/>
      <c r="E8016" s="305"/>
      <c r="F8016" s="307"/>
      <c r="G8016" s="307"/>
    </row>
    <row r="8017" spans="1:7" s="308" customFormat="1" x14ac:dyDescent="0.2">
      <c r="A8017" s="303"/>
      <c r="B8017" s="1"/>
      <c r="C8017" s="304"/>
      <c r="D8017" s="1"/>
      <c r="E8017" s="305"/>
      <c r="F8017" s="307"/>
      <c r="G8017" s="307"/>
    </row>
    <row r="8018" spans="1:7" s="308" customFormat="1" x14ac:dyDescent="0.2">
      <c r="A8018" s="303"/>
      <c r="B8018" s="1"/>
      <c r="C8018" s="304"/>
      <c r="D8018" s="1"/>
      <c r="E8018" s="305"/>
      <c r="F8018" s="307"/>
      <c r="G8018" s="307"/>
    </row>
    <row r="8019" spans="1:7" s="308" customFormat="1" x14ac:dyDescent="0.2">
      <c r="A8019" s="303"/>
      <c r="B8019" s="1"/>
      <c r="C8019" s="304"/>
      <c r="D8019" s="1"/>
      <c r="E8019" s="305"/>
      <c r="F8019" s="307"/>
      <c r="G8019" s="307"/>
    </row>
    <row r="8020" spans="1:7" s="308" customFormat="1" x14ac:dyDescent="0.2">
      <c r="A8020" s="303"/>
      <c r="B8020" s="1"/>
      <c r="C8020" s="304"/>
      <c r="D8020" s="1"/>
      <c r="E8020" s="305"/>
      <c r="F8020" s="307"/>
      <c r="G8020" s="307"/>
    </row>
    <row r="8021" spans="1:7" s="308" customFormat="1" x14ac:dyDescent="0.2">
      <c r="A8021" s="303"/>
      <c r="B8021" s="1"/>
      <c r="C8021" s="304"/>
      <c r="D8021" s="1"/>
      <c r="E8021" s="305"/>
      <c r="F8021" s="307"/>
      <c r="G8021" s="307"/>
    </row>
    <row r="8022" spans="1:7" s="308" customFormat="1" x14ac:dyDescent="0.2">
      <c r="A8022" s="303"/>
      <c r="B8022" s="1"/>
      <c r="C8022" s="304"/>
      <c r="D8022" s="1"/>
      <c r="E8022" s="305"/>
      <c r="F8022" s="307"/>
      <c r="G8022" s="307"/>
    </row>
    <row r="8023" spans="1:7" s="308" customFormat="1" x14ac:dyDescent="0.2">
      <c r="A8023" s="303"/>
      <c r="B8023" s="1"/>
      <c r="C8023" s="304"/>
      <c r="D8023" s="1"/>
      <c r="E8023" s="305"/>
      <c r="F8023" s="307"/>
      <c r="G8023" s="307"/>
    </row>
    <row r="8024" spans="1:7" s="308" customFormat="1" x14ac:dyDescent="0.2">
      <c r="A8024" s="303"/>
      <c r="B8024" s="1"/>
      <c r="C8024" s="304"/>
      <c r="D8024" s="1"/>
      <c r="E8024" s="305"/>
      <c r="F8024" s="307"/>
      <c r="G8024" s="307"/>
    </row>
    <row r="8025" spans="1:7" s="308" customFormat="1" x14ac:dyDescent="0.2">
      <c r="A8025" s="303"/>
      <c r="B8025" s="1"/>
      <c r="C8025" s="304"/>
      <c r="D8025" s="1"/>
      <c r="E8025" s="305"/>
      <c r="F8025" s="307"/>
      <c r="G8025" s="307"/>
    </row>
    <row r="8026" spans="1:7" s="308" customFormat="1" x14ac:dyDescent="0.2">
      <c r="A8026" s="303"/>
      <c r="B8026" s="1"/>
      <c r="C8026" s="304"/>
      <c r="D8026" s="1"/>
      <c r="E8026" s="305"/>
      <c r="F8026" s="307"/>
      <c r="G8026" s="307"/>
    </row>
    <row r="8027" spans="1:7" s="308" customFormat="1" x14ac:dyDescent="0.2">
      <c r="A8027" s="303"/>
      <c r="B8027" s="1"/>
      <c r="C8027" s="304"/>
      <c r="D8027" s="1"/>
      <c r="E8027" s="305"/>
      <c r="F8027" s="307"/>
      <c r="G8027" s="307"/>
    </row>
    <row r="8028" spans="1:7" s="308" customFormat="1" x14ac:dyDescent="0.2">
      <c r="A8028" s="303"/>
      <c r="B8028" s="1"/>
      <c r="C8028" s="304"/>
      <c r="D8028" s="1"/>
      <c r="E8028" s="305"/>
      <c r="F8028" s="307"/>
      <c r="G8028" s="307"/>
    </row>
    <row r="8029" spans="1:7" s="308" customFormat="1" x14ac:dyDescent="0.2">
      <c r="A8029" s="303"/>
      <c r="B8029" s="1"/>
      <c r="C8029" s="304"/>
      <c r="D8029" s="1"/>
      <c r="E8029" s="305"/>
      <c r="F8029" s="307"/>
      <c r="G8029" s="307"/>
    </row>
    <row r="8030" spans="1:7" x14ac:dyDescent="0.2">
      <c r="B8030" s="1"/>
      <c r="C8030" s="304"/>
      <c r="D8030" s="1"/>
    </row>
    <row r="8031" spans="1:7" x14ac:dyDescent="0.2">
      <c r="B8031" s="1"/>
      <c r="C8031" s="304"/>
      <c r="D8031" s="1"/>
    </row>
    <row r="8032" spans="1:7" x14ac:dyDescent="0.2">
      <c r="B8032" s="1"/>
      <c r="C8032" s="304"/>
      <c r="D8032" s="1"/>
    </row>
    <row r="8033" spans="2:4" x14ac:dyDescent="0.2">
      <c r="B8033" s="1"/>
      <c r="C8033" s="304"/>
      <c r="D8033" s="1"/>
    </row>
    <row r="8034" spans="2:4" x14ac:dyDescent="0.2">
      <c r="B8034" s="1"/>
      <c r="C8034" s="304"/>
      <c r="D8034" s="1"/>
    </row>
    <row r="8035" spans="2:4" x14ac:dyDescent="0.2">
      <c r="B8035" s="1"/>
      <c r="C8035" s="304"/>
      <c r="D8035" s="1"/>
    </row>
    <row r="8036" spans="2:4" x14ac:dyDescent="0.2">
      <c r="B8036" s="1"/>
      <c r="C8036" s="304"/>
      <c r="D8036" s="1"/>
    </row>
    <row r="8037" spans="2:4" x14ac:dyDescent="0.2">
      <c r="B8037" s="1"/>
      <c r="C8037" s="304"/>
      <c r="D8037" s="1"/>
    </row>
    <row r="8038" spans="2:4" x14ac:dyDescent="0.2">
      <c r="B8038" s="1"/>
      <c r="C8038" s="304"/>
      <c r="D8038" s="1"/>
    </row>
    <row r="8039" spans="2:4" x14ac:dyDescent="0.2">
      <c r="B8039" s="1"/>
      <c r="C8039" s="304"/>
      <c r="D8039" s="1"/>
    </row>
    <row r="8040" spans="2:4" x14ac:dyDescent="0.2">
      <c r="B8040" s="1"/>
      <c r="C8040" s="304"/>
      <c r="D8040" s="1"/>
    </row>
    <row r="8041" spans="2:4" x14ac:dyDescent="0.2">
      <c r="B8041" s="1"/>
      <c r="C8041" s="304"/>
      <c r="D8041" s="1"/>
    </row>
    <row r="8042" spans="2:4" x14ac:dyDescent="0.2">
      <c r="B8042" s="1"/>
      <c r="C8042" s="304"/>
      <c r="D8042" s="1"/>
    </row>
    <row r="8043" spans="2:4" x14ac:dyDescent="0.2">
      <c r="B8043" s="1"/>
      <c r="C8043" s="304"/>
      <c r="D8043" s="1"/>
    </row>
    <row r="8044" spans="2:4" x14ac:dyDescent="0.2">
      <c r="B8044" s="1"/>
      <c r="C8044" s="304"/>
      <c r="D8044" s="1"/>
    </row>
    <row r="8045" spans="2:4" x14ac:dyDescent="0.2">
      <c r="B8045" s="1"/>
      <c r="C8045" s="304"/>
      <c r="D8045" s="1"/>
    </row>
    <row r="8046" spans="2:4" x14ac:dyDescent="0.2">
      <c r="B8046" s="1"/>
      <c r="C8046" s="304"/>
      <c r="D8046" s="1"/>
    </row>
    <row r="8047" spans="2:4" x14ac:dyDescent="0.2">
      <c r="B8047" s="1"/>
      <c r="C8047" s="304"/>
      <c r="D8047" s="1"/>
    </row>
    <row r="8048" spans="2:4" x14ac:dyDescent="0.2">
      <c r="B8048" s="1"/>
      <c r="C8048" s="304"/>
      <c r="D8048" s="1"/>
    </row>
    <row r="8049" spans="1:7" x14ac:dyDescent="0.2">
      <c r="B8049" s="1"/>
      <c r="C8049" s="304"/>
      <c r="D8049" s="1"/>
    </row>
    <row r="8050" spans="1:7" x14ac:dyDescent="0.2">
      <c r="B8050" s="1"/>
      <c r="C8050" s="304"/>
      <c r="D8050" s="1"/>
    </row>
    <row r="8051" spans="1:7" x14ac:dyDescent="0.2">
      <c r="B8051" s="1"/>
      <c r="C8051" s="304"/>
      <c r="D8051" s="1"/>
    </row>
    <row r="8052" spans="1:7" x14ac:dyDescent="0.2">
      <c r="B8052" s="1"/>
      <c r="C8052" s="304"/>
      <c r="D8052" s="1"/>
    </row>
    <row r="8053" spans="1:7" x14ac:dyDescent="0.2">
      <c r="B8053" s="1"/>
      <c r="C8053" s="304"/>
      <c r="D8053" s="1"/>
    </row>
    <row r="8054" spans="1:7" x14ac:dyDescent="0.2">
      <c r="B8054" s="1"/>
      <c r="C8054" s="304"/>
      <c r="D8054" s="1"/>
    </row>
    <row r="8055" spans="1:7" x14ac:dyDescent="0.2">
      <c r="B8055" s="1"/>
      <c r="C8055" s="304"/>
      <c r="D8055" s="1"/>
    </row>
    <row r="8056" spans="1:7" x14ac:dyDescent="0.2">
      <c r="B8056" s="1"/>
      <c r="C8056" s="304"/>
      <c r="D8056" s="1"/>
    </row>
    <row r="8057" spans="1:7" x14ac:dyDescent="0.2">
      <c r="B8057" s="1"/>
      <c r="C8057" s="304"/>
      <c r="D8057" s="1"/>
    </row>
    <row r="8058" spans="1:7" x14ac:dyDescent="0.2">
      <c r="B8058" s="1"/>
      <c r="C8058" s="304"/>
      <c r="D8058" s="1"/>
    </row>
    <row r="8059" spans="1:7" x14ac:dyDescent="0.2">
      <c r="B8059" s="1"/>
      <c r="C8059" s="304"/>
      <c r="D8059" s="1"/>
    </row>
    <row r="8060" spans="1:7" x14ac:dyDescent="0.2">
      <c r="B8060" s="1"/>
      <c r="C8060" s="304"/>
      <c r="D8060" s="1"/>
    </row>
    <row r="8061" spans="1:7" x14ac:dyDescent="0.2">
      <c r="B8061" s="1"/>
      <c r="C8061" s="304"/>
      <c r="D8061" s="1"/>
    </row>
    <row r="8062" spans="1:7" x14ac:dyDescent="0.2">
      <c r="B8062" s="1"/>
      <c r="C8062" s="304"/>
      <c r="D8062" s="1"/>
    </row>
    <row r="8063" spans="1:7" x14ac:dyDescent="0.2">
      <c r="B8063" s="1"/>
      <c r="C8063" s="304"/>
      <c r="D8063" s="1"/>
    </row>
    <row r="8064" spans="1:7" s="310" customFormat="1" x14ac:dyDescent="0.2">
      <c r="A8064" s="303"/>
      <c r="B8064" s="1"/>
      <c r="C8064" s="304"/>
      <c r="D8064" s="1"/>
      <c r="E8064" s="305"/>
      <c r="F8064" s="309"/>
      <c r="G8064" s="309"/>
    </row>
    <row r="8065" spans="1:7" s="310" customFormat="1" x14ac:dyDescent="0.2">
      <c r="A8065" s="303"/>
      <c r="B8065" s="1"/>
      <c r="C8065" s="304"/>
      <c r="D8065" s="1"/>
      <c r="E8065" s="305"/>
      <c r="F8065" s="309"/>
      <c r="G8065" s="309"/>
    </row>
    <row r="8066" spans="1:7" s="310" customFormat="1" x14ac:dyDescent="0.2">
      <c r="A8066" s="303"/>
      <c r="B8066" s="1"/>
      <c r="C8066" s="304"/>
      <c r="D8066" s="1"/>
      <c r="E8066" s="305"/>
      <c r="F8066" s="309"/>
      <c r="G8066" s="309"/>
    </row>
    <row r="8067" spans="1:7" s="310" customFormat="1" x14ac:dyDescent="0.2">
      <c r="A8067" s="303"/>
      <c r="B8067" s="1"/>
      <c r="C8067" s="304"/>
      <c r="D8067" s="1"/>
      <c r="E8067" s="305"/>
      <c r="F8067" s="309"/>
      <c r="G8067" s="309"/>
    </row>
    <row r="8068" spans="1:7" s="310" customFormat="1" x14ac:dyDescent="0.2">
      <c r="A8068" s="303"/>
      <c r="B8068" s="1"/>
      <c r="C8068" s="304"/>
      <c r="D8068" s="1"/>
      <c r="E8068" s="305"/>
      <c r="F8068" s="309"/>
      <c r="G8068" s="309"/>
    </row>
    <row r="8069" spans="1:7" s="310" customFormat="1" x14ac:dyDescent="0.2">
      <c r="A8069" s="303"/>
      <c r="B8069" s="1"/>
      <c r="C8069" s="304"/>
      <c r="D8069" s="1"/>
      <c r="E8069" s="305"/>
      <c r="F8069" s="309"/>
      <c r="G8069" s="309"/>
    </row>
    <row r="8070" spans="1:7" s="310" customFormat="1" x14ac:dyDescent="0.2">
      <c r="A8070" s="303"/>
      <c r="B8070" s="1"/>
      <c r="C8070" s="304"/>
      <c r="D8070" s="1"/>
      <c r="E8070" s="305"/>
      <c r="F8070" s="309"/>
      <c r="G8070" s="309"/>
    </row>
    <row r="8071" spans="1:7" s="310" customFormat="1" x14ac:dyDescent="0.2">
      <c r="A8071" s="303"/>
      <c r="B8071" s="1"/>
      <c r="C8071" s="304"/>
      <c r="D8071" s="1"/>
      <c r="E8071" s="305"/>
      <c r="F8071" s="309"/>
      <c r="G8071" s="309"/>
    </row>
    <row r="8072" spans="1:7" x14ac:dyDescent="0.2">
      <c r="B8072" s="1"/>
      <c r="C8072" s="304"/>
      <c r="D8072" s="1"/>
    </row>
    <row r="8073" spans="1:7" x14ac:dyDescent="0.2">
      <c r="B8073" s="1"/>
      <c r="C8073" s="304"/>
      <c r="D8073" s="1"/>
    </row>
    <row r="8074" spans="1:7" x14ac:dyDescent="0.2">
      <c r="B8074" s="1"/>
      <c r="C8074" s="304"/>
      <c r="D8074" s="1"/>
    </row>
    <row r="8075" spans="1:7" x14ac:dyDescent="0.2">
      <c r="B8075" s="1"/>
      <c r="C8075" s="304"/>
      <c r="D8075" s="1"/>
    </row>
    <row r="8076" spans="1:7" x14ac:dyDescent="0.2">
      <c r="B8076" s="1"/>
      <c r="C8076" s="304"/>
      <c r="D8076" s="1"/>
    </row>
    <row r="8077" spans="1:7" x14ac:dyDescent="0.2">
      <c r="B8077" s="1"/>
      <c r="C8077" s="304"/>
      <c r="D8077" s="1"/>
    </row>
    <row r="8078" spans="1:7" x14ac:dyDescent="0.2">
      <c r="B8078" s="1"/>
      <c r="C8078" s="304"/>
      <c r="D8078" s="1"/>
    </row>
    <row r="8079" spans="1:7" x14ac:dyDescent="0.2">
      <c r="B8079" s="1"/>
      <c r="C8079" s="304"/>
      <c r="D8079" s="1"/>
    </row>
    <row r="8080" spans="1:7" x14ac:dyDescent="0.2">
      <c r="B8080" s="1"/>
      <c r="C8080" s="304"/>
      <c r="D8080" s="1"/>
    </row>
    <row r="8081" spans="2:4" x14ac:dyDescent="0.2">
      <c r="B8081" s="1"/>
      <c r="C8081" s="304"/>
      <c r="D8081" s="1"/>
    </row>
    <row r="8082" spans="2:4" x14ac:dyDescent="0.2">
      <c r="B8082" s="1"/>
      <c r="C8082" s="304"/>
      <c r="D8082" s="1"/>
    </row>
    <row r="8083" spans="2:4" x14ac:dyDescent="0.2">
      <c r="B8083" s="1"/>
      <c r="C8083" s="304"/>
      <c r="D8083" s="1"/>
    </row>
    <row r="8084" spans="2:4" x14ac:dyDescent="0.2">
      <c r="B8084" s="1"/>
      <c r="C8084" s="304"/>
      <c r="D8084" s="1"/>
    </row>
    <row r="8085" spans="2:4" x14ac:dyDescent="0.2">
      <c r="B8085" s="1"/>
      <c r="C8085" s="304"/>
      <c r="D8085" s="1"/>
    </row>
    <row r="8086" spans="2:4" x14ac:dyDescent="0.2">
      <c r="B8086" s="1"/>
      <c r="C8086" s="304"/>
      <c r="D8086" s="1"/>
    </row>
    <row r="8087" spans="2:4" x14ac:dyDescent="0.2">
      <c r="B8087" s="1"/>
      <c r="C8087" s="304"/>
      <c r="D8087" s="1"/>
    </row>
    <row r="8088" spans="2:4" x14ac:dyDescent="0.2">
      <c r="B8088" s="1"/>
      <c r="C8088" s="304"/>
      <c r="D8088" s="1"/>
    </row>
    <row r="8089" spans="2:4" x14ac:dyDescent="0.2">
      <c r="B8089" s="1"/>
      <c r="C8089" s="304"/>
      <c r="D8089" s="1"/>
    </row>
    <row r="8090" spans="2:4" x14ac:dyDescent="0.2">
      <c r="B8090" s="1"/>
      <c r="C8090" s="304"/>
      <c r="D8090" s="1"/>
    </row>
    <row r="8091" spans="2:4" x14ac:dyDescent="0.2">
      <c r="B8091" s="1"/>
      <c r="C8091" s="304"/>
      <c r="D8091" s="1"/>
    </row>
    <row r="8092" spans="2:4" x14ac:dyDescent="0.2">
      <c r="B8092" s="1"/>
      <c r="C8092" s="304"/>
      <c r="D8092" s="1"/>
    </row>
    <row r="8093" spans="2:4" x14ac:dyDescent="0.2">
      <c r="B8093" s="1"/>
      <c r="C8093" s="304"/>
      <c r="D8093" s="1"/>
    </row>
    <row r="8094" spans="2:4" x14ac:dyDescent="0.2">
      <c r="B8094" s="1"/>
      <c r="C8094" s="304"/>
      <c r="D8094" s="1"/>
    </row>
    <row r="8095" spans="2:4" x14ac:dyDescent="0.2">
      <c r="B8095" s="1"/>
      <c r="C8095" s="304"/>
      <c r="D8095" s="1"/>
    </row>
    <row r="8096" spans="2:4" x14ac:dyDescent="0.2">
      <c r="B8096" s="1"/>
      <c r="C8096" s="304"/>
      <c r="D8096" s="1"/>
    </row>
    <row r="8097" spans="2:4" x14ac:dyDescent="0.2">
      <c r="B8097" s="1"/>
      <c r="C8097" s="304"/>
      <c r="D8097" s="1"/>
    </row>
    <row r="8098" spans="2:4" x14ac:dyDescent="0.2">
      <c r="B8098" s="1"/>
      <c r="C8098" s="304"/>
      <c r="D8098" s="1"/>
    </row>
    <row r="8099" spans="2:4" x14ac:dyDescent="0.2">
      <c r="B8099" s="1"/>
      <c r="C8099" s="304"/>
      <c r="D8099" s="1"/>
    </row>
    <row r="8100" spans="2:4" x14ac:dyDescent="0.2">
      <c r="B8100" s="1"/>
      <c r="C8100" s="304"/>
      <c r="D8100" s="1"/>
    </row>
    <row r="8101" spans="2:4" x14ac:dyDescent="0.2">
      <c r="B8101" s="1"/>
      <c r="C8101" s="304"/>
      <c r="D8101" s="1"/>
    </row>
    <row r="8102" spans="2:4" x14ac:dyDescent="0.2">
      <c r="B8102" s="1"/>
      <c r="C8102" s="304"/>
      <c r="D8102" s="1"/>
    </row>
    <row r="8103" spans="2:4" x14ac:dyDescent="0.2">
      <c r="B8103" s="1"/>
      <c r="C8103" s="304"/>
      <c r="D8103" s="1"/>
    </row>
    <row r="8104" spans="2:4" x14ac:dyDescent="0.2">
      <c r="B8104" s="1"/>
      <c r="C8104" s="304"/>
      <c r="D8104" s="1"/>
    </row>
    <row r="8105" spans="2:4" x14ac:dyDescent="0.2">
      <c r="B8105" s="1"/>
      <c r="C8105" s="304"/>
      <c r="D8105" s="1"/>
    </row>
    <row r="8106" spans="2:4" x14ac:dyDescent="0.2">
      <c r="B8106" s="1"/>
      <c r="C8106" s="304"/>
      <c r="D8106" s="1"/>
    </row>
    <row r="8107" spans="2:4" x14ac:dyDescent="0.2">
      <c r="B8107" s="1"/>
      <c r="C8107" s="304"/>
      <c r="D8107" s="1"/>
    </row>
    <row r="8108" spans="2:4" x14ac:dyDescent="0.2">
      <c r="B8108" s="1"/>
      <c r="C8108" s="304"/>
      <c r="D8108" s="1"/>
    </row>
    <row r="8109" spans="2:4" x14ac:dyDescent="0.2">
      <c r="B8109" s="1"/>
      <c r="C8109" s="304"/>
      <c r="D8109" s="1"/>
    </row>
    <row r="8110" spans="2:4" x14ac:dyDescent="0.2">
      <c r="B8110" s="1"/>
      <c r="C8110" s="304"/>
      <c r="D8110" s="1"/>
    </row>
    <row r="8111" spans="2:4" x14ac:dyDescent="0.2">
      <c r="B8111" s="1"/>
      <c r="C8111" s="304"/>
      <c r="D8111" s="1"/>
    </row>
    <row r="8112" spans="2:4" x14ac:dyDescent="0.2">
      <c r="B8112" s="1"/>
      <c r="C8112" s="304"/>
      <c r="D8112" s="1"/>
    </row>
    <row r="8113" spans="2:4" x14ac:dyDescent="0.2">
      <c r="B8113" s="1"/>
      <c r="C8113" s="304"/>
      <c r="D8113" s="1"/>
    </row>
    <row r="8114" spans="2:4" x14ac:dyDescent="0.2">
      <c r="B8114" s="1"/>
      <c r="C8114" s="304"/>
      <c r="D8114" s="1"/>
    </row>
    <row r="8115" spans="2:4" x14ac:dyDescent="0.2">
      <c r="B8115" s="1"/>
      <c r="C8115" s="304"/>
      <c r="D8115" s="1"/>
    </row>
    <row r="8116" spans="2:4" x14ac:dyDescent="0.2">
      <c r="B8116" s="1"/>
      <c r="C8116" s="304"/>
      <c r="D8116" s="1"/>
    </row>
    <row r="8117" spans="2:4" x14ac:dyDescent="0.2">
      <c r="B8117" s="1"/>
      <c r="C8117" s="304"/>
      <c r="D8117" s="1"/>
    </row>
    <row r="8118" spans="2:4" x14ac:dyDescent="0.2">
      <c r="B8118" s="1"/>
      <c r="C8118" s="304"/>
      <c r="D8118" s="1"/>
    </row>
    <row r="8119" spans="2:4" x14ac:dyDescent="0.2">
      <c r="B8119" s="1"/>
      <c r="C8119" s="304"/>
      <c r="D8119" s="1"/>
    </row>
    <row r="8120" spans="2:4" x14ac:dyDescent="0.2">
      <c r="B8120" s="1"/>
      <c r="C8120" s="304"/>
      <c r="D8120" s="1"/>
    </row>
    <row r="8121" spans="2:4" x14ac:dyDescent="0.2">
      <c r="B8121" s="1"/>
      <c r="C8121" s="304"/>
      <c r="D8121" s="1"/>
    </row>
    <row r="8122" spans="2:4" x14ac:dyDescent="0.2">
      <c r="B8122" s="1"/>
      <c r="C8122" s="304"/>
      <c r="D8122" s="1"/>
    </row>
    <row r="8123" spans="2:4" x14ac:dyDescent="0.2">
      <c r="B8123" s="1"/>
      <c r="C8123" s="304"/>
      <c r="D8123" s="1"/>
    </row>
    <row r="8124" spans="2:4" x14ac:dyDescent="0.2">
      <c r="B8124" s="1"/>
      <c r="C8124" s="304"/>
      <c r="D8124" s="1"/>
    </row>
    <row r="8125" spans="2:4" x14ac:dyDescent="0.2">
      <c r="B8125" s="1"/>
      <c r="C8125" s="304"/>
      <c r="D8125" s="1"/>
    </row>
    <row r="8126" spans="2:4" x14ac:dyDescent="0.2">
      <c r="B8126" s="1"/>
      <c r="C8126" s="304"/>
      <c r="D8126" s="1"/>
    </row>
    <row r="8127" spans="2:4" x14ac:dyDescent="0.2">
      <c r="B8127" s="1"/>
      <c r="C8127" s="304"/>
      <c r="D8127" s="1"/>
    </row>
    <row r="8128" spans="2:4" x14ac:dyDescent="0.2">
      <c r="B8128" s="1"/>
      <c r="C8128" s="304"/>
      <c r="D8128" s="1"/>
    </row>
    <row r="8129" spans="2:4" x14ac:dyDescent="0.2">
      <c r="B8129" s="1"/>
      <c r="C8129" s="304"/>
      <c r="D8129" s="1"/>
    </row>
    <row r="8130" spans="2:4" x14ac:dyDescent="0.2">
      <c r="B8130" s="1"/>
      <c r="C8130" s="304"/>
      <c r="D8130" s="1"/>
    </row>
    <row r="8131" spans="2:4" x14ac:dyDescent="0.2">
      <c r="B8131" s="1"/>
      <c r="C8131" s="304"/>
      <c r="D8131" s="1"/>
    </row>
    <row r="8132" spans="2:4" x14ac:dyDescent="0.2">
      <c r="B8132" s="1"/>
      <c r="C8132" s="304"/>
      <c r="D8132" s="1"/>
    </row>
    <row r="8133" spans="2:4" x14ac:dyDescent="0.2">
      <c r="B8133" s="1"/>
      <c r="C8133" s="304"/>
      <c r="D8133" s="1"/>
    </row>
    <row r="8134" spans="2:4" x14ac:dyDescent="0.2">
      <c r="B8134" s="1"/>
      <c r="C8134" s="304"/>
      <c r="D8134" s="1"/>
    </row>
    <row r="8135" spans="2:4" x14ac:dyDescent="0.2">
      <c r="B8135" s="1"/>
      <c r="C8135" s="304"/>
      <c r="D8135" s="1"/>
    </row>
    <row r="8136" spans="2:4" x14ac:dyDescent="0.2">
      <c r="B8136" s="1"/>
      <c r="C8136" s="304"/>
      <c r="D8136" s="1"/>
    </row>
    <row r="8137" spans="2:4" x14ac:dyDescent="0.2">
      <c r="B8137" s="1"/>
      <c r="C8137" s="304"/>
      <c r="D8137" s="1"/>
    </row>
    <row r="8138" spans="2:4" x14ac:dyDescent="0.2">
      <c r="B8138" s="1"/>
      <c r="C8138" s="304"/>
      <c r="D8138" s="1"/>
    </row>
    <row r="8139" spans="2:4" x14ac:dyDescent="0.2">
      <c r="B8139" s="1"/>
      <c r="C8139" s="304"/>
      <c r="D8139" s="1"/>
    </row>
    <row r="8140" spans="2:4" x14ac:dyDescent="0.2">
      <c r="B8140" s="1"/>
      <c r="C8140" s="304"/>
      <c r="D8140" s="1"/>
    </row>
    <row r="8141" spans="2:4" x14ac:dyDescent="0.2">
      <c r="B8141" s="1"/>
      <c r="C8141" s="304"/>
      <c r="D8141" s="1"/>
    </row>
    <row r="8142" spans="2:4" x14ac:dyDescent="0.2">
      <c r="B8142" s="1"/>
      <c r="C8142" s="304"/>
      <c r="D8142" s="1"/>
    </row>
    <row r="8143" spans="2:4" x14ac:dyDescent="0.2">
      <c r="B8143" s="1"/>
      <c r="C8143" s="304"/>
      <c r="D8143" s="1"/>
    </row>
    <row r="8144" spans="2:4" x14ac:dyDescent="0.2">
      <c r="B8144" s="1"/>
      <c r="C8144" s="304"/>
      <c r="D8144" s="1"/>
    </row>
    <row r="8145" spans="2:4" x14ac:dyDescent="0.2">
      <c r="B8145" s="1"/>
      <c r="C8145" s="304"/>
      <c r="D8145" s="1"/>
    </row>
    <row r="8146" spans="2:4" x14ac:dyDescent="0.2">
      <c r="B8146" s="1"/>
      <c r="C8146" s="304"/>
      <c r="D8146" s="1"/>
    </row>
    <row r="8147" spans="2:4" x14ac:dyDescent="0.2">
      <c r="B8147" s="1"/>
      <c r="C8147" s="304"/>
      <c r="D8147" s="1"/>
    </row>
    <row r="8148" spans="2:4" x14ac:dyDescent="0.2">
      <c r="B8148" s="1"/>
      <c r="C8148" s="304"/>
      <c r="D8148" s="1"/>
    </row>
    <row r="8149" spans="2:4" x14ac:dyDescent="0.2">
      <c r="B8149" s="1"/>
      <c r="C8149" s="304"/>
      <c r="D8149" s="1"/>
    </row>
    <row r="8150" spans="2:4" x14ac:dyDescent="0.2">
      <c r="B8150" s="1"/>
      <c r="C8150" s="304"/>
      <c r="D8150" s="1"/>
    </row>
    <row r="8151" spans="2:4" x14ac:dyDescent="0.2">
      <c r="B8151" s="1"/>
      <c r="C8151" s="304"/>
      <c r="D8151" s="1"/>
    </row>
    <row r="8152" spans="2:4" x14ac:dyDescent="0.2">
      <c r="B8152" s="1"/>
      <c r="C8152" s="304"/>
      <c r="D8152" s="1"/>
    </row>
    <row r="8153" spans="2:4" x14ac:dyDescent="0.2">
      <c r="B8153" s="1"/>
      <c r="C8153" s="304"/>
      <c r="D8153" s="1"/>
    </row>
    <row r="8154" spans="2:4" x14ac:dyDescent="0.2">
      <c r="B8154" s="1"/>
      <c r="C8154" s="304"/>
      <c r="D8154" s="1"/>
    </row>
    <row r="8155" spans="2:4" x14ac:dyDescent="0.2">
      <c r="B8155" s="1"/>
      <c r="C8155" s="304"/>
      <c r="D8155" s="1"/>
    </row>
    <row r="8156" spans="2:4" x14ac:dyDescent="0.2">
      <c r="B8156" s="1"/>
      <c r="C8156" s="304"/>
      <c r="D8156" s="1"/>
    </row>
    <row r="8157" spans="2:4" x14ac:dyDescent="0.2">
      <c r="B8157" s="1"/>
      <c r="C8157" s="304"/>
      <c r="D8157" s="1"/>
    </row>
    <row r="8158" spans="2:4" x14ac:dyDescent="0.2">
      <c r="B8158" s="1"/>
      <c r="C8158" s="304"/>
      <c r="D8158" s="1"/>
    </row>
    <row r="8159" spans="2:4" x14ac:dyDescent="0.2">
      <c r="B8159" s="1"/>
      <c r="C8159" s="304"/>
      <c r="D8159" s="1"/>
    </row>
    <row r="8160" spans="2:4" x14ac:dyDescent="0.2">
      <c r="B8160" s="1"/>
      <c r="C8160" s="304"/>
      <c r="D8160" s="1"/>
    </row>
    <row r="8161" spans="2:4" x14ac:dyDescent="0.2">
      <c r="B8161" s="1"/>
      <c r="C8161" s="304"/>
      <c r="D8161" s="1"/>
    </row>
    <row r="8162" spans="2:4" x14ac:dyDescent="0.2">
      <c r="B8162" s="1"/>
      <c r="C8162" s="304"/>
      <c r="D8162" s="1"/>
    </row>
    <row r="8163" spans="2:4" x14ac:dyDescent="0.2">
      <c r="B8163" s="1"/>
      <c r="C8163" s="304"/>
      <c r="D8163" s="1"/>
    </row>
    <row r="8164" spans="2:4" x14ac:dyDescent="0.2">
      <c r="B8164" s="1"/>
      <c r="C8164" s="304"/>
      <c r="D8164" s="1"/>
    </row>
    <row r="8165" spans="2:4" x14ac:dyDescent="0.2">
      <c r="B8165" s="1"/>
      <c r="C8165" s="304"/>
      <c r="D8165" s="1"/>
    </row>
    <row r="8166" spans="2:4" x14ac:dyDescent="0.2">
      <c r="B8166" s="1"/>
      <c r="C8166" s="304"/>
      <c r="D8166" s="1"/>
    </row>
    <row r="8167" spans="2:4" x14ac:dyDescent="0.2">
      <c r="B8167" s="1"/>
      <c r="C8167" s="304"/>
      <c r="D8167" s="1"/>
    </row>
    <row r="8168" spans="2:4" x14ac:dyDescent="0.2">
      <c r="B8168" s="1"/>
      <c r="C8168" s="304"/>
      <c r="D8168" s="1"/>
    </row>
    <row r="8169" spans="2:4" x14ac:dyDescent="0.2">
      <c r="B8169" s="1"/>
      <c r="C8169" s="304"/>
      <c r="D8169" s="1"/>
    </row>
    <row r="8170" spans="2:4" x14ac:dyDescent="0.2">
      <c r="B8170" s="1"/>
      <c r="C8170" s="304"/>
      <c r="D8170" s="1"/>
    </row>
    <row r="8171" spans="2:4" x14ac:dyDescent="0.2">
      <c r="B8171" s="1"/>
      <c r="C8171" s="304"/>
      <c r="D8171" s="1"/>
    </row>
    <row r="8172" spans="2:4" x14ac:dyDescent="0.2">
      <c r="B8172" s="1"/>
      <c r="C8172" s="304"/>
      <c r="D8172" s="1"/>
    </row>
    <row r="8173" spans="2:4" x14ac:dyDescent="0.2">
      <c r="B8173" s="1"/>
      <c r="C8173" s="304"/>
      <c r="D8173" s="1"/>
    </row>
    <row r="8174" spans="2:4" x14ac:dyDescent="0.2">
      <c r="B8174" s="1"/>
      <c r="C8174" s="304"/>
      <c r="D8174" s="1"/>
    </row>
    <row r="8175" spans="2:4" x14ac:dyDescent="0.2">
      <c r="B8175" s="1"/>
      <c r="C8175" s="304"/>
      <c r="D8175" s="1"/>
    </row>
    <row r="8176" spans="2:4" x14ac:dyDescent="0.2">
      <c r="B8176" s="1"/>
      <c r="C8176" s="304"/>
      <c r="D8176" s="1"/>
    </row>
    <row r="8177" spans="2:4" x14ac:dyDescent="0.2">
      <c r="B8177" s="1"/>
      <c r="C8177" s="304"/>
      <c r="D8177" s="1"/>
    </row>
    <row r="8178" spans="2:4" x14ac:dyDescent="0.2">
      <c r="B8178" s="1"/>
      <c r="C8178" s="304"/>
      <c r="D8178" s="1"/>
    </row>
    <row r="8179" spans="2:4" x14ac:dyDescent="0.2">
      <c r="B8179" s="1"/>
      <c r="C8179" s="304"/>
      <c r="D8179" s="1"/>
    </row>
    <row r="8180" spans="2:4" x14ac:dyDescent="0.2">
      <c r="B8180" s="1"/>
      <c r="C8180" s="304"/>
      <c r="D8180" s="1"/>
    </row>
    <row r="8181" spans="2:4" x14ac:dyDescent="0.2">
      <c r="B8181" s="1"/>
      <c r="C8181" s="304"/>
      <c r="D8181" s="1"/>
    </row>
    <row r="8182" spans="2:4" x14ac:dyDescent="0.2">
      <c r="B8182" s="1"/>
      <c r="C8182" s="304"/>
      <c r="D8182" s="1"/>
    </row>
    <row r="8183" spans="2:4" x14ac:dyDescent="0.2">
      <c r="B8183" s="1"/>
      <c r="C8183" s="304"/>
      <c r="D8183" s="1"/>
    </row>
    <row r="8184" spans="2:4" x14ac:dyDescent="0.2">
      <c r="B8184" s="1"/>
      <c r="C8184" s="304"/>
      <c r="D8184" s="1"/>
    </row>
    <row r="8185" spans="2:4" x14ac:dyDescent="0.2">
      <c r="B8185" s="1"/>
      <c r="C8185" s="304"/>
      <c r="D8185" s="1"/>
    </row>
    <row r="8186" spans="2:4" x14ac:dyDescent="0.2">
      <c r="B8186" s="1"/>
      <c r="C8186" s="304"/>
      <c r="D8186" s="1"/>
    </row>
    <row r="8187" spans="2:4" x14ac:dyDescent="0.2">
      <c r="B8187" s="1"/>
      <c r="C8187" s="304"/>
      <c r="D8187" s="1"/>
    </row>
    <row r="8188" spans="2:4" x14ac:dyDescent="0.2">
      <c r="B8188" s="1"/>
      <c r="C8188" s="304"/>
      <c r="D8188" s="1"/>
    </row>
    <row r="8189" spans="2:4" x14ac:dyDescent="0.2">
      <c r="B8189" s="1"/>
      <c r="C8189" s="304"/>
      <c r="D8189" s="1"/>
    </row>
    <row r="8190" spans="2:4" x14ac:dyDescent="0.2">
      <c r="B8190" s="1"/>
      <c r="C8190" s="304"/>
      <c r="D8190" s="1"/>
    </row>
    <row r="8191" spans="2:4" x14ac:dyDescent="0.2">
      <c r="B8191" s="1"/>
      <c r="C8191" s="304"/>
      <c r="D8191" s="1"/>
    </row>
    <row r="8192" spans="2:4" x14ac:dyDescent="0.2">
      <c r="B8192" s="1"/>
      <c r="C8192" s="304"/>
      <c r="D8192" s="1"/>
    </row>
    <row r="8193" spans="2:4" x14ac:dyDescent="0.2">
      <c r="B8193" s="1"/>
      <c r="C8193" s="304"/>
      <c r="D8193" s="1"/>
    </row>
    <row r="8194" spans="2:4" x14ac:dyDescent="0.2">
      <c r="B8194" s="1"/>
      <c r="C8194" s="304"/>
      <c r="D8194" s="1"/>
    </row>
    <row r="8195" spans="2:4" x14ac:dyDescent="0.2">
      <c r="B8195" s="1"/>
      <c r="C8195" s="304"/>
      <c r="D8195" s="1"/>
    </row>
    <row r="8196" spans="2:4" x14ac:dyDescent="0.2">
      <c r="B8196" s="1"/>
      <c r="C8196" s="304"/>
      <c r="D8196" s="1"/>
    </row>
    <row r="8197" spans="2:4" x14ac:dyDescent="0.2">
      <c r="B8197" s="1"/>
      <c r="C8197" s="304"/>
      <c r="D8197" s="1"/>
    </row>
    <row r="8198" spans="2:4" x14ac:dyDescent="0.2">
      <c r="B8198" s="1"/>
      <c r="C8198" s="304"/>
      <c r="D8198" s="1"/>
    </row>
    <row r="8199" spans="2:4" x14ac:dyDescent="0.2">
      <c r="B8199" s="1"/>
      <c r="C8199" s="304"/>
      <c r="D8199" s="1"/>
    </row>
    <row r="8200" spans="2:4" x14ac:dyDescent="0.2">
      <c r="B8200" s="1"/>
      <c r="C8200" s="304"/>
      <c r="D8200" s="1"/>
    </row>
    <row r="8201" spans="2:4" x14ac:dyDescent="0.2">
      <c r="B8201" s="1"/>
      <c r="C8201" s="304"/>
      <c r="D8201" s="1"/>
    </row>
    <row r="8202" spans="2:4" x14ac:dyDescent="0.2">
      <c r="B8202" s="1"/>
      <c r="C8202" s="304"/>
      <c r="D8202" s="1"/>
    </row>
    <row r="8203" spans="2:4" x14ac:dyDescent="0.2">
      <c r="B8203" s="1"/>
      <c r="C8203" s="304"/>
      <c r="D8203" s="1"/>
    </row>
    <row r="8204" spans="2:4" x14ac:dyDescent="0.2">
      <c r="B8204" s="1"/>
      <c r="C8204" s="304"/>
      <c r="D8204" s="1"/>
    </row>
    <row r="8205" spans="2:4" x14ac:dyDescent="0.2">
      <c r="B8205" s="1"/>
      <c r="C8205" s="304"/>
      <c r="D8205" s="1"/>
    </row>
    <row r="8206" spans="2:4" x14ac:dyDescent="0.2">
      <c r="B8206" s="1"/>
      <c r="C8206" s="304"/>
      <c r="D8206" s="1"/>
    </row>
    <row r="8207" spans="2:4" x14ac:dyDescent="0.2">
      <c r="B8207" s="1"/>
      <c r="C8207" s="304"/>
      <c r="D8207" s="1"/>
    </row>
    <row r="8208" spans="2:4" x14ac:dyDescent="0.2">
      <c r="B8208" s="1"/>
      <c r="C8208" s="304"/>
      <c r="D8208" s="1"/>
    </row>
    <row r="8209" spans="2:4" x14ac:dyDescent="0.2">
      <c r="B8209" s="1"/>
      <c r="C8209" s="304"/>
      <c r="D8209" s="1"/>
    </row>
    <row r="8210" spans="2:4" x14ac:dyDescent="0.2">
      <c r="B8210" s="1"/>
      <c r="C8210" s="304"/>
      <c r="D8210" s="1"/>
    </row>
    <row r="8211" spans="2:4" x14ac:dyDescent="0.2">
      <c r="B8211" s="1"/>
      <c r="C8211" s="304"/>
      <c r="D8211" s="1"/>
    </row>
    <row r="8212" spans="2:4" x14ac:dyDescent="0.2">
      <c r="B8212" s="1"/>
      <c r="C8212" s="304"/>
      <c r="D8212" s="1"/>
    </row>
    <row r="8213" spans="2:4" x14ac:dyDescent="0.2">
      <c r="B8213" s="1"/>
      <c r="C8213" s="304"/>
      <c r="D8213" s="1"/>
    </row>
    <row r="8214" spans="2:4" x14ac:dyDescent="0.2">
      <c r="B8214" s="1"/>
      <c r="C8214" s="304"/>
      <c r="D8214" s="1"/>
    </row>
    <row r="8215" spans="2:4" x14ac:dyDescent="0.2">
      <c r="B8215" s="1"/>
      <c r="C8215" s="304"/>
      <c r="D8215" s="1"/>
    </row>
    <row r="8216" spans="2:4" x14ac:dyDescent="0.2">
      <c r="B8216" s="1"/>
      <c r="C8216" s="304"/>
      <c r="D8216" s="1"/>
    </row>
    <row r="8217" spans="2:4" x14ac:dyDescent="0.2">
      <c r="B8217" s="1"/>
      <c r="C8217" s="304"/>
      <c r="D8217" s="1"/>
    </row>
    <row r="8218" spans="2:4" x14ac:dyDescent="0.2">
      <c r="B8218" s="1"/>
      <c r="C8218" s="304"/>
      <c r="D8218" s="1"/>
    </row>
    <row r="8219" spans="2:4" x14ac:dyDescent="0.2">
      <c r="B8219" s="1"/>
      <c r="C8219" s="304"/>
      <c r="D8219" s="1"/>
    </row>
    <row r="8220" spans="2:4" x14ac:dyDescent="0.2">
      <c r="B8220" s="1"/>
      <c r="C8220" s="304"/>
      <c r="D8220" s="1"/>
    </row>
    <row r="8221" spans="2:4" x14ac:dyDescent="0.2">
      <c r="B8221" s="1"/>
      <c r="C8221" s="304"/>
      <c r="D8221" s="1"/>
    </row>
    <row r="8222" spans="2:4" x14ac:dyDescent="0.2">
      <c r="B8222" s="1"/>
      <c r="C8222" s="304"/>
      <c r="D8222" s="1"/>
    </row>
    <row r="8223" spans="2:4" x14ac:dyDescent="0.2">
      <c r="B8223" s="1"/>
      <c r="C8223" s="304"/>
      <c r="D8223" s="1"/>
    </row>
    <row r="8224" spans="2:4" x14ac:dyDescent="0.2">
      <c r="B8224" s="1"/>
      <c r="C8224" s="304"/>
      <c r="D8224" s="1"/>
    </row>
    <row r="8225" spans="2:4" x14ac:dyDescent="0.2">
      <c r="B8225" s="1"/>
      <c r="C8225" s="304"/>
      <c r="D8225" s="1"/>
    </row>
    <row r="8226" spans="2:4" x14ac:dyDescent="0.2">
      <c r="B8226" s="1"/>
      <c r="C8226" s="304"/>
      <c r="D8226" s="1"/>
    </row>
    <row r="8227" spans="2:4" x14ac:dyDescent="0.2">
      <c r="B8227" s="1"/>
      <c r="C8227" s="304"/>
      <c r="D8227" s="1"/>
    </row>
    <row r="8228" spans="2:4" x14ac:dyDescent="0.2">
      <c r="B8228" s="1"/>
      <c r="C8228" s="304"/>
      <c r="D8228" s="1"/>
    </row>
    <row r="8229" spans="2:4" x14ac:dyDescent="0.2">
      <c r="B8229" s="1"/>
      <c r="C8229" s="304"/>
      <c r="D8229" s="1"/>
    </row>
    <row r="8230" spans="2:4" x14ac:dyDescent="0.2">
      <c r="B8230" s="1"/>
      <c r="C8230" s="304"/>
      <c r="D8230" s="1"/>
    </row>
    <row r="8231" spans="2:4" x14ac:dyDescent="0.2">
      <c r="B8231" s="1"/>
      <c r="C8231" s="304"/>
      <c r="D8231" s="1"/>
    </row>
    <row r="8232" spans="2:4" x14ac:dyDescent="0.2">
      <c r="B8232" s="1"/>
      <c r="C8232" s="304"/>
      <c r="D8232" s="1"/>
    </row>
    <row r="8233" spans="2:4" x14ac:dyDescent="0.2">
      <c r="B8233" s="1"/>
      <c r="C8233" s="304"/>
      <c r="D8233" s="1"/>
    </row>
    <row r="8234" spans="2:4" x14ac:dyDescent="0.2">
      <c r="B8234" s="1"/>
      <c r="C8234" s="304"/>
      <c r="D8234" s="1"/>
    </row>
    <row r="8235" spans="2:4" x14ac:dyDescent="0.2">
      <c r="B8235" s="1"/>
      <c r="C8235" s="304"/>
      <c r="D8235" s="1"/>
    </row>
    <row r="8236" spans="2:4" x14ac:dyDescent="0.2">
      <c r="B8236" s="1"/>
      <c r="C8236" s="304"/>
      <c r="D8236" s="1"/>
    </row>
    <row r="8237" spans="2:4" x14ac:dyDescent="0.2">
      <c r="B8237" s="1"/>
      <c r="C8237" s="304"/>
      <c r="D8237" s="1"/>
    </row>
    <row r="8238" spans="2:4" x14ac:dyDescent="0.2">
      <c r="B8238" s="1"/>
      <c r="C8238" s="304"/>
      <c r="D8238" s="1"/>
    </row>
    <row r="8239" spans="2:4" x14ac:dyDescent="0.2">
      <c r="B8239" s="1"/>
      <c r="C8239" s="304"/>
      <c r="D8239" s="1"/>
    </row>
    <row r="8240" spans="2:4" x14ac:dyDescent="0.2">
      <c r="B8240" s="1"/>
      <c r="C8240" s="304"/>
      <c r="D8240" s="1"/>
    </row>
    <row r="8241" spans="2:4" x14ac:dyDescent="0.2">
      <c r="B8241" s="1"/>
      <c r="C8241" s="304"/>
      <c r="D8241" s="1"/>
    </row>
    <row r="8242" spans="2:4" x14ac:dyDescent="0.2">
      <c r="B8242" s="1"/>
      <c r="C8242" s="304"/>
      <c r="D8242" s="1"/>
    </row>
    <row r="8243" spans="2:4" x14ac:dyDescent="0.2">
      <c r="B8243" s="1"/>
      <c r="C8243" s="304"/>
      <c r="D8243" s="1"/>
    </row>
    <row r="8244" spans="2:4" x14ac:dyDescent="0.2">
      <c r="B8244" s="1"/>
      <c r="C8244" s="304"/>
      <c r="D8244" s="1"/>
    </row>
    <row r="8245" spans="2:4" x14ac:dyDescent="0.2">
      <c r="B8245" s="1"/>
      <c r="C8245" s="304"/>
      <c r="D8245" s="1"/>
    </row>
    <row r="8246" spans="2:4" x14ac:dyDescent="0.2">
      <c r="B8246" s="1"/>
      <c r="C8246" s="304"/>
      <c r="D8246" s="1"/>
    </row>
    <row r="8247" spans="2:4" x14ac:dyDescent="0.2">
      <c r="B8247" s="1"/>
      <c r="C8247" s="304"/>
      <c r="D8247" s="1"/>
    </row>
    <row r="8248" spans="2:4" x14ac:dyDescent="0.2">
      <c r="B8248" s="1"/>
      <c r="C8248" s="304"/>
      <c r="D8248" s="1"/>
    </row>
    <row r="8249" spans="2:4" x14ac:dyDescent="0.2">
      <c r="B8249" s="1"/>
      <c r="C8249" s="304"/>
      <c r="D8249" s="1"/>
    </row>
    <row r="8250" spans="2:4" x14ac:dyDescent="0.2">
      <c r="B8250" s="1"/>
      <c r="C8250" s="304"/>
      <c r="D8250" s="1"/>
    </row>
    <row r="8251" spans="2:4" x14ac:dyDescent="0.2">
      <c r="B8251" s="1"/>
      <c r="C8251" s="304"/>
      <c r="D8251" s="1"/>
    </row>
    <row r="8252" spans="2:4" x14ac:dyDescent="0.2">
      <c r="B8252" s="1"/>
      <c r="C8252" s="304"/>
      <c r="D8252" s="1"/>
    </row>
    <row r="8253" spans="2:4" x14ac:dyDescent="0.2">
      <c r="B8253" s="1"/>
      <c r="C8253" s="304"/>
      <c r="D8253" s="1"/>
    </row>
    <row r="8254" spans="2:4" x14ac:dyDescent="0.2">
      <c r="B8254" s="1"/>
      <c r="C8254" s="304"/>
      <c r="D8254" s="1"/>
    </row>
    <row r="8255" spans="2:4" x14ac:dyDescent="0.2">
      <c r="B8255" s="1"/>
      <c r="C8255" s="304"/>
      <c r="D8255" s="1"/>
    </row>
    <row r="8256" spans="2:4" x14ac:dyDescent="0.2">
      <c r="B8256" s="1"/>
      <c r="C8256" s="304"/>
      <c r="D8256" s="1"/>
    </row>
    <row r="8257" spans="2:7" x14ac:dyDescent="0.2">
      <c r="B8257" s="1"/>
      <c r="C8257" s="304"/>
      <c r="D8257" s="1"/>
    </row>
    <row r="8258" spans="2:7" x14ac:dyDescent="0.2">
      <c r="B8258" s="1"/>
      <c r="C8258" s="304"/>
      <c r="D8258" s="1"/>
    </row>
    <row r="8259" spans="2:7" x14ac:dyDescent="0.2">
      <c r="B8259" s="1"/>
      <c r="C8259" s="304"/>
      <c r="D8259" s="1"/>
    </row>
    <row r="8260" spans="2:7" x14ac:dyDescent="0.2">
      <c r="B8260" s="1"/>
      <c r="C8260" s="304"/>
      <c r="D8260" s="1"/>
    </row>
    <row r="8261" spans="2:7" x14ac:dyDescent="0.2">
      <c r="B8261" s="1"/>
      <c r="C8261" s="304"/>
      <c r="D8261" s="1"/>
    </row>
    <row r="8262" spans="2:7" x14ac:dyDescent="0.2">
      <c r="B8262" s="1"/>
      <c r="C8262" s="304"/>
      <c r="D8262" s="1"/>
    </row>
    <row r="8263" spans="2:7" x14ac:dyDescent="0.2">
      <c r="B8263" s="1"/>
      <c r="C8263" s="304"/>
      <c r="D8263" s="1"/>
    </row>
    <row r="8264" spans="2:7" x14ac:dyDescent="0.2">
      <c r="B8264" s="1"/>
      <c r="C8264" s="304"/>
      <c r="D8264" s="1"/>
    </row>
    <row r="8265" spans="2:7" x14ac:dyDescent="0.2">
      <c r="B8265" s="1"/>
      <c r="C8265" s="304"/>
      <c r="D8265" s="1"/>
      <c r="E8265" s="204"/>
      <c r="F8265" s="204"/>
      <c r="G8265" s="204"/>
    </row>
    <row r="8266" spans="2:7" x14ac:dyDescent="0.2">
      <c r="B8266" s="1"/>
      <c r="C8266" s="304"/>
      <c r="D8266" s="1"/>
      <c r="E8266" s="204"/>
      <c r="F8266" s="204"/>
      <c r="G8266" s="204"/>
    </row>
    <row r="8267" spans="2:7" x14ac:dyDescent="0.2">
      <c r="B8267" s="1"/>
      <c r="C8267" s="304"/>
      <c r="D8267" s="1"/>
      <c r="E8267" s="204"/>
      <c r="F8267" s="204"/>
      <c r="G8267" s="204"/>
    </row>
    <row r="8268" spans="2:7" x14ac:dyDescent="0.2">
      <c r="B8268" s="1"/>
      <c r="C8268" s="304"/>
      <c r="D8268" s="1"/>
      <c r="E8268" s="204"/>
      <c r="F8268" s="204"/>
      <c r="G8268" s="204"/>
    </row>
    <row r="8269" spans="2:7" x14ac:dyDescent="0.2">
      <c r="B8269" s="1"/>
      <c r="C8269" s="304"/>
      <c r="D8269" s="1"/>
      <c r="E8269" s="204"/>
      <c r="F8269" s="204"/>
      <c r="G8269" s="204"/>
    </row>
    <row r="8270" spans="2:7" x14ac:dyDescent="0.2">
      <c r="B8270" s="1"/>
      <c r="C8270" s="304"/>
      <c r="D8270" s="1"/>
      <c r="E8270" s="204"/>
      <c r="F8270" s="204"/>
      <c r="G8270" s="204"/>
    </row>
    <row r="8271" spans="2:7" x14ac:dyDescent="0.2">
      <c r="B8271" s="1"/>
      <c r="C8271" s="304"/>
      <c r="D8271" s="1"/>
      <c r="E8271" s="204"/>
      <c r="F8271" s="204"/>
      <c r="G8271" s="204"/>
    </row>
    <row r="8272" spans="2:7" x14ac:dyDescent="0.2">
      <c r="B8272" s="1"/>
      <c r="C8272" s="304"/>
      <c r="D8272" s="1"/>
      <c r="E8272" s="204"/>
      <c r="F8272" s="204"/>
      <c r="G8272" s="204"/>
    </row>
    <row r="8273" spans="2:7" x14ac:dyDescent="0.2">
      <c r="B8273" s="1"/>
      <c r="C8273" s="304"/>
      <c r="D8273" s="1"/>
      <c r="E8273" s="204"/>
      <c r="F8273" s="204"/>
      <c r="G8273" s="204"/>
    </row>
    <row r="8274" spans="2:7" x14ac:dyDescent="0.2">
      <c r="B8274" s="1"/>
      <c r="C8274" s="304"/>
      <c r="D8274" s="1"/>
      <c r="E8274" s="204"/>
      <c r="F8274" s="204"/>
      <c r="G8274" s="204"/>
    </row>
    <row r="8275" spans="2:7" x14ac:dyDescent="0.2">
      <c r="B8275" s="1"/>
      <c r="C8275" s="304"/>
      <c r="D8275" s="1"/>
      <c r="E8275" s="204"/>
      <c r="F8275" s="204"/>
      <c r="G8275" s="204"/>
    </row>
    <row r="8276" spans="2:7" x14ac:dyDescent="0.2">
      <c r="B8276" s="1"/>
      <c r="C8276" s="304"/>
      <c r="D8276" s="1"/>
      <c r="E8276" s="204"/>
      <c r="F8276" s="204"/>
      <c r="G8276" s="204"/>
    </row>
    <row r="8277" spans="2:7" x14ac:dyDescent="0.2">
      <c r="B8277" s="1"/>
      <c r="C8277" s="304"/>
      <c r="D8277" s="1"/>
      <c r="E8277" s="204"/>
      <c r="F8277" s="204"/>
      <c r="G8277" s="204"/>
    </row>
    <row r="8278" spans="2:7" x14ac:dyDescent="0.2">
      <c r="B8278" s="1"/>
      <c r="C8278" s="304"/>
      <c r="D8278" s="1"/>
      <c r="E8278" s="204"/>
      <c r="F8278" s="204"/>
      <c r="G8278" s="204"/>
    </row>
    <row r="8279" spans="2:7" x14ac:dyDescent="0.2">
      <c r="B8279" s="1"/>
      <c r="C8279" s="304"/>
      <c r="D8279" s="1"/>
      <c r="E8279" s="204"/>
      <c r="F8279" s="204"/>
      <c r="G8279" s="204"/>
    </row>
    <row r="8280" spans="2:7" x14ac:dyDescent="0.2">
      <c r="B8280" s="1"/>
      <c r="C8280" s="304"/>
      <c r="D8280" s="1"/>
      <c r="E8280" s="204"/>
      <c r="F8280" s="204"/>
      <c r="G8280" s="204"/>
    </row>
    <row r="8281" spans="2:7" x14ac:dyDescent="0.2">
      <c r="B8281" s="1"/>
      <c r="C8281" s="304"/>
      <c r="D8281" s="1"/>
      <c r="E8281" s="204"/>
      <c r="F8281" s="204"/>
      <c r="G8281" s="204"/>
    </row>
    <row r="8282" spans="2:7" x14ac:dyDescent="0.2">
      <c r="B8282" s="1"/>
      <c r="C8282" s="304"/>
      <c r="D8282" s="1"/>
      <c r="E8282" s="204"/>
      <c r="F8282" s="204"/>
      <c r="G8282" s="204"/>
    </row>
    <row r="8283" spans="2:7" x14ac:dyDescent="0.2">
      <c r="B8283" s="1"/>
      <c r="C8283" s="304"/>
      <c r="D8283" s="1"/>
      <c r="E8283" s="204"/>
      <c r="F8283" s="204"/>
      <c r="G8283" s="204"/>
    </row>
    <row r="8284" spans="2:7" x14ac:dyDescent="0.2">
      <c r="B8284" s="1"/>
      <c r="C8284" s="304"/>
      <c r="D8284" s="1"/>
      <c r="E8284" s="204"/>
      <c r="F8284" s="204"/>
      <c r="G8284" s="204"/>
    </row>
    <row r="8285" spans="2:7" x14ac:dyDescent="0.2">
      <c r="B8285" s="1"/>
      <c r="C8285" s="304"/>
      <c r="D8285" s="1"/>
      <c r="E8285" s="204"/>
      <c r="F8285" s="204"/>
      <c r="G8285" s="204"/>
    </row>
    <row r="8286" spans="2:7" x14ac:dyDescent="0.2">
      <c r="B8286" s="1"/>
      <c r="C8286" s="304"/>
      <c r="D8286" s="1"/>
      <c r="E8286" s="204"/>
      <c r="F8286" s="204"/>
      <c r="G8286" s="204"/>
    </row>
    <row r="8287" spans="2:7" x14ac:dyDescent="0.2">
      <c r="B8287" s="1"/>
      <c r="C8287" s="304"/>
      <c r="D8287" s="1"/>
      <c r="E8287" s="204"/>
      <c r="F8287" s="204"/>
      <c r="G8287" s="204"/>
    </row>
    <row r="8288" spans="2:7" x14ac:dyDescent="0.2">
      <c r="B8288" s="1"/>
      <c r="C8288" s="304"/>
      <c r="D8288" s="1"/>
      <c r="E8288" s="204"/>
      <c r="F8288" s="204"/>
      <c r="G8288" s="204"/>
    </row>
    <row r="8289" spans="2:7" x14ac:dyDescent="0.2">
      <c r="B8289" s="1"/>
      <c r="C8289" s="304"/>
      <c r="D8289" s="1"/>
      <c r="E8289" s="204"/>
      <c r="F8289" s="204"/>
      <c r="G8289" s="204"/>
    </row>
    <row r="8290" spans="2:7" x14ac:dyDescent="0.2">
      <c r="B8290" s="1"/>
      <c r="C8290" s="304"/>
      <c r="D8290" s="1"/>
      <c r="E8290" s="204"/>
      <c r="F8290" s="204"/>
      <c r="G8290" s="204"/>
    </row>
    <row r="8291" spans="2:7" x14ac:dyDescent="0.2">
      <c r="B8291" s="1"/>
      <c r="C8291" s="304"/>
      <c r="D8291" s="1"/>
      <c r="E8291" s="204"/>
      <c r="F8291" s="204"/>
      <c r="G8291" s="204"/>
    </row>
    <row r="8292" spans="2:7" x14ac:dyDescent="0.2">
      <c r="B8292" s="1"/>
      <c r="C8292" s="304"/>
      <c r="D8292" s="1"/>
      <c r="E8292" s="204"/>
      <c r="F8292" s="204"/>
      <c r="G8292" s="204"/>
    </row>
    <row r="8293" spans="2:7" x14ac:dyDescent="0.2">
      <c r="B8293" s="1"/>
      <c r="C8293" s="304"/>
      <c r="D8293" s="1"/>
      <c r="E8293" s="204"/>
      <c r="F8293" s="204"/>
      <c r="G8293" s="204"/>
    </row>
    <row r="8294" spans="2:7" x14ac:dyDescent="0.2">
      <c r="B8294" s="1"/>
      <c r="C8294" s="304"/>
      <c r="D8294" s="1"/>
      <c r="E8294" s="204"/>
      <c r="F8294" s="204"/>
      <c r="G8294" s="204"/>
    </row>
    <row r="8295" spans="2:7" x14ac:dyDescent="0.2">
      <c r="B8295" s="1"/>
      <c r="C8295" s="304"/>
      <c r="D8295" s="1"/>
      <c r="E8295" s="204"/>
      <c r="F8295" s="204"/>
      <c r="G8295" s="204"/>
    </row>
    <row r="8296" spans="2:7" x14ac:dyDescent="0.2">
      <c r="B8296" s="1"/>
      <c r="C8296" s="304"/>
      <c r="D8296" s="1"/>
      <c r="E8296" s="204"/>
      <c r="F8296" s="204"/>
      <c r="G8296" s="204"/>
    </row>
    <row r="8297" spans="2:7" x14ac:dyDescent="0.2">
      <c r="B8297" s="1"/>
      <c r="C8297" s="304"/>
      <c r="D8297" s="1"/>
      <c r="E8297" s="204"/>
      <c r="F8297" s="204"/>
      <c r="G8297" s="204"/>
    </row>
    <row r="8298" spans="2:7" x14ac:dyDescent="0.2">
      <c r="B8298" s="1"/>
      <c r="C8298" s="304"/>
      <c r="D8298" s="1"/>
      <c r="E8298" s="204"/>
      <c r="F8298" s="204"/>
      <c r="G8298" s="204"/>
    </row>
    <row r="8299" spans="2:7" x14ac:dyDescent="0.2">
      <c r="B8299" s="1"/>
      <c r="C8299" s="304"/>
      <c r="D8299" s="1"/>
      <c r="E8299" s="204"/>
      <c r="F8299" s="204"/>
      <c r="G8299" s="204"/>
    </row>
    <row r="8300" spans="2:7" x14ac:dyDescent="0.2">
      <c r="B8300" s="1"/>
      <c r="C8300" s="304"/>
      <c r="D8300" s="1"/>
      <c r="E8300" s="204"/>
      <c r="F8300" s="204"/>
      <c r="G8300" s="204"/>
    </row>
    <row r="8301" spans="2:7" x14ac:dyDescent="0.2">
      <c r="B8301" s="1"/>
      <c r="C8301" s="304"/>
      <c r="D8301" s="1"/>
      <c r="E8301" s="204"/>
      <c r="F8301" s="204"/>
      <c r="G8301" s="204"/>
    </row>
    <row r="8302" spans="2:7" x14ac:dyDescent="0.2">
      <c r="B8302" s="1"/>
      <c r="C8302" s="304"/>
      <c r="D8302" s="1"/>
      <c r="E8302" s="204"/>
      <c r="F8302" s="204"/>
      <c r="G8302" s="204"/>
    </row>
    <row r="8303" spans="2:7" x14ac:dyDescent="0.2">
      <c r="B8303" s="1"/>
      <c r="C8303" s="304"/>
      <c r="D8303" s="1"/>
      <c r="E8303" s="204"/>
      <c r="F8303" s="204"/>
      <c r="G8303" s="204"/>
    </row>
    <row r="8304" spans="2:7" x14ac:dyDescent="0.2">
      <c r="B8304" s="1"/>
      <c r="C8304" s="304"/>
      <c r="D8304" s="1"/>
      <c r="E8304" s="204"/>
      <c r="F8304" s="204"/>
      <c r="G8304" s="204"/>
    </row>
    <row r="8305" spans="2:7" x14ac:dyDescent="0.2">
      <c r="B8305" s="1"/>
      <c r="C8305" s="304"/>
      <c r="D8305" s="1"/>
      <c r="E8305" s="204"/>
      <c r="F8305" s="204"/>
      <c r="G8305" s="204"/>
    </row>
    <row r="8306" spans="2:7" x14ac:dyDescent="0.2">
      <c r="B8306" s="1"/>
      <c r="C8306" s="304"/>
      <c r="D8306" s="1"/>
      <c r="E8306" s="204"/>
      <c r="F8306" s="204"/>
      <c r="G8306" s="204"/>
    </row>
    <row r="8307" spans="2:7" x14ac:dyDescent="0.2">
      <c r="B8307" s="1"/>
      <c r="C8307" s="304"/>
      <c r="D8307" s="1"/>
      <c r="E8307" s="204"/>
      <c r="F8307" s="204"/>
      <c r="G8307" s="204"/>
    </row>
    <row r="8308" spans="2:7" x14ac:dyDescent="0.2">
      <c r="B8308" s="1"/>
      <c r="C8308" s="304"/>
      <c r="D8308" s="1"/>
      <c r="E8308" s="204"/>
      <c r="F8308" s="204"/>
      <c r="G8308" s="204"/>
    </row>
    <row r="8309" spans="2:7" x14ac:dyDescent="0.2">
      <c r="B8309" s="1"/>
      <c r="C8309" s="304"/>
      <c r="D8309" s="1"/>
      <c r="E8309" s="204"/>
      <c r="F8309" s="204"/>
      <c r="G8309" s="204"/>
    </row>
    <row r="8310" spans="2:7" x14ac:dyDescent="0.2">
      <c r="B8310" s="1"/>
      <c r="C8310" s="304"/>
      <c r="D8310" s="1"/>
      <c r="E8310" s="204"/>
      <c r="F8310" s="204"/>
      <c r="G8310" s="204"/>
    </row>
    <row r="8311" spans="2:7" x14ac:dyDescent="0.2">
      <c r="B8311" s="1"/>
      <c r="C8311" s="304"/>
      <c r="D8311" s="1"/>
      <c r="E8311" s="204"/>
      <c r="F8311" s="204"/>
      <c r="G8311" s="204"/>
    </row>
    <row r="8312" spans="2:7" x14ac:dyDescent="0.2">
      <c r="B8312" s="1"/>
      <c r="C8312" s="304"/>
      <c r="D8312" s="1"/>
      <c r="E8312" s="204"/>
      <c r="F8312" s="204"/>
      <c r="G8312" s="204"/>
    </row>
    <row r="8313" spans="2:7" x14ac:dyDescent="0.2">
      <c r="B8313" s="1"/>
      <c r="C8313" s="304"/>
      <c r="D8313" s="1"/>
      <c r="E8313" s="204"/>
      <c r="F8313" s="204"/>
      <c r="G8313" s="204"/>
    </row>
    <row r="8314" spans="2:7" x14ac:dyDescent="0.2">
      <c r="B8314" s="1"/>
      <c r="C8314" s="304"/>
      <c r="D8314" s="1"/>
      <c r="E8314" s="204"/>
      <c r="F8314" s="204"/>
      <c r="G8314" s="204"/>
    </row>
    <row r="8315" spans="2:7" x14ac:dyDescent="0.2">
      <c r="B8315" s="1"/>
      <c r="C8315" s="304"/>
      <c r="D8315" s="1"/>
      <c r="E8315" s="204"/>
      <c r="F8315" s="204"/>
      <c r="G8315" s="204"/>
    </row>
    <row r="8316" spans="2:7" x14ac:dyDescent="0.2">
      <c r="B8316" s="1"/>
      <c r="C8316" s="304"/>
      <c r="D8316" s="1"/>
      <c r="E8316" s="204"/>
      <c r="F8316" s="204"/>
      <c r="G8316" s="204"/>
    </row>
    <row r="8317" spans="2:7" x14ac:dyDescent="0.2">
      <c r="B8317" s="1"/>
      <c r="C8317" s="304"/>
      <c r="D8317" s="1"/>
      <c r="E8317" s="204"/>
      <c r="F8317" s="204"/>
      <c r="G8317" s="204"/>
    </row>
    <row r="8318" spans="2:7" x14ac:dyDescent="0.2">
      <c r="B8318" s="1"/>
      <c r="C8318" s="304"/>
      <c r="D8318" s="1"/>
      <c r="E8318" s="204"/>
      <c r="F8318" s="204"/>
      <c r="G8318" s="204"/>
    </row>
    <row r="8319" spans="2:7" x14ac:dyDescent="0.2">
      <c r="B8319" s="1"/>
      <c r="C8319" s="304"/>
      <c r="D8319" s="1"/>
      <c r="E8319" s="204"/>
      <c r="F8319" s="204"/>
      <c r="G8319" s="204"/>
    </row>
    <row r="8320" spans="2:7" x14ac:dyDescent="0.2">
      <c r="B8320" s="1"/>
      <c r="C8320" s="304"/>
      <c r="D8320" s="1"/>
      <c r="E8320" s="204"/>
      <c r="F8320" s="204"/>
      <c r="G8320" s="204"/>
    </row>
    <row r="8321" spans="2:7" x14ac:dyDescent="0.2">
      <c r="B8321" s="1"/>
      <c r="C8321" s="304"/>
      <c r="D8321" s="1"/>
      <c r="E8321" s="204"/>
      <c r="F8321" s="204"/>
      <c r="G8321" s="204"/>
    </row>
    <row r="8322" spans="2:7" x14ac:dyDescent="0.2">
      <c r="B8322" s="1"/>
      <c r="C8322" s="304"/>
      <c r="D8322" s="1"/>
      <c r="E8322" s="204"/>
      <c r="F8322" s="204"/>
      <c r="G8322" s="204"/>
    </row>
    <row r="8323" spans="2:7" x14ac:dyDescent="0.2">
      <c r="B8323" s="1"/>
      <c r="C8323" s="304"/>
      <c r="D8323" s="1"/>
      <c r="E8323" s="204"/>
      <c r="F8323" s="204"/>
      <c r="G8323" s="204"/>
    </row>
    <row r="8324" spans="2:7" x14ac:dyDescent="0.2">
      <c r="B8324" s="1"/>
      <c r="C8324" s="304"/>
      <c r="D8324" s="1"/>
      <c r="E8324" s="204"/>
      <c r="F8324" s="204"/>
      <c r="G8324" s="204"/>
    </row>
    <row r="8325" spans="2:7" x14ac:dyDescent="0.2">
      <c r="B8325" s="1"/>
      <c r="C8325" s="304"/>
      <c r="D8325" s="1"/>
      <c r="E8325" s="204"/>
      <c r="F8325" s="204"/>
      <c r="G8325" s="204"/>
    </row>
    <row r="8326" spans="2:7" x14ac:dyDescent="0.2">
      <c r="B8326" s="1"/>
      <c r="C8326" s="304"/>
      <c r="D8326" s="1"/>
      <c r="E8326" s="204"/>
      <c r="F8326" s="204"/>
      <c r="G8326" s="204"/>
    </row>
    <row r="8327" spans="2:7" x14ac:dyDescent="0.2">
      <c r="B8327" s="1"/>
      <c r="C8327" s="304"/>
      <c r="D8327" s="1"/>
      <c r="E8327" s="204"/>
      <c r="F8327" s="204"/>
      <c r="G8327" s="204"/>
    </row>
    <row r="8328" spans="2:7" x14ac:dyDescent="0.2">
      <c r="B8328" s="1"/>
      <c r="C8328" s="304"/>
      <c r="D8328" s="1"/>
      <c r="E8328" s="204"/>
      <c r="F8328" s="204"/>
      <c r="G8328" s="204"/>
    </row>
    <row r="8329" spans="2:7" x14ac:dyDescent="0.2">
      <c r="B8329" s="1"/>
      <c r="C8329" s="304"/>
      <c r="D8329" s="1"/>
      <c r="E8329" s="204"/>
      <c r="F8329" s="204"/>
      <c r="G8329" s="204"/>
    </row>
    <row r="8330" spans="2:7" x14ac:dyDescent="0.2">
      <c r="B8330" s="1"/>
      <c r="C8330" s="304"/>
      <c r="D8330" s="1"/>
      <c r="E8330" s="204"/>
      <c r="F8330" s="204"/>
      <c r="G8330" s="204"/>
    </row>
    <row r="8331" spans="2:7" x14ac:dyDescent="0.2">
      <c r="B8331" s="1"/>
      <c r="C8331" s="304"/>
      <c r="D8331" s="1"/>
      <c r="E8331" s="204"/>
      <c r="F8331" s="204"/>
      <c r="G8331" s="204"/>
    </row>
    <row r="8332" spans="2:7" x14ac:dyDescent="0.2">
      <c r="B8332" s="1"/>
      <c r="C8332" s="304"/>
      <c r="D8332" s="1"/>
      <c r="E8332" s="204"/>
      <c r="F8332" s="204"/>
      <c r="G8332" s="204"/>
    </row>
    <row r="8333" spans="2:7" x14ac:dyDescent="0.2">
      <c r="B8333" s="1"/>
      <c r="C8333" s="304"/>
      <c r="D8333" s="1"/>
      <c r="E8333" s="204"/>
      <c r="F8333" s="204"/>
      <c r="G8333" s="204"/>
    </row>
    <row r="8334" spans="2:7" x14ac:dyDescent="0.2">
      <c r="B8334" s="1"/>
      <c r="C8334" s="304"/>
      <c r="D8334" s="1"/>
      <c r="E8334" s="204"/>
      <c r="F8334" s="204"/>
      <c r="G8334" s="204"/>
    </row>
    <row r="8335" spans="2:7" x14ac:dyDescent="0.2">
      <c r="B8335" s="1"/>
      <c r="C8335" s="304"/>
      <c r="D8335" s="1"/>
      <c r="E8335" s="204"/>
      <c r="F8335" s="204"/>
      <c r="G8335" s="204"/>
    </row>
    <row r="8336" spans="2:7" x14ac:dyDescent="0.2">
      <c r="B8336" s="1"/>
      <c r="C8336" s="304"/>
      <c r="D8336" s="1"/>
      <c r="E8336" s="204"/>
      <c r="F8336" s="204"/>
      <c r="G8336" s="204"/>
    </row>
    <row r="8337" spans="2:7" x14ac:dyDescent="0.2">
      <c r="B8337" s="1"/>
      <c r="C8337" s="304"/>
      <c r="D8337" s="1"/>
      <c r="E8337" s="204"/>
      <c r="F8337" s="204"/>
      <c r="G8337" s="204"/>
    </row>
    <row r="8338" spans="2:7" x14ac:dyDescent="0.2">
      <c r="B8338" s="1"/>
      <c r="C8338" s="304"/>
      <c r="D8338" s="1"/>
      <c r="E8338" s="204"/>
      <c r="F8338" s="204"/>
      <c r="G8338" s="204"/>
    </row>
    <row r="8339" spans="2:7" x14ac:dyDescent="0.2">
      <c r="B8339" s="1"/>
      <c r="C8339" s="304"/>
      <c r="D8339" s="1"/>
      <c r="E8339" s="204"/>
      <c r="F8339" s="204"/>
      <c r="G8339" s="204"/>
    </row>
    <row r="8340" spans="2:7" x14ac:dyDescent="0.2">
      <c r="B8340" s="1"/>
      <c r="C8340" s="304"/>
      <c r="D8340" s="1"/>
      <c r="E8340" s="204"/>
      <c r="F8340" s="204"/>
      <c r="G8340" s="204"/>
    </row>
    <row r="8341" spans="2:7" x14ac:dyDescent="0.2">
      <c r="B8341" s="1"/>
      <c r="C8341" s="304"/>
      <c r="D8341" s="1"/>
      <c r="E8341" s="204"/>
      <c r="F8341" s="204"/>
      <c r="G8341" s="204"/>
    </row>
    <row r="8342" spans="2:7" x14ac:dyDescent="0.2">
      <c r="B8342" s="1"/>
      <c r="C8342" s="304"/>
      <c r="D8342" s="1"/>
      <c r="E8342" s="204"/>
      <c r="F8342" s="204"/>
      <c r="G8342" s="204"/>
    </row>
    <row r="8343" spans="2:7" x14ac:dyDescent="0.2">
      <c r="B8343" s="1"/>
      <c r="C8343" s="304"/>
      <c r="D8343" s="1"/>
      <c r="E8343" s="204"/>
      <c r="F8343" s="204"/>
      <c r="G8343" s="204"/>
    </row>
    <row r="8344" spans="2:7" x14ac:dyDescent="0.2">
      <c r="B8344" s="1"/>
      <c r="C8344" s="304"/>
      <c r="D8344" s="1"/>
      <c r="E8344" s="204"/>
      <c r="F8344" s="204"/>
      <c r="G8344" s="204"/>
    </row>
    <row r="8345" spans="2:7" x14ac:dyDescent="0.2">
      <c r="B8345" s="1"/>
      <c r="C8345" s="304"/>
      <c r="D8345" s="1"/>
      <c r="E8345" s="204"/>
      <c r="F8345" s="204"/>
      <c r="G8345" s="204"/>
    </row>
    <row r="8346" spans="2:7" x14ac:dyDescent="0.2">
      <c r="B8346" s="1"/>
      <c r="C8346" s="304"/>
      <c r="D8346" s="1"/>
      <c r="E8346" s="204"/>
      <c r="F8346" s="204"/>
      <c r="G8346" s="204"/>
    </row>
    <row r="8347" spans="2:7" x14ac:dyDescent="0.2">
      <c r="B8347" s="1"/>
      <c r="C8347" s="304"/>
      <c r="D8347" s="1"/>
      <c r="E8347" s="204"/>
      <c r="F8347" s="204"/>
      <c r="G8347" s="204"/>
    </row>
    <row r="8348" spans="2:7" x14ac:dyDescent="0.2">
      <c r="B8348" s="1"/>
      <c r="C8348" s="304"/>
      <c r="D8348" s="1"/>
      <c r="E8348" s="204"/>
      <c r="F8348" s="204"/>
      <c r="G8348" s="204"/>
    </row>
    <row r="8349" spans="2:7" x14ac:dyDescent="0.2">
      <c r="B8349" s="1"/>
      <c r="C8349" s="304"/>
      <c r="D8349" s="1"/>
      <c r="E8349" s="204"/>
      <c r="F8349" s="204"/>
      <c r="G8349" s="204"/>
    </row>
    <row r="8350" spans="2:7" x14ac:dyDescent="0.2">
      <c r="B8350" s="1"/>
      <c r="C8350" s="304"/>
      <c r="D8350" s="1"/>
      <c r="E8350" s="204"/>
      <c r="F8350" s="204"/>
      <c r="G8350" s="204"/>
    </row>
    <row r="8351" spans="2:7" x14ac:dyDescent="0.2">
      <c r="B8351" s="1"/>
      <c r="C8351" s="304"/>
      <c r="D8351" s="1"/>
      <c r="E8351" s="204"/>
      <c r="F8351" s="204"/>
      <c r="G8351" s="204"/>
    </row>
    <row r="8352" spans="2:7" x14ac:dyDescent="0.2">
      <c r="B8352" s="1"/>
      <c r="C8352" s="304"/>
      <c r="D8352" s="1"/>
      <c r="E8352" s="204"/>
      <c r="F8352" s="204"/>
      <c r="G8352" s="204"/>
    </row>
    <row r="8353" spans="2:7" x14ac:dyDescent="0.2">
      <c r="B8353" s="1"/>
      <c r="C8353" s="304"/>
      <c r="D8353" s="1"/>
      <c r="E8353" s="204"/>
      <c r="F8353" s="204"/>
      <c r="G8353" s="204"/>
    </row>
    <row r="8354" spans="2:7" x14ac:dyDescent="0.2">
      <c r="B8354" s="1"/>
      <c r="C8354" s="304"/>
      <c r="D8354" s="1"/>
      <c r="E8354" s="204"/>
      <c r="F8354" s="204"/>
      <c r="G8354" s="204"/>
    </row>
    <row r="8355" spans="2:7" x14ac:dyDescent="0.2">
      <c r="B8355" s="1"/>
      <c r="C8355" s="304"/>
      <c r="D8355" s="1"/>
      <c r="E8355" s="204"/>
      <c r="F8355" s="204"/>
      <c r="G8355" s="204"/>
    </row>
    <row r="8356" spans="2:7" x14ac:dyDescent="0.2">
      <c r="B8356" s="1"/>
      <c r="C8356" s="304"/>
      <c r="D8356" s="1"/>
      <c r="E8356" s="204"/>
      <c r="F8356" s="204"/>
      <c r="G8356" s="204"/>
    </row>
    <row r="8357" spans="2:7" x14ac:dyDescent="0.2">
      <c r="B8357" s="1"/>
      <c r="C8357" s="304"/>
      <c r="D8357" s="1"/>
      <c r="E8357" s="204"/>
      <c r="F8357" s="204"/>
      <c r="G8357" s="204"/>
    </row>
    <row r="8358" spans="2:7" x14ac:dyDescent="0.2">
      <c r="B8358" s="1"/>
      <c r="C8358" s="304"/>
      <c r="D8358" s="1"/>
      <c r="E8358" s="204"/>
      <c r="F8358" s="204"/>
      <c r="G8358" s="204"/>
    </row>
    <row r="8359" spans="2:7" x14ac:dyDescent="0.2">
      <c r="B8359" s="1"/>
      <c r="C8359" s="304"/>
      <c r="D8359" s="1"/>
      <c r="E8359" s="204"/>
      <c r="F8359" s="204"/>
      <c r="G8359" s="204"/>
    </row>
    <row r="8360" spans="2:7" x14ac:dyDescent="0.2">
      <c r="B8360" s="1"/>
      <c r="C8360" s="304"/>
      <c r="D8360" s="1"/>
      <c r="E8360" s="204"/>
      <c r="F8360" s="204"/>
      <c r="G8360" s="204"/>
    </row>
    <row r="8361" spans="2:7" x14ac:dyDescent="0.2">
      <c r="B8361" s="1"/>
      <c r="C8361" s="304"/>
      <c r="D8361" s="1"/>
      <c r="E8361" s="204"/>
      <c r="F8361" s="204"/>
      <c r="G8361" s="204"/>
    </row>
    <row r="8362" spans="2:7" x14ac:dyDescent="0.2">
      <c r="B8362" s="1"/>
      <c r="C8362" s="304"/>
      <c r="D8362" s="1"/>
      <c r="E8362" s="204"/>
      <c r="F8362" s="204"/>
      <c r="G8362" s="204"/>
    </row>
    <row r="8363" spans="2:7" x14ac:dyDescent="0.2">
      <c r="B8363" s="1"/>
      <c r="C8363" s="304"/>
      <c r="D8363" s="1"/>
      <c r="E8363" s="204"/>
      <c r="F8363" s="204"/>
      <c r="G8363" s="204"/>
    </row>
    <row r="8364" spans="2:7" x14ac:dyDescent="0.2">
      <c r="B8364" s="1"/>
      <c r="C8364" s="304"/>
      <c r="D8364" s="1"/>
      <c r="E8364" s="204"/>
      <c r="F8364" s="204"/>
      <c r="G8364" s="204"/>
    </row>
    <row r="8365" spans="2:7" x14ac:dyDescent="0.2">
      <c r="B8365" s="1"/>
      <c r="C8365" s="304"/>
      <c r="D8365" s="1"/>
      <c r="E8365" s="204"/>
      <c r="F8365" s="204"/>
      <c r="G8365" s="204"/>
    </row>
    <row r="8366" spans="2:7" x14ac:dyDescent="0.2">
      <c r="B8366" s="1"/>
      <c r="C8366" s="304"/>
      <c r="D8366" s="1"/>
      <c r="E8366" s="204"/>
      <c r="F8366" s="204"/>
      <c r="G8366" s="204"/>
    </row>
    <row r="8367" spans="2:7" x14ac:dyDescent="0.2">
      <c r="B8367" s="1"/>
      <c r="C8367" s="304"/>
      <c r="D8367" s="1"/>
      <c r="E8367" s="204"/>
      <c r="F8367" s="204"/>
      <c r="G8367" s="204"/>
    </row>
    <row r="8368" spans="2:7" x14ac:dyDescent="0.2">
      <c r="B8368" s="1"/>
      <c r="C8368" s="304"/>
      <c r="D8368" s="1"/>
      <c r="E8368" s="204"/>
      <c r="F8368" s="204"/>
      <c r="G8368" s="204"/>
    </row>
    <row r="8369" spans="2:7" x14ac:dyDescent="0.2">
      <c r="B8369" s="1"/>
      <c r="C8369" s="304"/>
      <c r="D8369" s="1"/>
      <c r="E8369" s="204"/>
      <c r="F8369" s="204"/>
      <c r="G8369" s="204"/>
    </row>
    <row r="8370" spans="2:7" x14ac:dyDescent="0.2">
      <c r="B8370" s="1"/>
      <c r="C8370" s="304"/>
      <c r="D8370" s="1"/>
      <c r="E8370" s="204"/>
      <c r="F8370" s="204"/>
      <c r="G8370" s="204"/>
    </row>
    <row r="8371" spans="2:7" x14ac:dyDescent="0.2">
      <c r="B8371" s="1"/>
      <c r="C8371" s="304"/>
      <c r="D8371" s="1"/>
      <c r="E8371" s="204"/>
      <c r="F8371" s="204"/>
      <c r="G8371" s="204"/>
    </row>
    <row r="8372" spans="2:7" x14ac:dyDescent="0.2">
      <c r="B8372" s="1"/>
      <c r="C8372" s="304"/>
      <c r="D8372" s="1"/>
      <c r="E8372" s="204"/>
      <c r="F8372" s="204"/>
      <c r="G8372" s="204"/>
    </row>
    <row r="8373" spans="2:7" x14ac:dyDescent="0.2">
      <c r="B8373" s="1"/>
      <c r="C8373" s="304"/>
      <c r="D8373" s="1"/>
      <c r="E8373" s="204"/>
      <c r="F8373" s="204"/>
      <c r="G8373" s="204"/>
    </row>
    <row r="8374" spans="2:7" x14ac:dyDescent="0.2">
      <c r="B8374" s="1"/>
      <c r="C8374" s="304"/>
      <c r="D8374" s="1"/>
      <c r="E8374" s="204"/>
      <c r="F8374" s="204"/>
      <c r="G8374" s="204"/>
    </row>
    <row r="8375" spans="2:7" x14ac:dyDescent="0.2">
      <c r="B8375" s="1"/>
      <c r="C8375" s="304"/>
      <c r="D8375" s="1"/>
      <c r="E8375" s="204"/>
      <c r="F8375" s="204"/>
      <c r="G8375" s="204"/>
    </row>
    <row r="8376" spans="2:7" x14ac:dyDescent="0.2">
      <c r="B8376" s="1"/>
      <c r="C8376" s="304"/>
      <c r="D8376" s="1"/>
      <c r="E8376" s="204"/>
      <c r="F8376" s="204"/>
      <c r="G8376" s="204"/>
    </row>
    <row r="8377" spans="2:7" x14ac:dyDescent="0.2">
      <c r="B8377" s="1"/>
      <c r="C8377" s="304"/>
      <c r="D8377" s="1"/>
      <c r="E8377" s="204"/>
      <c r="F8377" s="204"/>
      <c r="G8377" s="204"/>
    </row>
    <row r="8378" spans="2:7" x14ac:dyDescent="0.2">
      <c r="B8378" s="1"/>
      <c r="C8378" s="304"/>
      <c r="D8378" s="1"/>
      <c r="E8378" s="204"/>
      <c r="F8378" s="204"/>
      <c r="G8378" s="204"/>
    </row>
    <row r="8379" spans="2:7" x14ac:dyDescent="0.2">
      <c r="B8379" s="1"/>
      <c r="C8379" s="304"/>
      <c r="D8379" s="1"/>
      <c r="E8379" s="204"/>
      <c r="F8379" s="204"/>
      <c r="G8379" s="204"/>
    </row>
    <row r="8380" spans="2:7" x14ac:dyDescent="0.2">
      <c r="B8380" s="1"/>
      <c r="C8380" s="304"/>
      <c r="D8380" s="1"/>
      <c r="E8380" s="204"/>
      <c r="F8380" s="204"/>
      <c r="G8380" s="204"/>
    </row>
    <row r="8381" spans="2:7" x14ac:dyDescent="0.2">
      <c r="B8381" s="1"/>
      <c r="C8381" s="304"/>
      <c r="D8381" s="1"/>
      <c r="E8381" s="204"/>
      <c r="F8381" s="204"/>
      <c r="G8381" s="204"/>
    </row>
    <row r="8382" spans="2:7" x14ac:dyDescent="0.2">
      <c r="B8382" s="1"/>
      <c r="C8382" s="304"/>
      <c r="D8382" s="1"/>
      <c r="E8382" s="204"/>
      <c r="F8382" s="204"/>
      <c r="G8382" s="204"/>
    </row>
    <row r="8383" spans="2:7" x14ac:dyDescent="0.2">
      <c r="B8383" s="1"/>
      <c r="C8383" s="304"/>
      <c r="D8383" s="1"/>
      <c r="E8383" s="204"/>
      <c r="F8383" s="204"/>
      <c r="G8383" s="204"/>
    </row>
    <row r="8384" spans="2:7" x14ac:dyDescent="0.2">
      <c r="B8384" s="1"/>
      <c r="C8384" s="304"/>
      <c r="D8384" s="1"/>
      <c r="E8384" s="204"/>
      <c r="F8384" s="204"/>
      <c r="G8384" s="204"/>
    </row>
    <row r="8385" spans="2:7" x14ac:dyDescent="0.2">
      <c r="B8385" s="1"/>
      <c r="C8385" s="304"/>
      <c r="D8385" s="1"/>
      <c r="E8385" s="204"/>
      <c r="F8385" s="204"/>
      <c r="G8385" s="204"/>
    </row>
    <row r="8386" spans="2:7" x14ac:dyDescent="0.2">
      <c r="B8386" s="1"/>
      <c r="C8386" s="304"/>
      <c r="D8386" s="1"/>
      <c r="E8386" s="204"/>
      <c r="F8386" s="204"/>
      <c r="G8386" s="204"/>
    </row>
    <row r="8387" spans="2:7" x14ac:dyDescent="0.2">
      <c r="B8387" s="1"/>
      <c r="C8387" s="304"/>
      <c r="D8387" s="1"/>
      <c r="E8387" s="204"/>
      <c r="F8387" s="204"/>
      <c r="G8387" s="204"/>
    </row>
    <row r="8388" spans="2:7" x14ac:dyDescent="0.2">
      <c r="B8388" s="1"/>
      <c r="C8388" s="304"/>
      <c r="D8388" s="1"/>
      <c r="E8388" s="204"/>
      <c r="F8388" s="204"/>
      <c r="G8388" s="204"/>
    </row>
    <row r="8389" spans="2:7" x14ac:dyDescent="0.2">
      <c r="B8389" s="1"/>
      <c r="C8389" s="304"/>
      <c r="D8389" s="1"/>
      <c r="E8389" s="204"/>
      <c r="F8389" s="204"/>
      <c r="G8389" s="204"/>
    </row>
    <row r="8390" spans="2:7" x14ac:dyDescent="0.2">
      <c r="B8390" s="1"/>
      <c r="C8390" s="304"/>
      <c r="D8390" s="1"/>
      <c r="E8390" s="204"/>
      <c r="F8390" s="204"/>
      <c r="G8390" s="204"/>
    </row>
    <row r="8391" spans="2:7" x14ac:dyDescent="0.2">
      <c r="B8391" s="1"/>
      <c r="C8391" s="304"/>
      <c r="D8391" s="1"/>
      <c r="E8391" s="204"/>
      <c r="F8391" s="204"/>
      <c r="G8391" s="204"/>
    </row>
    <row r="8392" spans="2:7" x14ac:dyDescent="0.2">
      <c r="B8392" s="1"/>
      <c r="C8392" s="304"/>
      <c r="D8392" s="1"/>
      <c r="E8392" s="204"/>
      <c r="F8392" s="204"/>
      <c r="G8392" s="204"/>
    </row>
    <row r="8393" spans="2:7" x14ac:dyDescent="0.2">
      <c r="B8393" s="1"/>
      <c r="C8393" s="304"/>
      <c r="D8393" s="1"/>
    </row>
    <row r="8394" spans="2:7" x14ac:dyDescent="0.2">
      <c r="B8394" s="1"/>
      <c r="C8394" s="304"/>
      <c r="D8394" s="1"/>
    </row>
    <row r="8395" spans="2:7" x14ac:dyDescent="0.2">
      <c r="B8395" s="1"/>
      <c r="C8395" s="304"/>
      <c r="D8395" s="1"/>
    </row>
    <row r="8396" spans="2:7" x14ac:dyDescent="0.2">
      <c r="B8396" s="1"/>
      <c r="C8396" s="304"/>
      <c r="D8396" s="1"/>
    </row>
    <row r="8397" spans="2:7" x14ac:dyDescent="0.2">
      <c r="B8397" s="1"/>
      <c r="C8397" s="304"/>
      <c r="D8397" s="1"/>
    </row>
    <row r="8398" spans="2:7" x14ac:dyDescent="0.2">
      <c r="B8398" s="1"/>
      <c r="C8398" s="304"/>
      <c r="D8398" s="1"/>
    </row>
    <row r="8399" spans="2:7" x14ac:dyDescent="0.2">
      <c r="B8399" s="1"/>
      <c r="C8399" s="304"/>
      <c r="D8399" s="1"/>
    </row>
    <row r="8400" spans="2:7" x14ac:dyDescent="0.2">
      <c r="B8400" s="1"/>
      <c r="C8400" s="304"/>
      <c r="D8400" s="1"/>
    </row>
    <row r="8401" spans="2:4" x14ac:dyDescent="0.2">
      <c r="B8401" s="1"/>
      <c r="C8401" s="304"/>
      <c r="D8401" s="1"/>
    </row>
    <row r="8402" spans="2:4" x14ac:dyDescent="0.2">
      <c r="B8402" s="1"/>
      <c r="C8402" s="304"/>
      <c r="D8402" s="1"/>
    </row>
    <row r="8403" spans="2:4" x14ac:dyDescent="0.2">
      <c r="B8403" s="1"/>
      <c r="C8403" s="304"/>
      <c r="D8403" s="1"/>
    </row>
    <row r="8404" spans="2:4" x14ac:dyDescent="0.2">
      <c r="B8404" s="1"/>
      <c r="C8404" s="304"/>
      <c r="D8404" s="1"/>
    </row>
    <row r="8405" spans="2:4" x14ac:dyDescent="0.2">
      <c r="B8405" s="1"/>
      <c r="C8405" s="304"/>
      <c r="D8405" s="1"/>
    </row>
    <row r="8406" spans="2:4" x14ac:dyDescent="0.2">
      <c r="B8406" s="1"/>
      <c r="C8406" s="304"/>
      <c r="D8406" s="1"/>
    </row>
    <row r="8407" spans="2:4" x14ac:dyDescent="0.2">
      <c r="B8407" s="1"/>
      <c r="C8407" s="304"/>
      <c r="D8407" s="1"/>
    </row>
    <row r="8408" spans="2:4" x14ac:dyDescent="0.2">
      <c r="B8408" s="1"/>
      <c r="C8408" s="304"/>
      <c r="D8408" s="1"/>
    </row>
    <row r="8409" spans="2:4" x14ac:dyDescent="0.2">
      <c r="B8409" s="1"/>
      <c r="C8409" s="304"/>
      <c r="D8409" s="1"/>
    </row>
    <row r="8410" spans="2:4" x14ac:dyDescent="0.2">
      <c r="B8410" s="1"/>
      <c r="C8410" s="304"/>
      <c r="D8410" s="1"/>
    </row>
    <row r="8411" spans="2:4" x14ac:dyDescent="0.2">
      <c r="B8411" s="1"/>
      <c r="C8411" s="304"/>
      <c r="D8411" s="1"/>
    </row>
    <row r="8412" spans="2:4" x14ac:dyDescent="0.2">
      <c r="B8412" s="1"/>
      <c r="C8412" s="304"/>
      <c r="D8412" s="1"/>
    </row>
    <row r="8413" spans="2:4" x14ac:dyDescent="0.2">
      <c r="B8413" s="1"/>
      <c r="C8413" s="304"/>
      <c r="D8413" s="1"/>
    </row>
    <row r="8414" spans="2:4" x14ac:dyDescent="0.2">
      <c r="B8414" s="1"/>
      <c r="C8414" s="304"/>
      <c r="D8414" s="1"/>
    </row>
    <row r="8415" spans="2:4" x14ac:dyDescent="0.2">
      <c r="B8415" s="1"/>
      <c r="C8415" s="304"/>
      <c r="D8415" s="1"/>
    </row>
    <row r="8416" spans="2:4" x14ac:dyDescent="0.2">
      <c r="B8416" s="1"/>
      <c r="C8416" s="304"/>
      <c r="D8416" s="1"/>
    </row>
    <row r="8417" spans="2:4" x14ac:dyDescent="0.2">
      <c r="B8417" s="1"/>
      <c r="C8417" s="304"/>
      <c r="D8417" s="1"/>
    </row>
    <row r="8418" spans="2:4" x14ac:dyDescent="0.2">
      <c r="B8418" s="1"/>
      <c r="C8418" s="304"/>
      <c r="D8418" s="1"/>
    </row>
    <row r="8419" spans="2:4" x14ac:dyDescent="0.2">
      <c r="B8419" s="1"/>
      <c r="C8419" s="304"/>
      <c r="D8419" s="1"/>
    </row>
    <row r="8420" spans="2:4" x14ac:dyDescent="0.2">
      <c r="B8420" s="1"/>
      <c r="C8420" s="304"/>
      <c r="D8420" s="1"/>
    </row>
    <row r="8421" spans="2:4" x14ac:dyDescent="0.2">
      <c r="B8421" s="1"/>
      <c r="C8421" s="304"/>
      <c r="D8421" s="1"/>
    </row>
    <row r="8422" spans="2:4" x14ac:dyDescent="0.2">
      <c r="B8422" s="1"/>
      <c r="C8422" s="304"/>
      <c r="D8422" s="1"/>
    </row>
    <row r="8423" spans="2:4" x14ac:dyDescent="0.2">
      <c r="B8423" s="1"/>
      <c r="C8423" s="304"/>
      <c r="D8423" s="1"/>
    </row>
    <row r="8424" spans="2:4" x14ac:dyDescent="0.2">
      <c r="B8424" s="1"/>
      <c r="C8424" s="304"/>
      <c r="D8424" s="1"/>
    </row>
    <row r="8425" spans="2:4" x14ac:dyDescent="0.2">
      <c r="B8425" s="1"/>
      <c r="C8425" s="304"/>
      <c r="D8425" s="1"/>
    </row>
    <row r="8426" spans="2:4" x14ac:dyDescent="0.2">
      <c r="B8426" s="1"/>
      <c r="C8426" s="304"/>
      <c r="D8426" s="1"/>
    </row>
    <row r="8427" spans="2:4" x14ac:dyDescent="0.2">
      <c r="B8427" s="1"/>
      <c r="C8427" s="304"/>
      <c r="D8427" s="1"/>
    </row>
    <row r="8428" spans="2:4" x14ac:dyDescent="0.2">
      <c r="B8428" s="1"/>
      <c r="C8428" s="304"/>
      <c r="D8428" s="1"/>
    </row>
    <row r="8429" spans="2:4" x14ac:dyDescent="0.2">
      <c r="B8429" s="1"/>
      <c r="C8429" s="304"/>
      <c r="D8429" s="1"/>
    </row>
    <row r="8430" spans="2:4" x14ac:dyDescent="0.2">
      <c r="B8430" s="1"/>
      <c r="C8430" s="304"/>
      <c r="D8430" s="1"/>
    </row>
    <row r="8431" spans="2:4" x14ac:dyDescent="0.2">
      <c r="B8431" s="1"/>
      <c r="C8431" s="304"/>
      <c r="D8431" s="1"/>
    </row>
    <row r="8432" spans="2:4" x14ac:dyDescent="0.2">
      <c r="B8432" s="1"/>
      <c r="C8432" s="304"/>
      <c r="D8432" s="1"/>
    </row>
    <row r="8433" spans="2:4" x14ac:dyDescent="0.2">
      <c r="B8433" s="1"/>
      <c r="C8433" s="304"/>
      <c r="D8433" s="1"/>
    </row>
    <row r="8434" spans="2:4" x14ac:dyDescent="0.2">
      <c r="B8434" s="1"/>
      <c r="C8434" s="304"/>
      <c r="D8434" s="1"/>
    </row>
    <row r="8435" spans="2:4" x14ac:dyDescent="0.2">
      <c r="B8435" s="1"/>
      <c r="C8435" s="304"/>
      <c r="D8435" s="1"/>
    </row>
    <row r="8436" spans="2:4" x14ac:dyDescent="0.2">
      <c r="B8436" s="1"/>
      <c r="C8436" s="304"/>
      <c r="D8436" s="1"/>
    </row>
    <row r="8437" spans="2:4" x14ac:dyDescent="0.2">
      <c r="B8437" s="1"/>
      <c r="C8437" s="304"/>
      <c r="D8437" s="1"/>
    </row>
    <row r="8438" spans="2:4" x14ac:dyDescent="0.2">
      <c r="B8438" s="1"/>
      <c r="C8438" s="304"/>
      <c r="D8438" s="1"/>
    </row>
    <row r="8439" spans="2:4" x14ac:dyDescent="0.2">
      <c r="B8439" s="1"/>
      <c r="C8439" s="304"/>
      <c r="D8439" s="1"/>
    </row>
    <row r="8440" spans="2:4" x14ac:dyDescent="0.2">
      <c r="B8440" s="1"/>
      <c r="C8440" s="304"/>
      <c r="D8440" s="1"/>
    </row>
    <row r="8441" spans="2:4" x14ac:dyDescent="0.2">
      <c r="B8441" s="1"/>
      <c r="C8441" s="304"/>
      <c r="D8441" s="1"/>
    </row>
    <row r="8442" spans="2:4" x14ac:dyDescent="0.2">
      <c r="B8442" s="1"/>
      <c r="C8442" s="304"/>
      <c r="D8442" s="1"/>
    </row>
    <row r="8443" spans="2:4" x14ac:dyDescent="0.2">
      <c r="B8443" s="1"/>
      <c r="C8443" s="304"/>
      <c r="D8443" s="1"/>
    </row>
    <row r="8444" spans="2:4" x14ac:dyDescent="0.2">
      <c r="B8444" s="1"/>
      <c r="C8444" s="304"/>
      <c r="D8444" s="1"/>
    </row>
    <row r="8445" spans="2:4" x14ac:dyDescent="0.2">
      <c r="B8445" s="1"/>
      <c r="C8445" s="304"/>
      <c r="D8445" s="1"/>
    </row>
    <row r="8446" spans="2:4" x14ac:dyDescent="0.2">
      <c r="B8446" s="1"/>
      <c r="C8446" s="304"/>
      <c r="D8446" s="1"/>
    </row>
    <row r="8447" spans="2:4" x14ac:dyDescent="0.2">
      <c r="B8447" s="1"/>
      <c r="C8447" s="304"/>
      <c r="D8447" s="1"/>
    </row>
    <row r="8448" spans="2:4" x14ac:dyDescent="0.2">
      <c r="B8448" s="1"/>
      <c r="C8448" s="304"/>
      <c r="D8448" s="1"/>
    </row>
    <row r="8449" spans="2:4" x14ac:dyDescent="0.2">
      <c r="B8449" s="1"/>
      <c r="C8449" s="304"/>
      <c r="D8449" s="1"/>
    </row>
    <row r="8450" spans="2:4" x14ac:dyDescent="0.2">
      <c r="B8450" s="1"/>
      <c r="C8450" s="304"/>
      <c r="D8450" s="1"/>
    </row>
    <row r="8451" spans="2:4" x14ac:dyDescent="0.2">
      <c r="B8451" s="1"/>
      <c r="C8451" s="304"/>
      <c r="D8451" s="1"/>
    </row>
    <row r="8452" spans="2:4" x14ac:dyDescent="0.2">
      <c r="B8452" s="1"/>
      <c r="C8452" s="304"/>
      <c r="D8452" s="1"/>
    </row>
    <row r="8453" spans="2:4" x14ac:dyDescent="0.2">
      <c r="B8453" s="1"/>
      <c r="C8453" s="304"/>
      <c r="D8453" s="1"/>
    </row>
    <row r="8454" spans="2:4" x14ac:dyDescent="0.2">
      <c r="B8454" s="1"/>
      <c r="C8454" s="304"/>
      <c r="D8454" s="1"/>
    </row>
    <row r="8455" spans="2:4" x14ac:dyDescent="0.2">
      <c r="B8455" s="1"/>
      <c r="C8455" s="304"/>
      <c r="D8455" s="1"/>
    </row>
    <row r="8456" spans="2:4" x14ac:dyDescent="0.2">
      <c r="B8456" s="1"/>
      <c r="C8456" s="304"/>
      <c r="D8456" s="1"/>
    </row>
    <row r="8457" spans="2:4" x14ac:dyDescent="0.2">
      <c r="B8457" s="1"/>
      <c r="C8457" s="304"/>
      <c r="D8457" s="1"/>
    </row>
    <row r="8458" spans="2:4" x14ac:dyDescent="0.2">
      <c r="B8458" s="1"/>
      <c r="C8458" s="304"/>
      <c r="D8458" s="1"/>
    </row>
    <row r="8459" spans="2:4" x14ac:dyDescent="0.2">
      <c r="B8459" s="1"/>
      <c r="C8459" s="304"/>
      <c r="D8459" s="1"/>
    </row>
    <row r="8460" spans="2:4" x14ac:dyDescent="0.2">
      <c r="B8460" s="1"/>
      <c r="C8460" s="304"/>
      <c r="D8460" s="1"/>
    </row>
    <row r="8461" spans="2:4" x14ac:dyDescent="0.2">
      <c r="B8461" s="1"/>
      <c r="C8461" s="304"/>
      <c r="D8461" s="1"/>
    </row>
    <row r="8462" spans="2:4" x14ac:dyDescent="0.2">
      <c r="B8462" s="1"/>
      <c r="C8462" s="304"/>
      <c r="D8462" s="1"/>
    </row>
    <row r="8463" spans="2:4" x14ac:dyDescent="0.2">
      <c r="B8463" s="1"/>
      <c r="C8463" s="304"/>
      <c r="D8463" s="1"/>
    </row>
    <row r="8464" spans="2:4" x14ac:dyDescent="0.2">
      <c r="B8464" s="1"/>
      <c r="C8464" s="304"/>
      <c r="D8464" s="1"/>
    </row>
    <row r="8465" spans="2:4" x14ac:dyDescent="0.2">
      <c r="B8465" s="1"/>
      <c r="C8465" s="304"/>
      <c r="D8465" s="1"/>
    </row>
    <row r="8466" spans="2:4" x14ac:dyDescent="0.2">
      <c r="B8466" s="1"/>
      <c r="C8466" s="304"/>
      <c r="D8466" s="1"/>
    </row>
    <row r="8467" spans="2:4" x14ac:dyDescent="0.2">
      <c r="B8467" s="1"/>
      <c r="C8467" s="304"/>
      <c r="D8467" s="1"/>
    </row>
    <row r="8468" spans="2:4" x14ac:dyDescent="0.2">
      <c r="B8468" s="1"/>
      <c r="C8468" s="304"/>
      <c r="D8468" s="1"/>
    </row>
    <row r="8469" spans="2:4" x14ac:dyDescent="0.2">
      <c r="B8469" s="1"/>
      <c r="C8469" s="304"/>
      <c r="D8469" s="1"/>
    </row>
    <row r="8470" spans="2:4" x14ac:dyDescent="0.2">
      <c r="B8470" s="1"/>
      <c r="C8470" s="304"/>
      <c r="D8470" s="1"/>
    </row>
    <row r="8471" spans="2:4" x14ac:dyDescent="0.2">
      <c r="B8471" s="1"/>
      <c r="C8471" s="304"/>
      <c r="D8471" s="1"/>
    </row>
    <row r="8472" spans="2:4" x14ac:dyDescent="0.2">
      <c r="B8472" s="1"/>
      <c r="C8472" s="304"/>
      <c r="D8472" s="1"/>
    </row>
    <row r="8473" spans="2:4" x14ac:dyDescent="0.2">
      <c r="B8473" s="1"/>
      <c r="C8473" s="304"/>
      <c r="D8473" s="1"/>
    </row>
    <row r="8474" spans="2:4" x14ac:dyDescent="0.2">
      <c r="B8474" s="1"/>
      <c r="C8474" s="304"/>
      <c r="D8474" s="1"/>
    </row>
    <row r="8475" spans="2:4" x14ac:dyDescent="0.2">
      <c r="B8475" s="1"/>
      <c r="C8475" s="304"/>
      <c r="D8475" s="1"/>
    </row>
    <row r="8476" spans="2:4" x14ac:dyDescent="0.2">
      <c r="B8476" s="1"/>
      <c r="C8476" s="304"/>
      <c r="D8476" s="1"/>
    </row>
    <row r="8477" spans="2:4" x14ac:dyDescent="0.2">
      <c r="B8477" s="1"/>
      <c r="C8477" s="304"/>
      <c r="D8477" s="1"/>
    </row>
    <row r="8478" spans="2:4" x14ac:dyDescent="0.2">
      <c r="B8478" s="1"/>
      <c r="C8478" s="304"/>
      <c r="D8478" s="1"/>
    </row>
    <row r="8479" spans="2:4" x14ac:dyDescent="0.2">
      <c r="B8479" s="1"/>
      <c r="C8479" s="304"/>
      <c r="D8479" s="1"/>
    </row>
    <row r="8480" spans="2:4" x14ac:dyDescent="0.2">
      <c r="B8480" s="1"/>
      <c r="C8480" s="304"/>
      <c r="D8480" s="1"/>
    </row>
    <row r="8481" spans="2:4" x14ac:dyDescent="0.2">
      <c r="B8481" s="1"/>
      <c r="C8481" s="304"/>
      <c r="D8481" s="1"/>
    </row>
    <row r="8482" spans="2:4" x14ac:dyDescent="0.2">
      <c r="B8482" s="1"/>
      <c r="C8482" s="304"/>
      <c r="D8482" s="1"/>
    </row>
    <row r="8483" spans="2:4" x14ac:dyDescent="0.2">
      <c r="B8483" s="1"/>
      <c r="C8483" s="304"/>
      <c r="D8483" s="1"/>
    </row>
    <row r="8484" spans="2:4" x14ac:dyDescent="0.2">
      <c r="B8484" s="1"/>
      <c r="C8484" s="304"/>
      <c r="D8484" s="1"/>
    </row>
    <row r="8485" spans="2:4" x14ac:dyDescent="0.2">
      <c r="B8485" s="1"/>
      <c r="C8485" s="304"/>
      <c r="D8485" s="1"/>
    </row>
    <row r="8486" spans="2:4" x14ac:dyDescent="0.2">
      <c r="B8486" s="1"/>
      <c r="C8486" s="304"/>
      <c r="D8486" s="1"/>
    </row>
    <row r="8487" spans="2:4" x14ac:dyDescent="0.2">
      <c r="B8487" s="1"/>
      <c r="C8487" s="304"/>
      <c r="D8487" s="1"/>
    </row>
    <row r="8488" spans="2:4" x14ac:dyDescent="0.2">
      <c r="B8488" s="1"/>
      <c r="C8488" s="304"/>
      <c r="D8488" s="1"/>
    </row>
    <row r="8489" spans="2:4" x14ac:dyDescent="0.2">
      <c r="B8489" s="1"/>
      <c r="C8489" s="304"/>
      <c r="D8489" s="1"/>
    </row>
    <row r="8490" spans="2:4" x14ac:dyDescent="0.2">
      <c r="B8490" s="1"/>
      <c r="C8490" s="304"/>
      <c r="D8490" s="1"/>
    </row>
    <row r="8491" spans="2:4" x14ac:dyDescent="0.2">
      <c r="B8491" s="1"/>
      <c r="C8491" s="304"/>
      <c r="D8491" s="1"/>
    </row>
    <row r="8492" spans="2:4" x14ac:dyDescent="0.2">
      <c r="B8492" s="1"/>
      <c r="C8492" s="304"/>
      <c r="D8492" s="1"/>
    </row>
    <row r="8493" spans="2:4" x14ac:dyDescent="0.2">
      <c r="B8493" s="1"/>
      <c r="C8493" s="304"/>
      <c r="D8493" s="1"/>
    </row>
    <row r="8494" spans="2:4" x14ac:dyDescent="0.2">
      <c r="B8494" s="1"/>
      <c r="C8494" s="304"/>
      <c r="D8494" s="1"/>
    </row>
    <row r="8495" spans="2:4" x14ac:dyDescent="0.2">
      <c r="B8495" s="1"/>
      <c r="C8495" s="304"/>
      <c r="D8495" s="1"/>
    </row>
    <row r="8496" spans="2:4" x14ac:dyDescent="0.2">
      <c r="B8496" s="1"/>
      <c r="C8496" s="304"/>
      <c r="D8496" s="1"/>
    </row>
    <row r="8497" spans="2:4" x14ac:dyDescent="0.2">
      <c r="B8497" s="1"/>
      <c r="C8497" s="304"/>
      <c r="D8497" s="1"/>
    </row>
    <row r="8498" spans="2:4" x14ac:dyDescent="0.2">
      <c r="B8498" s="1"/>
      <c r="C8498" s="304"/>
      <c r="D8498" s="1"/>
    </row>
    <row r="8499" spans="2:4" x14ac:dyDescent="0.2">
      <c r="B8499" s="1"/>
      <c r="C8499" s="304"/>
      <c r="D8499" s="1"/>
    </row>
    <row r="8500" spans="2:4" x14ac:dyDescent="0.2">
      <c r="B8500" s="1"/>
      <c r="C8500" s="304"/>
      <c r="D8500" s="1"/>
    </row>
    <row r="8501" spans="2:4" x14ac:dyDescent="0.2">
      <c r="B8501" s="1"/>
      <c r="C8501" s="304"/>
      <c r="D8501" s="1"/>
    </row>
    <row r="8502" spans="2:4" x14ac:dyDescent="0.2">
      <c r="B8502" s="1"/>
      <c r="C8502" s="304"/>
      <c r="D8502" s="1"/>
    </row>
    <row r="8503" spans="2:4" x14ac:dyDescent="0.2">
      <c r="B8503" s="1"/>
      <c r="C8503" s="304"/>
      <c r="D8503" s="1"/>
    </row>
    <row r="8504" spans="2:4" x14ac:dyDescent="0.2">
      <c r="B8504" s="1"/>
      <c r="C8504" s="304"/>
      <c r="D8504" s="1"/>
    </row>
    <row r="8505" spans="2:4" x14ac:dyDescent="0.2">
      <c r="B8505" s="1"/>
      <c r="C8505" s="304"/>
      <c r="D8505" s="1"/>
    </row>
    <row r="8506" spans="2:4" x14ac:dyDescent="0.2">
      <c r="B8506" s="1"/>
      <c r="C8506" s="304"/>
      <c r="D8506" s="1"/>
    </row>
    <row r="8507" spans="2:4" x14ac:dyDescent="0.2">
      <c r="B8507" s="1"/>
      <c r="C8507" s="304"/>
      <c r="D8507" s="1"/>
    </row>
    <row r="8508" spans="2:4" x14ac:dyDescent="0.2">
      <c r="B8508" s="1"/>
      <c r="C8508" s="304"/>
      <c r="D8508" s="1"/>
    </row>
    <row r="8509" spans="2:4" x14ac:dyDescent="0.2">
      <c r="B8509" s="1"/>
      <c r="C8509" s="304"/>
      <c r="D8509" s="1"/>
    </row>
    <row r="8510" spans="2:4" x14ac:dyDescent="0.2">
      <c r="B8510" s="1"/>
      <c r="C8510" s="304"/>
      <c r="D8510" s="1"/>
    </row>
    <row r="8511" spans="2:4" x14ac:dyDescent="0.2">
      <c r="B8511" s="1"/>
      <c r="C8511" s="304"/>
      <c r="D8511" s="1"/>
    </row>
    <row r="8512" spans="2:4" x14ac:dyDescent="0.2">
      <c r="B8512" s="1"/>
      <c r="C8512" s="304"/>
      <c r="D8512" s="1"/>
    </row>
    <row r="8513" spans="1:7" s="308" customFormat="1" x14ac:dyDescent="0.2">
      <c r="A8513" s="303"/>
      <c r="B8513" s="1"/>
      <c r="C8513" s="304"/>
      <c r="D8513" s="1"/>
      <c r="E8513" s="305"/>
      <c r="F8513" s="307"/>
      <c r="G8513" s="307"/>
    </row>
    <row r="8514" spans="1:7" s="308" customFormat="1" x14ac:dyDescent="0.2">
      <c r="A8514" s="303"/>
      <c r="B8514" s="1"/>
      <c r="C8514" s="304"/>
      <c r="D8514" s="1"/>
      <c r="E8514" s="305"/>
      <c r="F8514" s="307"/>
      <c r="G8514" s="307"/>
    </row>
    <row r="8515" spans="1:7" s="308" customFormat="1" x14ac:dyDescent="0.2">
      <c r="A8515" s="303"/>
      <c r="B8515" s="1"/>
      <c r="C8515" s="304"/>
      <c r="D8515" s="1"/>
      <c r="E8515" s="305"/>
      <c r="F8515" s="307"/>
      <c r="G8515" s="307"/>
    </row>
    <row r="8516" spans="1:7" s="308" customFormat="1" x14ac:dyDescent="0.2">
      <c r="A8516" s="303"/>
      <c r="B8516" s="1"/>
      <c r="C8516" s="304"/>
      <c r="D8516" s="1"/>
      <c r="E8516" s="305"/>
      <c r="F8516" s="307"/>
      <c r="G8516" s="307"/>
    </row>
    <row r="8517" spans="1:7" s="308" customFormat="1" x14ac:dyDescent="0.2">
      <c r="A8517" s="303"/>
      <c r="B8517" s="1"/>
      <c r="C8517" s="304"/>
      <c r="D8517" s="1"/>
      <c r="E8517" s="305"/>
      <c r="F8517" s="307"/>
      <c r="G8517" s="307"/>
    </row>
    <row r="8518" spans="1:7" s="308" customFormat="1" x14ac:dyDescent="0.2">
      <c r="A8518" s="303"/>
      <c r="B8518" s="1"/>
      <c r="C8518" s="304"/>
      <c r="D8518" s="1"/>
      <c r="E8518" s="305"/>
      <c r="F8518" s="307"/>
      <c r="G8518" s="307"/>
    </row>
    <row r="8519" spans="1:7" s="308" customFormat="1" x14ac:dyDescent="0.2">
      <c r="A8519" s="303"/>
      <c r="B8519" s="1"/>
      <c r="C8519" s="304"/>
      <c r="D8519" s="1"/>
      <c r="E8519" s="305"/>
      <c r="F8519" s="307"/>
      <c r="G8519" s="307"/>
    </row>
    <row r="8520" spans="1:7" s="308" customFormat="1" x14ac:dyDescent="0.2">
      <c r="A8520" s="303"/>
      <c r="B8520" s="1"/>
      <c r="C8520" s="304"/>
      <c r="D8520" s="1"/>
      <c r="E8520" s="305"/>
      <c r="F8520" s="307"/>
      <c r="G8520" s="307"/>
    </row>
    <row r="8521" spans="1:7" s="308" customFormat="1" x14ac:dyDescent="0.2">
      <c r="A8521" s="303"/>
      <c r="B8521" s="1"/>
      <c r="C8521" s="304"/>
      <c r="D8521" s="1"/>
      <c r="E8521" s="305"/>
      <c r="F8521" s="307"/>
      <c r="G8521" s="307"/>
    </row>
    <row r="8522" spans="1:7" s="308" customFormat="1" x14ac:dyDescent="0.2">
      <c r="A8522" s="303"/>
      <c r="B8522" s="1"/>
      <c r="C8522" s="304"/>
      <c r="D8522" s="1"/>
      <c r="E8522" s="305"/>
      <c r="F8522" s="307"/>
      <c r="G8522" s="307"/>
    </row>
    <row r="8523" spans="1:7" s="308" customFormat="1" x14ac:dyDescent="0.2">
      <c r="A8523" s="303"/>
      <c r="B8523" s="1"/>
      <c r="C8523" s="304"/>
      <c r="D8523" s="1"/>
      <c r="E8523" s="305"/>
      <c r="F8523" s="307"/>
      <c r="G8523" s="307"/>
    </row>
    <row r="8524" spans="1:7" s="308" customFormat="1" x14ac:dyDescent="0.2">
      <c r="A8524" s="303"/>
      <c r="B8524" s="1"/>
      <c r="C8524" s="304"/>
      <c r="D8524" s="1"/>
      <c r="E8524" s="305"/>
      <c r="F8524" s="307"/>
      <c r="G8524" s="307"/>
    </row>
    <row r="8525" spans="1:7" s="308" customFormat="1" x14ac:dyDescent="0.2">
      <c r="A8525" s="303"/>
      <c r="B8525" s="1"/>
      <c r="C8525" s="304"/>
      <c r="D8525" s="1"/>
      <c r="E8525" s="305"/>
      <c r="F8525" s="307"/>
      <c r="G8525" s="307"/>
    </row>
    <row r="8526" spans="1:7" s="308" customFormat="1" x14ac:dyDescent="0.2">
      <c r="A8526" s="303"/>
      <c r="B8526" s="1"/>
      <c r="C8526" s="304"/>
      <c r="D8526" s="1"/>
      <c r="E8526" s="305"/>
      <c r="F8526" s="307"/>
      <c r="G8526" s="307"/>
    </row>
    <row r="8527" spans="1:7" s="308" customFormat="1" x14ac:dyDescent="0.2">
      <c r="A8527" s="303"/>
      <c r="B8527" s="1"/>
      <c r="C8527" s="304"/>
      <c r="D8527" s="1"/>
      <c r="E8527" s="305"/>
      <c r="F8527" s="307"/>
      <c r="G8527" s="307"/>
    </row>
    <row r="8528" spans="1:7" s="308" customFormat="1" x14ac:dyDescent="0.2">
      <c r="A8528" s="303"/>
      <c r="B8528" s="1"/>
      <c r="C8528" s="304"/>
      <c r="D8528" s="1"/>
      <c r="E8528" s="305"/>
      <c r="F8528" s="307"/>
      <c r="G8528" s="307"/>
    </row>
    <row r="8529" spans="2:4" x14ac:dyDescent="0.2">
      <c r="B8529" s="1"/>
      <c r="C8529" s="304"/>
      <c r="D8529" s="1"/>
    </row>
    <row r="8530" spans="2:4" x14ac:dyDescent="0.2">
      <c r="B8530" s="1"/>
      <c r="C8530" s="304"/>
      <c r="D8530" s="1"/>
    </row>
    <row r="8531" spans="2:4" x14ac:dyDescent="0.2">
      <c r="B8531" s="1"/>
      <c r="C8531" s="304"/>
      <c r="D8531" s="1"/>
    </row>
    <row r="8532" spans="2:4" x14ac:dyDescent="0.2">
      <c r="B8532" s="1"/>
      <c r="C8532" s="304"/>
      <c r="D8532" s="1"/>
    </row>
    <row r="8533" spans="2:4" x14ac:dyDescent="0.2">
      <c r="B8533" s="1"/>
      <c r="C8533" s="304"/>
      <c r="D8533" s="1"/>
    </row>
    <row r="8534" spans="2:4" x14ac:dyDescent="0.2">
      <c r="B8534" s="1"/>
      <c r="C8534" s="304"/>
      <c r="D8534" s="1"/>
    </row>
    <row r="8535" spans="2:4" x14ac:dyDescent="0.2">
      <c r="B8535" s="1"/>
      <c r="C8535" s="304"/>
      <c r="D8535" s="1"/>
    </row>
    <row r="8536" spans="2:4" x14ac:dyDescent="0.2">
      <c r="B8536" s="1"/>
      <c r="C8536" s="304"/>
      <c r="D8536" s="1"/>
    </row>
    <row r="8537" spans="2:4" x14ac:dyDescent="0.2">
      <c r="B8537" s="1"/>
      <c r="C8537" s="304"/>
      <c r="D8537" s="1"/>
    </row>
    <row r="8538" spans="2:4" x14ac:dyDescent="0.2">
      <c r="B8538" s="1"/>
      <c r="C8538" s="304"/>
      <c r="D8538" s="1"/>
    </row>
    <row r="8539" spans="2:4" x14ac:dyDescent="0.2">
      <c r="B8539" s="1"/>
      <c r="C8539" s="304"/>
      <c r="D8539" s="1"/>
    </row>
    <row r="8540" spans="2:4" x14ac:dyDescent="0.2">
      <c r="B8540" s="1"/>
      <c r="C8540" s="304"/>
      <c r="D8540" s="1"/>
    </row>
    <row r="8541" spans="2:4" x14ac:dyDescent="0.2">
      <c r="B8541" s="1"/>
      <c r="C8541" s="304"/>
      <c r="D8541" s="1"/>
    </row>
    <row r="8542" spans="2:4" x14ac:dyDescent="0.2">
      <c r="B8542" s="1"/>
      <c r="C8542" s="304"/>
      <c r="D8542" s="1"/>
    </row>
    <row r="8543" spans="2:4" x14ac:dyDescent="0.2">
      <c r="B8543" s="1"/>
      <c r="C8543" s="304"/>
      <c r="D8543" s="1"/>
    </row>
    <row r="8544" spans="2:4" x14ac:dyDescent="0.2">
      <c r="B8544" s="1"/>
      <c r="C8544" s="304"/>
      <c r="D8544" s="1"/>
    </row>
    <row r="8545" spans="1:7" x14ac:dyDescent="0.2">
      <c r="B8545" s="1"/>
      <c r="C8545" s="304"/>
      <c r="D8545" s="1"/>
    </row>
    <row r="8546" spans="1:7" x14ac:dyDescent="0.2">
      <c r="B8546" s="1"/>
      <c r="C8546" s="304"/>
      <c r="D8546" s="1"/>
    </row>
    <row r="8547" spans="1:7" s="310" customFormat="1" x14ac:dyDescent="0.2">
      <c r="A8547" s="303"/>
      <c r="B8547" s="1"/>
      <c r="C8547" s="304"/>
      <c r="D8547" s="1"/>
      <c r="E8547" s="305"/>
      <c r="F8547" s="309"/>
      <c r="G8547" s="309"/>
    </row>
    <row r="8548" spans="1:7" s="310" customFormat="1" x14ac:dyDescent="0.2">
      <c r="A8548" s="303"/>
      <c r="B8548" s="1"/>
      <c r="C8548" s="304"/>
      <c r="D8548" s="1"/>
      <c r="E8548" s="305"/>
      <c r="F8548" s="309"/>
      <c r="G8548" s="309"/>
    </row>
    <row r="8549" spans="1:7" s="310" customFormat="1" x14ac:dyDescent="0.2">
      <c r="A8549" s="303"/>
      <c r="B8549" s="1"/>
      <c r="C8549" s="304"/>
      <c r="D8549" s="1"/>
      <c r="E8549" s="305"/>
      <c r="F8549" s="309"/>
      <c r="G8549" s="309"/>
    </row>
    <row r="8550" spans="1:7" s="310" customFormat="1" x14ac:dyDescent="0.2">
      <c r="A8550" s="303"/>
      <c r="B8550" s="1"/>
      <c r="C8550" s="304"/>
      <c r="D8550" s="1"/>
      <c r="E8550" s="305"/>
      <c r="F8550" s="309"/>
      <c r="G8550" s="309"/>
    </row>
    <row r="8551" spans="1:7" s="310" customFormat="1" x14ac:dyDescent="0.2">
      <c r="A8551" s="303"/>
      <c r="B8551" s="1"/>
      <c r="C8551" s="304"/>
      <c r="D8551" s="1"/>
      <c r="E8551" s="305"/>
      <c r="F8551" s="309"/>
      <c r="G8551" s="309"/>
    </row>
    <row r="8552" spans="1:7" s="310" customFormat="1" x14ac:dyDescent="0.2">
      <c r="A8552" s="303"/>
      <c r="B8552" s="1"/>
      <c r="C8552" s="304"/>
      <c r="D8552" s="1"/>
      <c r="E8552" s="305"/>
      <c r="F8552" s="309"/>
      <c r="G8552" s="309"/>
    </row>
    <row r="8553" spans="1:7" s="310" customFormat="1" x14ac:dyDescent="0.2">
      <c r="A8553" s="303"/>
      <c r="B8553" s="1"/>
      <c r="C8553" s="304"/>
      <c r="D8553" s="1"/>
      <c r="E8553" s="305"/>
      <c r="F8553" s="309"/>
      <c r="G8553" s="309"/>
    </row>
    <row r="8554" spans="1:7" s="310" customFormat="1" x14ac:dyDescent="0.2">
      <c r="A8554" s="303"/>
      <c r="B8554" s="1"/>
      <c r="C8554" s="304"/>
      <c r="D8554" s="1"/>
      <c r="E8554" s="305"/>
      <c r="F8554" s="309"/>
      <c r="G8554" s="309"/>
    </row>
    <row r="8555" spans="1:7" x14ac:dyDescent="0.2">
      <c r="B8555" s="1"/>
      <c r="C8555" s="304"/>
      <c r="D8555" s="1"/>
    </row>
    <row r="8556" spans="1:7" x14ac:dyDescent="0.2">
      <c r="B8556" s="1"/>
      <c r="C8556" s="304"/>
      <c r="D8556" s="1"/>
    </row>
    <row r="8557" spans="1:7" x14ac:dyDescent="0.2">
      <c r="B8557" s="1"/>
      <c r="C8557" s="304"/>
      <c r="D8557" s="1"/>
    </row>
    <row r="8558" spans="1:7" x14ac:dyDescent="0.2">
      <c r="B8558" s="1"/>
      <c r="C8558" s="304"/>
      <c r="D8558" s="1"/>
    </row>
    <row r="8559" spans="1:7" x14ac:dyDescent="0.2">
      <c r="B8559" s="1"/>
      <c r="C8559" s="304"/>
      <c r="D8559" s="1"/>
    </row>
    <row r="8560" spans="1:7" x14ac:dyDescent="0.2">
      <c r="B8560" s="1"/>
      <c r="C8560" s="304"/>
      <c r="D8560" s="1"/>
    </row>
    <row r="8561" spans="2:4" x14ac:dyDescent="0.2">
      <c r="B8561" s="1"/>
      <c r="C8561" s="304"/>
      <c r="D8561" s="1"/>
    </row>
    <row r="8562" spans="2:4" x14ac:dyDescent="0.2">
      <c r="B8562" s="1"/>
      <c r="C8562" s="304"/>
      <c r="D8562" s="1"/>
    </row>
    <row r="8563" spans="2:4" x14ac:dyDescent="0.2">
      <c r="B8563" s="1"/>
      <c r="C8563" s="304"/>
      <c r="D8563" s="1"/>
    </row>
    <row r="8564" spans="2:4" x14ac:dyDescent="0.2">
      <c r="B8564" s="1"/>
      <c r="C8564" s="304"/>
      <c r="D8564" s="1"/>
    </row>
    <row r="8565" spans="2:4" x14ac:dyDescent="0.2">
      <c r="B8565" s="1"/>
      <c r="C8565" s="304"/>
      <c r="D8565" s="1"/>
    </row>
    <row r="8566" spans="2:4" x14ac:dyDescent="0.2">
      <c r="B8566" s="1"/>
      <c r="C8566" s="304"/>
      <c r="D8566" s="1"/>
    </row>
    <row r="8567" spans="2:4" x14ac:dyDescent="0.2">
      <c r="B8567" s="1"/>
      <c r="C8567" s="304"/>
      <c r="D8567" s="1"/>
    </row>
    <row r="8568" spans="2:4" x14ac:dyDescent="0.2">
      <c r="B8568" s="1"/>
      <c r="C8568" s="304"/>
      <c r="D8568" s="1"/>
    </row>
    <row r="8569" spans="2:4" x14ac:dyDescent="0.2">
      <c r="B8569" s="1"/>
      <c r="C8569" s="304"/>
      <c r="D8569" s="1"/>
    </row>
    <row r="8570" spans="2:4" x14ac:dyDescent="0.2">
      <c r="B8570" s="1"/>
      <c r="C8570" s="304"/>
      <c r="D8570" s="1"/>
    </row>
    <row r="8571" spans="2:4" x14ac:dyDescent="0.2">
      <c r="B8571" s="1"/>
      <c r="C8571" s="304"/>
      <c r="D8571" s="1"/>
    </row>
    <row r="8572" spans="2:4" x14ac:dyDescent="0.2">
      <c r="B8572" s="1"/>
      <c r="C8572" s="304"/>
      <c r="D8572" s="1"/>
    </row>
    <row r="8573" spans="2:4" x14ac:dyDescent="0.2">
      <c r="B8573" s="1"/>
      <c r="C8573" s="304"/>
      <c r="D8573" s="1"/>
    </row>
    <row r="8574" spans="2:4" x14ac:dyDescent="0.2">
      <c r="B8574" s="1"/>
      <c r="C8574" s="304"/>
      <c r="D8574" s="1"/>
    </row>
    <row r="8575" spans="2:4" x14ac:dyDescent="0.2">
      <c r="B8575" s="1"/>
      <c r="C8575" s="304"/>
      <c r="D8575" s="1"/>
    </row>
    <row r="8576" spans="2:4" x14ac:dyDescent="0.2">
      <c r="B8576" s="1"/>
      <c r="C8576" s="304"/>
      <c r="D8576" s="1"/>
    </row>
    <row r="8577" spans="2:4" x14ac:dyDescent="0.2">
      <c r="B8577" s="1"/>
      <c r="C8577" s="304"/>
      <c r="D8577" s="1"/>
    </row>
    <row r="8578" spans="2:4" x14ac:dyDescent="0.2">
      <c r="B8578" s="1"/>
      <c r="C8578" s="304"/>
      <c r="D8578" s="1"/>
    </row>
    <row r="8579" spans="2:4" x14ac:dyDescent="0.2">
      <c r="B8579" s="1"/>
      <c r="C8579" s="304"/>
      <c r="D8579" s="1"/>
    </row>
    <row r="8580" spans="2:4" x14ac:dyDescent="0.2">
      <c r="B8580" s="1"/>
      <c r="C8580" s="304"/>
      <c r="D8580" s="1"/>
    </row>
    <row r="8581" spans="2:4" x14ac:dyDescent="0.2">
      <c r="B8581" s="1"/>
      <c r="C8581" s="304"/>
      <c r="D8581" s="1"/>
    </row>
    <row r="8582" spans="2:4" x14ac:dyDescent="0.2">
      <c r="B8582" s="1"/>
      <c r="C8582" s="304"/>
      <c r="D8582" s="1"/>
    </row>
    <row r="8583" spans="2:4" x14ac:dyDescent="0.2">
      <c r="B8583" s="1"/>
      <c r="C8583" s="304"/>
      <c r="D8583" s="1"/>
    </row>
    <row r="8584" spans="2:4" x14ac:dyDescent="0.2">
      <c r="B8584" s="1"/>
      <c r="C8584" s="304"/>
      <c r="D8584" s="1"/>
    </row>
    <row r="8585" spans="2:4" x14ac:dyDescent="0.2">
      <c r="B8585" s="1"/>
      <c r="C8585" s="304"/>
      <c r="D8585" s="1"/>
    </row>
    <row r="8586" spans="2:4" x14ac:dyDescent="0.2">
      <c r="B8586" s="1"/>
      <c r="C8586" s="304"/>
      <c r="D8586" s="1"/>
    </row>
    <row r="8587" spans="2:4" x14ac:dyDescent="0.2">
      <c r="B8587" s="1"/>
      <c r="C8587" s="304"/>
      <c r="D8587" s="1"/>
    </row>
    <row r="8588" spans="2:4" x14ac:dyDescent="0.2">
      <c r="B8588" s="1"/>
      <c r="C8588" s="304"/>
      <c r="D8588" s="1"/>
    </row>
    <row r="8589" spans="2:4" x14ac:dyDescent="0.2">
      <c r="B8589" s="1"/>
      <c r="C8589" s="304"/>
      <c r="D8589" s="1"/>
    </row>
    <row r="8590" spans="2:4" x14ac:dyDescent="0.2">
      <c r="B8590" s="1"/>
      <c r="C8590" s="304"/>
      <c r="D8590" s="1"/>
    </row>
    <row r="8591" spans="2:4" x14ac:dyDescent="0.2">
      <c r="B8591" s="1"/>
      <c r="C8591" s="304"/>
      <c r="D8591" s="1"/>
    </row>
    <row r="8592" spans="2:4" x14ac:dyDescent="0.2">
      <c r="B8592" s="1"/>
      <c r="C8592" s="304"/>
      <c r="D8592" s="1"/>
    </row>
    <row r="8593" spans="2:4" x14ac:dyDescent="0.2">
      <c r="B8593" s="1"/>
      <c r="C8593" s="304"/>
      <c r="D8593" s="1"/>
    </row>
    <row r="8594" spans="2:4" x14ac:dyDescent="0.2">
      <c r="B8594" s="1"/>
      <c r="C8594" s="304"/>
      <c r="D8594" s="1"/>
    </row>
    <row r="8595" spans="2:4" x14ac:dyDescent="0.2">
      <c r="B8595" s="1"/>
      <c r="C8595" s="304"/>
      <c r="D8595" s="1"/>
    </row>
    <row r="8596" spans="2:4" x14ac:dyDescent="0.2">
      <c r="B8596" s="1"/>
      <c r="C8596" s="304"/>
      <c r="D8596" s="1"/>
    </row>
    <row r="8597" spans="2:4" x14ac:dyDescent="0.2">
      <c r="B8597" s="1"/>
      <c r="C8597" s="304"/>
      <c r="D8597" s="1"/>
    </row>
    <row r="8598" spans="2:4" x14ac:dyDescent="0.2">
      <c r="B8598" s="1"/>
      <c r="C8598" s="304"/>
      <c r="D8598" s="1"/>
    </row>
    <row r="8599" spans="2:4" x14ac:dyDescent="0.2">
      <c r="B8599" s="1"/>
      <c r="C8599" s="304"/>
      <c r="D8599" s="1"/>
    </row>
    <row r="8600" spans="2:4" x14ac:dyDescent="0.2">
      <c r="B8600" s="1"/>
      <c r="C8600" s="304"/>
      <c r="D8600" s="1"/>
    </row>
    <row r="8601" spans="2:4" x14ac:dyDescent="0.2">
      <c r="B8601" s="1"/>
      <c r="C8601" s="304"/>
      <c r="D8601" s="1"/>
    </row>
    <row r="8602" spans="2:4" x14ac:dyDescent="0.2">
      <c r="B8602" s="1"/>
      <c r="C8602" s="304"/>
      <c r="D8602" s="1"/>
    </row>
    <row r="8603" spans="2:4" x14ac:dyDescent="0.2">
      <c r="B8603" s="1"/>
      <c r="C8603" s="304"/>
      <c r="D8603" s="1"/>
    </row>
    <row r="8604" spans="2:4" x14ac:dyDescent="0.2">
      <c r="B8604" s="1"/>
      <c r="C8604" s="304"/>
      <c r="D8604" s="1"/>
    </row>
    <row r="8605" spans="2:4" x14ac:dyDescent="0.2">
      <c r="B8605" s="1"/>
      <c r="C8605" s="304"/>
      <c r="D8605" s="1"/>
    </row>
    <row r="8606" spans="2:4" x14ac:dyDescent="0.2">
      <c r="B8606" s="1"/>
      <c r="C8606" s="304"/>
      <c r="D8606" s="1"/>
    </row>
    <row r="8607" spans="2:4" x14ac:dyDescent="0.2">
      <c r="B8607" s="1"/>
      <c r="C8607" s="304"/>
      <c r="D8607" s="1"/>
    </row>
    <row r="8608" spans="2:4" x14ac:dyDescent="0.2">
      <c r="B8608" s="1"/>
      <c r="C8608" s="304"/>
      <c r="D8608" s="1"/>
    </row>
    <row r="8609" spans="2:4" x14ac:dyDescent="0.2">
      <c r="B8609" s="1"/>
      <c r="C8609" s="304"/>
      <c r="D8609" s="1"/>
    </row>
    <row r="8610" spans="2:4" x14ac:dyDescent="0.2">
      <c r="B8610" s="1"/>
      <c r="C8610" s="304"/>
      <c r="D8610" s="1"/>
    </row>
    <row r="8611" spans="2:4" x14ac:dyDescent="0.2">
      <c r="B8611" s="1"/>
      <c r="C8611" s="304"/>
      <c r="D8611" s="1"/>
    </row>
    <row r="8612" spans="2:4" x14ac:dyDescent="0.2">
      <c r="B8612" s="1"/>
      <c r="C8612" s="304"/>
      <c r="D8612" s="1"/>
    </row>
    <row r="8613" spans="2:4" x14ac:dyDescent="0.2">
      <c r="B8613" s="1"/>
      <c r="C8613" s="304"/>
      <c r="D8613" s="1"/>
    </row>
    <row r="8614" spans="2:4" x14ac:dyDescent="0.2">
      <c r="B8614" s="1"/>
      <c r="C8614" s="304"/>
      <c r="D8614" s="1"/>
    </row>
    <row r="8615" spans="2:4" x14ac:dyDescent="0.2">
      <c r="B8615" s="1"/>
      <c r="C8615" s="304"/>
      <c r="D8615" s="1"/>
    </row>
    <row r="8616" spans="2:4" x14ac:dyDescent="0.2">
      <c r="B8616" s="1"/>
      <c r="C8616" s="304"/>
      <c r="D8616" s="1"/>
    </row>
    <row r="8617" spans="2:4" x14ac:dyDescent="0.2">
      <c r="B8617" s="1"/>
      <c r="C8617" s="304"/>
      <c r="D8617" s="1"/>
    </row>
    <row r="8618" spans="2:4" x14ac:dyDescent="0.2">
      <c r="B8618" s="1"/>
      <c r="C8618" s="304"/>
      <c r="D8618" s="1"/>
    </row>
    <row r="8619" spans="2:4" x14ac:dyDescent="0.2">
      <c r="B8619" s="1"/>
      <c r="C8619" s="304"/>
      <c r="D8619" s="1"/>
    </row>
    <row r="8620" spans="2:4" x14ac:dyDescent="0.2">
      <c r="B8620" s="1"/>
      <c r="C8620" s="304"/>
      <c r="D8620" s="1"/>
    </row>
    <row r="8621" spans="2:4" x14ac:dyDescent="0.2">
      <c r="B8621" s="1"/>
      <c r="C8621" s="304"/>
      <c r="D8621" s="1"/>
    </row>
    <row r="8622" spans="2:4" x14ac:dyDescent="0.2">
      <c r="B8622" s="1"/>
      <c r="C8622" s="304"/>
      <c r="D8622" s="1"/>
    </row>
    <row r="8623" spans="2:4" x14ac:dyDescent="0.2">
      <c r="B8623" s="1"/>
      <c r="C8623" s="304"/>
      <c r="D8623" s="1"/>
    </row>
    <row r="8624" spans="2:4" x14ac:dyDescent="0.2">
      <c r="B8624" s="1"/>
      <c r="C8624" s="304"/>
      <c r="D8624" s="1"/>
    </row>
    <row r="8625" spans="2:4" x14ac:dyDescent="0.2">
      <c r="B8625" s="1"/>
      <c r="C8625" s="304"/>
      <c r="D8625" s="1"/>
    </row>
    <row r="8626" spans="2:4" x14ac:dyDescent="0.2">
      <c r="B8626" s="1"/>
      <c r="C8626" s="304"/>
      <c r="D8626" s="1"/>
    </row>
    <row r="8627" spans="2:4" x14ac:dyDescent="0.2">
      <c r="B8627" s="1"/>
      <c r="C8627" s="304"/>
      <c r="D8627" s="1"/>
    </row>
    <row r="8628" spans="2:4" x14ac:dyDescent="0.2">
      <c r="B8628" s="1"/>
      <c r="C8628" s="304"/>
      <c r="D8628" s="1"/>
    </row>
    <row r="8629" spans="2:4" x14ac:dyDescent="0.2">
      <c r="B8629" s="1"/>
      <c r="C8629" s="304"/>
      <c r="D8629" s="1"/>
    </row>
    <row r="8630" spans="2:4" x14ac:dyDescent="0.2">
      <c r="B8630" s="1"/>
      <c r="C8630" s="304"/>
      <c r="D8630" s="1"/>
    </row>
    <row r="8631" spans="2:4" x14ac:dyDescent="0.2">
      <c r="B8631" s="1"/>
      <c r="C8631" s="304"/>
      <c r="D8631" s="1"/>
    </row>
    <row r="8632" spans="2:4" x14ac:dyDescent="0.2">
      <c r="B8632" s="1"/>
      <c r="C8632" s="304"/>
      <c r="D8632" s="1"/>
    </row>
    <row r="8633" spans="2:4" x14ac:dyDescent="0.2">
      <c r="B8633" s="1"/>
      <c r="C8633" s="304"/>
      <c r="D8633" s="1"/>
    </row>
    <row r="8634" spans="2:4" x14ac:dyDescent="0.2">
      <c r="B8634" s="1"/>
      <c r="C8634" s="304"/>
      <c r="D8634" s="1"/>
    </row>
    <row r="8635" spans="2:4" x14ac:dyDescent="0.2">
      <c r="B8635" s="1"/>
      <c r="C8635" s="304"/>
      <c r="D8635" s="1"/>
    </row>
    <row r="8636" spans="2:4" x14ac:dyDescent="0.2">
      <c r="B8636" s="1"/>
      <c r="C8636" s="304"/>
      <c r="D8636" s="1"/>
    </row>
    <row r="8637" spans="2:4" x14ac:dyDescent="0.2">
      <c r="B8637" s="1"/>
      <c r="C8637" s="304"/>
      <c r="D8637" s="1"/>
    </row>
    <row r="8638" spans="2:4" x14ac:dyDescent="0.2">
      <c r="B8638" s="1"/>
      <c r="C8638" s="304"/>
      <c r="D8638" s="1"/>
    </row>
    <row r="8639" spans="2:4" x14ac:dyDescent="0.2">
      <c r="B8639" s="1"/>
      <c r="C8639" s="304"/>
      <c r="D8639" s="1"/>
    </row>
    <row r="8640" spans="2:4" x14ac:dyDescent="0.2">
      <c r="B8640" s="1"/>
      <c r="C8640" s="304"/>
      <c r="D8640" s="1"/>
    </row>
    <row r="8641" spans="2:4" x14ac:dyDescent="0.2">
      <c r="B8641" s="1"/>
      <c r="C8641" s="304"/>
      <c r="D8641" s="1"/>
    </row>
    <row r="8642" spans="2:4" x14ac:dyDescent="0.2">
      <c r="B8642" s="1"/>
      <c r="C8642" s="304"/>
      <c r="D8642" s="1"/>
    </row>
    <row r="8643" spans="2:4" x14ac:dyDescent="0.2">
      <c r="B8643" s="1"/>
      <c r="C8643" s="304"/>
      <c r="D8643" s="1"/>
    </row>
    <row r="8644" spans="2:4" x14ac:dyDescent="0.2">
      <c r="B8644" s="1"/>
      <c r="C8644" s="304"/>
      <c r="D8644" s="1"/>
    </row>
    <row r="8645" spans="2:4" x14ac:dyDescent="0.2">
      <c r="B8645" s="1"/>
      <c r="C8645" s="304"/>
      <c r="D8645" s="1"/>
    </row>
    <row r="8646" spans="2:4" x14ac:dyDescent="0.2">
      <c r="B8646" s="1"/>
      <c r="C8646" s="304"/>
      <c r="D8646" s="1"/>
    </row>
    <row r="8647" spans="2:4" x14ac:dyDescent="0.2">
      <c r="B8647" s="1"/>
      <c r="C8647" s="304"/>
      <c r="D8647" s="1"/>
    </row>
    <row r="8648" spans="2:4" x14ac:dyDescent="0.2">
      <c r="B8648" s="1"/>
      <c r="C8648" s="304"/>
      <c r="D8648" s="1"/>
    </row>
    <row r="8649" spans="2:4" x14ac:dyDescent="0.2">
      <c r="B8649" s="1"/>
      <c r="C8649" s="304"/>
      <c r="D8649" s="1"/>
    </row>
    <row r="8650" spans="2:4" x14ac:dyDescent="0.2">
      <c r="B8650" s="1"/>
      <c r="C8650" s="304"/>
      <c r="D8650" s="1"/>
    </row>
    <row r="8651" spans="2:4" x14ac:dyDescent="0.2">
      <c r="B8651" s="1"/>
      <c r="C8651" s="304"/>
      <c r="D8651" s="1"/>
    </row>
    <row r="8652" spans="2:4" x14ac:dyDescent="0.2">
      <c r="B8652" s="1"/>
      <c r="C8652" s="304"/>
      <c r="D8652" s="1"/>
    </row>
    <row r="8653" spans="2:4" x14ac:dyDescent="0.2">
      <c r="B8653" s="1"/>
      <c r="C8653" s="304"/>
      <c r="D8653" s="1"/>
    </row>
    <row r="8654" spans="2:4" x14ac:dyDescent="0.2">
      <c r="B8654" s="1"/>
      <c r="C8654" s="304"/>
      <c r="D8654" s="1"/>
    </row>
    <row r="8655" spans="2:4" x14ac:dyDescent="0.2">
      <c r="B8655" s="1"/>
      <c r="C8655" s="304"/>
      <c r="D8655" s="1"/>
    </row>
    <row r="8656" spans="2:4" x14ac:dyDescent="0.2">
      <c r="B8656" s="1"/>
      <c r="C8656" s="304"/>
      <c r="D8656" s="1"/>
    </row>
    <row r="8657" spans="2:4" x14ac:dyDescent="0.2">
      <c r="B8657" s="1"/>
      <c r="C8657" s="304"/>
      <c r="D8657" s="1"/>
    </row>
    <row r="8658" spans="2:4" x14ac:dyDescent="0.2">
      <c r="B8658" s="1"/>
      <c r="C8658" s="304"/>
      <c r="D8658" s="1"/>
    </row>
    <row r="8659" spans="2:4" x14ac:dyDescent="0.2">
      <c r="B8659" s="1"/>
      <c r="C8659" s="304"/>
      <c r="D8659" s="1"/>
    </row>
    <row r="8660" spans="2:4" x14ac:dyDescent="0.2">
      <c r="B8660" s="1"/>
      <c r="C8660" s="304"/>
      <c r="D8660" s="1"/>
    </row>
    <row r="8661" spans="2:4" x14ac:dyDescent="0.2">
      <c r="B8661" s="1"/>
      <c r="C8661" s="304"/>
      <c r="D8661" s="1"/>
    </row>
    <row r="8662" spans="2:4" x14ac:dyDescent="0.2">
      <c r="B8662" s="1"/>
      <c r="C8662" s="304"/>
      <c r="D8662" s="1"/>
    </row>
    <row r="8663" spans="2:4" x14ac:dyDescent="0.2">
      <c r="B8663" s="1"/>
      <c r="C8663" s="304"/>
      <c r="D8663" s="1"/>
    </row>
    <row r="8664" spans="2:4" x14ac:dyDescent="0.2">
      <c r="B8664" s="1"/>
      <c r="C8664" s="304"/>
      <c r="D8664" s="1"/>
    </row>
    <row r="8665" spans="2:4" x14ac:dyDescent="0.2">
      <c r="B8665" s="1"/>
      <c r="C8665" s="304"/>
      <c r="D8665" s="1"/>
    </row>
    <row r="8666" spans="2:4" x14ac:dyDescent="0.2">
      <c r="B8666" s="1"/>
      <c r="C8666" s="304"/>
      <c r="D8666" s="1"/>
    </row>
    <row r="8667" spans="2:4" x14ac:dyDescent="0.2">
      <c r="B8667" s="1"/>
      <c r="C8667" s="304"/>
      <c r="D8667" s="1"/>
    </row>
    <row r="8668" spans="2:4" x14ac:dyDescent="0.2">
      <c r="B8668" s="1"/>
      <c r="C8668" s="304"/>
      <c r="D8668" s="1"/>
    </row>
    <row r="8669" spans="2:4" x14ac:dyDescent="0.2">
      <c r="B8669" s="1"/>
      <c r="C8669" s="304"/>
      <c r="D8669" s="1"/>
    </row>
    <row r="8670" spans="2:4" x14ac:dyDescent="0.2">
      <c r="B8670" s="1"/>
      <c r="C8670" s="304"/>
      <c r="D8670" s="1"/>
    </row>
    <row r="8671" spans="2:4" x14ac:dyDescent="0.2">
      <c r="B8671" s="1"/>
      <c r="C8671" s="304"/>
      <c r="D8671" s="1"/>
    </row>
    <row r="8672" spans="2:4" x14ac:dyDescent="0.2">
      <c r="B8672" s="1"/>
      <c r="C8672" s="304"/>
      <c r="D8672" s="1"/>
    </row>
    <row r="8673" spans="2:4" x14ac:dyDescent="0.2">
      <c r="B8673" s="1"/>
      <c r="C8673" s="304"/>
      <c r="D8673" s="1"/>
    </row>
    <row r="8674" spans="2:4" x14ac:dyDescent="0.2">
      <c r="B8674" s="1"/>
      <c r="C8674" s="304"/>
      <c r="D8674" s="1"/>
    </row>
    <row r="8675" spans="2:4" x14ac:dyDescent="0.2">
      <c r="B8675" s="1"/>
      <c r="C8675" s="304"/>
      <c r="D8675" s="1"/>
    </row>
    <row r="8676" spans="2:4" x14ac:dyDescent="0.2">
      <c r="B8676" s="1"/>
      <c r="C8676" s="304"/>
      <c r="D8676" s="1"/>
    </row>
    <row r="8677" spans="2:4" x14ac:dyDescent="0.2">
      <c r="B8677" s="1"/>
      <c r="C8677" s="304"/>
      <c r="D8677" s="1"/>
    </row>
    <row r="8678" spans="2:4" x14ac:dyDescent="0.2">
      <c r="B8678" s="1"/>
      <c r="C8678" s="304"/>
      <c r="D8678" s="1"/>
    </row>
    <row r="8679" spans="2:4" x14ac:dyDescent="0.2">
      <c r="B8679" s="1"/>
      <c r="C8679" s="304"/>
      <c r="D8679" s="1"/>
    </row>
    <row r="8680" spans="2:4" x14ac:dyDescent="0.2">
      <c r="B8680" s="1"/>
      <c r="C8680" s="304"/>
      <c r="D8680" s="1"/>
    </row>
    <row r="8681" spans="2:4" x14ac:dyDescent="0.2">
      <c r="B8681" s="1"/>
      <c r="C8681" s="304"/>
      <c r="D8681" s="1"/>
    </row>
    <row r="8682" spans="2:4" x14ac:dyDescent="0.2">
      <c r="B8682" s="1"/>
      <c r="C8682" s="304"/>
      <c r="D8682" s="1"/>
    </row>
    <row r="8683" spans="2:4" x14ac:dyDescent="0.2">
      <c r="B8683" s="1"/>
      <c r="C8683" s="304"/>
      <c r="D8683" s="1"/>
    </row>
    <row r="8684" spans="2:4" x14ac:dyDescent="0.2">
      <c r="B8684" s="1"/>
      <c r="C8684" s="304"/>
      <c r="D8684" s="1"/>
    </row>
    <row r="8685" spans="2:4" x14ac:dyDescent="0.2">
      <c r="B8685" s="1"/>
      <c r="C8685" s="304"/>
      <c r="D8685" s="1"/>
    </row>
    <row r="8686" spans="2:4" x14ac:dyDescent="0.2">
      <c r="B8686" s="1"/>
      <c r="C8686" s="304"/>
      <c r="D8686" s="1"/>
    </row>
    <row r="8687" spans="2:4" x14ac:dyDescent="0.2">
      <c r="B8687" s="1"/>
      <c r="C8687" s="304"/>
      <c r="D8687" s="1"/>
    </row>
    <row r="8688" spans="2:4" x14ac:dyDescent="0.2">
      <c r="B8688" s="1"/>
      <c r="C8688" s="304"/>
      <c r="D8688" s="1"/>
    </row>
    <row r="8689" spans="2:4" x14ac:dyDescent="0.2">
      <c r="B8689" s="1"/>
      <c r="C8689" s="304"/>
      <c r="D8689" s="1"/>
    </row>
    <row r="8690" spans="2:4" x14ac:dyDescent="0.2">
      <c r="B8690" s="1"/>
      <c r="C8690" s="304"/>
      <c r="D8690" s="1"/>
    </row>
    <row r="8691" spans="2:4" x14ac:dyDescent="0.2">
      <c r="B8691" s="1"/>
      <c r="C8691" s="304"/>
      <c r="D8691" s="1"/>
    </row>
    <row r="8692" spans="2:4" x14ac:dyDescent="0.2">
      <c r="B8692" s="1"/>
      <c r="C8692" s="304"/>
      <c r="D8692" s="1"/>
    </row>
    <row r="8693" spans="2:4" x14ac:dyDescent="0.2">
      <c r="B8693" s="1"/>
      <c r="C8693" s="304"/>
      <c r="D8693" s="1"/>
    </row>
    <row r="8694" spans="2:4" x14ac:dyDescent="0.2">
      <c r="B8694" s="1"/>
      <c r="C8694" s="304"/>
      <c r="D8694" s="1"/>
    </row>
    <row r="8695" spans="2:4" x14ac:dyDescent="0.2">
      <c r="B8695" s="1"/>
      <c r="C8695" s="304"/>
      <c r="D8695" s="1"/>
    </row>
    <row r="8696" spans="2:4" x14ac:dyDescent="0.2">
      <c r="B8696" s="1"/>
      <c r="C8696" s="304"/>
      <c r="D8696" s="1"/>
    </row>
    <row r="8697" spans="2:4" x14ac:dyDescent="0.2">
      <c r="B8697" s="1"/>
      <c r="C8697" s="304"/>
      <c r="D8697" s="1"/>
    </row>
    <row r="8698" spans="2:4" x14ac:dyDescent="0.2">
      <c r="B8698" s="1"/>
      <c r="C8698" s="304"/>
      <c r="D8698" s="1"/>
    </row>
    <row r="8699" spans="2:4" x14ac:dyDescent="0.2">
      <c r="B8699" s="1"/>
      <c r="C8699" s="304"/>
      <c r="D8699" s="1"/>
    </row>
    <row r="8700" spans="2:4" x14ac:dyDescent="0.2">
      <c r="B8700" s="1"/>
      <c r="C8700" s="304"/>
      <c r="D8700" s="1"/>
    </row>
    <row r="8701" spans="2:4" x14ac:dyDescent="0.2">
      <c r="B8701" s="1"/>
      <c r="C8701" s="304"/>
      <c r="D8701" s="1"/>
    </row>
    <row r="8702" spans="2:4" x14ac:dyDescent="0.2">
      <c r="B8702" s="1"/>
      <c r="C8702" s="304"/>
      <c r="D8702" s="1"/>
    </row>
    <row r="8703" spans="2:4" x14ac:dyDescent="0.2">
      <c r="B8703" s="1"/>
      <c r="C8703" s="304"/>
      <c r="D8703" s="1"/>
    </row>
    <row r="8704" spans="2:4" x14ac:dyDescent="0.2">
      <c r="B8704" s="1"/>
      <c r="C8704" s="304"/>
      <c r="D8704" s="1"/>
    </row>
    <row r="8705" spans="2:4" x14ac:dyDescent="0.2">
      <c r="B8705" s="1"/>
      <c r="C8705" s="304"/>
      <c r="D8705" s="1"/>
    </row>
    <row r="8706" spans="2:4" x14ac:dyDescent="0.2">
      <c r="B8706" s="1"/>
      <c r="C8706" s="304"/>
      <c r="D8706" s="1"/>
    </row>
    <row r="8707" spans="2:4" x14ac:dyDescent="0.2">
      <c r="B8707" s="1"/>
      <c r="C8707" s="304"/>
      <c r="D8707" s="1"/>
    </row>
    <row r="8708" spans="2:4" x14ac:dyDescent="0.2">
      <c r="B8708" s="1"/>
      <c r="C8708" s="304"/>
      <c r="D8708" s="1"/>
    </row>
    <row r="8709" spans="2:4" x14ac:dyDescent="0.2">
      <c r="B8709" s="1"/>
      <c r="C8709" s="304"/>
      <c r="D8709" s="1"/>
    </row>
    <row r="8710" spans="2:4" x14ac:dyDescent="0.2">
      <c r="B8710" s="1"/>
      <c r="C8710" s="304"/>
      <c r="D8710" s="1"/>
    </row>
    <row r="8711" spans="2:4" x14ac:dyDescent="0.2">
      <c r="B8711" s="1"/>
      <c r="C8711" s="304"/>
      <c r="D8711" s="1"/>
    </row>
    <row r="8712" spans="2:4" x14ac:dyDescent="0.2">
      <c r="B8712" s="1"/>
      <c r="C8712" s="304"/>
      <c r="D8712" s="1"/>
    </row>
    <row r="8713" spans="2:4" x14ac:dyDescent="0.2">
      <c r="B8713" s="1"/>
      <c r="C8713" s="304"/>
      <c r="D8713" s="1"/>
    </row>
    <row r="8714" spans="2:4" x14ac:dyDescent="0.2">
      <c r="B8714" s="1"/>
      <c r="C8714" s="304"/>
      <c r="D8714" s="1"/>
    </row>
    <row r="8715" spans="2:4" x14ac:dyDescent="0.2">
      <c r="B8715" s="1"/>
      <c r="C8715" s="304"/>
      <c r="D8715" s="1"/>
    </row>
    <row r="8716" spans="2:4" x14ac:dyDescent="0.2">
      <c r="B8716" s="1"/>
      <c r="C8716" s="304"/>
      <c r="D8716" s="1"/>
    </row>
    <row r="8717" spans="2:4" x14ac:dyDescent="0.2">
      <c r="B8717" s="1"/>
      <c r="C8717" s="304"/>
      <c r="D8717" s="1"/>
    </row>
    <row r="8718" spans="2:4" x14ac:dyDescent="0.2">
      <c r="B8718" s="1"/>
      <c r="C8718" s="304"/>
      <c r="D8718" s="1"/>
    </row>
    <row r="8719" spans="2:4" x14ac:dyDescent="0.2">
      <c r="B8719" s="1"/>
      <c r="C8719" s="304"/>
      <c r="D8719" s="1"/>
    </row>
    <row r="8720" spans="2:4" x14ac:dyDescent="0.2">
      <c r="B8720" s="1"/>
      <c r="C8720" s="304"/>
      <c r="D8720" s="1"/>
    </row>
    <row r="8721" spans="2:4" x14ac:dyDescent="0.2">
      <c r="B8721" s="1"/>
      <c r="C8721" s="304"/>
      <c r="D8721" s="1"/>
    </row>
    <row r="8722" spans="2:4" x14ac:dyDescent="0.2">
      <c r="B8722" s="1"/>
      <c r="C8722" s="304"/>
      <c r="D8722" s="1"/>
    </row>
    <row r="8723" spans="2:4" x14ac:dyDescent="0.2">
      <c r="B8723" s="1"/>
      <c r="C8723" s="304"/>
      <c r="D8723" s="1"/>
    </row>
    <row r="8724" spans="2:4" x14ac:dyDescent="0.2">
      <c r="B8724" s="1"/>
      <c r="C8724" s="304"/>
      <c r="D8724" s="1"/>
    </row>
    <row r="8725" spans="2:4" x14ac:dyDescent="0.2">
      <c r="B8725" s="1"/>
      <c r="C8725" s="304"/>
      <c r="D8725" s="1"/>
    </row>
    <row r="8726" spans="2:4" x14ac:dyDescent="0.2">
      <c r="B8726" s="1"/>
      <c r="C8726" s="304"/>
      <c r="D8726" s="1"/>
    </row>
    <row r="8727" spans="2:4" x14ac:dyDescent="0.2">
      <c r="B8727" s="1"/>
      <c r="C8727" s="304"/>
      <c r="D8727" s="1"/>
    </row>
    <row r="8728" spans="2:4" x14ac:dyDescent="0.2">
      <c r="B8728" s="1"/>
      <c r="C8728" s="304"/>
      <c r="D8728" s="1"/>
    </row>
    <row r="8729" spans="2:4" x14ac:dyDescent="0.2">
      <c r="B8729" s="1"/>
      <c r="C8729" s="304"/>
      <c r="D8729" s="1"/>
    </row>
    <row r="8730" spans="2:4" x14ac:dyDescent="0.2">
      <c r="B8730" s="1"/>
      <c r="C8730" s="304"/>
      <c r="D8730" s="1"/>
    </row>
    <row r="8731" spans="2:4" x14ac:dyDescent="0.2">
      <c r="B8731" s="1"/>
      <c r="C8731" s="304"/>
      <c r="D8731" s="1"/>
    </row>
    <row r="8732" spans="2:4" x14ac:dyDescent="0.2">
      <c r="B8732" s="1"/>
      <c r="C8732" s="304"/>
      <c r="D8732" s="1"/>
    </row>
    <row r="8733" spans="2:4" x14ac:dyDescent="0.2">
      <c r="B8733" s="1"/>
      <c r="C8733" s="304"/>
      <c r="D8733" s="1"/>
    </row>
    <row r="8734" spans="2:4" x14ac:dyDescent="0.2">
      <c r="B8734" s="1"/>
      <c r="C8734" s="304"/>
      <c r="D8734" s="1"/>
    </row>
    <row r="8735" spans="2:4" x14ac:dyDescent="0.2">
      <c r="B8735" s="1"/>
      <c r="C8735" s="304"/>
      <c r="D8735" s="1"/>
    </row>
    <row r="8736" spans="2:4" x14ac:dyDescent="0.2">
      <c r="B8736" s="1"/>
      <c r="C8736" s="304"/>
      <c r="D8736" s="1"/>
    </row>
    <row r="8737" spans="2:7" x14ac:dyDescent="0.2">
      <c r="B8737" s="1"/>
      <c r="C8737" s="304"/>
      <c r="D8737" s="1"/>
    </row>
    <row r="8738" spans="2:7" x14ac:dyDescent="0.2">
      <c r="B8738" s="1"/>
      <c r="C8738" s="304"/>
      <c r="D8738" s="1"/>
    </row>
    <row r="8739" spans="2:7" x14ac:dyDescent="0.2">
      <c r="B8739" s="1"/>
      <c r="C8739" s="304"/>
      <c r="D8739" s="1"/>
    </row>
    <row r="8740" spans="2:7" x14ac:dyDescent="0.2">
      <c r="B8740" s="1"/>
      <c r="C8740" s="304"/>
      <c r="D8740" s="1"/>
    </row>
    <row r="8741" spans="2:7" x14ac:dyDescent="0.2">
      <c r="B8741" s="1"/>
      <c r="C8741" s="304"/>
      <c r="D8741" s="1"/>
    </row>
    <row r="8742" spans="2:7" x14ac:dyDescent="0.2">
      <c r="B8742" s="1"/>
      <c r="C8742" s="304"/>
      <c r="D8742" s="1"/>
    </row>
    <row r="8743" spans="2:7" x14ac:dyDescent="0.2">
      <c r="B8743" s="1"/>
      <c r="C8743" s="304"/>
      <c r="D8743" s="1"/>
    </row>
    <row r="8744" spans="2:7" x14ac:dyDescent="0.2">
      <c r="B8744" s="1"/>
      <c r="C8744" s="304"/>
      <c r="D8744" s="1"/>
    </row>
    <row r="8745" spans="2:7" x14ac:dyDescent="0.2">
      <c r="B8745" s="1"/>
      <c r="C8745" s="304"/>
      <c r="D8745" s="1"/>
      <c r="E8745" s="204"/>
      <c r="F8745" s="204"/>
      <c r="G8745" s="204"/>
    </row>
    <row r="8746" spans="2:7" x14ac:dyDescent="0.2">
      <c r="B8746" s="1"/>
      <c r="C8746" s="304"/>
      <c r="D8746" s="1"/>
      <c r="E8746" s="204"/>
      <c r="F8746" s="204"/>
      <c r="G8746" s="204"/>
    </row>
    <row r="8747" spans="2:7" x14ac:dyDescent="0.2">
      <c r="B8747" s="1"/>
      <c r="C8747" s="304"/>
      <c r="D8747" s="1"/>
      <c r="E8747" s="204"/>
      <c r="F8747" s="204"/>
      <c r="G8747" s="204"/>
    </row>
    <row r="8748" spans="2:7" x14ac:dyDescent="0.2">
      <c r="B8748" s="1"/>
      <c r="C8748" s="304"/>
      <c r="D8748" s="1"/>
      <c r="E8748" s="204"/>
      <c r="F8748" s="204"/>
      <c r="G8748" s="204"/>
    </row>
    <row r="8749" spans="2:7" x14ac:dyDescent="0.2">
      <c r="B8749" s="1"/>
      <c r="C8749" s="304"/>
      <c r="D8749" s="1"/>
      <c r="E8749" s="204"/>
      <c r="F8749" s="204"/>
      <c r="G8749" s="204"/>
    </row>
    <row r="8750" spans="2:7" x14ac:dyDescent="0.2">
      <c r="B8750" s="1"/>
      <c r="C8750" s="304"/>
      <c r="D8750" s="1"/>
      <c r="E8750" s="204"/>
      <c r="F8750" s="204"/>
      <c r="G8750" s="204"/>
    </row>
    <row r="8751" spans="2:7" x14ac:dyDescent="0.2">
      <c r="B8751" s="1"/>
      <c r="C8751" s="304"/>
      <c r="D8751" s="1"/>
      <c r="E8751" s="204"/>
      <c r="F8751" s="204"/>
      <c r="G8751" s="204"/>
    </row>
    <row r="8752" spans="2:7" x14ac:dyDescent="0.2">
      <c r="B8752" s="1"/>
      <c r="C8752" s="304"/>
      <c r="D8752" s="1"/>
      <c r="E8752" s="204"/>
      <c r="F8752" s="204"/>
      <c r="G8752" s="204"/>
    </row>
    <row r="8753" spans="2:7" x14ac:dyDescent="0.2">
      <c r="B8753" s="1"/>
      <c r="C8753" s="304"/>
      <c r="D8753" s="1"/>
      <c r="E8753" s="204"/>
      <c r="F8753" s="204"/>
      <c r="G8753" s="204"/>
    </row>
    <row r="8754" spans="2:7" x14ac:dyDescent="0.2">
      <c r="B8754" s="1"/>
      <c r="C8754" s="304"/>
      <c r="D8754" s="1"/>
      <c r="E8754" s="204"/>
      <c r="F8754" s="204"/>
      <c r="G8754" s="204"/>
    </row>
    <row r="8755" spans="2:7" x14ac:dyDescent="0.2">
      <c r="B8755" s="1"/>
      <c r="C8755" s="304"/>
      <c r="D8755" s="1"/>
      <c r="E8755" s="204"/>
      <c r="F8755" s="204"/>
      <c r="G8755" s="204"/>
    </row>
    <row r="8756" spans="2:7" x14ac:dyDescent="0.2">
      <c r="B8756" s="1"/>
      <c r="C8756" s="304"/>
      <c r="D8756" s="1"/>
      <c r="E8756" s="204"/>
      <c r="F8756" s="204"/>
      <c r="G8756" s="204"/>
    </row>
    <row r="8757" spans="2:7" x14ac:dyDescent="0.2">
      <c r="B8757" s="1"/>
      <c r="C8757" s="304"/>
      <c r="D8757" s="1"/>
      <c r="E8757" s="204"/>
      <c r="F8757" s="204"/>
      <c r="G8757" s="204"/>
    </row>
    <row r="8758" spans="2:7" x14ac:dyDescent="0.2">
      <c r="B8758" s="1"/>
      <c r="C8758" s="304"/>
      <c r="D8758" s="1"/>
      <c r="E8758" s="204"/>
      <c r="F8758" s="204"/>
      <c r="G8758" s="204"/>
    </row>
    <row r="8759" spans="2:7" x14ac:dyDescent="0.2">
      <c r="B8759" s="1"/>
      <c r="C8759" s="304"/>
      <c r="D8759" s="1"/>
      <c r="E8759" s="204"/>
      <c r="F8759" s="204"/>
      <c r="G8759" s="204"/>
    </row>
    <row r="8760" spans="2:7" x14ac:dyDescent="0.2">
      <c r="B8760" s="1"/>
      <c r="C8760" s="304"/>
      <c r="D8760" s="1"/>
      <c r="E8760" s="204"/>
      <c r="F8760" s="204"/>
      <c r="G8760" s="204"/>
    </row>
    <row r="8761" spans="2:7" x14ac:dyDescent="0.2">
      <c r="B8761" s="1"/>
      <c r="C8761" s="304"/>
      <c r="D8761" s="1"/>
      <c r="E8761" s="204"/>
      <c r="F8761" s="204"/>
      <c r="G8761" s="204"/>
    </row>
    <row r="8762" spans="2:7" x14ac:dyDescent="0.2">
      <c r="B8762" s="1"/>
      <c r="C8762" s="304"/>
      <c r="D8762" s="1"/>
      <c r="E8762" s="204"/>
      <c r="F8762" s="204"/>
      <c r="G8762" s="204"/>
    </row>
    <row r="8763" spans="2:7" x14ac:dyDescent="0.2">
      <c r="B8763" s="1"/>
      <c r="C8763" s="304"/>
      <c r="D8763" s="1"/>
      <c r="E8763" s="204"/>
      <c r="F8763" s="204"/>
      <c r="G8763" s="204"/>
    </row>
    <row r="8764" spans="2:7" x14ac:dyDescent="0.2">
      <c r="B8764" s="1"/>
      <c r="C8764" s="304"/>
      <c r="D8764" s="1"/>
      <c r="E8764" s="204"/>
      <c r="F8764" s="204"/>
      <c r="G8764" s="204"/>
    </row>
    <row r="8765" spans="2:7" x14ac:dyDescent="0.2">
      <c r="B8765" s="1"/>
      <c r="C8765" s="304"/>
      <c r="D8765" s="1"/>
      <c r="E8765" s="204"/>
      <c r="F8765" s="204"/>
      <c r="G8765" s="204"/>
    </row>
    <row r="8766" spans="2:7" x14ac:dyDescent="0.2">
      <c r="B8766" s="1"/>
      <c r="C8766" s="304"/>
      <c r="D8766" s="1"/>
      <c r="E8766" s="204"/>
      <c r="F8766" s="204"/>
      <c r="G8766" s="204"/>
    </row>
    <row r="8767" spans="2:7" x14ac:dyDescent="0.2">
      <c r="B8767" s="1"/>
      <c r="C8767" s="304"/>
      <c r="D8767" s="1"/>
      <c r="E8767" s="204"/>
      <c r="F8767" s="204"/>
      <c r="G8767" s="204"/>
    </row>
    <row r="8768" spans="2:7" x14ac:dyDescent="0.2">
      <c r="B8768" s="1"/>
      <c r="C8768" s="304"/>
      <c r="D8768" s="1"/>
      <c r="E8768" s="204"/>
      <c r="F8768" s="204"/>
      <c r="G8768" s="204"/>
    </row>
    <row r="8769" spans="2:7" x14ac:dyDescent="0.2">
      <c r="B8769" s="1"/>
      <c r="C8769" s="304"/>
      <c r="D8769" s="1"/>
      <c r="E8769" s="204"/>
      <c r="F8769" s="204"/>
      <c r="G8769" s="204"/>
    </row>
    <row r="8770" spans="2:7" x14ac:dyDescent="0.2">
      <c r="B8770" s="1"/>
      <c r="C8770" s="304"/>
      <c r="D8770" s="1"/>
      <c r="E8770" s="204"/>
      <c r="F8770" s="204"/>
      <c r="G8770" s="204"/>
    </row>
    <row r="8771" spans="2:7" x14ac:dyDescent="0.2">
      <c r="B8771" s="1"/>
      <c r="C8771" s="304"/>
      <c r="D8771" s="1"/>
      <c r="E8771" s="204"/>
      <c r="F8771" s="204"/>
      <c r="G8771" s="204"/>
    </row>
    <row r="8772" spans="2:7" x14ac:dyDescent="0.2">
      <c r="B8772" s="1"/>
      <c r="C8772" s="304"/>
      <c r="D8772" s="1"/>
      <c r="E8772" s="204"/>
      <c r="F8772" s="204"/>
      <c r="G8772" s="204"/>
    </row>
    <row r="8773" spans="2:7" x14ac:dyDescent="0.2">
      <c r="B8773" s="1"/>
      <c r="C8773" s="304"/>
      <c r="D8773" s="1"/>
      <c r="E8773" s="204"/>
      <c r="F8773" s="204"/>
      <c r="G8773" s="204"/>
    </row>
    <row r="8774" spans="2:7" x14ac:dyDescent="0.2">
      <c r="B8774" s="1"/>
      <c r="C8774" s="304"/>
      <c r="D8774" s="1"/>
      <c r="E8774" s="204"/>
      <c r="F8774" s="204"/>
      <c r="G8774" s="204"/>
    </row>
    <row r="8775" spans="2:7" x14ac:dyDescent="0.2">
      <c r="B8775" s="1"/>
      <c r="C8775" s="304"/>
      <c r="D8775" s="1"/>
      <c r="E8775" s="204"/>
      <c r="F8775" s="204"/>
      <c r="G8775" s="204"/>
    </row>
    <row r="8776" spans="2:7" x14ac:dyDescent="0.2">
      <c r="B8776" s="1"/>
      <c r="C8776" s="304"/>
      <c r="D8776" s="1"/>
      <c r="E8776" s="204"/>
      <c r="F8776" s="204"/>
      <c r="G8776" s="204"/>
    </row>
    <row r="8777" spans="2:7" x14ac:dyDescent="0.2">
      <c r="B8777" s="1"/>
      <c r="C8777" s="304"/>
      <c r="D8777" s="1"/>
      <c r="E8777" s="204"/>
      <c r="F8777" s="204"/>
      <c r="G8777" s="204"/>
    </row>
    <row r="8778" spans="2:7" x14ac:dyDescent="0.2">
      <c r="B8778" s="1"/>
      <c r="C8778" s="304"/>
      <c r="D8778" s="1"/>
      <c r="E8778" s="204"/>
      <c r="F8778" s="204"/>
      <c r="G8778" s="204"/>
    </row>
    <row r="8779" spans="2:7" x14ac:dyDescent="0.2">
      <c r="B8779" s="1"/>
      <c r="C8779" s="304"/>
      <c r="D8779" s="1"/>
      <c r="E8779" s="204"/>
      <c r="F8779" s="204"/>
      <c r="G8779" s="204"/>
    </row>
    <row r="8780" spans="2:7" x14ac:dyDescent="0.2">
      <c r="B8780" s="1"/>
      <c r="C8780" s="304"/>
      <c r="D8780" s="1"/>
      <c r="E8780" s="204"/>
      <c r="F8780" s="204"/>
      <c r="G8780" s="204"/>
    </row>
    <row r="8781" spans="2:7" x14ac:dyDescent="0.2">
      <c r="B8781" s="1"/>
      <c r="C8781" s="304"/>
      <c r="D8781" s="1"/>
      <c r="E8781" s="204"/>
      <c r="F8781" s="204"/>
      <c r="G8781" s="204"/>
    </row>
    <row r="8782" spans="2:7" x14ac:dyDescent="0.2">
      <c r="B8782" s="1"/>
      <c r="C8782" s="304"/>
      <c r="D8782" s="1"/>
      <c r="E8782" s="204"/>
      <c r="F8782" s="204"/>
      <c r="G8782" s="204"/>
    </row>
    <row r="8783" spans="2:7" x14ac:dyDescent="0.2">
      <c r="B8783" s="1"/>
      <c r="C8783" s="304"/>
      <c r="D8783" s="1"/>
      <c r="E8783" s="204"/>
      <c r="F8783" s="204"/>
      <c r="G8783" s="204"/>
    </row>
    <row r="8784" spans="2:7" x14ac:dyDescent="0.2">
      <c r="B8784" s="1"/>
      <c r="C8784" s="304"/>
      <c r="D8784" s="1"/>
      <c r="E8784" s="204"/>
      <c r="F8784" s="204"/>
      <c r="G8784" s="204"/>
    </row>
    <row r="8785" spans="2:7" x14ac:dyDescent="0.2">
      <c r="B8785" s="1"/>
      <c r="C8785" s="304"/>
      <c r="D8785" s="1"/>
      <c r="E8785" s="204"/>
      <c r="F8785" s="204"/>
      <c r="G8785" s="204"/>
    </row>
    <row r="8786" spans="2:7" x14ac:dyDescent="0.2">
      <c r="B8786" s="1"/>
      <c r="C8786" s="304"/>
      <c r="D8786" s="1"/>
      <c r="E8786" s="204"/>
      <c r="F8786" s="204"/>
      <c r="G8786" s="204"/>
    </row>
    <row r="8787" spans="2:7" x14ac:dyDescent="0.2">
      <c r="B8787" s="1"/>
      <c r="C8787" s="304"/>
      <c r="D8787" s="1"/>
      <c r="E8787" s="204"/>
      <c r="F8787" s="204"/>
      <c r="G8787" s="204"/>
    </row>
    <row r="8788" spans="2:7" x14ac:dyDescent="0.2">
      <c r="B8788" s="1"/>
      <c r="C8788" s="304"/>
      <c r="D8788" s="1"/>
      <c r="E8788" s="204"/>
      <c r="F8788" s="204"/>
      <c r="G8788" s="204"/>
    </row>
    <row r="8789" spans="2:7" x14ac:dyDescent="0.2">
      <c r="B8789" s="1"/>
      <c r="C8789" s="304"/>
      <c r="D8789" s="1"/>
      <c r="E8789" s="204"/>
      <c r="F8789" s="204"/>
      <c r="G8789" s="204"/>
    </row>
    <row r="8790" spans="2:7" x14ac:dyDescent="0.2">
      <c r="B8790" s="1"/>
      <c r="C8790" s="304"/>
      <c r="D8790" s="1"/>
      <c r="E8790" s="204"/>
      <c r="F8790" s="204"/>
      <c r="G8790" s="204"/>
    </row>
    <row r="8791" spans="2:7" x14ac:dyDescent="0.2">
      <c r="B8791" s="1"/>
      <c r="C8791" s="304"/>
      <c r="D8791" s="1"/>
      <c r="E8791" s="204"/>
      <c r="F8791" s="204"/>
      <c r="G8791" s="204"/>
    </row>
    <row r="8792" spans="2:7" x14ac:dyDescent="0.2">
      <c r="B8792" s="1"/>
      <c r="C8792" s="304"/>
      <c r="D8792" s="1"/>
      <c r="E8792" s="204"/>
      <c r="F8792" s="204"/>
      <c r="G8792" s="204"/>
    </row>
    <row r="8793" spans="2:7" x14ac:dyDescent="0.2">
      <c r="B8793" s="1"/>
      <c r="C8793" s="304"/>
      <c r="D8793" s="1"/>
      <c r="E8793" s="204"/>
      <c r="F8793" s="204"/>
      <c r="G8793" s="204"/>
    </row>
    <row r="8794" spans="2:7" x14ac:dyDescent="0.2">
      <c r="B8794" s="1"/>
      <c r="C8794" s="304"/>
      <c r="D8794" s="1"/>
      <c r="E8794" s="204"/>
      <c r="F8794" s="204"/>
      <c r="G8794" s="204"/>
    </row>
    <row r="8795" spans="2:7" x14ac:dyDescent="0.2">
      <c r="B8795" s="1"/>
      <c r="C8795" s="304"/>
      <c r="D8795" s="1"/>
      <c r="E8795" s="204"/>
      <c r="F8795" s="204"/>
      <c r="G8795" s="204"/>
    </row>
    <row r="8796" spans="2:7" x14ac:dyDescent="0.2">
      <c r="B8796" s="1"/>
      <c r="C8796" s="304"/>
      <c r="D8796" s="1"/>
      <c r="E8796" s="204"/>
      <c r="F8796" s="204"/>
      <c r="G8796" s="204"/>
    </row>
    <row r="8797" spans="2:7" x14ac:dyDescent="0.2">
      <c r="B8797" s="1"/>
      <c r="C8797" s="304"/>
      <c r="D8797" s="1"/>
      <c r="E8797" s="204"/>
      <c r="F8797" s="204"/>
      <c r="G8797" s="204"/>
    </row>
    <row r="8798" spans="2:7" x14ac:dyDescent="0.2">
      <c r="B8798" s="1"/>
      <c r="C8798" s="304"/>
      <c r="D8798" s="1"/>
      <c r="E8798" s="204"/>
      <c r="F8798" s="204"/>
      <c r="G8798" s="204"/>
    </row>
    <row r="8799" spans="2:7" x14ac:dyDescent="0.2">
      <c r="B8799" s="1"/>
      <c r="C8799" s="304"/>
      <c r="D8799" s="1"/>
      <c r="E8799" s="204"/>
      <c r="F8799" s="204"/>
      <c r="G8799" s="204"/>
    </row>
    <row r="8800" spans="2:7" x14ac:dyDescent="0.2">
      <c r="B8800" s="1"/>
      <c r="C8800" s="304"/>
      <c r="D8800" s="1"/>
      <c r="E8800" s="204"/>
      <c r="F8800" s="204"/>
      <c r="G8800" s="204"/>
    </row>
    <row r="8801" spans="2:7" x14ac:dyDescent="0.2">
      <c r="B8801" s="1"/>
      <c r="C8801" s="304"/>
      <c r="D8801" s="1"/>
      <c r="E8801" s="204"/>
      <c r="F8801" s="204"/>
      <c r="G8801" s="204"/>
    </row>
    <row r="8802" spans="2:7" x14ac:dyDescent="0.2">
      <c r="B8802" s="1"/>
      <c r="C8802" s="304"/>
      <c r="D8802" s="1"/>
      <c r="E8802" s="204"/>
      <c r="F8802" s="204"/>
      <c r="G8802" s="204"/>
    </row>
    <row r="8803" spans="2:7" x14ac:dyDescent="0.2">
      <c r="B8803" s="1"/>
      <c r="C8803" s="304"/>
      <c r="D8803" s="1"/>
      <c r="E8803" s="204"/>
      <c r="F8803" s="204"/>
      <c r="G8803" s="204"/>
    </row>
    <row r="8804" spans="2:7" x14ac:dyDescent="0.2">
      <c r="B8804" s="1"/>
      <c r="C8804" s="304"/>
      <c r="D8804" s="1"/>
      <c r="E8804" s="204"/>
      <c r="F8804" s="204"/>
      <c r="G8804" s="204"/>
    </row>
    <row r="8805" spans="2:7" x14ac:dyDescent="0.2">
      <c r="B8805" s="1"/>
      <c r="C8805" s="304"/>
      <c r="D8805" s="1"/>
      <c r="E8805" s="204"/>
      <c r="F8805" s="204"/>
      <c r="G8805" s="204"/>
    </row>
    <row r="8806" spans="2:7" x14ac:dyDescent="0.2">
      <c r="B8806" s="1"/>
      <c r="C8806" s="304"/>
      <c r="D8806" s="1"/>
      <c r="E8806" s="204"/>
      <c r="F8806" s="204"/>
      <c r="G8806" s="204"/>
    </row>
    <row r="8807" spans="2:7" x14ac:dyDescent="0.2">
      <c r="B8807" s="1"/>
      <c r="C8807" s="304"/>
      <c r="D8807" s="1"/>
      <c r="E8807" s="204"/>
      <c r="F8807" s="204"/>
      <c r="G8807" s="204"/>
    </row>
    <row r="8808" spans="2:7" x14ac:dyDescent="0.2">
      <c r="B8808" s="1"/>
      <c r="C8808" s="304"/>
      <c r="D8808" s="1"/>
      <c r="E8808" s="204"/>
      <c r="F8808" s="204"/>
      <c r="G8808" s="204"/>
    </row>
    <row r="8809" spans="2:7" x14ac:dyDescent="0.2">
      <c r="B8809" s="1"/>
      <c r="C8809" s="304"/>
      <c r="D8809" s="1"/>
      <c r="E8809" s="204"/>
      <c r="F8809" s="204"/>
      <c r="G8809" s="204"/>
    </row>
    <row r="8810" spans="2:7" x14ac:dyDescent="0.2">
      <c r="B8810" s="1"/>
      <c r="C8810" s="304"/>
      <c r="D8810" s="1"/>
      <c r="E8810" s="204"/>
      <c r="F8810" s="204"/>
      <c r="G8810" s="204"/>
    </row>
    <row r="8811" spans="2:7" x14ac:dyDescent="0.2">
      <c r="B8811" s="1"/>
      <c r="C8811" s="304"/>
      <c r="D8811" s="1"/>
      <c r="E8811" s="204"/>
      <c r="F8811" s="204"/>
      <c r="G8811" s="204"/>
    </row>
    <row r="8812" spans="2:7" x14ac:dyDescent="0.2">
      <c r="B8812" s="1"/>
      <c r="C8812" s="304"/>
      <c r="D8812" s="1"/>
      <c r="E8812" s="204"/>
      <c r="F8812" s="204"/>
      <c r="G8812" s="204"/>
    </row>
    <row r="8813" spans="2:7" x14ac:dyDescent="0.2">
      <c r="B8813" s="1"/>
      <c r="C8813" s="304"/>
      <c r="D8813" s="1"/>
      <c r="E8813" s="204"/>
      <c r="F8813" s="204"/>
      <c r="G8813" s="204"/>
    </row>
    <row r="8814" spans="2:7" x14ac:dyDescent="0.2">
      <c r="B8814" s="1"/>
      <c r="C8814" s="304"/>
      <c r="D8814" s="1"/>
      <c r="E8814" s="204"/>
      <c r="F8814" s="204"/>
      <c r="G8814" s="204"/>
    </row>
    <row r="8815" spans="2:7" x14ac:dyDescent="0.2">
      <c r="B8815" s="1"/>
      <c r="C8815" s="304"/>
      <c r="D8815" s="1"/>
      <c r="E8815" s="204"/>
      <c r="F8815" s="204"/>
      <c r="G8815" s="204"/>
    </row>
    <row r="8816" spans="2:7" x14ac:dyDescent="0.2">
      <c r="B8816" s="1"/>
      <c r="C8816" s="304"/>
      <c r="D8816" s="1"/>
      <c r="E8816" s="204"/>
      <c r="F8816" s="204"/>
      <c r="G8816" s="204"/>
    </row>
    <row r="8817" spans="2:7" x14ac:dyDescent="0.2">
      <c r="B8817" s="1"/>
      <c r="C8817" s="304"/>
      <c r="D8817" s="1"/>
      <c r="E8817" s="204"/>
      <c r="F8817" s="204"/>
      <c r="G8817" s="204"/>
    </row>
    <row r="8818" spans="2:7" x14ac:dyDescent="0.2">
      <c r="B8818" s="1"/>
      <c r="C8818" s="304"/>
      <c r="D8818" s="1"/>
      <c r="E8818" s="204"/>
      <c r="F8818" s="204"/>
      <c r="G8818" s="204"/>
    </row>
    <row r="8819" spans="2:7" x14ac:dyDescent="0.2">
      <c r="B8819" s="1"/>
      <c r="C8819" s="304"/>
      <c r="D8819" s="1"/>
      <c r="E8819" s="204"/>
      <c r="F8819" s="204"/>
      <c r="G8819" s="204"/>
    </row>
    <row r="8820" spans="2:7" x14ac:dyDescent="0.2">
      <c r="B8820" s="1"/>
      <c r="C8820" s="304"/>
      <c r="D8820" s="1"/>
      <c r="E8820" s="204"/>
      <c r="F8820" s="204"/>
      <c r="G8820" s="204"/>
    </row>
    <row r="8821" spans="2:7" x14ac:dyDescent="0.2">
      <c r="B8821" s="1"/>
      <c r="C8821" s="304"/>
      <c r="D8821" s="1"/>
      <c r="E8821" s="204"/>
      <c r="F8821" s="204"/>
      <c r="G8821" s="204"/>
    </row>
    <row r="8822" spans="2:7" x14ac:dyDescent="0.2">
      <c r="B8822" s="1"/>
      <c r="C8822" s="304"/>
      <c r="D8822" s="1"/>
      <c r="E8822" s="204"/>
      <c r="F8822" s="204"/>
      <c r="G8822" s="204"/>
    </row>
    <row r="8823" spans="2:7" x14ac:dyDescent="0.2">
      <c r="B8823" s="1"/>
      <c r="C8823" s="304"/>
      <c r="D8823" s="1"/>
      <c r="E8823" s="204"/>
      <c r="F8823" s="204"/>
      <c r="G8823" s="204"/>
    </row>
    <row r="8824" spans="2:7" x14ac:dyDescent="0.2">
      <c r="B8824" s="1"/>
      <c r="C8824" s="304"/>
      <c r="D8824" s="1"/>
      <c r="E8824" s="204"/>
      <c r="F8824" s="204"/>
      <c r="G8824" s="204"/>
    </row>
    <row r="8825" spans="2:7" x14ac:dyDescent="0.2">
      <c r="B8825" s="1"/>
      <c r="C8825" s="304"/>
      <c r="D8825" s="1"/>
      <c r="E8825" s="204"/>
      <c r="F8825" s="204"/>
      <c r="G8825" s="204"/>
    </row>
    <row r="8826" spans="2:7" x14ac:dyDescent="0.2">
      <c r="B8826" s="1"/>
      <c r="C8826" s="304"/>
      <c r="D8826" s="1"/>
      <c r="E8826" s="204"/>
      <c r="F8826" s="204"/>
      <c r="G8826" s="204"/>
    </row>
    <row r="8827" spans="2:7" x14ac:dyDescent="0.2">
      <c r="B8827" s="1"/>
      <c r="C8827" s="304"/>
      <c r="D8827" s="1"/>
      <c r="E8827" s="204"/>
      <c r="F8827" s="204"/>
      <c r="G8827" s="204"/>
    </row>
    <row r="8828" spans="2:7" x14ac:dyDescent="0.2">
      <c r="B8828" s="1"/>
      <c r="C8828" s="304"/>
      <c r="D8828" s="1"/>
      <c r="E8828" s="204"/>
      <c r="F8828" s="204"/>
      <c r="G8828" s="204"/>
    </row>
    <row r="8829" spans="2:7" x14ac:dyDescent="0.2">
      <c r="B8829" s="1"/>
      <c r="C8829" s="304"/>
      <c r="D8829" s="1"/>
      <c r="E8829" s="204"/>
      <c r="F8829" s="204"/>
      <c r="G8829" s="204"/>
    </row>
    <row r="8830" spans="2:7" x14ac:dyDescent="0.2">
      <c r="B8830" s="1"/>
      <c r="C8830" s="304"/>
      <c r="D8830" s="1"/>
      <c r="E8830" s="204"/>
      <c r="F8830" s="204"/>
      <c r="G8830" s="204"/>
    </row>
    <row r="8831" spans="2:7" x14ac:dyDescent="0.2">
      <c r="B8831" s="1"/>
      <c r="C8831" s="304"/>
      <c r="D8831" s="1"/>
      <c r="E8831" s="204"/>
      <c r="F8831" s="204"/>
      <c r="G8831" s="204"/>
    </row>
    <row r="8832" spans="2:7" x14ac:dyDescent="0.2">
      <c r="B8832" s="1"/>
      <c r="C8832" s="304"/>
      <c r="D8832" s="1"/>
      <c r="E8832" s="204"/>
      <c r="F8832" s="204"/>
      <c r="G8832" s="204"/>
    </row>
    <row r="8833" spans="2:7" x14ac:dyDescent="0.2">
      <c r="B8833" s="1"/>
      <c r="C8833" s="304"/>
      <c r="D8833" s="1"/>
      <c r="E8833" s="204"/>
      <c r="F8833" s="204"/>
      <c r="G8833" s="204"/>
    </row>
    <row r="8834" spans="2:7" x14ac:dyDescent="0.2">
      <c r="B8834" s="1"/>
      <c r="C8834" s="304"/>
      <c r="D8834" s="1"/>
      <c r="E8834" s="204"/>
      <c r="F8834" s="204"/>
      <c r="G8834" s="204"/>
    </row>
    <row r="8835" spans="2:7" x14ac:dyDescent="0.2">
      <c r="B8835" s="1"/>
      <c r="C8835" s="304"/>
      <c r="D8835" s="1"/>
      <c r="E8835" s="204"/>
      <c r="F8835" s="204"/>
      <c r="G8835" s="204"/>
    </row>
    <row r="8836" spans="2:7" x14ac:dyDescent="0.2">
      <c r="B8836" s="1"/>
      <c r="C8836" s="304"/>
      <c r="D8836" s="1"/>
      <c r="E8836" s="204"/>
      <c r="F8836" s="204"/>
      <c r="G8836" s="204"/>
    </row>
    <row r="8837" spans="2:7" x14ac:dyDescent="0.2">
      <c r="B8837" s="1"/>
      <c r="C8837" s="304"/>
      <c r="D8837" s="1"/>
      <c r="E8837" s="204"/>
      <c r="F8837" s="204"/>
      <c r="G8837" s="204"/>
    </row>
    <row r="8838" spans="2:7" x14ac:dyDescent="0.2">
      <c r="B8838" s="1"/>
      <c r="C8838" s="304"/>
      <c r="D8838" s="1"/>
      <c r="E8838" s="204"/>
      <c r="F8838" s="204"/>
      <c r="G8838" s="204"/>
    </row>
    <row r="8839" spans="2:7" x14ac:dyDescent="0.2">
      <c r="B8839" s="1"/>
      <c r="C8839" s="304"/>
      <c r="D8839" s="1"/>
      <c r="E8839" s="204"/>
      <c r="F8839" s="204"/>
      <c r="G8839" s="204"/>
    </row>
    <row r="8840" spans="2:7" x14ac:dyDescent="0.2">
      <c r="B8840" s="1"/>
      <c r="C8840" s="304"/>
      <c r="D8840" s="1"/>
      <c r="E8840" s="204"/>
      <c r="F8840" s="204"/>
      <c r="G8840" s="204"/>
    </row>
    <row r="8841" spans="2:7" x14ac:dyDescent="0.2">
      <c r="B8841" s="1"/>
      <c r="C8841" s="304"/>
      <c r="D8841" s="1"/>
    </row>
    <row r="8842" spans="2:7" x14ac:dyDescent="0.2">
      <c r="B8842" s="1"/>
      <c r="C8842" s="304"/>
      <c r="D8842" s="1"/>
    </row>
    <row r="8843" spans="2:7" x14ac:dyDescent="0.2">
      <c r="B8843" s="1"/>
      <c r="C8843" s="304"/>
      <c r="D8843" s="1"/>
    </row>
    <row r="8844" spans="2:7" x14ac:dyDescent="0.2">
      <c r="B8844" s="1"/>
      <c r="C8844" s="304"/>
      <c r="D8844" s="1"/>
    </row>
    <row r="8845" spans="2:7" x14ac:dyDescent="0.2">
      <c r="B8845" s="1"/>
      <c r="C8845" s="304"/>
      <c r="D8845" s="1"/>
    </row>
    <row r="8846" spans="2:7" x14ac:dyDescent="0.2">
      <c r="B8846" s="1"/>
      <c r="C8846" s="304"/>
      <c r="D8846" s="1"/>
    </row>
    <row r="8847" spans="2:7" x14ac:dyDescent="0.2">
      <c r="B8847" s="1"/>
      <c r="C8847" s="304"/>
      <c r="D8847" s="1"/>
    </row>
    <row r="8848" spans="2:7" x14ac:dyDescent="0.2">
      <c r="B8848" s="1"/>
      <c r="C8848" s="304"/>
      <c r="D8848" s="1"/>
    </row>
    <row r="8849" spans="2:4" x14ac:dyDescent="0.2">
      <c r="B8849" s="1"/>
      <c r="C8849" s="304"/>
      <c r="D8849" s="1"/>
    </row>
    <row r="8850" spans="2:4" x14ac:dyDescent="0.2">
      <c r="B8850" s="1"/>
      <c r="C8850" s="304"/>
      <c r="D8850" s="1"/>
    </row>
    <row r="8851" spans="2:4" x14ac:dyDescent="0.2">
      <c r="B8851" s="1"/>
      <c r="C8851" s="304"/>
      <c r="D8851" s="1"/>
    </row>
    <row r="8852" spans="2:4" x14ac:dyDescent="0.2">
      <c r="B8852" s="1"/>
      <c r="C8852" s="304"/>
      <c r="D8852" s="1"/>
    </row>
    <row r="8853" spans="2:4" x14ac:dyDescent="0.2">
      <c r="B8853" s="1"/>
      <c r="C8853" s="304"/>
      <c r="D8853" s="1"/>
    </row>
    <row r="8854" spans="2:4" x14ac:dyDescent="0.2">
      <c r="B8854" s="1"/>
      <c r="C8854" s="304"/>
      <c r="D8854" s="1"/>
    </row>
    <row r="8855" spans="2:4" x14ac:dyDescent="0.2">
      <c r="B8855" s="1"/>
      <c r="C8855" s="304"/>
      <c r="D8855" s="1"/>
    </row>
    <row r="8856" spans="2:4" x14ac:dyDescent="0.2">
      <c r="B8856" s="1"/>
      <c r="C8856" s="304"/>
      <c r="D8856" s="1"/>
    </row>
    <row r="8857" spans="2:4" x14ac:dyDescent="0.2">
      <c r="B8857" s="1"/>
      <c r="C8857" s="304"/>
      <c r="D8857" s="1"/>
    </row>
    <row r="8858" spans="2:4" x14ac:dyDescent="0.2">
      <c r="B8858" s="1"/>
      <c r="C8858" s="304"/>
      <c r="D8858" s="1"/>
    </row>
    <row r="8859" spans="2:4" x14ac:dyDescent="0.2">
      <c r="B8859" s="1"/>
      <c r="C8859" s="304"/>
      <c r="D8859" s="1"/>
    </row>
    <row r="8860" spans="2:4" x14ac:dyDescent="0.2">
      <c r="B8860" s="1"/>
      <c r="C8860" s="304"/>
      <c r="D8860" s="1"/>
    </row>
    <row r="8861" spans="2:4" x14ac:dyDescent="0.2">
      <c r="B8861" s="1"/>
      <c r="C8861" s="304"/>
      <c r="D8861" s="1"/>
    </row>
    <row r="8862" spans="2:4" x14ac:dyDescent="0.2">
      <c r="B8862" s="1"/>
      <c r="C8862" s="304"/>
      <c r="D8862" s="1"/>
    </row>
    <row r="8863" spans="2:4" x14ac:dyDescent="0.2">
      <c r="B8863" s="1"/>
      <c r="C8863" s="304"/>
      <c r="D8863" s="1"/>
    </row>
    <row r="8864" spans="2:4" x14ac:dyDescent="0.2">
      <c r="B8864" s="1"/>
      <c r="C8864" s="304"/>
      <c r="D8864" s="1"/>
    </row>
    <row r="8865" spans="2:4" x14ac:dyDescent="0.2">
      <c r="B8865" s="1"/>
      <c r="C8865" s="304"/>
      <c r="D8865" s="1"/>
    </row>
    <row r="8866" spans="2:4" x14ac:dyDescent="0.2">
      <c r="B8866" s="1"/>
      <c r="C8866" s="304"/>
      <c r="D8866" s="1"/>
    </row>
    <row r="8867" spans="2:4" x14ac:dyDescent="0.2">
      <c r="B8867" s="1"/>
      <c r="C8867" s="304"/>
      <c r="D8867" s="1"/>
    </row>
    <row r="8868" spans="2:4" x14ac:dyDescent="0.2">
      <c r="B8868" s="1"/>
      <c r="C8868" s="304"/>
      <c r="D8868" s="1"/>
    </row>
    <row r="8869" spans="2:4" x14ac:dyDescent="0.2">
      <c r="B8869" s="1"/>
      <c r="C8869" s="304"/>
      <c r="D8869" s="1"/>
    </row>
    <row r="8870" spans="2:4" x14ac:dyDescent="0.2">
      <c r="B8870" s="1"/>
      <c r="C8870" s="304"/>
      <c r="D8870" s="1"/>
    </row>
    <row r="8871" spans="2:4" x14ac:dyDescent="0.2">
      <c r="B8871" s="1"/>
      <c r="C8871" s="304"/>
      <c r="D8871" s="1"/>
    </row>
    <row r="8872" spans="2:4" x14ac:dyDescent="0.2">
      <c r="B8872" s="1"/>
      <c r="C8872" s="304"/>
      <c r="D8872" s="1"/>
    </row>
    <row r="8873" spans="2:4" x14ac:dyDescent="0.2">
      <c r="B8873" s="1"/>
      <c r="C8873" s="304"/>
      <c r="D8873" s="1"/>
    </row>
    <row r="8874" spans="2:4" x14ac:dyDescent="0.2">
      <c r="B8874" s="1"/>
      <c r="C8874" s="304"/>
      <c r="D8874" s="1"/>
    </row>
    <row r="8875" spans="2:4" x14ac:dyDescent="0.2">
      <c r="B8875" s="1"/>
      <c r="C8875" s="304"/>
      <c r="D8875" s="1"/>
    </row>
    <row r="8876" spans="2:4" x14ac:dyDescent="0.2">
      <c r="B8876" s="1"/>
      <c r="C8876" s="304"/>
      <c r="D8876" s="1"/>
    </row>
    <row r="8877" spans="2:4" x14ac:dyDescent="0.2">
      <c r="B8877" s="1"/>
      <c r="C8877" s="304"/>
      <c r="D8877" s="1"/>
    </row>
    <row r="8878" spans="2:4" x14ac:dyDescent="0.2">
      <c r="B8878" s="1"/>
      <c r="C8878" s="304"/>
      <c r="D8878" s="1"/>
    </row>
    <row r="8879" spans="2:4" x14ac:dyDescent="0.2">
      <c r="B8879" s="1"/>
      <c r="C8879" s="304"/>
      <c r="D8879" s="1"/>
    </row>
    <row r="8880" spans="2:4" x14ac:dyDescent="0.2">
      <c r="B8880" s="1"/>
      <c r="C8880" s="304"/>
      <c r="D8880" s="1"/>
    </row>
    <row r="8881" spans="2:4" x14ac:dyDescent="0.2">
      <c r="B8881" s="1"/>
      <c r="C8881" s="304"/>
      <c r="D8881" s="1"/>
    </row>
    <row r="8882" spans="2:4" x14ac:dyDescent="0.2">
      <c r="B8882" s="1"/>
      <c r="C8882" s="304"/>
      <c r="D8882" s="1"/>
    </row>
    <row r="8883" spans="2:4" x14ac:dyDescent="0.2">
      <c r="B8883" s="1"/>
      <c r="C8883" s="304"/>
      <c r="D8883" s="1"/>
    </row>
    <row r="8884" spans="2:4" x14ac:dyDescent="0.2">
      <c r="B8884" s="1"/>
      <c r="C8884" s="304"/>
      <c r="D8884" s="1"/>
    </row>
    <row r="8885" spans="2:4" x14ac:dyDescent="0.2">
      <c r="B8885" s="1"/>
      <c r="C8885" s="304"/>
      <c r="D8885" s="1"/>
    </row>
    <row r="8886" spans="2:4" x14ac:dyDescent="0.2">
      <c r="B8886" s="1"/>
      <c r="C8886" s="304"/>
      <c r="D8886" s="1"/>
    </row>
    <row r="8887" spans="2:4" x14ac:dyDescent="0.2">
      <c r="B8887" s="1"/>
      <c r="C8887" s="304"/>
      <c r="D8887" s="1"/>
    </row>
    <row r="8888" spans="2:4" x14ac:dyDescent="0.2">
      <c r="B8888" s="1"/>
      <c r="C8888" s="304"/>
      <c r="D8888" s="1"/>
    </row>
    <row r="8889" spans="2:4" x14ac:dyDescent="0.2">
      <c r="B8889" s="1"/>
      <c r="C8889" s="304"/>
      <c r="D8889" s="1"/>
    </row>
    <row r="8890" spans="2:4" x14ac:dyDescent="0.2">
      <c r="B8890" s="1"/>
      <c r="C8890" s="304"/>
      <c r="D8890" s="1"/>
    </row>
    <row r="8891" spans="2:4" x14ac:dyDescent="0.2">
      <c r="B8891" s="1"/>
      <c r="C8891" s="304"/>
      <c r="D8891" s="1"/>
    </row>
    <row r="8892" spans="2:4" x14ac:dyDescent="0.2">
      <c r="B8892" s="1"/>
      <c r="C8892" s="304"/>
      <c r="D8892" s="1"/>
    </row>
    <row r="8893" spans="2:4" x14ac:dyDescent="0.2">
      <c r="B8893" s="1"/>
      <c r="C8893" s="304"/>
      <c r="D8893" s="1"/>
    </row>
    <row r="8894" spans="2:4" x14ac:dyDescent="0.2">
      <c r="B8894" s="1"/>
      <c r="C8894" s="304"/>
      <c r="D8894" s="1"/>
    </row>
    <row r="8895" spans="2:4" x14ac:dyDescent="0.2">
      <c r="B8895" s="1"/>
      <c r="C8895" s="304"/>
      <c r="D8895" s="1"/>
    </row>
    <row r="8896" spans="2:4" x14ac:dyDescent="0.2">
      <c r="B8896" s="1"/>
      <c r="C8896" s="304"/>
      <c r="D8896" s="1"/>
    </row>
    <row r="8897" spans="2:4" x14ac:dyDescent="0.2">
      <c r="B8897" s="1"/>
      <c r="C8897" s="304"/>
      <c r="D8897" s="1"/>
    </row>
    <row r="8898" spans="2:4" x14ac:dyDescent="0.2">
      <c r="B8898" s="1"/>
      <c r="C8898" s="304"/>
      <c r="D8898" s="1"/>
    </row>
    <row r="8899" spans="2:4" x14ac:dyDescent="0.2">
      <c r="B8899" s="1"/>
      <c r="C8899" s="304"/>
      <c r="D8899" s="1"/>
    </row>
    <row r="8900" spans="2:4" x14ac:dyDescent="0.2">
      <c r="B8900" s="1"/>
      <c r="C8900" s="304"/>
      <c r="D8900" s="1"/>
    </row>
    <row r="8901" spans="2:4" x14ac:dyDescent="0.2">
      <c r="B8901" s="1"/>
      <c r="C8901" s="304"/>
      <c r="D8901" s="1"/>
    </row>
    <row r="8902" spans="2:4" x14ac:dyDescent="0.2">
      <c r="B8902" s="1"/>
      <c r="C8902" s="304"/>
      <c r="D8902" s="1"/>
    </row>
    <row r="8903" spans="2:4" x14ac:dyDescent="0.2">
      <c r="B8903" s="1"/>
      <c r="C8903" s="304"/>
      <c r="D8903" s="1"/>
    </row>
    <row r="8904" spans="2:4" x14ac:dyDescent="0.2">
      <c r="B8904" s="1"/>
      <c r="C8904" s="304"/>
      <c r="D8904" s="1"/>
    </row>
    <row r="8905" spans="2:4" x14ac:dyDescent="0.2">
      <c r="B8905" s="1"/>
      <c r="C8905" s="304"/>
      <c r="D8905" s="1"/>
    </row>
    <row r="8906" spans="2:4" x14ac:dyDescent="0.2">
      <c r="B8906" s="1"/>
      <c r="C8906" s="304"/>
      <c r="D8906" s="1"/>
    </row>
    <row r="8907" spans="2:4" x14ac:dyDescent="0.2">
      <c r="B8907" s="1"/>
      <c r="C8907" s="304"/>
      <c r="D8907" s="1"/>
    </row>
    <row r="8908" spans="2:4" x14ac:dyDescent="0.2">
      <c r="B8908" s="1"/>
      <c r="C8908" s="304"/>
      <c r="D8908" s="1"/>
    </row>
    <row r="8909" spans="2:4" x14ac:dyDescent="0.2">
      <c r="B8909" s="1"/>
      <c r="C8909" s="304"/>
      <c r="D8909" s="1"/>
    </row>
    <row r="8910" spans="2:4" x14ac:dyDescent="0.2">
      <c r="B8910" s="1"/>
      <c r="C8910" s="304"/>
      <c r="D8910" s="1"/>
    </row>
    <row r="8911" spans="2:4" x14ac:dyDescent="0.2">
      <c r="B8911" s="1"/>
      <c r="C8911" s="304"/>
      <c r="D8911" s="1"/>
    </row>
    <row r="8912" spans="2:4" x14ac:dyDescent="0.2">
      <c r="B8912" s="1"/>
      <c r="C8912" s="304"/>
      <c r="D8912" s="1"/>
    </row>
    <row r="8913" spans="2:4" x14ac:dyDescent="0.2">
      <c r="B8913" s="1"/>
      <c r="C8913" s="304"/>
      <c r="D8913" s="1"/>
    </row>
    <row r="8914" spans="2:4" x14ac:dyDescent="0.2">
      <c r="B8914" s="1"/>
      <c r="C8914" s="304"/>
      <c r="D8914" s="1"/>
    </row>
    <row r="8915" spans="2:4" x14ac:dyDescent="0.2">
      <c r="B8915" s="1"/>
      <c r="C8915" s="304"/>
      <c r="D8915" s="1"/>
    </row>
    <row r="8916" spans="2:4" x14ac:dyDescent="0.2">
      <c r="B8916" s="1"/>
      <c r="C8916" s="304"/>
      <c r="D8916" s="1"/>
    </row>
    <row r="8917" spans="2:4" x14ac:dyDescent="0.2">
      <c r="B8917" s="1"/>
      <c r="C8917" s="304"/>
      <c r="D8917" s="1"/>
    </row>
    <row r="8918" spans="2:4" x14ac:dyDescent="0.2">
      <c r="B8918" s="1"/>
      <c r="C8918" s="304"/>
      <c r="D8918" s="1"/>
    </row>
    <row r="8919" spans="2:4" x14ac:dyDescent="0.2">
      <c r="B8919" s="1"/>
      <c r="C8919" s="304"/>
      <c r="D8919" s="1"/>
    </row>
    <row r="8920" spans="2:4" x14ac:dyDescent="0.2">
      <c r="B8920" s="1"/>
      <c r="C8920" s="304"/>
      <c r="D8920" s="1"/>
    </row>
    <row r="8921" spans="2:4" x14ac:dyDescent="0.2">
      <c r="B8921" s="1"/>
      <c r="C8921" s="304"/>
      <c r="D8921" s="1"/>
    </row>
    <row r="8922" spans="2:4" x14ac:dyDescent="0.2">
      <c r="B8922" s="1"/>
      <c r="C8922" s="304"/>
      <c r="D8922" s="1"/>
    </row>
    <row r="8923" spans="2:4" x14ac:dyDescent="0.2">
      <c r="B8923" s="1"/>
      <c r="C8923" s="304"/>
      <c r="D8923" s="1"/>
    </row>
    <row r="8924" spans="2:4" x14ac:dyDescent="0.2">
      <c r="B8924" s="1"/>
      <c r="C8924" s="304"/>
      <c r="D8924" s="1"/>
    </row>
    <row r="8925" spans="2:4" x14ac:dyDescent="0.2">
      <c r="B8925" s="1"/>
      <c r="C8925" s="304"/>
      <c r="D8925" s="1"/>
    </row>
    <row r="8926" spans="2:4" x14ac:dyDescent="0.2">
      <c r="B8926" s="1"/>
      <c r="C8926" s="304"/>
      <c r="D8926" s="1"/>
    </row>
    <row r="8927" spans="2:4" x14ac:dyDescent="0.2">
      <c r="B8927" s="1"/>
      <c r="C8927" s="304"/>
      <c r="D8927" s="1"/>
    </row>
    <row r="8928" spans="2:4" x14ac:dyDescent="0.2">
      <c r="B8928" s="1"/>
      <c r="C8928" s="304"/>
      <c r="D8928" s="1"/>
    </row>
    <row r="8929" spans="2:4" x14ac:dyDescent="0.2">
      <c r="B8929" s="1"/>
      <c r="C8929" s="304"/>
      <c r="D8929" s="1"/>
    </row>
    <row r="8930" spans="2:4" x14ac:dyDescent="0.2">
      <c r="B8930" s="1"/>
      <c r="C8930" s="304"/>
      <c r="D8930" s="1"/>
    </row>
    <row r="8931" spans="2:4" x14ac:dyDescent="0.2">
      <c r="B8931" s="1"/>
      <c r="C8931" s="304"/>
      <c r="D8931" s="1"/>
    </row>
    <row r="8932" spans="2:4" x14ac:dyDescent="0.2">
      <c r="B8932" s="1"/>
      <c r="C8932" s="304"/>
      <c r="D8932" s="1"/>
    </row>
    <row r="8933" spans="2:4" x14ac:dyDescent="0.2">
      <c r="B8933" s="1"/>
      <c r="C8933" s="304"/>
      <c r="D8933" s="1"/>
    </row>
    <row r="8934" spans="2:4" x14ac:dyDescent="0.2">
      <c r="B8934" s="1"/>
      <c r="C8934" s="304"/>
      <c r="D8934" s="1"/>
    </row>
    <row r="8935" spans="2:4" x14ac:dyDescent="0.2">
      <c r="B8935" s="1"/>
      <c r="C8935" s="304"/>
      <c r="D8935" s="1"/>
    </row>
    <row r="8936" spans="2:4" x14ac:dyDescent="0.2">
      <c r="B8936" s="1"/>
      <c r="C8936" s="304"/>
      <c r="D8936" s="1"/>
    </row>
    <row r="8937" spans="2:4" x14ac:dyDescent="0.2">
      <c r="B8937" s="1"/>
      <c r="C8937" s="304"/>
      <c r="D8937" s="1"/>
    </row>
    <row r="8938" spans="2:4" x14ac:dyDescent="0.2">
      <c r="B8938" s="1"/>
      <c r="C8938" s="304"/>
      <c r="D8938" s="1"/>
    </row>
    <row r="8939" spans="2:4" x14ac:dyDescent="0.2">
      <c r="B8939" s="1"/>
      <c r="C8939" s="304"/>
      <c r="D8939" s="1"/>
    </row>
    <row r="8940" spans="2:4" x14ac:dyDescent="0.2">
      <c r="B8940" s="1"/>
      <c r="C8940" s="304"/>
      <c r="D8940" s="1"/>
    </row>
    <row r="8941" spans="2:4" x14ac:dyDescent="0.2">
      <c r="B8941" s="1"/>
      <c r="C8941" s="304"/>
      <c r="D8941" s="1"/>
    </row>
    <row r="8942" spans="2:4" x14ac:dyDescent="0.2">
      <c r="B8942" s="1"/>
      <c r="C8942" s="304"/>
      <c r="D8942" s="1"/>
    </row>
    <row r="8943" spans="2:4" x14ac:dyDescent="0.2">
      <c r="B8943" s="1"/>
      <c r="C8943" s="304"/>
      <c r="D8943" s="1"/>
    </row>
    <row r="8944" spans="2:4" x14ac:dyDescent="0.2">
      <c r="B8944" s="1"/>
      <c r="C8944" s="304"/>
      <c r="D8944" s="1"/>
    </row>
    <row r="8945" spans="1:7" x14ac:dyDescent="0.2">
      <c r="B8945" s="1"/>
      <c r="C8945" s="304"/>
      <c r="D8945" s="1"/>
    </row>
    <row r="8946" spans="1:7" x14ac:dyDescent="0.2">
      <c r="B8946" s="1"/>
      <c r="C8946" s="304"/>
      <c r="D8946" s="1"/>
    </row>
    <row r="8947" spans="1:7" x14ac:dyDescent="0.2">
      <c r="B8947" s="1"/>
      <c r="C8947" s="304"/>
      <c r="D8947" s="1"/>
    </row>
    <row r="8948" spans="1:7" x14ac:dyDescent="0.2">
      <c r="B8948" s="1"/>
      <c r="C8948" s="304"/>
      <c r="D8948" s="1"/>
    </row>
    <row r="8949" spans="1:7" x14ac:dyDescent="0.2">
      <c r="B8949" s="1"/>
      <c r="C8949" s="304"/>
      <c r="D8949" s="1"/>
    </row>
    <row r="8950" spans="1:7" x14ac:dyDescent="0.2">
      <c r="B8950" s="1"/>
      <c r="C8950" s="304"/>
      <c r="D8950" s="1"/>
    </row>
    <row r="8951" spans="1:7" x14ac:dyDescent="0.2">
      <c r="B8951" s="1"/>
      <c r="C8951" s="304"/>
      <c r="D8951" s="1"/>
    </row>
    <row r="8952" spans="1:7" x14ac:dyDescent="0.2">
      <c r="B8952" s="1"/>
      <c r="C8952" s="304"/>
      <c r="D8952" s="1"/>
    </row>
    <row r="8953" spans="1:7" x14ac:dyDescent="0.2">
      <c r="B8953" s="1"/>
      <c r="C8953" s="304"/>
      <c r="D8953" s="1"/>
    </row>
    <row r="8954" spans="1:7" x14ac:dyDescent="0.2">
      <c r="B8954" s="1"/>
      <c r="C8954" s="304"/>
      <c r="D8954" s="1"/>
    </row>
    <row r="8955" spans="1:7" x14ac:dyDescent="0.2">
      <c r="B8955" s="1"/>
      <c r="C8955" s="304"/>
      <c r="D8955" s="1"/>
    </row>
    <row r="8956" spans="1:7" x14ac:dyDescent="0.2">
      <c r="B8956" s="1"/>
      <c r="C8956" s="304"/>
      <c r="D8956" s="1"/>
    </row>
    <row r="8957" spans="1:7" s="308" customFormat="1" x14ac:dyDescent="0.2">
      <c r="A8957" s="303"/>
      <c r="B8957" s="1"/>
      <c r="C8957" s="304"/>
      <c r="D8957" s="1"/>
      <c r="E8957" s="305"/>
      <c r="F8957" s="307"/>
      <c r="G8957" s="307"/>
    </row>
    <row r="8958" spans="1:7" s="308" customFormat="1" x14ac:dyDescent="0.2">
      <c r="A8958" s="303"/>
      <c r="B8958" s="1"/>
      <c r="C8958" s="304"/>
      <c r="D8958" s="1"/>
      <c r="E8958" s="305"/>
      <c r="F8958" s="307"/>
      <c r="G8958" s="307"/>
    </row>
    <row r="8959" spans="1:7" s="308" customFormat="1" x14ac:dyDescent="0.2">
      <c r="A8959" s="303"/>
      <c r="B8959" s="1"/>
      <c r="C8959" s="304"/>
      <c r="D8959" s="1"/>
      <c r="E8959" s="305"/>
      <c r="F8959" s="307"/>
      <c r="G8959" s="307"/>
    </row>
    <row r="8960" spans="1:7" s="308" customFormat="1" x14ac:dyDescent="0.2">
      <c r="A8960" s="303"/>
      <c r="B8960" s="1"/>
      <c r="C8960" s="304"/>
      <c r="D8960" s="1"/>
      <c r="E8960" s="305"/>
      <c r="F8960" s="307"/>
      <c r="G8960" s="307"/>
    </row>
    <row r="8961" spans="1:7" s="308" customFormat="1" x14ac:dyDescent="0.2">
      <c r="A8961" s="303"/>
      <c r="B8961" s="1"/>
      <c r="C8961" s="304"/>
      <c r="D8961" s="1"/>
      <c r="E8961" s="305"/>
      <c r="F8961" s="307"/>
      <c r="G8961" s="307"/>
    </row>
    <row r="8962" spans="1:7" s="308" customFormat="1" x14ac:dyDescent="0.2">
      <c r="A8962" s="303"/>
      <c r="B8962" s="1"/>
      <c r="C8962" s="304"/>
      <c r="D8962" s="1"/>
      <c r="E8962" s="305"/>
      <c r="F8962" s="307"/>
      <c r="G8962" s="307"/>
    </row>
    <row r="8963" spans="1:7" s="308" customFormat="1" x14ac:dyDescent="0.2">
      <c r="A8963" s="303"/>
      <c r="B8963" s="1"/>
      <c r="C8963" s="304"/>
      <c r="D8963" s="1"/>
      <c r="E8963" s="305"/>
      <c r="F8963" s="307"/>
      <c r="G8963" s="307"/>
    </row>
    <row r="8964" spans="1:7" s="308" customFormat="1" x14ac:dyDescent="0.2">
      <c r="A8964" s="303"/>
      <c r="B8964" s="1"/>
      <c r="C8964" s="304"/>
      <c r="D8964" s="1"/>
      <c r="E8964" s="305"/>
      <c r="F8964" s="307"/>
      <c r="G8964" s="307"/>
    </row>
    <row r="8965" spans="1:7" s="308" customFormat="1" x14ac:dyDescent="0.2">
      <c r="A8965" s="303"/>
      <c r="B8965" s="1"/>
      <c r="C8965" s="304"/>
      <c r="D8965" s="1"/>
      <c r="E8965" s="305"/>
      <c r="F8965" s="307"/>
      <c r="G8965" s="307"/>
    </row>
    <row r="8966" spans="1:7" s="308" customFormat="1" x14ac:dyDescent="0.2">
      <c r="A8966" s="303"/>
      <c r="B8966" s="1"/>
      <c r="C8966" s="304"/>
      <c r="D8966" s="1"/>
      <c r="E8966" s="305"/>
      <c r="F8966" s="307"/>
      <c r="G8966" s="307"/>
    </row>
    <row r="8967" spans="1:7" s="308" customFormat="1" x14ac:dyDescent="0.2">
      <c r="A8967" s="303"/>
      <c r="B8967" s="1"/>
      <c r="C8967" s="304"/>
      <c r="D8967" s="1"/>
      <c r="E8967" s="305"/>
      <c r="F8967" s="307"/>
      <c r="G8967" s="307"/>
    </row>
    <row r="8968" spans="1:7" s="308" customFormat="1" x14ac:dyDescent="0.2">
      <c r="A8968" s="303"/>
      <c r="B8968" s="1"/>
      <c r="C8968" s="304"/>
      <c r="D8968" s="1"/>
      <c r="E8968" s="305"/>
      <c r="F8968" s="307"/>
      <c r="G8968" s="307"/>
    </row>
    <row r="8969" spans="1:7" s="308" customFormat="1" x14ac:dyDescent="0.2">
      <c r="A8969" s="303"/>
      <c r="B8969" s="1"/>
      <c r="C8969" s="304"/>
      <c r="D8969" s="1"/>
      <c r="E8969" s="305"/>
      <c r="F8969" s="307"/>
      <c r="G8969" s="307"/>
    </row>
    <row r="8970" spans="1:7" s="308" customFormat="1" x14ac:dyDescent="0.2">
      <c r="A8970" s="303"/>
      <c r="B8970" s="1"/>
      <c r="C8970" s="304"/>
      <c r="D8970" s="1"/>
      <c r="E8970" s="305"/>
      <c r="F8970" s="307"/>
      <c r="G8970" s="307"/>
    </row>
    <row r="8971" spans="1:7" s="308" customFormat="1" x14ac:dyDescent="0.2">
      <c r="A8971" s="303"/>
      <c r="B8971" s="1"/>
      <c r="C8971" s="304"/>
      <c r="D8971" s="1"/>
      <c r="E8971" s="305"/>
      <c r="F8971" s="307"/>
      <c r="G8971" s="307"/>
    </row>
    <row r="8972" spans="1:7" s="308" customFormat="1" x14ac:dyDescent="0.2">
      <c r="A8972" s="303"/>
      <c r="B8972" s="1"/>
      <c r="C8972" s="304"/>
      <c r="D8972" s="1"/>
      <c r="E8972" s="305"/>
      <c r="F8972" s="307"/>
      <c r="G8972" s="307"/>
    </row>
    <row r="8973" spans="1:7" s="308" customFormat="1" x14ac:dyDescent="0.2">
      <c r="A8973" s="303"/>
      <c r="B8973" s="1"/>
      <c r="C8973" s="304"/>
      <c r="D8973" s="1"/>
      <c r="E8973" s="305"/>
      <c r="F8973" s="307"/>
      <c r="G8973" s="307"/>
    </row>
    <row r="8974" spans="1:7" s="308" customFormat="1" x14ac:dyDescent="0.2">
      <c r="A8974" s="303"/>
      <c r="B8974" s="1"/>
      <c r="C8974" s="304"/>
      <c r="D8974" s="1"/>
      <c r="E8974" s="305"/>
      <c r="F8974" s="307"/>
      <c r="G8974" s="307"/>
    </row>
    <row r="8975" spans="1:7" s="308" customFormat="1" x14ac:dyDescent="0.2">
      <c r="A8975" s="303"/>
      <c r="B8975" s="1"/>
      <c r="C8975" s="304"/>
      <c r="D8975" s="1"/>
      <c r="E8975" s="305"/>
      <c r="F8975" s="307"/>
      <c r="G8975" s="307"/>
    </row>
    <row r="8976" spans="1:7" s="308" customFormat="1" x14ac:dyDescent="0.2">
      <c r="A8976" s="303"/>
      <c r="B8976" s="1"/>
      <c r="C8976" s="304"/>
      <c r="D8976" s="1"/>
      <c r="E8976" s="305"/>
      <c r="F8976" s="307"/>
      <c r="G8976" s="307"/>
    </row>
    <row r="8977" spans="1:7" s="308" customFormat="1" x14ac:dyDescent="0.2">
      <c r="A8977" s="303"/>
      <c r="B8977" s="1"/>
      <c r="C8977" s="304"/>
      <c r="D8977" s="1"/>
      <c r="E8977" s="305"/>
      <c r="F8977" s="307"/>
      <c r="G8977" s="307"/>
    </row>
    <row r="8978" spans="1:7" x14ac:dyDescent="0.2">
      <c r="B8978" s="1"/>
      <c r="C8978" s="304"/>
      <c r="D8978" s="1"/>
    </row>
    <row r="8979" spans="1:7" x14ac:dyDescent="0.2">
      <c r="B8979" s="1"/>
      <c r="C8979" s="304"/>
      <c r="D8979" s="1"/>
    </row>
    <row r="8980" spans="1:7" x14ac:dyDescent="0.2">
      <c r="B8980" s="1"/>
      <c r="C8980" s="304"/>
      <c r="D8980" s="1"/>
    </row>
    <row r="8981" spans="1:7" x14ac:dyDescent="0.2">
      <c r="B8981" s="1"/>
      <c r="C8981" s="304"/>
      <c r="D8981" s="1"/>
    </row>
    <row r="8982" spans="1:7" x14ac:dyDescent="0.2">
      <c r="B8982" s="1"/>
      <c r="C8982" s="304"/>
      <c r="D8982" s="1"/>
    </row>
    <row r="8983" spans="1:7" x14ac:dyDescent="0.2">
      <c r="B8983" s="1"/>
      <c r="C8983" s="304"/>
      <c r="D8983" s="1"/>
    </row>
    <row r="8984" spans="1:7" x14ac:dyDescent="0.2">
      <c r="B8984" s="1"/>
      <c r="C8984" s="304"/>
      <c r="D8984" s="1"/>
    </row>
    <row r="8985" spans="1:7" x14ac:dyDescent="0.2">
      <c r="B8985" s="1"/>
      <c r="C8985" s="304"/>
      <c r="D8985" s="1"/>
    </row>
    <row r="8986" spans="1:7" x14ac:dyDescent="0.2">
      <c r="B8986" s="1"/>
      <c r="C8986" s="304"/>
      <c r="D8986" s="1"/>
    </row>
    <row r="8987" spans="1:7" x14ac:dyDescent="0.2">
      <c r="B8987" s="1"/>
      <c r="C8987" s="304"/>
      <c r="D8987" s="1"/>
    </row>
    <row r="8988" spans="1:7" x14ac:dyDescent="0.2">
      <c r="B8988" s="1"/>
      <c r="C8988" s="304"/>
      <c r="D8988" s="1"/>
    </row>
    <row r="8989" spans="1:7" x14ac:dyDescent="0.2">
      <c r="B8989" s="1"/>
      <c r="C8989" s="304"/>
      <c r="D8989" s="1"/>
    </row>
    <row r="8990" spans="1:7" x14ac:dyDescent="0.2">
      <c r="B8990" s="1"/>
      <c r="C8990" s="304"/>
      <c r="D8990" s="1"/>
    </row>
    <row r="8991" spans="1:7" x14ac:dyDescent="0.2">
      <c r="B8991" s="1"/>
      <c r="C8991" s="304"/>
      <c r="D8991" s="1"/>
    </row>
    <row r="8992" spans="1:7" x14ac:dyDescent="0.2">
      <c r="B8992" s="1"/>
      <c r="C8992" s="304"/>
      <c r="D8992" s="1"/>
    </row>
    <row r="8993" spans="1:7" x14ac:dyDescent="0.2">
      <c r="B8993" s="1"/>
      <c r="C8993" s="304"/>
      <c r="D8993" s="1"/>
    </row>
    <row r="8994" spans="1:7" x14ac:dyDescent="0.2">
      <c r="B8994" s="1"/>
      <c r="C8994" s="304"/>
      <c r="D8994" s="1"/>
    </row>
    <row r="8995" spans="1:7" x14ac:dyDescent="0.2">
      <c r="B8995" s="1"/>
      <c r="C8995" s="304"/>
      <c r="D8995" s="1"/>
    </row>
    <row r="8996" spans="1:7" x14ac:dyDescent="0.2">
      <c r="B8996" s="1"/>
      <c r="C8996" s="304"/>
      <c r="D8996" s="1"/>
    </row>
    <row r="8997" spans="1:7" x14ac:dyDescent="0.2">
      <c r="B8997" s="1"/>
      <c r="C8997" s="304"/>
      <c r="D8997" s="1"/>
    </row>
    <row r="8998" spans="1:7" x14ac:dyDescent="0.2">
      <c r="B8998" s="1"/>
      <c r="C8998" s="304"/>
      <c r="D8998" s="1"/>
    </row>
    <row r="8999" spans="1:7" x14ac:dyDescent="0.2">
      <c r="B8999" s="1"/>
      <c r="C8999" s="304"/>
      <c r="D8999" s="1"/>
    </row>
    <row r="9000" spans="1:7" x14ac:dyDescent="0.2">
      <c r="B9000" s="1"/>
      <c r="C9000" s="304"/>
      <c r="D9000" s="1"/>
    </row>
    <row r="9001" spans="1:7" x14ac:dyDescent="0.2">
      <c r="B9001" s="1"/>
      <c r="C9001" s="304"/>
      <c r="D9001" s="1"/>
    </row>
    <row r="9002" spans="1:7" x14ac:dyDescent="0.2">
      <c r="B9002" s="1"/>
      <c r="C9002" s="304"/>
      <c r="D9002" s="1"/>
    </row>
    <row r="9003" spans="1:7" x14ac:dyDescent="0.2">
      <c r="B9003" s="1"/>
      <c r="C9003" s="304"/>
      <c r="D9003" s="1"/>
    </row>
    <row r="9004" spans="1:7" x14ac:dyDescent="0.2">
      <c r="B9004" s="1"/>
      <c r="C9004" s="304"/>
      <c r="D9004" s="1"/>
    </row>
    <row r="9005" spans="1:7" s="310" customFormat="1" x14ac:dyDescent="0.2">
      <c r="A9005" s="303"/>
      <c r="B9005" s="1"/>
      <c r="C9005" s="304"/>
      <c r="D9005" s="1"/>
      <c r="E9005" s="305"/>
      <c r="F9005" s="309"/>
      <c r="G9005" s="309"/>
    </row>
    <row r="9006" spans="1:7" s="310" customFormat="1" x14ac:dyDescent="0.2">
      <c r="A9006" s="303"/>
      <c r="B9006" s="1"/>
      <c r="C9006" s="304"/>
      <c r="D9006" s="1"/>
      <c r="E9006" s="305"/>
      <c r="F9006" s="309"/>
      <c r="G9006" s="309"/>
    </row>
    <row r="9007" spans="1:7" s="310" customFormat="1" x14ac:dyDescent="0.2">
      <c r="A9007" s="303"/>
      <c r="B9007" s="1"/>
      <c r="C9007" s="304"/>
      <c r="D9007" s="1"/>
      <c r="E9007" s="305"/>
      <c r="F9007" s="309"/>
      <c r="G9007" s="309"/>
    </row>
    <row r="9008" spans="1:7" s="310" customFormat="1" x14ac:dyDescent="0.2">
      <c r="A9008" s="303"/>
      <c r="B9008" s="1"/>
      <c r="C9008" s="304"/>
      <c r="D9008" s="1"/>
      <c r="E9008" s="305"/>
      <c r="F9008" s="309"/>
      <c r="G9008" s="309"/>
    </row>
    <row r="9009" spans="1:7" s="310" customFormat="1" x14ac:dyDescent="0.2">
      <c r="A9009" s="303"/>
      <c r="B9009" s="1"/>
      <c r="C9009" s="304"/>
      <c r="D9009" s="1"/>
      <c r="E9009" s="305"/>
      <c r="F9009" s="309"/>
      <c r="G9009" s="309"/>
    </row>
    <row r="9010" spans="1:7" s="310" customFormat="1" x14ac:dyDescent="0.2">
      <c r="A9010" s="303"/>
      <c r="B9010" s="1"/>
      <c r="C9010" s="304"/>
      <c r="D9010" s="1"/>
      <c r="E9010" s="305"/>
      <c r="F9010" s="309"/>
      <c r="G9010" s="309"/>
    </row>
    <row r="9011" spans="1:7" s="310" customFormat="1" x14ac:dyDescent="0.2">
      <c r="A9011" s="303"/>
      <c r="B9011" s="1"/>
      <c r="C9011" s="304"/>
      <c r="D9011" s="1"/>
      <c r="E9011" s="305"/>
      <c r="F9011" s="309"/>
      <c r="G9011" s="309"/>
    </row>
    <row r="9012" spans="1:7" s="310" customFormat="1" x14ac:dyDescent="0.2">
      <c r="A9012" s="303"/>
      <c r="B9012" s="1"/>
      <c r="C9012" s="304"/>
      <c r="D9012" s="1"/>
      <c r="E9012" s="305"/>
      <c r="F9012" s="309"/>
      <c r="G9012" s="309"/>
    </row>
    <row r="9013" spans="1:7" s="310" customFormat="1" x14ac:dyDescent="0.2">
      <c r="A9013" s="303"/>
      <c r="B9013" s="1"/>
      <c r="C9013" s="304"/>
      <c r="D9013" s="1"/>
      <c r="E9013" s="305"/>
      <c r="F9013" s="309"/>
      <c r="G9013" s="309"/>
    </row>
    <row r="9014" spans="1:7" s="310" customFormat="1" x14ac:dyDescent="0.2">
      <c r="A9014" s="303"/>
      <c r="B9014" s="1"/>
      <c r="C9014" s="304"/>
      <c r="D9014" s="1"/>
      <c r="E9014" s="305"/>
      <c r="F9014" s="309"/>
      <c r="G9014" s="309"/>
    </row>
    <row r="9015" spans="1:7" x14ac:dyDescent="0.2">
      <c r="B9015" s="1"/>
      <c r="C9015" s="304"/>
      <c r="D9015" s="1"/>
    </row>
    <row r="9016" spans="1:7" x14ac:dyDescent="0.2">
      <c r="B9016" s="1"/>
      <c r="C9016" s="304"/>
      <c r="D9016" s="1"/>
    </row>
    <row r="9017" spans="1:7" x14ac:dyDescent="0.2">
      <c r="B9017" s="1"/>
      <c r="C9017" s="304"/>
      <c r="D9017" s="1"/>
    </row>
    <row r="9018" spans="1:7" x14ac:dyDescent="0.2">
      <c r="B9018" s="1"/>
      <c r="C9018" s="304"/>
      <c r="D9018" s="1"/>
    </row>
    <row r="9019" spans="1:7" x14ac:dyDescent="0.2">
      <c r="B9019" s="1"/>
      <c r="C9019" s="304"/>
      <c r="D9019" s="1"/>
    </row>
    <row r="9020" spans="1:7" x14ac:dyDescent="0.2">
      <c r="B9020" s="1"/>
      <c r="C9020" s="304"/>
      <c r="D9020" s="1"/>
    </row>
    <row r="9021" spans="1:7" x14ac:dyDescent="0.2">
      <c r="B9021" s="1"/>
      <c r="C9021" s="304"/>
      <c r="D9021" s="1"/>
    </row>
    <row r="9022" spans="1:7" x14ac:dyDescent="0.2">
      <c r="B9022" s="1"/>
      <c r="C9022" s="304"/>
      <c r="D9022" s="1"/>
    </row>
    <row r="9023" spans="1:7" x14ac:dyDescent="0.2">
      <c r="B9023" s="1"/>
      <c r="C9023" s="304"/>
      <c r="D9023" s="1"/>
    </row>
    <row r="9024" spans="1:7" x14ac:dyDescent="0.2">
      <c r="B9024" s="1"/>
      <c r="C9024" s="304"/>
      <c r="D9024" s="1"/>
    </row>
    <row r="9025" spans="2:4" x14ac:dyDescent="0.2">
      <c r="B9025" s="1"/>
      <c r="C9025" s="304"/>
      <c r="D9025" s="1"/>
    </row>
    <row r="9026" spans="2:4" x14ac:dyDescent="0.2">
      <c r="B9026" s="1"/>
      <c r="C9026" s="304"/>
      <c r="D9026" s="1"/>
    </row>
    <row r="9027" spans="2:4" x14ac:dyDescent="0.2">
      <c r="B9027" s="1"/>
      <c r="C9027" s="304"/>
      <c r="D9027" s="1"/>
    </row>
    <row r="9028" spans="2:4" x14ac:dyDescent="0.2">
      <c r="B9028" s="1"/>
      <c r="C9028" s="304"/>
      <c r="D9028" s="1"/>
    </row>
    <row r="9029" spans="2:4" x14ac:dyDescent="0.2">
      <c r="B9029" s="1"/>
      <c r="C9029" s="304"/>
      <c r="D9029" s="1"/>
    </row>
    <row r="9030" spans="2:4" x14ac:dyDescent="0.2">
      <c r="B9030" s="1"/>
      <c r="C9030" s="304"/>
      <c r="D9030" s="1"/>
    </row>
    <row r="9031" spans="2:4" x14ac:dyDescent="0.2">
      <c r="B9031" s="1"/>
      <c r="C9031" s="304"/>
      <c r="D9031" s="1"/>
    </row>
    <row r="9032" spans="2:4" x14ac:dyDescent="0.2">
      <c r="B9032" s="1"/>
      <c r="C9032" s="304"/>
      <c r="D9032" s="1"/>
    </row>
    <row r="9033" spans="2:4" x14ac:dyDescent="0.2">
      <c r="B9033" s="1"/>
      <c r="C9033" s="304"/>
      <c r="D9033" s="1"/>
    </row>
    <row r="9034" spans="2:4" x14ac:dyDescent="0.2">
      <c r="B9034" s="1"/>
      <c r="C9034" s="304"/>
      <c r="D9034" s="1"/>
    </row>
    <row r="9035" spans="2:4" x14ac:dyDescent="0.2">
      <c r="B9035" s="1"/>
      <c r="C9035" s="304"/>
      <c r="D9035" s="1"/>
    </row>
    <row r="9036" spans="2:4" x14ac:dyDescent="0.2">
      <c r="B9036" s="1"/>
      <c r="C9036" s="304"/>
      <c r="D9036" s="1"/>
    </row>
    <row r="9037" spans="2:4" x14ac:dyDescent="0.2">
      <c r="B9037" s="1"/>
      <c r="C9037" s="304"/>
      <c r="D9037" s="1"/>
    </row>
    <row r="9038" spans="2:4" x14ac:dyDescent="0.2">
      <c r="B9038" s="1"/>
      <c r="C9038" s="304"/>
      <c r="D9038" s="1"/>
    </row>
    <row r="9039" spans="2:4" x14ac:dyDescent="0.2">
      <c r="B9039" s="1"/>
      <c r="C9039" s="304"/>
      <c r="D9039" s="1"/>
    </row>
    <row r="9040" spans="2:4" x14ac:dyDescent="0.2">
      <c r="B9040" s="1"/>
      <c r="C9040" s="304"/>
      <c r="D9040" s="1"/>
    </row>
    <row r="9041" spans="2:4" x14ac:dyDescent="0.2">
      <c r="B9041" s="1"/>
      <c r="C9041" s="304"/>
      <c r="D9041" s="1"/>
    </row>
    <row r="9042" spans="2:4" x14ac:dyDescent="0.2">
      <c r="B9042" s="1"/>
      <c r="C9042" s="304"/>
      <c r="D9042" s="1"/>
    </row>
    <row r="9043" spans="2:4" x14ac:dyDescent="0.2">
      <c r="B9043" s="1"/>
      <c r="C9043" s="304"/>
      <c r="D9043" s="1"/>
    </row>
    <row r="9044" spans="2:4" x14ac:dyDescent="0.2">
      <c r="B9044" s="1"/>
      <c r="C9044" s="304"/>
      <c r="D9044" s="1"/>
    </row>
    <row r="9045" spans="2:4" x14ac:dyDescent="0.2">
      <c r="B9045" s="1"/>
      <c r="C9045" s="304"/>
      <c r="D9045" s="1"/>
    </row>
    <row r="9046" spans="2:4" x14ac:dyDescent="0.2">
      <c r="B9046" s="1"/>
      <c r="C9046" s="304"/>
      <c r="D9046" s="1"/>
    </row>
    <row r="9047" spans="2:4" x14ac:dyDescent="0.2">
      <c r="B9047" s="1"/>
      <c r="C9047" s="304"/>
      <c r="D9047" s="1"/>
    </row>
    <row r="9048" spans="2:4" x14ac:dyDescent="0.2">
      <c r="B9048" s="1"/>
      <c r="C9048" s="304"/>
      <c r="D9048" s="1"/>
    </row>
    <row r="9049" spans="2:4" x14ac:dyDescent="0.2">
      <c r="B9049" s="1"/>
      <c r="C9049" s="304"/>
      <c r="D9049" s="1"/>
    </row>
    <row r="9050" spans="2:4" x14ac:dyDescent="0.2">
      <c r="B9050" s="1"/>
      <c r="C9050" s="304"/>
      <c r="D9050" s="1"/>
    </row>
    <row r="9051" spans="2:4" x14ac:dyDescent="0.2">
      <c r="B9051" s="1"/>
      <c r="C9051" s="304"/>
      <c r="D9051" s="1"/>
    </row>
    <row r="9052" spans="2:4" x14ac:dyDescent="0.2">
      <c r="B9052" s="1"/>
      <c r="C9052" s="304"/>
      <c r="D9052" s="1"/>
    </row>
    <row r="9053" spans="2:4" x14ac:dyDescent="0.2">
      <c r="B9053" s="1"/>
      <c r="C9053" s="304"/>
      <c r="D9053" s="1"/>
    </row>
    <row r="9054" spans="2:4" x14ac:dyDescent="0.2">
      <c r="B9054" s="1"/>
      <c r="C9054" s="304"/>
      <c r="D9054" s="1"/>
    </row>
    <row r="9055" spans="2:4" x14ac:dyDescent="0.2">
      <c r="B9055" s="1"/>
      <c r="C9055" s="304"/>
      <c r="D9055" s="1"/>
    </row>
    <row r="9056" spans="2:4" x14ac:dyDescent="0.2">
      <c r="B9056" s="1"/>
      <c r="C9056" s="304"/>
      <c r="D9056" s="1"/>
    </row>
    <row r="9057" spans="2:4" x14ac:dyDescent="0.2">
      <c r="B9057" s="1"/>
      <c r="C9057" s="304"/>
      <c r="D9057" s="1"/>
    </row>
    <row r="9058" spans="2:4" x14ac:dyDescent="0.2">
      <c r="B9058" s="1"/>
      <c r="C9058" s="304"/>
      <c r="D9058" s="1"/>
    </row>
    <row r="9059" spans="2:4" x14ac:dyDescent="0.2">
      <c r="B9059" s="1"/>
      <c r="C9059" s="304"/>
      <c r="D9059" s="1"/>
    </row>
    <row r="9060" spans="2:4" x14ac:dyDescent="0.2">
      <c r="B9060" s="1"/>
      <c r="C9060" s="304"/>
      <c r="D9060" s="1"/>
    </row>
    <row r="9061" spans="2:4" x14ac:dyDescent="0.2">
      <c r="B9061" s="1"/>
      <c r="C9061" s="304"/>
      <c r="D9061" s="1"/>
    </row>
    <row r="9062" spans="2:4" x14ac:dyDescent="0.2">
      <c r="B9062" s="1"/>
      <c r="C9062" s="304"/>
      <c r="D9062" s="1"/>
    </row>
    <row r="9063" spans="2:4" x14ac:dyDescent="0.2">
      <c r="B9063" s="1"/>
      <c r="C9063" s="304"/>
      <c r="D9063" s="1"/>
    </row>
    <row r="9064" spans="2:4" x14ac:dyDescent="0.2">
      <c r="B9064" s="1"/>
      <c r="C9064" s="304"/>
      <c r="D9064" s="1"/>
    </row>
    <row r="9065" spans="2:4" x14ac:dyDescent="0.2">
      <c r="B9065" s="1"/>
      <c r="C9065" s="304"/>
      <c r="D9065" s="1"/>
    </row>
    <row r="9066" spans="2:4" x14ac:dyDescent="0.2">
      <c r="B9066" s="1"/>
      <c r="C9066" s="304"/>
      <c r="D9066" s="1"/>
    </row>
    <row r="9067" spans="2:4" x14ac:dyDescent="0.2">
      <c r="B9067" s="1"/>
      <c r="C9067" s="304"/>
      <c r="D9067" s="1"/>
    </row>
    <row r="9068" spans="2:4" x14ac:dyDescent="0.2">
      <c r="B9068" s="1"/>
      <c r="C9068" s="304"/>
      <c r="D9068" s="1"/>
    </row>
    <row r="9069" spans="2:4" x14ac:dyDescent="0.2">
      <c r="B9069" s="1"/>
      <c r="C9069" s="304"/>
      <c r="D9069" s="1"/>
    </row>
    <row r="9070" spans="2:4" x14ac:dyDescent="0.2">
      <c r="B9070" s="1"/>
      <c r="C9070" s="304"/>
      <c r="D9070" s="1"/>
    </row>
    <row r="9071" spans="2:4" x14ac:dyDescent="0.2">
      <c r="B9071" s="1"/>
      <c r="C9071" s="304"/>
      <c r="D9071" s="1"/>
    </row>
    <row r="9072" spans="2:4" x14ac:dyDescent="0.2">
      <c r="B9072" s="1"/>
      <c r="C9072" s="304"/>
      <c r="D9072" s="1"/>
    </row>
    <row r="9073" spans="2:4" x14ac:dyDescent="0.2">
      <c r="B9073" s="1"/>
      <c r="C9073" s="304"/>
      <c r="D9073" s="1"/>
    </row>
    <row r="9074" spans="2:4" x14ac:dyDescent="0.2">
      <c r="B9074" s="1"/>
      <c r="C9074" s="304"/>
      <c r="D9074" s="1"/>
    </row>
    <row r="9075" spans="2:4" x14ac:dyDescent="0.2">
      <c r="B9075" s="1"/>
      <c r="C9075" s="304"/>
      <c r="D9075" s="1"/>
    </row>
    <row r="9076" spans="2:4" x14ac:dyDescent="0.2">
      <c r="B9076" s="1"/>
      <c r="C9076" s="304"/>
      <c r="D9076" s="1"/>
    </row>
    <row r="9077" spans="2:4" x14ac:dyDescent="0.2">
      <c r="B9077" s="1"/>
      <c r="C9077" s="304"/>
      <c r="D9077" s="1"/>
    </row>
    <row r="9078" spans="2:4" x14ac:dyDescent="0.2">
      <c r="B9078" s="1"/>
      <c r="C9078" s="304"/>
      <c r="D9078" s="1"/>
    </row>
    <row r="9079" spans="2:4" x14ac:dyDescent="0.2">
      <c r="B9079" s="1"/>
      <c r="C9079" s="304"/>
      <c r="D9079" s="1"/>
    </row>
    <row r="9080" spans="2:4" x14ac:dyDescent="0.2">
      <c r="B9080" s="1"/>
      <c r="C9080" s="304"/>
      <c r="D9080" s="1"/>
    </row>
    <row r="9081" spans="2:4" x14ac:dyDescent="0.2">
      <c r="B9081" s="1"/>
      <c r="C9081" s="304"/>
      <c r="D9081" s="1"/>
    </row>
    <row r="9082" spans="2:4" x14ac:dyDescent="0.2">
      <c r="B9082" s="1"/>
      <c r="C9082" s="304"/>
      <c r="D9082" s="1"/>
    </row>
    <row r="9083" spans="2:4" x14ac:dyDescent="0.2">
      <c r="B9083" s="1"/>
      <c r="C9083" s="304"/>
      <c r="D9083" s="1"/>
    </row>
    <row r="9084" spans="2:4" x14ac:dyDescent="0.2">
      <c r="B9084" s="1"/>
      <c r="C9084" s="304"/>
      <c r="D9084" s="1"/>
    </row>
    <row r="9085" spans="2:4" x14ac:dyDescent="0.2">
      <c r="B9085" s="1"/>
      <c r="C9085" s="304"/>
      <c r="D9085" s="1"/>
    </row>
    <row r="9086" spans="2:4" x14ac:dyDescent="0.2">
      <c r="B9086" s="1"/>
      <c r="C9086" s="304"/>
      <c r="D9086" s="1"/>
    </row>
    <row r="9087" spans="2:4" x14ac:dyDescent="0.2">
      <c r="B9087" s="1"/>
      <c r="C9087" s="304"/>
      <c r="D9087" s="1"/>
    </row>
    <row r="9088" spans="2:4" x14ac:dyDescent="0.2">
      <c r="B9088" s="1"/>
      <c r="C9088" s="304"/>
      <c r="D9088" s="1"/>
    </row>
    <row r="9089" spans="2:4" x14ac:dyDescent="0.2">
      <c r="B9089" s="1"/>
      <c r="C9089" s="304"/>
      <c r="D9089" s="1"/>
    </row>
    <row r="9090" spans="2:4" x14ac:dyDescent="0.2">
      <c r="B9090" s="1"/>
      <c r="C9090" s="304"/>
      <c r="D9090" s="1"/>
    </row>
    <row r="9091" spans="2:4" x14ac:dyDescent="0.2">
      <c r="B9091" s="1"/>
      <c r="C9091" s="304"/>
      <c r="D9091" s="1"/>
    </row>
    <row r="9092" spans="2:4" x14ac:dyDescent="0.2">
      <c r="B9092" s="1"/>
      <c r="C9092" s="304"/>
      <c r="D9092" s="1"/>
    </row>
    <row r="9093" spans="2:4" x14ac:dyDescent="0.2">
      <c r="B9093" s="1"/>
      <c r="C9093" s="304"/>
      <c r="D9093" s="1"/>
    </row>
    <row r="9094" spans="2:4" x14ac:dyDescent="0.2">
      <c r="B9094" s="1"/>
      <c r="C9094" s="304"/>
      <c r="D9094" s="1"/>
    </row>
    <row r="9095" spans="2:4" x14ac:dyDescent="0.2">
      <c r="B9095" s="1"/>
      <c r="C9095" s="304"/>
      <c r="D9095" s="1"/>
    </row>
    <row r="9096" spans="2:4" x14ac:dyDescent="0.2">
      <c r="B9096" s="1"/>
      <c r="C9096" s="304"/>
      <c r="D9096" s="1"/>
    </row>
    <row r="9097" spans="2:4" x14ac:dyDescent="0.2">
      <c r="B9097" s="1"/>
      <c r="C9097" s="304"/>
      <c r="D9097" s="1"/>
    </row>
    <row r="9098" spans="2:4" x14ac:dyDescent="0.2">
      <c r="B9098" s="1"/>
      <c r="C9098" s="304"/>
      <c r="D9098" s="1"/>
    </row>
    <row r="9099" spans="2:4" x14ac:dyDescent="0.2">
      <c r="B9099" s="1"/>
      <c r="C9099" s="304"/>
      <c r="D9099" s="1"/>
    </row>
    <row r="9100" spans="2:4" x14ac:dyDescent="0.2">
      <c r="B9100" s="1"/>
      <c r="C9100" s="304"/>
      <c r="D9100" s="1"/>
    </row>
    <row r="9101" spans="2:4" x14ac:dyDescent="0.2">
      <c r="B9101" s="1"/>
      <c r="C9101" s="304"/>
      <c r="D9101" s="1"/>
    </row>
    <row r="9102" spans="2:4" x14ac:dyDescent="0.2">
      <c r="B9102" s="1"/>
      <c r="C9102" s="304"/>
      <c r="D9102" s="1"/>
    </row>
    <row r="9103" spans="2:4" x14ac:dyDescent="0.2">
      <c r="B9103" s="1"/>
      <c r="C9103" s="304"/>
      <c r="D9103" s="1"/>
    </row>
    <row r="9104" spans="2:4" x14ac:dyDescent="0.2">
      <c r="B9104" s="1"/>
      <c r="C9104" s="304"/>
      <c r="D9104" s="1"/>
    </row>
    <row r="9105" spans="2:4" x14ac:dyDescent="0.2">
      <c r="B9105" s="1"/>
      <c r="C9105" s="304"/>
      <c r="D9105" s="1"/>
    </row>
    <row r="9106" spans="2:4" x14ac:dyDescent="0.2">
      <c r="B9106" s="1"/>
      <c r="C9106" s="304"/>
      <c r="D9106" s="1"/>
    </row>
    <row r="9107" spans="2:4" x14ac:dyDescent="0.2">
      <c r="B9107" s="1"/>
      <c r="C9107" s="304"/>
      <c r="D9107" s="1"/>
    </row>
    <row r="9108" spans="2:4" x14ac:dyDescent="0.2">
      <c r="B9108" s="1"/>
      <c r="C9108" s="304"/>
      <c r="D9108" s="1"/>
    </row>
    <row r="9109" spans="2:4" x14ac:dyDescent="0.2">
      <c r="B9109" s="1"/>
      <c r="C9109" s="304"/>
      <c r="D9109" s="1"/>
    </row>
    <row r="9110" spans="2:4" x14ac:dyDescent="0.2">
      <c r="B9110" s="1"/>
      <c r="C9110" s="304"/>
      <c r="D9110" s="1"/>
    </row>
    <row r="9111" spans="2:4" x14ac:dyDescent="0.2">
      <c r="B9111" s="1"/>
      <c r="C9111" s="304"/>
      <c r="D9111" s="1"/>
    </row>
    <row r="9112" spans="2:4" x14ac:dyDescent="0.2">
      <c r="B9112" s="1"/>
      <c r="C9112" s="304"/>
      <c r="D9112" s="1"/>
    </row>
    <row r="9113" spans="2:4" x14ac:dyDescent="0.2">
      <c r="B9113" s="1"/>
      <c r="C9113" s="304"/>
      <c r="D9113" s="1"/>
    </row>
    <row r="9114" spans="2:4" x14ac:dyDescent="0.2">
      <c r="B9114" s="1"/>
      <c r="C9114" s="304"/>
      <c r="D9114" s="1"/>
    </row>
    <row r="9115" spans="2:4" x14ac:dyDescent="0.2">
      <c r="B9115" s="1"/>
      <c r="C9115" s="304"/>
      <c r="D9115" s="1"/>
    </row>
    <row r="9116" spans="2:4" x14ac:dyDescent="0.2">
      <c r="B9116" s="1"/>
      <c r="C9116" s="304"/>
      <c r="D9116" s="1"/>
    </row>
    <row r="9117" spans="2:4" x14ac:dyDescent="0.2">
      <c r="B9117" s="1"/>
      <c r="C9117" s="304"/>
      <c r="D9117" s="1"/>
    </row>
    <row r="9118" spans="2:4" x14ac:dyDescent="0.2">
      <c r="B9118" s="1"/>
      <c r="C9118" s="304"/>
      <c r="D9118" s="1"/>
    </row>
    <row r="9119" spans="2:4" x14ac:dyDescent="0.2">
      <c r="B9119" s="1"/>
      <c r="C9119" s="304"/>
      <c r="D9119" s="1"/>
    </row>
    <row r="9120" spans="2:4" x14ac:dyDescent="0.2">
      <c r="B9120" s="1"/>
      <c r="C9120" s="304"/>
      <c r="D9120" s="1"/>
    </row>
    <row r="9121" spans="2:4" x14ac:dyDescent="0.2">
      <c r="B9121" s="1"/>
      <c r="C9121" s="304"/>
      <c r="D9121" s="1"/>
    </row>
    <row r="9122" spans="2:4" x14ac:dyDescent="0.2">
      <c r="B9122" s="1"/>
      <c r="C9122" s="304"/>
      <c r="D9122" s="1"/>
    </row>
    <row r="9123" spans="2:4" x14ac:dyDescent="0.2">
      <c r="B9123" s="1"/>
      <c r="C9123" s="304"/>
      <c r="D9123" s="1"/>
    </row>
    <row r="9124" spans="2:4" x14ac:dyDescent="0.2">
      <c r="B9124" s="1"/>
      <c r="C9124" s="304"/>
      <c r="D9124" s="1"/>
    </row>
    <row r="9125" spans="2:4" x14ac:dyDescent="0.2">
      <c r="B9125" s="1"/>
      <c r="C9125" s="304"/>
      <c r="D9125" s="1"/>
    </row>
    <row r="9126" spans="2:4" x14ac:dyDescent="0.2">
      <c r="B9126" s="1"/>
      <c r="C9126" s="304"/>
      <c r="D9126" s="1"/>
    </row>
    <row r="9127" spans="2:4" x14ac:dyDescent="0.2">
      <c r="B9127" s="1"/>
      <c r="C9127" s="304"/>
      <c r="D9127" s="1"/>
    </row>
    <row r="9128" spans="2:4" x14ac:dyDescent="0.2">
      <c r="B9128" s="1"/>
      <c r="C9128" s="304"/>
      <c r="D9128" s="1"/>
    </row>
    <row r="9129" spans="2:4" x14ac:dyDescent="0.2">
      <c r="B9129" s="1"/>
      <c r="C9129" s="304"/>
      <c r="D9129" s="1"/>
    </row>
    <row r="9130" spans="2:4" x14ac:dyDescent="0.2">
      <c r="B9130" s="1"/>
      <c r="C9130" s="304"/>
      <c r="D9130" s="1"/>
    </row>
    <row r="9131" spans="2:4" x14ac:dyDescent="0.2">
      <c r="B9131" s="1"/>
      <c r="C9131" s="304"/>
      <c r="D9131" s="1"/>
    </row>
    <row r="9132" spans="2:4" x14ac:dyDescent="0.2">
      <c r="B9132" s="1"/>
      <c r="C9132" s="304"/>
      <c r="D9132" s="1"/>
    </row>
    <row r="9133" spans="2:4" x14ac:dyDescent="0.2">
      <c r="B9133" s="1"/>
      <c r="C9133" s="304"/>
      <c r="D9133" s="1"/>
    </row>
    <row r="9134" spans="2:4" x14ac:dyDescent="0.2">
      <c r="B9134" s="1"/>
      <c r="C9134" s="304"/>
      <c r="D9134" s="1"/>
    </row>
    <row r="9135" spans="2:4" x14ac:dyDescent="0.2">
      <c r="B9135" s="1"/>
      <c r="C9135" s="304"/>
      <c r="D9135" s="1"/>
    </row>
    <row r="9136" spans="2:4" x14ac:dyDescent="0.2">
      <c r="B9136" s="1"/>
      <c r="C9136" s="304"/>
      <c r="D9136" s="1"/>
    </row>
    <row r="9137" spans="2:4" x14ac:dyDescent="0.2">
      <c r="B9137" s="1"/>
      <c r="C9137" s="304"/>
      <c r="D9137" s="1"/>
    </row>
    <row r="9138" spans="2:4" x14ac:dyDescent="0.2">
      <c r="B9138" s="1"/>
      <c r="C9138" s="304"/>
      <c r="D9138" s="1"/>
    </row>
    <row r="9139" spans="2:4" x14ac:dyDescent="0.2">
      <c r="B9139" s="1"/>
      <c r="C9139" s="304"/>
      <c r="D9139" s="1"/>
    </row>
    <row r="9140" spans="2:4" x14ac:dyDescent="0.2">
      <c r="B9140" s="1"/>
      <c r="C9140" s="304"/>
      <c r="D9140" s="1"/>
    </row>
    <row r="9141" spans="2:4" x14ac:dyDescent="0.2">
      <c r="B9141" s="1"/>
      <c r="C9141" s="304"/>
      <c r="D9141" s="1"/>
    </row>
    <row r="9142" spans="2:4" x14ac:dyDescent="0.2">
      <c r="B9142" s="1"/>
      <c r="C9142" s="304"/>
      <c r="D9142" s="1"/>
    </row>
    <row r="9143" spans="2:4" x14ac:dyDescent="0.2">
      <c r="B9143" s="1"/>
      <c r="C9143" s="304"/>
      <c r="D9143" s="1"/>
    </row>
    <row r="9144" spans="2:4" x14ac:dyDescent="0.2">
      <c r="B9144" s="1"/>
      <c r="C9144" s="304"/>
      <c r="D9144" s="1"/>
    </row>
    <row r="9145" spans="2:4" x14ac:dyDescent="0.2">
      <c r="B9145" s="1"/>
      <c r="C9145" s="304"/>
      <c r="D9145" s="1"/>
    </row>
    <row r="9146" spans="2:4" x14ac:dyDescent="0.2">
      <c r="B9146" s="1"/>
      <c r="C9146" s="304"/>
      <c r="D9146" s="1"/>
    </row>
    <row r="9147" spans="2:4" x14ac:dyDescent="0.2">
      <c r="B9147" s="1"/>
      <c r="C9147" s="304"/>
      <c r="D9147" s="1"/>
    </row>
    <row r="9148" spans="2:4" x14ac:dyDescent="0.2">
      <c r="B9148" s="1"/>
      <c r="C9148" s="304"/>
      <c r="D9148" s="1"/>
    </row>
    <row r="9149" spans="2:4" x14ac:dyDescent="0.2">
      <c r="B9149" s="1"/>
      <c r="C9149" s="304"/>
      <c r="D9149" s="1"/>
    </row>
    <row r="9150" spans="2:4" x14ac:dyDescent="0.2">
      <c r="B9150" s="1"/>
      <c r="C9150" s="304"/>
      <c r="D9150" s="1"/>
    </row>
    <row r="9151" spans="2:4" x14ac:dyDescent="0.2">
      <c r="B9151" s="1"/>
      <c r="C9151" s="304"/>
      <c r="D9151" s="1"/>
    </row>
    <row r="9152" spans="2:4" x14ac:dyDescent="0.2">
      <c r="B9152" s="1"/>
      <c r="C9152" s="304"/>
      <c r="D9152" s="1"/>
    </row>
    <row r="9153" spans="2:4" x14ac:dyDescent="0.2">
      <c r="B9153" s="1"/>
      <c r="C9153" s="304"/>
      <c r="D9153" s="1"/>
    </row>
    <row r="9154" spans="2:4" x14ac:dyDescent="0.2">
      <c r="B9154" s="1"/>
      <c r="C9154" s="304"/>
      <c r="D9154" s="1"/>
    </row>
    <row r="9155" spans="2:4" x14ac:dyDescent="0.2">
      <c r="B9155" s="1"/>
      <c r="C9155" s="304"/>
      <c r="D9155" s="1"/>
    </row>
    <row r="9156" spans="2:4" x14ac:dyDescent="0.2">
      <c r="B9156" s="1"/>
      <c r="C9156" s="304"/>
      <c r="D9156" s="1"/>
    </row>
    <row r="9157" spans="2:4" x14ac:dyDescent="0.2">
      <c r="B9157" s="1"/>
      <c r="C9157" s="304"/>
      <c r="D9157" s="1"/>
    </row>
    <row r="9158" spans="2:4" x14ac:dyDescent="0.2">
      <c r="B9158" s="1"/>
      <c r="C9158" s="304"/>
      <c r="D9158" s="1"/>
    </row>
    <row r="9159" spans="2:4" x14ac:dyDescent="0.2">
      <c r="B9159" s="1"/>
      <c r="C9159" s="304"/>
      <c r="D9159" s="1"/>
    </row>
    <row r="9160" spans="2:4" x14ac:dyDescent="0.2">
      <c r="B9160" s="1"/>
      <c r="C9160" s="304"/>
      <c r="D9160" s="1"/>
    </row>
    <row r="9161" spans="2:4" x14ac:dyDescent="0.2">
      <c r="B9161" s="1"/>
      <c r="C9161" s="304"/>
      <c r="D9161" s="1"/>
    </row>
    <row r="9162" spans="2:4" x14ac:dyDescent="0.2">
      <c r="B9162" s="1"/>
      <c r="C9162" s="304"/>
      <c r="D9162" s="1"/>
    </row>
    <row r="9163" spans="2:4" x14ac:dyDescent="0.2">
      <c r="B9163" s="1"/>
      <c r="C9163" s="304"/>
      <c r="D9163" s="1"/>
    </row>
    <row r="9164" spans="2:4" x14ac:dyDescent="0.2">
      <c r="B9164" s="1"/>
      <c r="C9164" s="304"/>
      <c r="D9164" s="1"/>
    </row>
    <row r="9165" spans="2:4" x14ac:dyDescent="0.2">
      <c r="B9165" s="1"/>
      <c r="C9165" s="304"/>
      <c r="D9165" s="1"/>
    </row>
    <row r="9166" spans="2:4" x14ac:dyDescent="0.2">
      <c r="B9166" s="1"/>
      <c r="C9166" s="304"/>
      <c r="D9166" s="1"/>
    </row>
    <row r="9167" spans="2:4" x14ac:dyDescent="0.2">
      <c r="B9167" s="1"/>
      <c r="C9167" s="304"/>
      <c r="D9167" s="1"/>
    </row>
    <row r="9168" spans="2:4" x14ac:dyDescent="0.2">
      <c r="B9168" s="1"/>
      <c r="C9168" s="304"/>
      <c r="D9168" s="1"/>
    </row>
    <row r="9169" spans="2:4" x14ac:dyDescent="0.2">
      <c r="B9169" s="1"/>
      <c r="C9169" s="304"/>
      <c r="D9169" s="1"/>
    </row>
    <row r="9170" spans="2:4" x14ac:dyDescent="0.2">
      <c r="B9170" s="1"/>
      <c r="C9170" s="304"/>
      <c r="D9170" s="1"/>
    </row>
    <row r="9171" spans="2:4" x14ac:dyDescent="0.2">
      <c r="B9171" s="1"/>
      <c r="C9171" s="304"/>
      <c r="D9171" s="1"/>
    </row>
    <row r="9172" spans="2:4" x14ac:dyDescent="0.2">
      <c r="B9172" s="1"/>
      <c r="C9172" s="304"/>
      <c r="D9172" s="1"/>
    </row>
    <row r="9173" spans="2:4" x14ac:dyDescent="0.2">
      <c r="B9173" s="1"/>
      <c r="C9173" s="304"/>
      <c r="D9173" s="1"/>
    </row>
    <row r="9174" spans="2:4" x14ac:dyDescent="0.2">
      <c r="B9174" s="1"/>
      <c r="C9174" s="304"/>
      <c r="D9174" s="1"/>
    </row>
    <row r="9175" spans="2:4" x14ac:dyDescent="0.2">
      <c r="B9175" s="1"/>
      <c r="C9175" s="304"/>
      <c r="D9175" s="1"/>
    </row>
    <row r="9176" spans="2:4" x14ac:dyDescent="0.2">
      <c r="B9176" s="1"/>
      <c r="C9176" s="304"/>
      <c r="D9176" s="1"/>
    </row>
    <row r="9177" spans="2:4" x14ac:dyDescent="0.2">
      <c r="B9177" s="1"/>
      <c r="C9177" s="304"/>
      <c r="D9177" s="1"/>
    </row>
    <row r="9178" spans="2:4" x14ac:dyDescent="0.2">
      <c r="B9178" s="1"/>
      <c r="C9178" s="304"/>
      <c r="D9178" s="1"/>
    </row>
    <row r="9179" spans="2:4" x14ac:dyDescent="0.2">
      <c r="B9179" s="1"/>
      <c r="C9179" s="304"/>
      <c r="D9179" s="1"/>
    </row>
    <row r="9180" spans="2:4" x14ac:dyDescent="0.2">
      <c r="B9180" s="1"/>
      <c r="C9180" s="304"/>
      <c r="D9180" s="1"/>
    </row>
    <row r="9181" spans="2:4" x14ac:dyDescent="0.2">
      <c r="B9181" s="1"/>
      <c r="C9181" s="304"/>
      <c r="D9181" s="1"/>
    </row>
    <row r="9182" spans="2:4" x14ac:dyDescent="0.2">
      <c r="B9182" s="1"/>
      <c r="C9182" s="304"/>
      <c r="D9182" s="1"/>
    </row>
    <row r="9183" spans="2:4" x14ac:dyDescent="0.2">
      <c r="B9183" s="1"/>
      <c r="C9183" s="304"/>
      <c r="D9183" s="1"/>
    </row>
    <row r="9184" spans="2:4" x14ac:dyDescent="0.2">
      <c r="B9184" s="1"/>
      <c r="C9184" s="304"/>
      <c r="D9184" s="1"/>
    </row>
    <row r="9185" spans="2:4" x14ac:dyDescent="0.2">
      <c r="B9185" s="1"/>
      <c r="C9185" s="304"/>
      <c r="D9185" s="1"/>
    </row>
    <row r="9186" spans="2:4" x14ac:dyDescent="0.2">
      <c r="B9186" s="1"/>
      <c r="C9186" s="304"/>
      <c r="D9186" s="1"/>
    </row>
    <row r="9187" spans="2:4" x14ac:dyDescent="0.2">
      <c r="B9187" s="1"/>
      <c r="C9187" s="304"/>
      <c r="D9187" s="1"/>
    </row>
    <row r="9188" spans="2:4" x14ac:dyDescent="0.2">
      <c r="B9188" s="1"/>
      <c r="C9188" s="304"/>
      <c r="D9188" s="1"/>
    </row>
    <row r="9189" spans="2:4" x14ac:dyDescent="0.2">
      <c r="B9189" s="1"/>
      <c r="C9189" s="304"/>
      <c r="D9189" s="1"/>
    </row>
    <row r="9190" spans="2:4" x14ac:dyDescent="0.2">
      <c r="B9190" s="1"/>
      <c r="C9190" s="304"/>
      <c r="D9190" s="1"/>
    </row>
    <row r="9191" spans="2:4" x14ac:dyDescent="0.2">
      <c r="B9191" s="1"/>
      <c r="C9191" s="304"/>
      <c r="D9191" s="1"/>
    </row>
    <row r="9192" spans="2:4" x14ac:dyDescent="0.2">
      <c r="B9192" s="1"/>
      <c r="C9192" s="304"/>
      <c r="D9192" s="1"/>
    </row>
    <row r="9193" spans="2:4" x14ac:dyDescent="0.2">
      <c r="B9193" s="1"/>
      <c r="C9193" s="304"/>
      <c r="D9193" s="1"/>
    </row>
    <row r="9194" spans="2:4" x14ac:dyDescent="0.2">
      <c r="B9194" s="1"/>
      <c r="C9194" s="304"/>
      <c r="D9194" s="1"/>
    </row>
    <row r="9195" spans="2:4" x14ac:dyDescent="0.2">
      <c r="B9195" s="1"/>
      <c r="C9195" s="304"/>
      <c r="D9195" s="1"/>
    </row>
    <row r="9196" spans="2:4" x14ac:dyDescent="0.2">
      <c r="B9196" s="1"/>
      <c r="C9196" s="304"/>
      <c r="D9196" s="1"/>
    </row>
    <row r="9197" spans="2:4" x14ac:dyDescent="0.2">
      <c r="B9197" s="1"/>
      <c r="C9197" s="304"/>
      <c r="D9197" s="1"/>
    </row>
    <row r="9198" spans="2:4" x14ac:dyDescent="0.2">
      <c r="B9198" s="1"/>
      <c r="C9198" s="304"/>
      <c r="D9198" s="1"/>
    </row>
    <row r="9199" spans="2:4" x14ac:dyDescent="0.2">
      <c r="B9199" s="1"/>
      <c r="C9199" s="304"/>
      <c r="D9199" s="1"/>
    </row>
    <row r="9200" spans="2:4" x14ac:dyDescent="0.2">
      <c r="B9200" s="1"/>
      <c r="C9200" s="304"/>
      <c r="D9200" s="1"/>
    </row>
    <row r="9201" spans="2:4" x14ac:dyDescent="0.2">
      <c r="B9201" s="1"/>
      <c r="C9201" s="304"/>
      <c r="D9201" s="1"/>
    </row>
    <row r="9202" spans="2:4" x14ac:dyDescent="0.2">
      <c r="B9202" s="1"/>
      <c r="C9202" s="304"/>
      <c r="D9202" s="1"/>
    </row>
    <row r="9203" spans="2:4" x14ac:dyDescent="0.2">
      <c r="B9203" s="1"/>
      <c r="C9203" s="304"/>
      <c r="D9203" s="1"/>
    </row>
    <row r="9204" spans="2:4" x14ac:dyDescent="0.2">
      <c r="B9204" s="1"/>
      <c r="C9204" s="304"/>
      <c r="D9204" s="1"/>
    </row>
    <row r="9205" spans="2:4" x14ac:dyDescent="0.2">
      <c r="B9205" s="1"/>
      <c r="C9205" s="304"/>
      <c r="D9205" s="1"/>
    </row>
    <row r="9206" spans="2:4" x14ac:dyDescent="0.2">
      <c r="B9206" s="1"/>
      <c r="C9206" s="304"/>
      <c r="D9206" s="1"/>
    </row>
    <row r="9207" spans="2:4" x14ac:dyDescent="0.2">
      <c r="B9207" s="1"/>
      <c r="C9207" s="304"/>
      <c r="D9207" s="1"/>
    </row>
    <row r="9208" spans="2:4" x14ac:dyDescent="0.2">
      <c r="B9208" s="1"/>
      <c r="C9208" s="304"/>
      <c r="D9208" s="1"/>
    </row>
    <row r="9209" spans="2:4" x14ac:dyDescent="0.2">
      <c r="B9209" s="1"/>
      <c r="C9209" s="304"/>
      <c r="D9209" s="1"/>
    </row>
    <row r="9210" spans="2:4" x14ac:dyDescent="0.2">
      <c r="B9210" s="1"/>
      <c r="C9210" s="304"/>
      <c r="D9210" s="1"/>
    </row>
    <row r="9211" spans="2:4" x14ac:dyDescent="0.2">
      <c r="B9211" s="1"/>
      <c r="C9211" s="304"/>
      <c r="D9211" s="1"/>
    </row>
    <row r="9212" spans="2:4" x14ac:dyDescent="0.2">
      <c r="B9212" s="1"/>
      <c r="C9212" s="304"/>
      <c r="D9212" s="1"/>
    </row>
    <row r="9213" spans="2:4" x14ac:dyDescent="0.2">
      <c r="B9213" s="1"/>
      <c r="C9213" s="304"/>
      <c r="D9213" s="1"/>
    </row>
    <row r="9214" spans="2:4" x14ac:dyDescent="0.2">
      <c r="B9214" s="1"/>
      <c r="C9214" s="304"/>
      <c r="D9214" s="1"/>
    </row>
    <row r="9215" spans="2:4" x14ac:dyDescent="0.2">
      <c r="B9215" s="1"/>
      <c r="C9215" s="304"/>
      <c r="D9215" s="1"/>
    </row>
    <row r="9216" spans="2:4" x14ac:dyDescent="0.2">
      <c r="B9216" s="1"/>
      <c r="C9216" s="304"/>
      <c r="D9216" s="1"/>
    </row>
    <row r="9217" spans="2:4" x14ac:dyDescent="0.2">
      <c r="B9217" s="1"/>
      <c r="C9217" s="304"/>
      <c r="D9217" s="1"/>
    </row>
    <row r="9218" spans="2:4" x14ac:dyDescent="0.2">
      <c r="B9218" s="1"/>
      <c r="C9218" s="304"/>
      <c r="D9218" s="1"/>
    </row>
    <row r="9219" spans="2:4" x14ac:dyDescent="0.2">
      <c r="B9219" s="1"/>
      <c r="C9219" s="304"/>
      <c r="D9219" s="1"/>
    </row>
    <row r="9220" spans="2:4" x14ac:dyDescent="0.2">
      <c r="B9220" s="1"/>
      <c r="C9220" s="304"/>
      <c r="D9220" s="1"/>
    </row>
    <row r="9221" spans="2:4" x14ac:dyDescent="0.2">
      <c r="B9221" s="1"/>
      <c r="C9221" s="304"/>
      <c r="D9221" s="1"/>
    </row>
    <row r="9222" spans="2:4" x14ac:dyDescent="0.2">
      <c r="B9222" s="1"/>
      <c r="C9222" s="304"/>
      <c r="D9222" s="1"/>
    </row>
    <row r="9223" spans="2:4" x14ac:dyDescent="0.2">
      <c r="B9223" s="1"/>
      <c r="C9223" s="304"/>
      <c r="D9223" s="1"/>
    </row>
    <row r="9224" spans="2:4" x14ac:dyDescent="0.2">
      <c r="B9224" s="1"/>
      <c r="C9224" s="304"/>
      <c r="D9224" s="1"/>
    </row>
    <row r="9225" spans="2:4" x14ac:dyDescent="0.2">
      <c r="B9225" s="1"/>
      <c r="C9225" s="304"/>
      <c r="D9225" s="1"/>
    </row>
    <row r="9226" spans="2:4" x14ac:dyDescent="0.2">
      <c r="B9226" s="1"/>
      <c r="C9226" s="304"/>
      <c r="D9226" s="1"/>
    </row>
    <row r="9227" spans="2:4" x14ac:dyDescent="0.2">
      <c r="B9227" s="1"/>
      <c r="C9227" s="304"/>
      <c r="D9227" s="1"/>
    </row>
    <row r="9228" spans="2:4" x14ac:dyDescent="0.2">
      <c r="B9228" s="1"/>
      <c r="C9228" s="304"/>
      <c r="D9228" s="1"/>
    </row>
    <row r="9229" spans="2:4" x14ac:dyDescent="0.2">
      <c r="B9229" s="1"/>
      <c r="C9229" s="304"/>
      <c r="D9229" s="1"/>
    </row>
    <row r="9230" spans="2:4" x14ac:dyDescent="0.2">
      <c r="B9230" s="1"/>
      <c r="C9230" s="304"/>
      <c r="D9230" s="1"/>
    </row>
    <row r="9231" spans="2:4" x14ac:dyDescent="0.2">
      <c r="B9231" s="1"/>
      <c r="C9231" s="304"/>
      <c r="D9231" s="1"/>
    </row>
    <row r="9232" spans="2:4" x14ac:dyDescent="0.2">
      <c r="B9232" s="1"/>
      <c r="C9232" s="304"/>
      <c r="D9232" s="1"/>
    </row>
    <row r="9233" spans="2:4" x14ac:dyDescent="0.2">
      <c r="B9233" s="1"/>
      <c r="C9233" s="304"/>
      <c r="D9233" s="1"/>
    </row>
    <row r="9234" spans="2:4" x14ac:dyDescent="0.2">
      <c r="B9234" s="1"/>
      <c r="C9234" s="304"/>
      <c r="D9234" s="1"/>
    </row>
    <row r="9235" spans="2:4" x14ac:dyDescent="0.2">
      <c r="B9235" s="1"/>
      <c r="C9235" s="304"/>
      <c r="D9235" s="1"/>
    </row>
    <row r="9236" spans="2:4" x14ac:dyDescent="0.2">
      <c r="B9236" s="1"/>
      <c r="C9236" s="304"/>
      <c r="D9236" s="1"/>
    </row>
    <row r="9237" spans="2:4" x14ac:dyDescent="0.2">
      <c r="B9237" s="1"/>
      <c r="C9237" s="304"/>
      <c r="D9237" s="1"/>
    </row>
    <row r="9238" spans="2:4" x14ac:dyDescent="0.2">
      <c r="B9238" s="1"/>
      <c r="C9238" s="304"/>
      <c r="D9238" s="1"/>
    </row>
    <row r="9239" spans="2:4" x14ac:dyDescent="0.2">
      <c r="B9239" s="1"/>
      <c r="C9239" s="304"/>
      <c r="D9239" s="1"/>
    </row>
    <row r="9240" spans="2:4" x14ac:dyDescent="0.2">
      <c r="B9240" s="1"/>
      <c r="C9240" s="304"/>
      <c r="D9240" s="1"/>
    </row>
    <row r="9241" spans="2:4" x14ac:dyDescent="0.2">
      <c r="B9241" s="1"/>
      <c r="C9241" s="304"/>
      <c r="D9241" s="1"/>
    </row>
    <row r="9242" spans="2:4" x14ac:dyDescent="0.2">
      <c r="B9242" s="1"/>
      <c r="C9242" s="304"/>
      <c r="D9242" s="1"/>
    </row>
    <row r="9243" spans="2:4" x14ac:dyDescent="0.2">
      <c r="B9243" s="1"/>
      <c r="C9243" s="304"/>
      <c r="D9243" s="1"/>
    </row>
    <row r="9244" spans="2:4" x14ac:dyDescent="0.2">
      <c r="B9244" s="1"/>
      <c r="C9244" s="304"/>
      <c r="D9244" s="1"/>
    </row>
    <row r="9245" spans="2:4" x14ac:dyDescent="0.2">
      <c r="B9245" s="1"/>
      <c r="C9245" s="304"/>
      <c r="D9245" s="1"/>
    </row>
    <row r="9246" spans="2:4" x14ac:dyDescent="0.2">
      <c r="B9246" s="1"/>
      <c r="C9246" s="304"/>
      <c r="D9246" s="1"/>
    </row>
    <row r="9247" spans="2:4" x14ac:dyDescent="0.2">
      <c r="B9247" s="1"/>
      <c r="C9247" s="304"/>
      <c r="D9247" s="1"/>
    </row>
    <row r="9248" spans="2:4" x14ac:dyDescent="0.2">
      <c r="B9248" s="1"/>
      <c r="C9248" s="304"/>
      <c r="D9248" s="1"/>
    </row>
    <row r="9249" spans="2:7" x14ac:dyDescent="0.2">
      <c r="B9249" s="1"/>
      <c r="C9249" s="304"/>
      <c r="D9249" s="1"/>
    </row>
    <row r="9250" spans="2:7" x14ac:dyDescent="0.2">
      <c r="B9250" s="1"/>
      <c r="C9250" s="304"/>
      <c r="D9250" s="1"/>
    </row>
    <row r="9251" spans="2:7" x14ac:dyDescent="0.2">
      <c r="B9251" s="1"/>
      <c r="C9251" s="304"/>
      <c r="D9251" s="1"/>
    </row>
    <row r="9252" spans="2:7" x14ac:dyDescent="0.2">
      <c r="B9252" s="1"/>
      <c r="C9252" s="304"/>
      <c r="D9252" s="1"/>
    </row>
    <row r="9253" spans="2:7" x14ac:dyDescent="0.2">
      <c r="B9253" s="1"/>
      <c r="C9253" s="304"/>
      <c r="D9253" s="1"/>
    </row>
    <row r="9254" spans="2:7" x14ac:dyDescent="0.2">
      <c r="B9254" s="1"/>
      <c r="C9254" s="304"/>
      <c r="D9254" s="1"/>
    </row>
    <row r="9255" spans="2:7" x14ac:dyDescent="0.2">
      <c r="B9255" s="1"/>
      <c r="C9255" s="304"/>
      <c r="D9255" s="1"/>
    </row>
    <row r="9256" spans="2:7" x14ac:dyDescent="0.2">
      <c r="B9256" s="1"/>
      <c r="C9256" s="304"/>
      <c r="D9256" s="1"/>
    </row>
    <row r="9257" spans="2:7" x14ac:dyDescent="0.2">
      <c r="B9257" s="1"/>
      <c r="C9257" s="304"/>
      <c r="D9257" s="1"/>
      <c r="E9257" s="204"/>
      <c r="F9257" s="204"/>
      <c r="G9257" s="204"/>
    </row>
    <row r="9258" spans="2:7" x14ac:dyDescent="0.2">
      <c r="B9258" s="1"/>
      <c r="C9258" s="304"/>
      <c r="D9258" s="1"/>
      <c r="E9258" s="204"/>
      <c r="F9258" s="204"/>
      <c r="G9258" s="204"/>
    </row>
    <row r="9259" spans="2:7" x14ac:dyDescent="0.2">
      <c r="B9259" s="1"/>
      <c r="C9259" s="304"/>
      <c r="D9259" s="1"/>
      <c r="E9259" s="204"/>
      <c r="F9259" s="204"/>
      <c r="G9259" s="204"/>
    </row>
    <row r="9260" spans="2:7" x14ac:dyDescent="0.2">
      <c r="B9260" s="1"/>
      <c r="C9260" s="304"/>
      <c r="D9260" s="1"/>
      <c r="E9260" s="204"/>
      <c r="F9260" s="204"/>
      <c r="G9260" s="204"/>
    </row>
    <row r="9261" spans="2:7" x14ac:dyDescent="0.2">
      <c r="B9261" s="1"/>
      <c r="C9261" s="304"/>
      <c r="D9261" s="1"/>
      <c r="E9261" s="204"/>
      <c r="F9261" s="204"/>
      <c r="G9261" s="204"/>
    </row>
    <row r="9262" spans="2:7" x14ac:dyDescent="0.2">
      <c r="B9262" s="1"/>
      <c r="C9262" s="304"/>
      <c r="D9262" s="1"/>
      <c r="E9262" s="204"/>
      <c r="F9262" s="204"/>
      <c r="G9262" s="204"/>
    </row>
    <row r="9263" spans="2:7" x14ac:dyDescent="0.2">
      <c r="B9263" s="1"/>
      <c r="C9263" s="304"/>
      <c r="D9263" s="1"/>
      <c r="E9263" s="204"/>
      <c r="F9263" s="204"/>
      <c r="G9263" s="204"/>
    </row>
    <row r="9264" spans="2:7" x14ac:dyDescent="0.2">
      <c r="B9264" s="1"/>
      <c r="C9264" s="304"/>
      <c r="D9264" s="1"/>
      <c r="E9264" s="204"/>
      <c r="F9264" s="204"/>
      <c r="G9264" s="204"/>
    </row>
    <row r="9265" spans="2:7" x14ac:dyDescent="0.2">
      <c r="B9265" s="1"/>
      <c r="C9265" s="304"/>
      <c r="D9265" s="1"/>
      <c r="E9265" s="204"/>
      <c r="F9265" s="204"/>
      <c r="G9265" s="204"/>
    </row>
    <row r="9266" spans="2:7" x14ac:dyDescent="0.2">
      <c r="B9266" s="1"/>
      <c r="C9266" s="304"/>
      <c r="D9266" s="1"/>
      <c r="E9266" s="204"/>
      <c r="F9266" s="204"/>
      <c r="G9266" s="204"/>
    </row>
    <row r="9267" spans="2:7" x14ac:dyDescent="0.2">
      <c r="B9267" s="1"/>
      <c r="C9267" s="304"/>
      <c r="D9267" s="1"/>
      <c r="E9267" s="204"/>
      <c r="F9267" s="204"/>
      <c r="G9267" s="204"/>
    </row>
    <row r="9268" spans="2:7" x14ac:dyDescent="0.2">
      <c r="B9268" s="1"/>
      <c r="C9268" s="304"/>
      <c r="D9268" s="1"/>
      <c r="E9268" s="204"/>
      <c r="F9268" s="204"/>
      <c r="G9268" s="204"/>
    </row>
    <row r="9269" spans="2:7" x14ac:dyDescent="0.2">
      <c r="B9269" s="1"/>
      <c r="C9269" s="304"/>
      <c r="D9269" s="1"/>
      <c r="E9269" s="204"/>
      <c r="F9269" s="204"/>
      <c r="G9269" s="204"/>
    </row>
    <row r="9270" spans="2:7" x14ac:dyDescent="0.2">
      <c r="B9270" s="1"/>
      <c r="C9270" s="304"/>
      <c r="D9270" s="1"/>
      <c r="E9270" s="204"/>
      <c r="F9270" s="204"/>
      <c r="G9270" s="204"/>
    </row>
    <row r="9271" spans="2:7" x14ac:dyDescent="0.2">
      <c r="B9271" s="1"/>
      <c r="C9271" s="304"/>
      <c r="D9271" s="1"/>
      <c r="E9271" s="204"/>
      <c r="F9271" s="204"/>
      <c r="G9271" s="204"/>
    </row>
    <row r="9272" spans="2:7" x14ac:dyDescent="0.2">
      <c r="B9272" s="1"/>
      <c r="C9272" s="304"/>
      <c r="D9272" s="1"/>
      <c r="E9272" s="204"/>
      <c r="F9272" s="204"/>
      <c r="G9272" s="204"/>
    </row>
    <row r="9273" spans="2:7" x14ac:dyDescent="0.2">
      <c r="B9273" s="1"/>
      <c r="C9273" s="304"/>
      <c r="D9273" s="1"/>
      <c r="E9273" s="204"/>
      <c r="F9273" s="204"/>
      <c r="G9273" s="204"/>
    </row>
    <row r="9274" spans="2:7" x14ac:dyDescent="0.2">
      <c r="B9274" s="1"/>
      <c r="C9274" s="304"/>
      <c r="D9274" s="1"/>
      <c r="E9274" s="204"/>
      <c r="F9274" s="204"/>
      <c r="G9274" s="204"/>
    </row>
    <row r="9275" spans="2:7" x14ac:dyDescent="0.2">
      <c r="B9275" s="1"/>
      <c r="C9275" s="304"/>
      <c r="D9275" s="1"/>
      <c r="E9275" s="204"/>
      <c r="F9275" s="204"/>
      <c r="G9275" s="204"/>
    </row>
    <row r="9276" spans="2:7" x14ac:dyDescent="0.2">
      <c r="B9276" s="1"/>
      <c r="C9276" s="304"/>
      <c r="D9276" s="1"/>
      <c r="E9276" s="204"/>
      <c r="F9276" s="204"/>
      <c r="G9276" s="204"/>
    </row>
    <row r="9277" spans="2:7" x14ac:dyDescent="0.2">
      <c r="B9277" s="1"/>
      <c r="C9277" s="304"/>
      <c r="D9277" s="1"/>
      <c r="E9277" s="204"/>
      <c r="F9277" s="204"/>
      <c r="G9277" s="204"/>
    </row>
    <row r="9278" spans="2:7" x14ac:dyDescent="0.2">
      <c r="B9278" s="1"/>
      <c r="C9278" s="304"/>
      <c r="D9278" s="1"/>
      <c r="E9278" s="204"/>
      <c r="F9278" s="204"/>
      <c r="G9278" s="204"/>
    </row>
    <row r="9279" spans="2:7" x14ac:dyDescent="0.2">
      <c r="B9279" s="1"/>
      <c r="C9279" s="304"/>
      <c r="D9279" s="1"/>
      <c r="E9279" s="204"/>
      <c r="F9279" s="204"/>
      <c r="G9279" s="204"/>
    </row>
    <row r="9280" spans="2:7" x14ac:dyDescent="0.2">
      <c r="B9280" s="1"/>
      <c r="C9280" s="304"/>
      <c r="D9280" s="1"/>
      <c r="E9280" s="204"/>
      <c r="F9280" s="204"/>
      <c r="G9280" s="204"/>
    </row>
    <row r="9281" spans="2:7" x14ac:dyDescent="0.2">
      <c r="B9281" s="1"/>
      <c r="C9281" s="304"/>
      <c r="D9281" s="1"/>
      <c r="E9281" s="204"/>
      <c r="F9281" s="204"/>
      <c r="G9281" s="204"/>
    </row>
    <row r="9282" spans="2:7" x14ac:dyDescent="0.2">
      <c r="B9282" s="1"/>
      <c r="C9282" s="304"/>
      <c r="D9282" s="1"/>
      <c r="E9282" s="204"/>
      <c r="F9282" s="204"/>
      <c r="G9282" s="204"/>
    </row>
    <row r="9283" spans="2:7" x14ac:dyDescent="0.2">
      <c r="B9283" s="1"/>
      <c r="C9283" s="304"/>
      <c r="D9283" s="1"/>
      <c r="E9283" s="204"/>
      <c r="F9283" s="204"/>
      <c r="G9283" s="204"/>
    </row>
    <row r="9284" spans="2:7" x14ac:dyDescent="0.2">
      <c r="B9284" s="1"/>
      <c r="C9284" s="304"/>
      <c r="D9284" s="1"/>
      <c r="E9284" s="204"/>
      <c r="F9284" s="204"/>
      <c r="G9284" s="204"/>
    </row>
    <row r="9285" spans="2:7" x14ac:dyDescent="0.2">
      <c r="B9285" s="1"/>
      <c r="C9285" s="304"/>
      <c r="D9285" s="1"/>
      <c r="E9285" s="204"/>
      <c r="F9285" s="204"/>
      <c r="G9285" s="204"/>
    </row>
    <row r="9286" spans="2:7" x14ac:dyDescent="0.2">
      <c r="B9286" s="1"/>
      <c r="C9286" s="304"/>
      <c r="D9286" s="1"/>
      <c r="E9286" s="204"/>
      <c r="F9286" s="204"/>
      <c r="G9286" s="204"/>
    </row>
    <row r="9287" spans="2:7" x14ac:dyDescent="0.2">
      <c r="B9287" s="1"/>
      <c r="C9287" s="304"/>
      <c r="D9287" s="1"/>
      <c r="E9287" s="204"/>
      <c r="F9287" s="204"/>
      <c r="G9287" s="204"/>
    </row>
    <row r="9288" spans="2:7" x14ac:dyDescent="0.2">
      <c r="B9288" s="1"/>
      <c r="C9288" s="304"/>
      <c r="D9288" s="1"/>
      <c r="E9288" s="204"/>
      <c r="F9288" s="204"/>
      <c r="G9288" s="204"/>
    </row>
    <row r="9289" spans="2:7" x14ac:dyDescent="0.2">
      <c r="B9289" s="1"/>
      <c r="C9289" s="304"/>
      <c r="D9289" s="1"/>
      <c r="E9289" s="204"/>
      <c r="F9289" s="204"/>
      <c r="G9289" s="204"/>
    </row>
    <row r="9290" spans="2:7" x14ac:dyDescent="0.2">
      <c r="B9290" s="1"/>
      <c r="C9290" s="304"/>
      <c r="D9290" s="1"/>
      <c r="E9290" s="204"/>
      <c r="F9290" s="204"/>
      <c r="G9290" s="204"/>
    </row>
    <row r="9291" spans="2:7" x14ac:dyDescent="0.2">
      <c r="B9291" s="1"/>
      <c r="C9291" s="304"/>
      <c r="D9291" s="1"/>
      <c r="E9291" s="204"/>
      <c r="F9291" s="204"/>
      <c r="G9291" s="204"/>
    </row>
    <row r="9292" spans="2:7" x14ac:dyDescent="0.2">
      <c r="B9292" s="1"/>
      <c r="C9292" s="304"/>
      <c r="D9292" s="1"/>
      <c r="E9292" s="204"/>
      <c r="F9292" s="204"/>
      <c r="G9292" s="204"/>
    </row>
    <row r="9293" spans="2:7" x14ac:dyDescent="0.2">
      <c r="B9293" s="1"/>
      <c r="C9293" s="304"/>
      <c r="D9293" s="1"/>
      <c r="E9293" s="204"/>
      <c r="F9293" s="204"/>
      <c r="G9293" s="204"/>
    </row>
    <row r="9294" spans="2:7" x14ac:dyDescent="0.2">
      <c r="B9294" s="1"/>
      <c r="C9294" s="304"/>
      <c r="D9294" s="1"/>
      <c r="E9294" s="204"/>
      <c r="F9294" s="204"/>
      <c r="G9294" s="204"/>
    </row>
    <row r="9295" spans="2:7" x14ac:dyDescent="0.2">
      <c r="B9295" s="1"/>
      <c r="C9295" s="304"/>
      <c r="D9295" s="1"/>
      <c r="E9295" s="204"/>
      <c r="F9295" s="204"/>
      <c r="G9295" s="204"/>
    </row>
    <row r="9296" spans="2:7" x14ac:dyDescent="0.2">
      <c r="B9296" s="1"/>
      <c r="C9296" s="304"/>
      <c r="D9296" s="1"/>
      <c r="E9296" s="204"/>
      <c r="F9296" s="204"/>
      <c r="G9296" s="204"/>
    </row>
    <row r="9297" spans="2:7" x14ac:dyDescent="0.2">
      <c r="B9297" s="1"/>
      <c r="C9297" s="304"/>
      <c r="D9297" s="1"/>
      <c r="E9297" s="204"/>
      <c r="F9297" s="204"/>
      <c r="G9297" s="204"/>
    </row>
    <row r="9298" spans="2:7" x14ac:dyDescent="0.2">
      <c r="B9298" s="1"/>
      <c r="C9298" s="304"/>
      <c r="D9298" s="1"/>
      <c r="E9298" s="204"/>
      <c r="F9298" s="204"/>
      <c r="G9298" s="204"/>
    </row>
    <row r="9299" spans="2:7" x14ac:dyDescent="0.2">
      <c r="B9299" s="1"/>
      <c r="C9299" s="304"/>
      <c r="D9299" s="1"/>
      <c r="E9299" s="204"/>
      <c r="F9299" s="204"/>
      <c r="G9299" s="204"/>
    </row>
    <row r="9300" spans="2:7" x14ac:dyDescent="0.2">
      <c r="B9300" s="1"/>
      <c r="C9300" s="304"/>
      <c r="D9300" s="1"/>
      <c r="E9300" s="204"/>
      <c r="F9300" s="204"/>
      <c r="G9300" s="204"/>
    </row>
    <row r="9301" spans="2:7" x14ac:dyDescent="0.2">
      <c r="B9301" s="1"/>
      <c r="C9301" s="304"/>
      <c r="D9301" s="1"/>
      <c r="E9301" s="204"/>
      <c r="F9301" s="204"/>
      <c r="G9301" s="204"/>
    </row>
    <row r="9302" spans="2:7" x14ac:dyDescent="0.2">
      <c r="B9302" s="1"/>
      <c r="C9302" s="304"/>
      <c r="D9302" s="1"/>
      <c r="E9302" s="204"/>
      <c r="F9302" s="204"/>
      <c r="G9302" s="204"/>
    </row>
    <row r="9303" spans="2:7" x14ac:dyDescent="0.2">
      <c r="B9303" s="1"/>
      <c r="C9303" s="304"/>
      <c r="D9303" s="1"/>
      <c r="E9303" s="204"/>
      <c r="F9303" s="204"/>
      <c r="G9303" s="204"/>
    </row>
    <row r="9304" spans="2:7" x14ac:dyDescent="0.2">
      <c r="B9304" s="1"/>
      <c r="C9304" s="304"/>
      <c r="D9304" s="1"/>
      <c r="E9304" s="204"/>
      <c r="F9304" s="204"/>
      <c r="G9304" s="204"/>
    </row>
    <row r="9305" spans="2:7" x14ac:dyDescent="0.2">
      <c r="B9305" s="1"/>
      <c r="C9305" s="304"/>
      <c r="D9305" s="1"/>
      <c r="E9305" s="204"/>
      <c r="F9305" s="204"/>
      <c r="G9305" s="204"/>
    </row>
    <row r="9306" spans="2:7" x14ac:dyDescent="0.2">
      <c r="B9306" s="1"/>
      <c r="C9306" s="304"/>
      <c r="D9306" s="1"/>
      <c r="E9306" s="204"/>
      <c r="F9306" s="204"/>
      <c r="G9306" s="204"/>
    </row>
    <row r="9307" spans="2:7" x14ac:dyDescent="0.2">
      <c r="B9307" s="1"/>
      <c r="C9307" s="304"/>
      <c r="D9307" s="1"/>
      <c r="E9307" s="204"/>
      <c r="F9307" s="204"/>
      <c r="G9307" s="204"/>
    </row>
    <row r="9308" spans="2:7" x14ac:dyDescent="0.2">
      <c r="B9308" s="1"/>
      <c r="C9308" s="304"/>
      <c r="D9308" s="1"/>
      <c r="E9308" s="204"/>
      <c r="F9308" s="204"/>
      <c r="G9308" s="204"/>
    </row>
    <row r="9309" spans="2:7" x14ac:dyDescent="0.2">
      <c r="B9309" s="1"/>
      <c r="C9309" s="304"/>
      <c r="D9309" s="1"/>
      <c r="E9309" s="204"/>
      <c r="F9309" s="204"/>
      <c r="G9309" s="204"/>
    </row>
    <row r="9310" spans="2:7" x14ac:dyDescent="0.2">
      <c r="B9310" s="1"/>
      <c r="C9310" s="304"/>
      <c r="D9310" s="1"/>
      <c r="E9310" s="204"/>
      <c r="F9310" s="204"/>
      <c r="G9310" s="204"/>
    </row>
    <row r="9311" spans="2:7" x14ac:dyDescent="0.2">
      <c r="B9311" s="1"/>
      <c r="C9311" s="304"/>
      <c r="D9311" s="1"/>
      <c r="E9311" s="204"/>
      <c r="F9311" s="204"/>
      <c r="G9311" s="204"/>
    </row>
    <row r="9312" spans="2:7" x14ac:dyDescent="0.2">
      <c r="B9312" s="1"/>
      <c r="C9312" s="304"/>
      <c r="D9312" s="1"/>
      <c r="E9312" s="204"/>
      <c r="F9312" s="204"/>
      <c r="G9312" s="204"/>
    </row>
    <row r="9313" spans="2:7" x14ac:dyDescent="0.2">
      <c r="B9313" s="1"/>
      <c r="C9313" s="304"/>
      <c r="D9313" s="1"/>
      <c r="E9313" s="204"/>
      <c r="F9313" s="204"/>
      <c r="G9313" s="204"/>
    </row>
    <row r="9314" spans="2:7" x14ac:dyDescent="0.2">
      <c r="B9314" s="1"/>
      <c r="C9314" s="304"/>
      <c r="D9314" s="1"/>
      <c r="E9314" s="204"/>
      <c r="F9314" s="204"/>
      <c r="G9314" s="204"/>
    </row>
    <row r="9315" spans="2:7" x14ac:dyDescent="0.2">
      <c r="B9315" s="1"/>
      <c r="C9315" s="304"/>
      <c r="D9315" s="1"/>
      <c r="E9315" s="204"/>
      <c r="F9315" s="204"/>
      <c r="G9315" s="204"/>
    </row>
    <row r="9316" spans="2:7" x14ac:dyDescent="0.2">
      <c r="B9316" s="1"/>
      <c r="C9316" s="304"/>
      <c r="D9316" s="1"/>
      <c r="E9316" s="204"/>
      <c r="F9316" s="204"/>
      <c r="G9316" s="204"/>
    </row>
    <row r="9317" spans="2:7" x14ac:dyDescent="0.2">
      <c r="B9317" s="1"/>
      <c r="C9317" s="304"/>
      <c r="D9317" s="1"/>
      <c r="E9317" s="204"/>
      <c r="F9317" s="204"/>
      <c r="G9317" s="204"/>
    </row>
    <row r="9318" spans="2:7" x14ac:dyDescent="0.2">
      <c r="B9318" s="1"/>
      <c r="C9318" s="304"/>
      <c r="D9318" s="1"/>
      <c r="E9318" s="204"/>
      <c r="F9318" s="204"/>
      <c r="G9318" s="204"/>
    </row>
    <row r="9319" spans="2:7" x14ac:dyDescent="0.2">
      <c r="B9319" s="1"/>
      <c r="C9319" s="304"/>
      <c r="D9319" s="1"/>
      <c r="E9319" s="204"/>
      <c r="F9319" s="204"/>
      <c r="G9319" s="204"/>
    </row>
    <row r="9320" spans="2:7" x14ac:dyDescent="0.2">
      <c r="B9320" s="1"/>
      <c r="C9320" s="304"/>
      <c r="D9320" s="1"/>
      <c r="E9320" s="204"/>
      <c r="F9320" s="204"/>
      <c r="G9320" s="204"/>
    </row>
    <row r="9321" spans="2:7" x14ac:dyDescent="0.2">
      <c r="B9321" s="1"/>
      <c r="C9321" s="304"/>
      <c r="D9321" s="1"/>
      <c r="E9321" s="204"/>
      <c r="F9321" s="204"/>
      <c r="G9321" s="204"/>
    </row>
    <row r="9322" spans="2:7" x14ac:dyDescent="0.2">
      <c r="B9322" s="1"/>
      <c r="C9322" s="304"/>
      <c r="D9322" s="1"/>
      <c r="E9322" s="204"/>
      <c r="F9322" s="204"/>
      <c r="G9322" s="204"/>
    </row>
    <row r="9323" spans="2:7" x14ac:dyDescent="0.2">
      <c r="B9323" s="1"/>
      <c r="C9323" s="304"/>
      <c r="D9323" s="1"/>
      <c r="E9323" s="204"/>
      <c r="F9323" s="204"/>
      <c r="G9323" s="204"/>
    </row>
    <row r="9324" spans="2:7" x14ac:dyDescent="0.2">
      <c r="B9324" s="1"/>
      <c r="C9324" s="304"/>
      <c r="D9324" s="1"/>
      <c r="E9324" s="204"/>
      <c r="F9324" s="204"/>
      <c r="G9324" s="204"/>
    </row>
    <row r="9325" spans="2:7" x14ac:dyDescent="0.2">
      <c r="B9325" s="1"/>
      <c r="C9325" s="304"/>
      <c r="D9325" s="1"/>
      <c r="E9325" s="204"/>
      <c r="F9325" s="204"/>
      <c r="G9325" s="204"/>
    </row>
    <row r="9326" spans="2:7" x14ac:dyDescent="0.2">
      <c r="B9326" s="1"/>
      <c r="C9326" s="304"/>
      <c r="D9326" s="1"/>
      <c r="E9326" s="204"/>
      <c r="F9326" s="204"/>
      <c r="G9326" s="204"/>
    </row>
    <row r="9327" spans="2:7" x14ac:dyDescent="0.2">
      <c r="B9327" s="1"/>
      <c r="C9327" s="304"/>
      <c r="D9327" s="1"/>
      <c r="E9327" s="204"/>
      <c r="F9327" s="204"/>
      <c r="G9327" s="204"/>
    </row>
    <row r="9328" spans="2:7" x14ac:dyDescent="0.2">
      <c r="B9328" s="1"/>
      <c r="C9328" s="304"/>
      <c r="D9328" s="1"/>
      <c r="E9328" s="204"/>
      <c r="F9328" s="204"/>
      <c r="G9328" s="204"/>
    </row>
    <row r="9329" spans="2:7" x14ac:dyDescent="0.2">
      <c r="B9329" s="1"/>
      <c r="C9329" s="304"/>
      <c r="D9329" s="1"/>
      <c r="E9329" s="204"/>
      <c r="F9329" s="204"/>
      <c r="G9329" s="204"/>
    </row>
    <row r="9330" spans="2:7" x14ac:dyDescent="0.2">
      <c r="B9330" s="1"/>
      <c r="C9330" s="304"/>
      <c r="D9330" s="1"/>
      <c r="E9330" s="204"/>
      <c r="F9330" s="204"/>
      <c r="G9330" s="204"/>
    </row>
    <row r="9331" spans="2:7" x14ac:dyDescent="0.2">
      <c r="B9331" s="1"/>
      <c r="C9331" s="304"/>
      <c r="D9331" s="1"/>
      <c r="E9331" s="204"/>
      <c r="F9331" s="204"/>
      <c r="G9331" s="204"/>
    </row>
    <row r="9332" spans="2:7" x14ac:dyDescent="0.2">
      <c r="B9332" s="1"/>
      <c r="C9332" s="304"/>
      <c r="D9332" s="1"/>
      <c r="E9332" s="204"/>
      <c r="F9332" s="204"/>
      <c r="G9332" s="204"/>
    </row>
    <row r="9333" spans="2:7" x14ac:dyDescent="0.2">
      <c r="B9333" s="1"/>
      <c r="C9333" s="304"/>
      <c r="D9333" s="1"/>
      <c r="E9333" s="204"/>
      <c r="F9333" s="204"/>
      <c r="G9333" s="204"/>
    </row>
    <row r="9334" spans="2:7" x14ac:dyDescent="0.2">
      <c r="B9334" s="1"/>
      <c r="C9334" s="304"/>
      <c r="D9334" s="1"/>
      <c r="E9334" s="204"/>
      <c r="F9334" s="204"/>
      <c r="G9334" s="204"/>
    </row>
    <row r="9335" spans="2:7" x14ac:dyDescent="0.2">
      <c r="B9335" s="1"/>
      <c r="C9335" s="304"/>
      <c r="D9335" s="1"/>
      <c r="E9335" s="204"/>
      <c r="F9335" s="204"/>
      <c r="G9335" s="204"/>
    </row>
    <row r="9336" spans="2:7" x14ac:dyDescent="0.2">
      <c r="B9336" s="1"/>
      <c r="C9336" s="304"/>
      <c r="D9336" s="1"/>
      <c r="E9336" s="204"/>
      <c r="F9336" s="204"/>
      <c r="G9336" s="204"/>
    </row>
    <row r="9337" spans="2:7" x14ac:dyDescent="0.2">
      <c r="B9337" s="1"/>
      <c r="C9337" s="304"/>
      <c r="D9337" s="1"/>
    </row>
    <row r="9338" spans="2:7" x14ac:dyDescent="0.2">
      <c r="B9338" s="1"/>
      <c r="C9338" s="304"/>
      <c r="D9338" s="1"/>
    </row>
    <row r="9339" spans="2:7" x14ac:dyDescent="0.2">
      <c r="B9339" s="1"/>
      <c r="C9339" s="304"/>
      <c r="D9339" s="1"/>
    </row>
    <row r="9340" spans="2:7" x14ac:dyDescent="0.2">
      <c r="B9340" s="1"/>
      <c r="C9340" s="304"/>
      <c r="D9340" s="1"/>
    </row>
    <row r="9341" spans="2:7" x14ac:dyDescent="0.2">
      <c r="B9341" s="1"/>
      <c r="C9341" s="304"/>
      <c r="D9341" s="1"/>
    </row>
    <row r="9342" spans="2:7" x14ac:dyDescent="0.2">
      <c r="B9342" s="1"/>
      <c r="C9342" s="304"/>
      <c r="D9342" s="1"/>
    </row>
    <row r="9343" spans="2:7" x14ac:dyDescent="0.2">
      <c r="B9343" s="1"/>
      <c r="C9343" s="304"/>
      <c r="D9343" s="1"/>
    </row>
    <row r="9344" spans="2:7" x14ac:dyDescent="0.2">
      <c r="B9344" s="1"/>
      <c r="C9344" s="304"/>
      <c r="D9344" s="1"/>
    </row>
    <row r="9345" spans="2:4" x14ac:dyDescent="0.2">
      <c r="B9345" s="1"/>
      <c r="C9345" s="304"/>
      <c r="D9345" s="1"/>
    </row>
    <row r="9346" spans="2:4" x14ac:dyDescent="0.2">
      <c r="B9346" s="1"/>
      <c r="C9346" s="304"/>
      <c r="D9346" s="1"/>
    </row>
    <row r="9347" spans="2:4" x14ac:dyDescent="0.2">
      <c r="B9347" s="1"/>
      <c r="C9347" s="304"/>
      <c r="D9347" s="1"/>
    </row>
    <row r="9348" spans="2:4" x14ac:dyDescent="0.2">
      <c r="B9348" s="1"/>
      <c r="C9348" s="304"/>
      <c r="D9348" s="1"/>
    </row>
    <row r="9349" spans="2:4" x14ac:dyDescent="0.2">
      <c r="B9349" s="1"/>
      <c r="C9349" s="304"/>
      <c r="D9349" s="1"/>
    </row>
    <row r="9350" spans="2:4" x14ac:dyDescent="0.2">
      <c r="B9350" s="1"/>
      <c r="C9350" s="304"/>
      <c r="D9350" s="1"/>
    </row>
    <row r="9351" spans="2:4" x14ac:dyDescent="0.2">
      <c r="B9351" s="1"/>
      <c r="C9351" s="304"/>
      <c r="D9351" s="1"/>
    </row>
    <row r="9352" spans="2:4" x14ac:dyDescent="0.2">
      <c r="B9352" s="1"/>
      <c r="C9352" s="304"/>
      <c r="D9352" s="1"/>
    </row>
    <row r="9353" spans="2:4" x14ac:dyDescent="0.2">
      <c r="B9353" s="1"/>
      <c r="C9353" s="304"/>
      <c r="D9353" s="1"/>
    </row>
    <row r="9354" spans="2:4" x14ac:dyDescent="0.2">
      <c r="B9354" s="1"/>
      <c r="C9354" s="304"/>
      <c r="D9354" s="1"/>
    </row>
    <row r="9355" spans="2:4" x14ac:dyDescent="0.2">
      <c r="B9355" s="1"/>
      <c r="C9355" s="304"/>
      <c r="D9355" s="1"/>
    </row>
    <row r="9356" spans="2:4" x14ac:dyDescent="0.2">
      <c r="B9356" s="1"/>
      <c r="C9356" s="304"/>
      <c r="D9356" s="1"/>
    </row>
    <row r="9357" spans="2:4" x14ac:dyDescent="0.2">
      <c r="B9357" s="1"/>
      <c r="C9357" s="304"/>
      <c r="D9357" s="1"/>
    </row>
    <row r="9358" spans="2:4" x14ac:dyDescent="0.2">
      <c r="B9358" s="1"/>
      <c r="C9358" s="304"/>
      <c r="D9358" s="1"/>
    </row>
    <row r="9359" spans="2:4" x14ac:dyDescent="0.2">
      <c r="B9359" s="1"/>
      <c r="C9359" s="304"/>
      <c r="D9359" s="1"/>
    </row>
    <row r="9360" spans="2:4" x14ac:dyDescent="0.2">
      <c r="B9360" s="1"/>
      <c r="C9360" s="304"/>
      <c r="D9360" s="1"/>
    </row>
    <row r="9361" spans="2:4" x14ac:dyDescent="0.2">
      <c r="B9361" s="1"/>
      <c r="C9361" s="304"/>
      <c r="D9361" s="1"/>
    </row>
    <row r="9362" spans="2:4" x14ac:dyDescent="0.2">
      <c r="B9362" s="1"/>
      <c r="C9362" s="304"/>
      <c r="D9362" s="1"/>
    </row>
    <row r="9363" spans="2:4" x14ac:dyDescent="0.2">
      <c r="B9363" s="1"/>
      <c r="C9363" s="304"/>
      <c r="D9363" s="1"/>
    </row>
    <row r="9364" spans="2:4" x14ac:dyDescent="0.2">
      <c r="B9364" s="1"/>
      <c r="C9364" s="304"/>
      <c r="D9364" s="1"/>
    </row>
    <row r="9365" spans="2:4" x14ac:dyDescent="0.2">
      <c r="B9365" s="1"/>
      <c r="C9365" s="304"/>
      <c r="D9365" s="1"/>
    </row>
    <row r="9366" spans="2:4" x14ac:dyDescent="0.2">
      <c r="B9366" s="1"/>
      <c r="C9366" s="304"/>
      <c r="D9366" s="1"/>
    </row>
    <row r="9367" spans="2:4" x14ac:dyDescent="0.2">
      <c r="B9367" s="1"/>
      <c r="C9367" s="304"/>
      <c r="D9367" s="1"/>
    </row>
    <row r="9368" spans="2:4" x14ac:dyDescent="0.2">
      <c r="B9368" s="1"/>
      <c r="C9368" s="304"/>
      <c r="D9368" s="1"/>
    </row>
    <row r="9369" spans="2:4" x14ac:dyDescent="0.2">
      <c r="B9369" s="1"/>
      <c r="C9369" s="304"/>
      <c r="D9369" s="1"/>
    </row>
    <row r="9370" spans="2:4" x14ac:dyDescent="0.2">
      <c r="B9370" s="1"/>
      <c r="C9370" s="304"/>
      <c r="D9370" s="1"/>
    </row>
    <row r="9371" spans="2:4" x14ac:dyDescent="0.2">
      <c r="B9371" s="1"/>
      <c r="C9371" s="304"/>
      <c r="D9371" s="1"/>
    </row>
    <row r="9372" spans="2:4" x14ac:dyDescent="0.2">
      <c r="B9372" s="1"/>
      <c r="C9372" s="304"/>
      <c r="D9372" s="1"/>
    </row>
    <row r="9373" spans="2:4" x14ac:dyDescent="0.2">
      <c r="B9373" s="1"/>
      <c r="C9373" s="304"/>
      <c r="D9373" s="1"/>
    </row>
    <row r="9374" spans="2:4" x14ac:dyDescent="0.2">
      <c r="B9374" s="1"/>
      <c r="C9374" s="304"/>
      <c r="D9374" s="1"/>
    </row>
    <row r="9375" spans="2:4" x14ac:dyDescent="0.2">
      <c r="B9375" s="1"/>
      <c r="C9375" s="304"/>
      <c r="D9375" s="1"/>
    </row>
    <row r="9376" spans="2:4" x14ac:dyDescent="0.2">
      <c r="B9376" s="1"/>
      <c r="C9376" s="304"/>
      <c r="D9376" s="1"/>
    </row>
    <row r="9377" spans="2:4" x14ac:dyDescent="0.2">
      <c r="B9377" s="1"/>
      <c r="C9377" s="304"/>
      <c r="D9377" s="1"/>
    </row>
    <row r="9378" spans="2:4" x14ac:dyDescent="0.2">
      <c r="B9378" s="1"/>
      <c r="C9378" s="304"/>
      <c r="D9378" s="1"/>
    </row>
    <row r="9379" spans="2:4" x14ac:dyDescent="0.2">
      <c r="B9379" s="1"/>
      <c r="C9379" s="304"/>
      <c r="D9379" s="1"/>
    </row>
    <row r="9380" spans="2:4" x14ac:dyDescent="0.2">
      <c r="B9380" s="1"/>
      <c r="C9380" s="304"/>
      <c r="D9380" s="1"/>
    </row>
    <row r="9381" spans="2:4" x14ac:dyDescent="0.2">
      <c r="B9381" s="1"/>
      <c r="C9381" s="304"/>
      <c r="D9381" s="1"/>
    </row>
    <row r="9382" spans="2:4" x14ac:dyDescent="0.2">
      <c r="B9382" s="1"/>
      <c r="C9382" s="304"/>
      <c r="D9382" s="1"/>
    </row>
    <row r="9383" spans="2:4" x14ac:dyDescent="0.2">
      <c r="B9383" s="1"/>
      <c r="C9383" s="304"/>
      <c r="D9383" s="1"/>
    </row>
    <row r="9384" spans="2:4" x14ac:dyDescent="0.2">
      <c r="B9384" s="1"/>
      <c r="C9384" s="304"/>
      <c r="D9384" s="1"/>
    </row>
    <row r="9385" spans="2:4" x14ac:dyDescent="0.2">
      <c r="B9385" s="1"/>
      <c r="C9385" s="304"/>
      <c r="D9385" s="1"/>
    </row>
    <row r="9386" spans="2:4" x14ac:dyDescent="0.2">
      <c r="B9386" s="1"/>
      <c r="C9386" s="304"/>
      <c r="D9386" s="1"/>
    </row>
    <row r="9387" spans="2:4" x14ac:dyDescent="0.2">
      <c r="B9387" s="1"/>
      <c r="C9387" s="304"/>
      <c r="D9387" s="1"/>
    </row>
    <row r="9388" spans="2:4" x14ac:dyDescent="0.2">
      <c r="B9388" s="1"/>
      <c r="C9388" s="304"/>
      <c r="D9388" s="1"/>
    </row>
    <row r="9389" spans="2:4" x14ac:dyDescent="0.2">
      <c r="B9389" s="1"/>
      <c r="C9389" s="304"/>
      <c r="D9389" s="1"/>
    </row>
    <row r="9390" spans="2:4" x14ac:dyDescent="0.2">
      <c r="B9390" s="1"/>
      <c r="C9390" s="304"/>
      <c r="D9390" s="1"/>
    </row>
    <row r="9391" spans="2:4" x14ac:dyDescent="0.2">
      <c r="B9391" s="1"/>
      <c r="C9391" s="304"/>
      <c r="D9391" s="1"/>
    </row>
    <row r="9392" spans="2:4" x14ac:dyDescent="0.2">
      <c r="B9392" s="1"/>
      <c r="C9392" s="304"/>
      <c r="D9392" s="1"/>
    </row>
    <row r="9393" spans="2:4" x14ac:dyDescent="0.2">
      <c r="B9393" s="1"/>
      <c r="C9393" s="304"/>
      <c r="D9393" s="1"/>
    </row>
    <row r="9394" spans="2:4" x14ac:dyDescent="0.2">
      <c r="B9394" s="1"/>
      <c r="C9394" s="304"/>
      <c r="D9394" s="1"/>
    </row>
    <row r="9395" spans="2:4" x14ac:dyDescent="0.2">
      <c r="B9395" s="1"/>
      <c r="C9395" s="304"/>
      <c r="D9395" s="1"/>
    </row>
    <row r="9396" spans="2:4" x14ac:dyDescent="0.2">
      <c r="B9396" s="1"/>
      <c r="C9396" s="304"/>
      <c r="D9396" s="1"/>
    </row>
    <row r="9397" spans="2:4" x14ac:dyDescent="0.2">
      <c r="B9397" s="1"/>
      <c r="C9397" s="304"/>
      <c r="D9397" s="1"/>
    </row>
    <row r="9398" spans="2:4" x14ac:dyDescent="0.2">
      <c r="B9398" s="1"/>
      <c r="C9398" s="304"/>
      <c r="D9398" s="1"/>
    </row>
    <row r="9399" spans="2:4" x14ac:dyDescent="0.2">
      <c r="B9399" s="1"/>
      <c r="C9399" s="304"/>
      <c r="D9399" s="1"/>
    </row>
    <row r="9400" spans="2:4" x14ac:dyDescent="0.2">
      <c r="B9400" s="1"/>
      <c r="C9400" s="304"/>
      <c r="D9400" s="1"/>
    </row>
    <row r="9401" spans="2:4" x14ac:dyDescent="0.2">
      <c r="B9401" s="1"/>
      <c r="C9401" s="304"/>
      <c r="D9401" s="1"/>
    </row>
    <row r="9402" spans="2:4" x14ac:dyDescent="0.2">
      <c r="B9402" s="1"/>
      <c r="C9402" s="304"/>
      <c r="D9402" s="1"/>
    </row>
    <row r="9403" spans="2:4" x14ac:dyDescent="0.2">
      <c r="B9403" s="1"/>
      <c r="C9403" s="304"/>
      <c r="D9403" s="1"/>
    </row>
    <row r="9404" spans="2:4" x14ac:dyDescent="0.2">
      <c r="B9404" s="1"/>
      <c r="C9404" s="304"/>
      <c r="D9404" s="1"/>
    </row>
    <row r="9405" spans="2:4" x14ac:dyDescent="0.2">
      <c r="B9405" s="1"/>
      <c r="C9405" s="304"/>
      <c r="D9405" s="1"/>
    </row>
    <row r="9406" spans="2:4" x14ac:dyDescent="0.2">
      <c r="B9406" s="1"/>
      <c r="C9406" s="304"/>
      <c r="D9406" s="1"/>
    </row>
    <row r="9407" spans="2:4" x14ac:dyDescent="0.2">
      <c r="B9407" s="1"/>
      <c r="C9407" s="304"/>
      <c r="D9407" s="1"/>
    </row>
    <row r="9408" spans="2:4" x14ac:dyDescent="0.2">
      <c r="B9408" s="1"/>
      <c r="C9408" s="304"/>
      <c r="D9408" s="1"/>
    </row>
    <row r="9409" spans="1:7" x14ac:dyDescent="0.2">
      <c r="B9409" s="1"/>
      <c r="C9409" s="304"/>
      <c r="D9409" s="1"/>
    </row>
    <row r="9410" spans="1:7" x14ac:dyDescent="0.2">
      <c r="B9410" s="1"/>
      <c r="C9410" s="304"/>
      <c r="D9410" s="1"/>
    </row>
    <row r="9411" spans="1:7" x14ac:dyDescent="0.2">
      <c r="B9411" s="1"/>
      <c r="C9411" s="304"/>
      <c r="D9411" s="1"/>
    </row>
    <row r="9412" spans="1:7" x14ac:dyDescent="0.2">
      <c r="B9412" s="1"/>
      <c r="C9412" s="304"/>
      <c r="D9412" s="1"/>
    </row>
    <row r="9413" spans="1:7" x14ac:dyDescent="0.2">
      <c r="B9413" s="1"/>
      <c r="C9413" s="304"/>
      <c r="D9413" s="1"/>
    </row>
    <row r="9414" spans="1:7" x14ac:dyDescent="0.2">
      <c r="B9414" s="1"/>
      <c r="C9414" s="304"/>
      <c r="D9414" s="1"/>
    </row>
    <row r="9415" spans="1:7" s="308" customFormat="1" x14ac:dyDescent="0.2">
      <c r="A9415" s="303"/>
      <c r="B9415" s="1"/>
      <c r="C9415" s="304"/>
      <c r="D9415" s="1"/>
      <c r="E9415" s="305"/>
      <c r="F9415" s="307"/>
      <c r="G9415" s="307"/>
    </row>
    <row r="9416" spans="1:7" s="308" customFormat="1" x14ac:dyDescent="0.2">
      <c r="A9416" s="303"/>
      <c r="B9416" s="1"/>
      <c r="C9416" s="304"/>
      <c r="D9416" s="1"/>
      <c r="E9416" s="305"/>
      <c r="F9416" s="307"/>
      <c r="G9416" s="307"/>
    </row>
    <row r="9417" spans="1:7" s="308" customFormat="1" x14ac:dyDescent="0.2">
      <c r="A9417" s="303"/>
      <c r="B9417" s="1"/>
      <c r="C9417" s="304"/>
      <c r="D9417" s="1"/>
      <c r="E9417" s="305"/>
      <c r="F9417" s="307"/>
      <c r="G9417" s="307"/>
    </row>
    <row r="9418" spans="1:7" s="308" customFormat="1" x14ac:dyDescent="0.2">
      <c r="A9418" s="303"/>
      <c r="B9418" s="1"/>
      <c r="C9418" s="304"/>
      <c r="D9418" s="1"/>
      <c r="E9418" s="305"/>
      <c r="F9418" s="307"/>
      <c r="G9418" s="307"/>
    </row>
    <row r="9419" spans="1:7" s="308" customFormat="1" x14ac:dyDescent="0.2">
      <c r="A9419" s="303"/>
      <c r="B9419" s="1"/>
      <c r="C9419" s="304"/>
      <c r="D9419" s="1"/>
      <c r="E9419" s="305"/>
      <c r="F9419" s="307"/>
      <c r="G9419" s="307"/>
    </row>
    <row r="9420" spans="1:7" s="308" customFormat="1" x14ac:dyDescent="0.2">
      <c r="A9420" s="303"/>
      <c r="B9420" s="1"/>
      <c r="C9420" s="304"/>
      <c r="D9420" s="1"/>
      <c r="E9420" s="305"/>
      <c r="F9420" s="307"/>
      <c r="G9420" s="307"/>
    </row>
    <row r="9421" spans="1:7" s="308" customFormat="1" x14ac:dyDescent="0.2">
      <c r="A9421" s="303"/>
      <c r="B9421" s="1"/>
      <c r="C9421" s="304"/>
      <c r="D9421" s="1"/>
      <c r="E9421" s="305"/>
      <c r="F9421" s="307"/>
      <c r="G9421" s="307"/>
    </row>
    <row r="9422" spans="1:7" s="308" customFormat="1" x14ac:dyDescent="0.2">
      <c r="A9422" s="303"/>
      <c r="B9422" s="1"/>
      <c r="C9422" s="304"/>
      <c r="D9422" s="1"/>
      <c r="E9422" s="305"/>
      <c r="F9422" s="307"/>
      <c r="G9422" s="307"/>
    </row>
    <row r="9423" spans="1:7" s="308" customFormat="1" x14ac:dyDescent="0.2">
      <c r="A9423" s="303"/>
      <c r="B9423" s="1"/>
      <c r="C9423" s="304"/>
      <c r="D9423" s="1"/>
      <c r="E9423" s="305"/>
      <c r="F9423" s="307"/>
      <c r="G9423" s="307"/>
    </row>
    <row r="9424" spans="1:7" s="308" customFormat="1" x14ac:dyDescent="0.2">
      <c r="A9424" s="303"/>
      <c r="B9424" s="1"/>
      <c r="C9424" s="304"/>
      <c r="D9424" s="1"/>
      <c r="E9424" s="305"/>
      <c r="F9424" s="307"/>
      <c r="G9424" s="307"/>
    </row>
    <row r="9425" spans="1:7" s="308" customFormat="1" x14ac:dyDescent="0.2">
      <c r="A9425" s="303"/>
      <c r="B9425" s="1"/>
      <c r="C9425" s="304"/>
      <c r="D9425" s="1"/>
      <c r="E9425" s="305"/>
      <c r="F9425" s="307"/>
      <c r="G9425" s="307"/>
    </row>
    <row r="9426" spans="1:7" s="308" customFormat="1" x14ac:dyDescent="0.2">
      <c r="A9426" s="303"/>
      <c r="B9426" s="1"/>
      <c r="C9426" s="304"/>
      <c r="D9426" s="1"/>
      <c r="E9426" s="305"/>
      <c r="F9426" s="307"/>
      <c r="G9426" s="307"/>
    </row>
    <row r="9427" spans="1:7" s="308" customFormat="1" x14ac:dyDescent="0.2">
      <c r="A9427" s="303"/>
      <c r="B9427" s="1"/>
      <c r="C9427" s="304"/>
      <c r="D9427" s="1"/>
      <c r="E9427" s="305"/>
      <c r="F9427" s="307"/>
      <c r="G9427" s="307"/>
    </row>
    <row r="9428" spans="1:7" s="308" customFormat="1" x14ac:dyDescent="0.2">
      <c r="A9428" s="303"/>
      <c r="B9428" s="1"/>
      <c r="C9428" s="304"/>
      <c r="D9428" s="1"/>
      <c r="E9428" s="305"/>
      <c r="F9428" s="307"/>
      <c r="G9428" s="307"/>
    </row>
    <row r="9429" spans="1:7" s="308" customFormat="1" x14ac:dyDescent="0.2">
      <c r="A9429" s="303"/>
      <c r="B9429" s="1"/>
      <c r="C9429" s="304"/>
      <c r="D9429" s="1"/>
      <c r="E9429" s="305"/>
      <c r="F9429" s="307"/>
      <c r="G9429" s="307"/>
    </row>
    <row r="9430" spans="1:7" s="308" customFormat="1" x14ac:dyDescent="0.2">
      <c r="A9430" s="303"/>
      <c r="B9430" s="1"/>
      <c r="C9430" s="304"/>
      <c r="D9430" s="1"/>
      <c r="E9430" s="305"/>
      <c r="F9430" s="307"/>
      <c r="G9430" s="307"/>
    </row>
    <row r="9431" spans="1:7" s="308" customFormat="1" x14ac:dyDescent="0.2">
      <c r="A9431" s="303"/>
      <c r="B9431" s="1"/>
      <c r="C9431" s="304"/>
      <c r="D9431" s="1"/>
      <c r="E9431" s="305"/>
      <c r="F9431" s="307"/>
      <c r="G9431" s="307"/>
    </row>
    <row r="9432" spans="1:7" s="308" customFormat="1" x14ac:dyDescent="0.2">
      <c r="A9432" s="303"/>
      <c r="B9432" s="1"/>
      <c r="C9432" s="304"/>
      <c r="D9432" s="1"/>
      <c r="E9432" s="305"/>
      <c r="F9432" s="307"/>
      <c r="G9432" s="307"/>
    </row>
    <row r="9433" spans="1:7" x14ac:dyDescent="0.2">
      <c r="B9433" s="1"/>
      <c r="C9433" s="304"/>
      <c r="D9433" s="1"/>
    </row>
    <row r="9434" spans="1:7" x14ac:dyDescent="0.2">
      <c r="B9434" s="1"/>
      <c r="C9434" s="304"/>
      <c r="D9434" s="1"/>
    </row>
    <row r="9435" spans="1:7" x14ac:dyDescent="0.2">
      <c r="B9435" s="1"/>
      <c r="C9435" s="304"/>
      <c r="D9435" s="1"/>
    </row>
    <row r="9436" spans="1:7" x14ac:dyDescent="0.2">
      <c r="B9436" s="1"/>
      <c r="C9436" s="304"/>
      <c r="D9436" s="1"/>
    </row>
    <row r="9437" spans="1:7" x14ac:dyDescent="0.2">
      <c r="B9437" s="1"/>
      <c r="C9437" s="304"/>
      <c r="D9437" s="1"/>
    </row>
    <row r="9438" spans="1:7" x14ac:dyDescent="0.2">
      <c r="B9438" s="1"/>
      <c r="C9438" s="304"/>
      <c r="D9438" s="1"/>
    </row>
    <row r="9439" spans="1:7" x14ac:dyDescent="0.2">
      <c r="B9439" s="1"/>
      <c r="C9439" s="304"/>
      <c r="D9439" s="1"/>
    </row>
    <row r="9440" spans="1:7" x14ac:dyDescent="0.2">
      <c r="B9440" s="1"/>
      <c r="C9440" s="304"/>
      <c r="D9440" s="1"/>
    </row>
    <row r="9441" spans="2:4" x14ac:dyDescent="0.2">
      <c r="B9441" s="1"/>
      <c r="C9441" s="304"/>
      <c r="D9441" s="1"/>
    </row>
    <row r="9442" spans="2:4" x14ac:dyDescent="0.2">
      <c r="B9442" s="1"/>
      <c r="C9442" s="304"/>
      <c r="D9442" s="1"/>
    </row>
    <row r="9443" spans="2:4" x14ac:dyDescent="0.2">
      <c r="B9443" s="1"/>
      <c r="C9443" s="304"/>
      <c r="D9443" s="1"/>
    </row>
    <row r="9444" spans="2:4" x14ac:dyDescent="0.2">
      <c r="B9444" s="1"/>
      <c r="C9444" s="304"/>
      <c r="D9444" s="1"/>
    </row>
    <row r="9445" spans="2:4" x14ac:dyDescent="0.2">
      <c r="B9445" s="1"/>
      <c r="C9445" s="304"/>
      <c r="D9445" s="1"/>
    </row>
    <row r="9446" spans="2:4" x14ac:dyDescent="0.2">
      <c r="B9446" s="1"/>
      <c r="C9446" s="304"/>
      <c r="D9446" s="1"/>
    </row>
    <row r="9447" spans="2:4" x14ac:dyDescent="0.2">
      <c r="B9447" s="1"/>
      <c r="C9447" s="304"/>
      <c r="D9447" s="1"/>
    </row>
    <row r="9448" spans="2:4" x14ac:dyDescent="0.2">
      <c r="B9448" s="1"/>
      <c r="C9448" s="304"/>
      <c r="D9448" s="1"/>
    </row>
    <row r="9449" spans="2:4" x14ac:dyDescent="0.2">
      <c r="B9449" s="1"/>
      <c r="C9449" s="304"/>
      <c r="D9449" s="1"/>
    </row>
    <row r="9450" spans="2:4" x14ac:dyDescent="0.2">
      <c r="B9450" s="1"/>
      <c r="C9450" s="304"/>
      <c r="D9450" s="1"/>
    </row>
    <row r="9451" spans="2:4" x14ac:dyDescent="0.2">
      <c r="B9451" s="1"/>
      <c r="C9451" s="304"/>
      <c r="D9451" s="1"/>
    </row>
    <row r="9452" spans="2:4" x14ac:dyDescent="0.2">
      <c r="B9452" s="1"/>
      <c r="C9452" s="304"/>
      <c r="D9452" s="1"/>
    </row>
    <row r="9453" spans="2:4" x14ac:dyDescent="0.2">
      <c r="B9453" s="1"/>
      <c r="C9453" s="304"/>
      <c r="D9453" s="1"/>
    </row>
    <row r="9454" spans="2:4" x14ac:dyDescent="0.2">
      <c r="B9454" s="1"/>
      <c r="C9454" s="304"/>
      <c r="D9454" s="1"/>
    </row>
    <row r="9455" spans="2:4" x14ac:dyDescent="0.2">
      <c r="B9455" s="1"/>
      <c r="C9455" s="304"/>
      <c r="D9455" s="1"/>
    </row>
    <row r="9456" spans="2:4" x14ac:dyDescent="0.2">
      <c r="B9456" s="1"/>
      <c r="C9456" s="304"/>
      <c r="D9456" s="1"/>
    </row>
    <row r="9457" spans="2:4" x14ac:dyDescent="0.2">
      <c r="B9457" s="1"/>
      <c r="C9457" s="304"/>
      <c r="D9457" s="1"/>
    </row>
    <row r="9458" spans="2:4" x14ac:dyDescent="0.2">
      <c r="B9458" s="1"/>
      <c r="C9458" s="304"/>
      <c r="D9458" s="1"/>
    </row>
    <row r="9459" spans="2:4" x14ac:dyDescent="0.2">
      <c r="B9459" s="1"/>
      <c r="C9459" s="304"/>
      <c r="D9459" s="1"/>
    </row>
    <row r="9460" spans="2:4" x14ac:dyDescent="0.2">
      <c r="B9460" s="1"/>
      <c r="C9460" s="304"/>
      <c r="D9460" s="1"/>
    </row>
    <row r="9461" spans="2:4" x14ac:dyDescent="0.2">
      <c r="B9461" s="1"/>
      <c r="C9461" s="304"/>
      <c r="D9461" s="1"/>
    </row>
    <row r="9462" spans="2:4" x14ac:dyDescent="0.2">
      <c r="B9462" s="1"/>
      <c r="C9462" s="304"/>
      <c r="D9462" s="1"/>
    </row>
    <row r="9463" spans="2:4" x14ac:dyDescent="0.2">
      <c r="B9463" s="1"/>
      <c r="C9463" s="304"/>
      <c r="D9463" s="1"/>
    </row>
    <row r="9464" spans="2:4" x14ac:dyDescent="0.2">
      <c r="B9464" s="1"/>
      <c r="C9464" s="304"/>
      <c r="D9464" s="1"/>
    </row>
    <row r="9465" spans="2:4" x14ac:dyDescent="0.2">
      <c r="B9465" s="1"/>
      <c r="C9465" s="304"/>
      <c r="D9465" s="1"/>
    </row>
    <row r="9466" spans="2:4" x14ac:dyDescent="0.2">
      <c r="B9466" s="1"/>
      <c r="C9466" s="304"/>
      <c r="D9466" s="1"/>
    </row>
    <row r="9467" spans="2:4" x14ac:dyDescent="0.2">
      <c r="B9467" s="1"/>
      <c r="C9467" s="304"/>
      <c r="D9467" s="1"/>
    </row>
    <row r="9468" spans="2:4" x14ac:dyDescent="0.2">
      <c r="B9468" s="1"/>
      <c r="C9468" s="304"/>
      <c r="D9468" s="1"/>
    </row>
    <row r="9469" spans="2:4" x14ac:dyDescent="0.2">
      <c r="B9469" s="1"/>
      <c r="C9469" s="304"/>
      <c r="D9469" s="1"/>
    </row>
    <row r="9470" spans="2:4" x14ac:dyDescent="0.2">
      <c r="B9470" s="1"/>
      <c r="C9470" s="304"/>
      <c r="D9470" s="1"/>
    </row>
    <row r="9471" spans="2:4" x14ac:dyDescent="0.2">
      <c r="B9471" s="1"/>
      <c r="C9471" s="304"/>
      <c r="D9471" s="1"/>
    </row>
    <row r="9472" spans="2:4" x14ac:dyDescent="0.2">
      <c r="B9472" s="1"/>
      <c r="C9472" s="304"/>
      <c r="D9472" s="1"/>
    </row>
    <row r="9473" spans="2:4" x14ac:dyDescent="0.2">
      <c r="B9473" s="1"/>
      <c r="C9473" s="304"/>
      <c r="D9473" s="1"/>
    </row>
    <row r="9474" spans="2:4" x14ac:dyDescent="0.2">
      <c r="B9474" s="1"/>
      <c r="C9474" s="304"/>
      <c r="D9474" s="1"/>
    </row>
    <row r="9475" spans="2:4" x14ac:dyDescent="0.2">
      <c r="B9475" s="1"/>
      <c r="C9475" s="304"/>
      <c r="D9475" s="1"/>
    </row>
    <row r="9476" spans="2:4" x14ac:dyDescent="0.2">
      <c r="B9476" s="1"/>
      <c r="C9476" s="304"/>
      <c r="D9476" s="1"/>
    </row>
    <row r="9477" spans="2:4" x14ac:dyDescent="0.2">
      <c r="B9477" s="1"/>
      <c r="C9477" s="304"/>
      <c r="D9477" s="1"/>
    </row>
    <row r="9478" spans="2:4" x14ac:dyDescent="0.2">
      <c r="B9478" s="1"/>
      <c r="C9478" s="304"/>
      <c r="D9478" s="1"/>
    </row>
    <row r="9479" spans="2:4" x14ac:dyDescent="0.2">
      <c r="B9479" s="1"/>
      <c r="C9479" s="304"/>
      <c r="D9479" s="1"/>
    </row>
    <row r="9480" spans="2:4" x14ac:dyDescent="0.2">
      <c r="B9480" s="1"/>
      <c r="C9480" s="304"/>
      <c r="D9480" s="1"/>
    </row>
    <row r="9481" spans="2:4" x14ac:dyDescent="0.2">
      <c r="B9481" s="1"/>
      <c r="C9481" s="304"/>
      <c r="D9481" s="1"/>
    </row>
    <row r="9482" spans="2:4" x14ac:dyDescent="0.2">
      <c r="B9482" s="1"/>
      <c r="C9482" s="304"/>
      <c r="D9482" s="1"/>
    </row>
    <row r="9483" spans="2:4" x14ac:dyDescent="0.2">
      <c r="B9483" s="1"/>
      <c r="C9483" s="304"/>
      <c r="D9483" s="1"/>
    </row>
    <row r="9484" spans="2:4" x14ac:dyDescent="0.2">
      <c r="B9484" s="1"/>
      <c r="C9484" s="304"/>
      <c r="D9484" s="1"/>
    </row>
    <row r="9485" spans="2:4" x14ac:dyDescent="0.2">
      <c r="B9485" s="1"/>
      <c r="C9485" s="304"/>
      <c r="D9485" s="1"/>
    </row>
    <row r="9486" spans="2:4" x14ac:dyDescent="0.2">
      <c r="B9486" s="1"/>
      <c r="C9486" s="304"/>
      <c r="D9486" s="1"/>
    </row>
    <row r="9487" spans="2:4" x14ac:dyDescent="0.2">
      <c r="B9487" s="1"/>
      <c r="C9487" s="304"/>
      <c r="D9487" s="1"/>
    </row>
    <row r="9488" spans="2:4" x14ac:dyDescent="0.2">
      <c r="B9488" s="1"/>
      <c r="C9488" s="304"/>
      <c r="D9488" s="1"/>
    </row>
    <row r="9489" spans="2:4" x14ac:dyDescent="0.2">
      <c r="B9489" s="1"/>
      <c r="C9489" s="304"/>
      <c r="D9489" s="1"/>
    </row>
    <row r="9490" spans="2:4" x14ac:dyDescent="0.2">
      <c r="B9490" s="1"/>
      <c r="C9490" s="304"/>
      <c r="D9490" s="1"/>
    </row>
    <row r="9491" spans="2:4" x14ac:dyDescent="0.2">
      <c r="B9491" s="1"/>
      <c r="C9491" s="304"/>
      <c r="D9491" s="1"/>
    </row>
    <row r="9492" spans="2:4" x14ac:dyDescent="0.2">
      <c r="B9492" s="1"/>
      <c r="C9492" s="304"/>
      <c r="D9492" s="1"/>
    </row>
    <row r="9493" spans="2:4" x14ac:dyDescent="0.2">
      <c r="B9493" s="1"/>
      <c r="C9493" s="304"/>
      <c r="D9493" s="1"/>
    </row>
    <row r="9494" spans="2:4" x14ac:dyDescent="0.2">
      <c r="B9494" s="1"/>
      <c r="C9494" s="304"/>
      <c r="D9494" s="1"/>
    </row>
    <row r="9495" spans="2:4" x14ac:dyDescent="0.2">
      <c r="B9495" s="1"/>
      <c r="C9495" s="304"/>
      <c r="D9495" s="1"/>
    </row>
    <row r="9496" spans="2:4" x14ac:dyDescent="0.2">
      <c r="B9496" s="1"/>
      <c r="C9496" s="304"/>
      <c r="D9496" s="1"/>
    </row>
    <row r="9497" spans="2:4" x14ac:dyDescent="0.2">
      <c r="B9497" s="1"/>
      <c r="C9497" s="304"/>
      <c r="D9497" s="1"/>
    </row>
    <row r="9498" spans="2:4" x14ac:dyDescent="0.2">
      <c r="B9498" s="1"/>
      <c r="C9498" s="304"/>
      <c r="D9498" s="1"/>
    </row>
    <row r="9499" spans="2:4" x14ac:dyDescent="0.2">
      <c r="B9499" s="1"/>
      <c r="C9499" s="304"/>
      <c r="D9499" s="1"/>
    </row>
    <row r="9500" spans="2:4" x14ac:dyDescent="0.2">
      <c r="B9500" s="1"/>
      <c r="C9500" s="304"/>
      <c r="D9500" s="1"/>
    </row>
    <row r="9501" spans="2:4" x14ac:dyDescent="0.2">
      <c r="B9501" s="1"/>
      <c r="C9501" s="304"/>
      <c r="D9501" s="1"/>
    </row>
    <row r="9502" spans="2:4" x14ac:dyDescent="0.2">
      <c r="B9502" s="1"/>
      <c r="C9502" s="304"/>
      <c r="D9502" s="1"/>
    </row>
    <row r="9503" spans="2:4" x14ac:dyDescent="0.2">
      <c r="B9503" s="1"/>
      <c r="C9503" s="304"/>
      <c r="D9503" s="1"/>
    </row>
    <row r="9504" spans="2:4" x14ac:dyDescent="0.2">
      <c r="B9504" s="1"/>
      <c r="C9504" s="304"/>
      <c r="D9504" s="1"/>
    </row>
    <row r="9505" spans="2:4" x14ac:dyDescent="0.2">
      <c r="B9505" s="1"/>
      <c r="C9505" s="304"/>
      <c r="D9505" s="1"/>
    </row>
    <row r="9506" spans="2:4" x14ac:dyDescent="0.2">
      <c r="B9506" s="1"/>
      <c r="C9506" s="304"/>
      <c r="D9506" s="1"/>
    </row>
    <row r="9507" spans="2:4" x14ac:dyDescent="0.2">
      <c r="B9507" s="1"/>
      <c r="C9507" s="304"/>
      <c r="D9507" s="1"/>
    </row>
    <row r="9508" spans="2:4" x14ac:dyDescent="0.2">
      <c r="B9508" s="1"/>
      <c r="C9508" s="304"/>
      <c r="D9508" s="1"/>
    </row>
    <row r="9509" spans="2:4" x14ac:dyDescent="0.2">
      <c r="B9509" s="1"/>
      <c r="C9509" s="304"/>
      <c r="D9509" s="1"/>
    </row>
    <row r="9510" spans="2:4" x14ac:dyDescent="0.2">
      <c r="B9510" s="1"/>
      <c r="C9510" s="304"/>
      <c r="D9510" s="1"/>
    </row>
    <row r="9511" spans="2:4" x14ac:dyDescent="0.2">
      <c r="B9511" s="1"/>
      <c r="C9511" s="304"/>
      <c r="D9511" s="1"/>
    </row>
    <row r="9512" spans="2:4" x14ac:dyDescent="0.2">
      <c r="B9512" s="1"/>
      <c r="C9512" s="304"/>
      <c r="D9512" s="1"/>
    </row>
    <row r="9513" spans="2:4" x14ac:dyDescent="0.2">
      <c r="B9513" s="1"/>
      <c r="C9513" s="304"/>
      <c r="D9513" s="1"/>
    </row>
    <row r="9514" spans="2:4" x14ac:dyDescent="0.2">
      <c r="B9514" s="1"/>
      <c r="C9514" s="304"/>
      <c r="D9514" s="1"/>
    </row>
    <row r="9515" spans="2:4" x14ac:dyDescent="0.2">
      <c r="B9515" s="1"/>
      <c r="C9515" s="304"/>
      <c r="D9515" s="1"/>
    </row>
    <row r="9516" spans="2:4" x14ac:dyDescent="0.2">
      <c r="B9516" s="1"/>
      <c r="C9516" s="304"/>
      <c r="D9516" s="1"/>
    </row>
    <row r="9517" spans="2:4" x14ac:dyDescent="0.2">
      <c r="B9517" s="1"/>
      <c r="C9517" s="304"/>
      <c r="D9517" s="1"/>
    </row>
    <row r="9518" spans="2:4" x14ac:dyDescent="0.2">
      <c r="B9518" s="1"/>
      <c r="C9518" s="304"/>
      <c r="D9518" s="1"/>
    </row>
    <row r="9519" spans="2:4" x14ac:dyDescent="0.2">
      <c r="B9519" s="1"/>
      <c r="C9519" s="304"/>
      <c r="D9519" s="1"/>
    </row>
    <row r="9520" spans="2:4" x14ac:dyDescent="0.2">
      <c r="B9520" s="1"/>
      <c r="C9520" s="304"/>
      <c r="D9520" s="1"/>
    </row>
    <row r="9521" spans="2:4" x14ac:dyDescent="0.2">
      <c r="B9521" s="1"/>
      <c r="C9521" s="304"/>
      <c r="D9521" s="1"/>
    </row>
    <row r="9522" spans="2:4" x14ac:dyDescent="0.2">
      <c r="B9522" s="1"/>
      <c r="C9522" s="304"/>
      <c r="D9522" s="1"/>
    </row>
    <row r="9523" spans="2:4" x14ac:dyDescent="0.2">
      <c r="B9523" s="1"/>
      <c r="C9523" s="304"/>
      <c r="D9523" s="1"/>
    </row>
    <row r="9524" spans="2:4" x14ac:dyDescent="0.2">
      <c r="B9524" s="1"/>
      <c r="C9524" s="304"/>
      <c r="D9524" s="1"/>
    </row>
    <row r="9525" spans="2:4" x14ac:dyDescent="0.2">
      <c r="B9525" s="1"/>
      <c r="C9525" s="304"/>
      <c r="D9525" s="1"/>
    </row>
    <row r="9526" spans="2:4" x14ac:dyDescent="0.2">
      <c r="B9526" s="1"/>
      <c r="C9526" s="304"/>
      <c r="D9526" s="1"/>
    </row>
    <row r="9527" spans="2:4" x14ac:dyDescent="0.2">
      <c r="B9527" s="1"/>
      <c r="C9527" s="304"/>
      <c r="D9527" s="1"/>
    </row>
    <row r="9528" spans="2:4" x14ac:dyDescent="0.2">
      <c r="B9528" s="1"/>
      <c r="C9528" s="304"/>
      <c r="D9528" s="1"/>
    </row>
    <row r="9529" spans="2:4" x14ac:dyDescent="0.2">
      <c r="B9529" s="1"/>
      <c r="C9529" s="304"/>
      <c r="D9529" s="1"/>
    </row>
    <row r="9530" spans="2:4" x14ac:dyDescent="0.2">
      <c r="B9530" s="1"/>
      <c r="C9530" s="304"/>
      <c r="D9530" s="1"/>
    </row>
    <row r="9531" spans="2:4" x14ac:dyDescent="0.2">
      <c r="B9531" s="1"/>
      <c r="C9531" s="304"/>
      <c r="D9531" s="1"/>
    </row>
    <row r="9532" spans="2:4" x14ac:dyDescent="0.2">
      <c r="B9532" s="1"/>
      <c r="C9532" s="304"/>
      <c r="D9532" s="1"/>
    </row>
    <row r="9533" spans="2:4" x14ac:dyDescent="0.2">
      <c r="B9533" s="1"/>
      <c r="C9533" s="304"/>
      <c r="D9533" s="1"/>
    </row>
    <row r="9534" spans="2:4" x14ac:dyDescent="0.2">
      <c r="B9534" s="1"/>
      <c r="C9534" s="304"/>
      <c r="D9534" s="1"/>
    </row>
    <row r="9535" spans="2:4" x14ac:dyDescent="0.2">
      <c r="B9535" s="1"/>
      <c r="C9535" s="304"/>
      <c r="D9535" s="1"/>
    </row>
    <row r="9536" spans="2:4" x14ac:dyDescent="0.2">
      <c r="B9536" s="1"/>
      <c r="C9536" s="304"/>
      <c r="D9536" s="1"/>
    </row>
    <row r="9537" spans="2:4" x14ac:dyDescent="0.2">
      <c r="B9537" s="1"/>
      <c r="C9537" s="304"/>
      <c r="D9537" s="1"/>
    </row>
    <row r="9538" spans="2:4" x14ac:dyDescent="0.2">
      <c r="B9538" s="1"/>
      <c r="C9538" s="304"/>
      <c r="D9538" s="1"/>
    </row>
    <row r="9539" spans="2:4" x14ac:dyDescent="0.2">
      <c r="B9539" s="1"/>
      <c r="C9539" s="304"/>
      <c r="D9539" s="1"/>
    </row>
    <row r="9540" spans="2:4" x14ac:dyDescent="0.2">
      <c r="B9540" s="1"/>
      <c r="C9540" s="304"/>
      <c r="D9540" s="1"/>
    </row>
    <row r="9541" spans="2:4" x14ac:dyDescent="0.2">
      <c r="B9541" s="1"/>
      <c r="C9541" s="304"/>
      <c r="D9541" s="1"/>
    </row>
    <row r="9542" spans="2:4" x14ac:dyDescent="0.2">
      <c r="B9542" s="1"/>
      <c r="C9542" s="304"/>
      <c r="D9542" s="1"/>
    </row>
    <row r="9543" spans="2:4" x14ac:dyDescent="0.2">
      <c r="B9543" s="1"/>
      <c r="C9543" s="304"/>
      <c r="D9543" s="1"/>
    </row>
    <row r="9544" spans="2:4" x14ac:dyDescent="0.2">
      <c r="B9544" s="1"/>
      <c r="C9544" s="304"/>
      <c r="D9544" s="1"/>
    </row>
    <row r="9545" spans="2:4" x14ac:dyDescent="0.2">
      <c r="B9545" s="1"/>
      <c r="C9545" s="304"/>
      <c r="D9545" s="1"/>
    </row>
    <row r="9546" spans="2:4" x14ac:dyDescent="0.2">
      <c r="B9546" s="1"/>
      <c r="C9546" s="304"/>
      <c r="D9546" s="1"/>
    </row>
    <row r="9547" spans="2:4" x14ac:dyDescent="0.2">
      <c r="B9547" s="1"/>
      <c r="C9547" s="304"/>
      <c r="D9547" s="1"/>
    </row>
    <row r="9548" spans="2:4" x14ac:dyDescent="0.2">
      <c r="B9548" s="1"/>
      <c r="C9548" s="304"/>
      <c r="D9548" s="1"/>
    </row>
    <row r="9549" spans="2:4" x14ac:dyDescent="0.2">
      <c r="B9549" s="1"/>
      <c r="C9549" s="304"/>
      <c r="D9549" s="1"/>
    </row>
    <row r="9550" spans="2:4" x14ac:dyDescent="0.2">
      <c r="B9550" s="1"/>
      <c r="C9550" s="304"/>
      <c r="D9550" s="1"/>
    </row>
    <row r="9551" spans="2:4" x14ac:dyDescent="0.2">
      <c r="B9551" s="1"/>
      <c r="C9551" s="304"/>
      <c r="D9551" s="1"/>
    </row>
    <row r="9552" spans="2:4" x14ac:dyDescent="0.2">
      <c r="B9552" s="1"/>
      <c r="C9552" s="304"/>
      <c r="D9552" s="1"/>
    </row>
    <row r="9553" spans="2:4" x14ac:dyDescent="0.2">
      <c r="B9553" s="1"/>
      <c r="C9553" s="304"/>
      <c r="D9553" s="1"/>
    </row>
    <row r="9554" spans="2:4" x14ac:dyDescent="0.2">
      <c r="B9554" s="1"/>
      <c r="C9554" s="304"/>
      <c r="D9554" s="1"/>
    </row>
    <row r="9555" spans="2:4" x14ac:dyDescent="0.2">
      <c r="B9555" s="1"/>
      <c r="C9555" s="304"/>
      <c r="D9555" s="1"/>
    </row>
    <row r="9556" spans="2:4" x14ac:dyDescent="0.2">
      <c r="B9556" s="1"/>
      <c r="C9556" s="304"/>
      <c r="D9556" s="1"/>
    </row>
    <row r="9557" spans="2:4" x14ac:dyDescent="0.2">
      <c r="B9557" s="1"/>
      <c r="C9557" s="304"/>
      <c r="D9557" s="1"/>
    </row>
    <row r="9558" spans="2:4" x14ac:dyDescent="0.2">
      <c r="B9558" s="1"/>
      <c r="C9558" s="304"/>
      <c r="D9558" s="1"/>
    </row>
    <row r="9559" spans="2:4" x14ac:dyDescent="0.2">
      <c r="B9559" s="1"/>
      <c r="C9559" s="304"/>
      <c r="D9559" s="1"/>
    </row>
    <row r="9560" spans="2:4" x14ac:dyDescent="0.2">
      <c r="B9560" s="1"/>
      <c r="C9560" s="304"/>
      <c r="D9560" s="1"/>
    </row>
    <row r="9561" spans="2:4" x14ac:dyDescent="0.2">
      <c r="B9561" s="1"/>
      <c r="C9561" s="304"/>
      <c r="D9561" s="1"/>
    </row>
    <row r="9562" spans="2:4" x14ac:dyDescent="0.2">
      <c r="B9562" s="1"/>
      <c r="C9562" s="304"/>
      <c r="D9562" s="1"/>
    </row>
    <row r="9563" spans="2:4" x14ac:dyDescent="0.2">
      <c r="B9563" s="1"/>
      <c r="C9563" s="304"/>
      <c r="D9563" s="1"/>
    </row>
    <row r="9564" spans="2:4" x14ac:dyDescent="0.2">
      <c r="B9564" s="1"/>
      <c r="C9564" s="304"/>
      <c r="D9564" s="1"/>
    </row>
    <row r="9565" spans="2:4" x14ac:dyDescent="0.2">
      <c r="B9565" s="1"/>
      <c r="C9565" s="304"/>
      <c r="D9565" s="1"/>
    </row>
    <row r="9566" spans="2:4" x14ac:dyDescent="0.2">
      <c r="B9566" s="1"/>
      <c r="C9566" s="304"/>
      <c r="D9566" s="1"/>
    </row>
    <row r="9567" spans="2:4" x14ac:dyDescent="0.2">
      <c r="B9567" s="1"/>
      <c r="C9567" s="304"/>
      <c r="D9567" s="1"/>
    </row>
    <row r="9568" spans="2:4" x14ac:dyDescent="0.2">
      <c r="B9568" s="1"/>
      <c r="C9568" s="304"/>
      <c r="D9568" s="1"/>
    </row>
    <row r="9569" spans="2:4" x14ac:dyDescent="0.2">
      <c r="B9569" s="1"/>
      <c r="C9569" s="304"/>
      <c r="D9569" s="1"/>
    </row>
    <row r="9570" spans="2:4" x14ac:dyDescent="0.2">
      <c r="B9570" s="1"/>
      <c r="C9570" s="304"/>
      <c r="D9570" s="1"/>
    </row>
    <row r="9571" spans="2:4" x14ac:dyDescent="0.2">
      <c r="B9571" s="1"/>
      <c r="C9571" s="304"/>
      <c r="D9571" s="1"/>
    </row>
    <row r="9572" spans="2:4" x14ac:dyDescent="0.2">
      <c r="B9572" s="1"/>
      <c r="C9572" s="304"/>
      <c r="D9572" s="1"/>
    </row>
    <row r="9573" spans="2:4" x14ac:dyDescent="0.2">
      <c r="B9573" s="1"/>
      <c r="C9573" s="304"/>
      <c r="D9573" s="1"/>
    </row>
    <row r="9574" spans="2:4" x14ac:dyDescent="0.2">
      <c r="B9574" s="1"/>
      <c r="C9574" s="304"/>
      <c r="D9574" s="1"/>
    </row>
    <row r="9575" spans="2:4" x14ac:dyDescent="0.2">
      <c r="B9575" s="1"/>
      <c r="C9575" s="304"/>
      <c r="D9575" s="1"/>
    </row>
    <row r="9576" spans="2:4" x14ac:dyDescent="0.2">
      <c r="B9576" s="1"/>
      <c r="C9576" s="304"/>
      <c r="D9576" s="1"/>
    </row>
    <row r="9577" spans="2:4" x14ac:dyDescent="0.2">
      <c r="B9577" s="1"/>
      <c r="C9577" s="304"/>
      <c r="D9577" s="1"/>
    </row>
    <row r="9578" spans="2:4" x14ac:dyDescent="0.2">
      <c r="B9578" s="1"/>
      <c r="C9578" s="304"/>
      <c r="D9578" s="1"/>
    </row>
    <row r="9579" spans="2:4" x14ac:dyDescent="0.2">
      <c r="B9579" s="1"/>
      <c r="C9579" s="304"/>
      <c r="D9579" s="1"/>
    </row>
    <row r="9580" spans="2:4" x14ac:dyDescent="0.2">
      <c r="B9580" s="1"/>
      <c r="C9580" s="304"/>
      <c r="D9580" s="1"/>
    </row>
    <row r="9581" spans="2:4" x14ac:dyDescent="0.2">
      <c r="B9581" s="1"/>
      <c r="C9581" s="304"/>
      <c r="D9581" s="1"/>
    </row>
    <row r="9582" spans="2:4" x14ac:dyDescent="0.2">
      <c r="B9582" s="1"/>
      <c r="C9582" s="304"/>
      <c r="D9582" s="1"/>
    </row>
    <row r="9583" spans="2:4" x14ac:dyDescent="0.2">
      <c r="B9583" s="1"/>
      <c r="C9583" s="304"/>
      <c r="D9583" s="1"/>
    </row>
    <row r="9584" spans="2:4" x14ac:dyDescent="0.2">
      <c r="B9584" s="1"/>
      <c r="C9584" s="304"/>
      <c r="D9584" s="1"/>
    </row>
    <row r="9585" spans="2:4" x14ac:dyDescent="0.2">
      <c r="B9585" s="1"/>
      <c r="C9585" s="304"/>
      <c r="D9585" s="1"/>
    </row>
    <row r="9586" spans="2:4" x14ac:dyDescent="0.2">
      <c r="B9586" s="1"/>
      <c r="C9586" s="304"/>
      <c r="D9586" s="1"/>
    </row>
    <row r="9587" spans="2:4" x14ac:dyDescent="0.2">
      <c r="B9587" s="1"/>
      <c r="C9587" s="304"/>
      <c r="D9587" s="1"/>
    </row>
    <row r="9588" spans="2:4" x14ac:dyDescent="0.2">
      <c r="B9588" s="1"/>
      <c r="C9588" s="304"/>
      <c r="D9588" s="1"/>
    </row>
    <row r="9589" spans="2:4" x14ac:dyDescent="0.2">
      <c r="B9589" s="1"/>
      <c r="C9589" s="304"/>
      <c r="D9589" s="1"/>
    </row>
    <row r="9590" spans="2:4" x14ac:dyDescent="0.2">
      <c r="B9590" s="1"/>
      <c r="C9590" s="304"/>
      <c r="D9590" s="1"/>
    </row>
    <row r="9591" spans="2:4" x14ac:dyDescent="0.2">
      <c r="B9591" s="1"/>
      <c r="C9591" s="304"/>
      <c r="D9591" s="1"/>
    </row>
    <row r="9592" spans="2:4" x14ac:dyDescent="0.2">
      <c r="B9592" s="1"/>
      <c r="C9592" s="304"/>
      <c r="D9592" s="1"/>
    </row>
    <row r="9593" spans="2:4" x14ac:dyDescent="0.2">
      <c r="B9593" s="1"/>
      <c r="C9593" s="304"/>
      <c r="D9593" s="1"/>
    </row>
    <row r="9594" spans="2:4" x14ac:dyDescent="0.2">
      <c r="B9594" s="1"/>
      <c r="C9594" s="304"/>
      <c r="D9594" s="1"/>
    </row>
    <row r="9595" spans="2:4" x14ac:dyDescent="0.2">
      <c r="B9595" s="1"/>
      <c r="C9595" s="304"/>
      <c r="D9595" s="1"/>
    </row>
    <row r="9596" spans="2:4" x14ac:dyDescent="0.2">
      <c r="B9596" s="1"/>
      <c r="C9596" s="304"/>
      <c r="D9596" s="1"/>
    </row>
    <row r="9597" spans="2:4" x14ac:dyDescent="0.2">
      <c r="B9597" s="1"/>
      <c r="C9597" s="304"/>
      <c r="D9597" s="1"/>
    </row>
    <row r="9598" spans="2:4" x14ac:dyDescent="0.2">
      <c r="B9598" s="1"/>
      <c r="C9598" s="304"/>
      <c r="D9598" s="1"/>
    </row>
    <row r="9599" spans="2:4" x14ac:dyDescent="0.2">
      <c r="B9599" s="1"/>
      <c r="C9599" s="304"/>
      <c r="D9599" s="1"/>
    </row>
    <row r="9600" spans="2:4" x14ac:dyDescent="0.2">
      <c r="B9600" s="1"/>
      <c r="C9600" s="304"/>
      <c r="D9600" s="1"/>
    </row>
    <row r="9601" spans="2:4" x14ac:dyDescent="0.2">
      <c r="B9601" s="1"/>
      <c r="C9601" s="304"/>
      <c r="D9601" s="1"/>
    </row>
    <row r="9602" spans="2:4" x14ac:dyDescent="0.2">
      <c r="B9602" s="1"/>
      <c r="C9602" s="304"/>
      <c r="D9602" s="1"/>
    </row>
    <row r="9603" spans="2:4" x14ac:dyDescent="0.2">
      <c r="B9603" s="1"/>
      <c r="C9603" s="304"/>
      <c r="D9603" s="1"/>
    </row>
    <row r="9604" spans="2:4" x14ac:dyDescent="0.2">
      <c r="B9604" s="1"/>
      <c r="C9604" s="304"/>
      <c r="D9604" s="1"/>
    </row>
    <row r="9605" spans="2:4" x14ac:dyDescent="0.2">
      <c r="B9605" s="1"/>
      <c r="C9605" s="304"/>
      <c r="D9605" s="1"/>
    </row>
    <row r="9606" spans="2:4" x14ac:dyDescent="0.2">
      <c r="B9606" s="1"/>
      <c r="C9606" s="304"/>
      <c r="D9606" s="1"/>
    </row>
    <row r="9607" spans="2:4" x14ac:dyDescent="0.2">
      <c r="B9607" s="1"/>
      <c r="C9607" s="304"/>
      <c r="D9607" s="1"/>
    </row>
    <row r="9608" spans="2:4" x14ac:dyDescent="0.2">
      <c r="B9608" s="1"/>
      <c r="C9608" s="304"/>
      <c r="D9608" s="1"/>
    </row>
    <row r="9609" spans="2:4" x14ac:dyDescent="0.2">
      <c r="B9609" s="1"/>
      <c r="C9609" s="304"/>
      <c r="D9609" s="1"/>
    </row>
    <row r="9610" spans="2:4" x14ac:dyDescent="0.2">
      <c r="B9610" s="1"/>
      <c r="C9610" s="304"/>
      <c r="D9610" s="1"/>
    </row>
    <row r="9611" spans="2:4" x14ac:dyDescent="0.2">
      <c r="B9611" s="1"/>
      <c r="C9611" s="304"/>
      <c r="D9611" s="1"/>
    </row>
    <row r="9612" spans="2:4" x14ac:dyDescent="0.2">
      <c r="B9612" s="1"/>
      <c r="C9612" s="304"/>
      <c r="D9612" s="1"/>
    </row>
    <row r="9613" spans="2:4" x14ac:dyDescent="0.2">
      <c r="B9613" s="1"/>
      <c r="C9613" s="304"/>
      <c r="D9613" s="1"/>
    </row>
    <row r="9614" spans="2:4" x14ac:dyDescent="0.2">
      <c r="B9614" s="1"/>
      <c r="C9614" s="304"/>
      <c r="D9614" s="1"/>
    </row>
    <row r="9615" spans="2:4" x14ac:dyDescent="0.2">
      <c r="B9615" s="1"/>
      <c r="C9615" s="304"/>
      <c r="D9615" s="1"/>
    </row>
    <row r="9616" spans="2:4" x14ac:dyDescent="0.2">
      <c r="B9616" s="1"/>
      <c r="C9616" s="304"/>
      <c r="D9616" s="1"/>
    </row>
    <row r="9617" spans="2:4" x14ac:dyDescent="0.2">
      <c r="B9617" s="1"/>
      <c r="C9617" s="304"/>
      <c r="D9617" s="1"/>
    </row>
    <row r="9618" spans="2:4" x14ac:dyDescent="0.2">
      <c r="B9618" s="1"/>
      <c r="C9618" s="304"/>
      <c r="D9618" s="1"/>
    </row>
    <row r="9619" spans="2:4" x14ac:dyDescent="0.2">
      <c r="B9619" s="1"/>
      <c r="C9619" s="304"/>
      <c r="D9619" s="1"/>
    </row>
    <row r="9620" spans="2:4" x14ac:dyDescent="0.2">
      <c r="B9620" s="1"/>
      <c r="C9620" s="304"/>
      <c r="D9620" s="1"/>
    </row>
    <row r="9621" spans="2:4" x14ac:dyDescent="0.2">
      <c r="B9621" s="1"/>
      <c r="C9621" s="304"/>
      <c r="D9621" s="1"/>
    </row>
    <row r="9622" spans="2:4" x14ac:dyDescent="0.2">
      <c r="B9622" s="1"/>
      <c r="C9622" s="304"/>
      <c r="D9622" s="1"/>
    </row>
    <row r="9623" spans="2:4" x14ac:dyDescent="0.2">
      <c r="B9623" s="1"/>
      <c r="C9623" s="304"/>
      <c r="D9623" s="1"/>
    </row>
    <row r="9624" spans="2:4" x14ac:dyDescent="0.2">
      <c r="B9624" s="1"/>
      <c r="C9624" s="304"/>
      <c r="D9624" s="1"/>
    </row>
    <row r="9625" spans="2:4" x14ac:dyDescent="0.2">
      <c r="B9625" s="1"/>
      <c r="C9625" s="304"/>
      <c r="D9625" s="1"/>
    </row>
    <row r="9626" spans="2:4" x14ac:dyDescent="0.2">
      <c r="B9626" s="1"/>
      <c r="C9626" s="304"/>
      <c r="D9626" s="1"/>
    </row>
    <row r="9627" spans="2:4" x14ac:dyDescent="0.2">
      <c r="B9627" s="1"/>
      <c r="C9627" s="304"/>
      <c r="D9627" s="1"/>
    </row>
    <row r="9628" spans="2:4" x14ac:dyDescent="0.2">
      <c r="B9628" s="1"/>
      <c r="C9628" s="304"/>
      <c r="D9628" s="1"/>
    </row>
    <row r="9629" spans="2:4" x14ac:dyDescent="0.2">
      <c r="B9629" s="1"/>
      <c r="C9629" s="304"/>
      <c r="D9629" s="1"/>
    </row>
    <row r="9630" spans="2:4" x14ac:dyDescent="0.2">
      <c r="B9630" s="1"/>
      <c r="C9630" s="304"/>
      <c r="D9630" s="1"/>
    </row>
    <row r="9631" spans="2:4" x14ac:dyDescent="0.2">
      <c r="B9631" s="1"/>
      <c r="C9631" s="304"/>
      <c r="D9631" s="1"/>
    </row>
    <row r="9632" spans="2:4" x14ac:dyDescent="0.2">
      <c r="B9632" s="1"/>
      <c r="C9632" s="304"/>
      <c r="D9632" s="1"/>
    </row>
    <row r="9633" spans="2:4" x14ac:dyDescent="0.2">
      <c r="B9633" s="1"/>
      <c r="C9633" s="304"/>
      <c r="D9633" s="1"/>
    </row>
    <row r="9634" spans="2:4" x14ac:dyDescent="0.2">
      <c r="B9634" s="1"/>
      <c r="C9634" s="304"/>
      <c r="D9634" s="1"/>
    </row>
    <row r="9635" spans="2:4" x14ac:dyDescent="0.2">
      <c r="B9635" s="1"/>
      <c r="C9635" s="304"/>
      <c r="D9635" s="1"/>
    </row>
    <row r="9636" spans="2:4" x14ac:dyDescent="0.2">
      <c r="B9636" s="1"/>
      <c r="C9636" s="304"/>
      <c r="D9636" s="1"/>
    </row>
    <row r="9637" spans="2:4" x14ac:dyDescent="0.2">
      <c r="B9637" s="1"/>
      <c r="C9637" s="304"/>
      <c r="D9637" s="1"/>
    </row>
    <row r="9638" spans="2:4" x14ac:dyDescent="0.2">
      <c r="B9638" s="1"/>
      <c r="C9638" s="304"/>
      <c r="D9638" s="1"/>
    </row>
    <row r="9639" spans="2:4" x14ac:dyDescent="0.2">
      <c r="B9639" s="1"/>
      <c r="C9639" s="304"/>
      <c r="D9639" s="1"/>
    </row>
    <row r="9640" spans="2:4" x14ac:dyDescent="0.2">
      <c r="B9640" s="1"/>
      <c r="C9640" s="304"/>
      <c r="D9640" s="1"/>
    </row>
    <row r="9641" spans="2:4" x14ac:dyDescent="0.2">
      <c r="B9641" s="1"/>
      <c r="C9641" s="304"/>
      <c r="D9641" s="1"/>
    </row>
    <row r="9642" spans="2:4" x14ac:dyDescent="0.2">
      <c r="B9642" s="1"/>
      <c r="C9642" s="304"/>
      <c r="D9642" s="1"/>
    </row>
    <row r="9643" spans="2:4" x14ac:dyDescent="0.2">
      <c r="B9643" s="1"/>
      <c r="C9643" s="304"/>
      <c r="D9643" s="1"/>
    </row>
    <row r="9644" spans="2:4" x14ac:dyDescent="0.2">
      <c r="B9644" s="1"/>
      <c r="C9644" s="304"/>
      <c r="D9644" s="1"/>
    </row>
    <row r="9645" spans="2:4" x14ac:dyDescent="0.2">
      <c r="B9645" s="1"/>
      <c r="C9645" s="304"/>
      <c r="D9645" s="1"/>
    </row>
    <row r="9646" spans="2:4" x14ac:dyDescent="0.2">
      <c r="B9646" s="1"/>
      <c r="C9646" s="304"/>
      <c r="D9646" s="1"/>
    </row>
    <row r="9647" spans="2:4" x14ac:dyDescent="0.2">
      <c r="B9647" s="1"/>
      <c r="C9647" s="304"/>
      <c r="D9647" s="1"/>
    </row>
    <row r="9648" spans="2:4" x14ac:dyDescent="0.2">
      <c r="B9648" s="1"/>
      <c r="C9648" s="304"/>
      <c r="D9648" s="1"/>
    </row>
    <row r="9649" spans="2:4" x14ac:dyDescent="0.2">
      <c r="B9649" s="1"/>
      <c r="C9649" s="304"/>
      <c r="D9649" s="1"/>
    </row>
    <row r="9650" spans="2:4" x14ac:dyDescent="0.2">
      <c r="B9650" s="1"/>
      <c r="C9650" s="304"/>
      <c r="D9650" s="1"/>
    </row>
    <row r="9651" spans="2:4" x14ac:dyDescent="0.2">
      <c r="B9651" s="1"/>
      <c r="C9651" s="304"/>
      <c r="D9651" s="1"/>
    </row>
    <row r="9652" spans="2:4" x14ac:dyDescent="0.2">
      <c r="B9652" s="1"/>
      <c r="C9652" s="304"/>
      <c r="D9652" s="1"/>
    </row>
    <row r="9653" spans="2:4" x14ac:dyDescent="0.2">
      <c r="B9653" s="1"/>
      <c r="C9653" s="304"/>
      <c r="D9653" s="1"/>
    </row>
    <row r="9654" spans="2:4" x14ac:dyDescent="0.2">
      <c r="B9654" s="1"/>
      <c r="C9654" s="304"/>
      <c r="D9654" s="1"/>
    </row>
    <row r="9655" spans="2:4" x14ac:dyDescent="0.2">
      <c r="B9655" s="1"/>
      <c r="C9655" s="304"/>
      <c r="D9655" s="1"/>
    </row>
    <row r="9656" spans="2:4" x14ac:dyDescent="0.2">
      <c r="B9656" s="1"/>
      <c r="C9656" s="304"/>
      <c r="D9656" s="1"/>
    </row>
    <row r="9657" spans="2:4" x14ac:dyDescent="0.2">
      <c r="B9657" s="1"/>
      <c r="C9657" s="304"/>
      <c r="D9657" s="1"/>
    </row>
    <row r="9658" spans="2:4" x14ac:dyDescent="0.2">
      <c r="B9658" s="1"/>
      <c r="C9658" s="304"/>
      <c r="D9658" s="1"/>
    </row>
    <row r="9659" spans="2:4" x14ac:dyDescent="0.2">
      <c r="B9659" s="1"/>
      <c r="C9659" s="304"/>
      <c r="D9659" s="1"/>
    </row>
    <row r="9660" spans="2:4" x14ac:dyDescent="0.2">
      <c r="B9660" s="1"/>
      <c r="C9660" s="304"/>
      <c r="D9660" s="1"/>
    </row>
    <row r="9661" spans="2:4" x14ac:dyDescent="0.2">
      <c r="B9661" s="1"/>
      <c r="C9661" s="304"/>
      <c r="D9661" s="1"/>
    </row>
    <row r="9662" spans="2:4" x14ac:dyDescent="0.2">
      <c r="B9662" s="1"/>
      <c r="C9662" s="304"/>
      <c r="D9662" s="1"/>
    </row>
    <row r="9663" spans="2:4" x14ac:dyDescent="0.2">
      <c r="B9663" s="1"/>
      <c r="C9663" s="304"/>
      <c r="D9663" s="1"/>
    </row>
    <row r="9664" spans="2:4" x14ac:dyDescent="0.2">
      <c r="B9664" s="1"/>
      <c r="C9664" s="304"/>
      <c r="D9664" s="1"/>
    </row>
    <row r="9665" spans="2:4" x14ac:dyDescent="0.2">
      <c r="B9665" s="1"/>
      <c r="C9665" s="304"/>
      <c r="D9665" s="1"/>
    </row>
    <row r="9666" spans="2:4" x14ac:dyDescent="0.2">
      <c r="B9666" s="1"/>
      <c r="C9666" s="304"/>
      <c r="D9666" s="1"/>
    </row>
    <row r="9667" spans="2:4" x14ac:dyDescent="0.2">
      <c r="B9667" s="1"/>
      <c r="C9667" s="304"/>
      <c r="D9667" s="1"/>
    </row>
    <row r="9668" spans="2:4" x14ac:dyDescent="0.2">
      <c r="B9668" s="1"/>
      <c r="C9668" s="304"/>
      <c r="D9668" s="1"/>
    </row>
    <row r="9669" spans="2:4" x14ac:dyDescent="0.2">
      <c r="B9669" s="1"/>
      <c r="C9669" s="304"/>
      <c r="D9669" s="1"/>
    </row>
    <row r="9670" spans="2:4" x14ac:dyDescent="0.2">
      <c r="B9670" s="1"/>
      <c r="C9670" s="304"/>
      <c r="D9670" s="1"/>
    </row>
    <row r="9671" spans="2:4" x14ac:dyDescent="0.2">
      <c r="B9671" s="1"/>
      <c r="C9671" s="304"/>
      <c r="D9671" s="1"/>
    </row>
    <row r="9672" spans="2:4" x14ac:dyDescent="0.2">
      <c r="B9672" s="1"/>
      <c r="C9672" s="304"/>
      <c r="D9672" s="1"/>
    </row>
    <row r="9673" spans="2:4" x14ac:dyDescent="0.2">
      <c r="B9673" s="1"/>
      <c r="C9673" s="304"/>
      <c r="D9673" s="1"/>
    </row>
    <row r="9674" spans="2:4" x14ac:dyDescent="0.2">
      <c r="B9674" s="1"/>
      <c r="C9674" s="304"/>
      <c r="D9674" s="1"/>
    </row>
    <row r="9675" spans="2:4" x14ac:dyDescent="0.2">
      <c r="B9675" s="1"/>
      <c r="C9675" s="304"/>
      <c r="D9675" s="1"/>
    </row>
    <row r="9676" spans="2:4" x14ac:dyDescent="0.2">
      <c r="B9676" s="1"/>
      <c r="C9676" s="304"/>
      <c r="D9676" s="1"/>
    </row>
    <row r="9677" spans="2:4" x14ac:dyDescent="0.2">
      <c r="B9677" s="1"/>
      <c r="C9677" s="304"/>
      <c r="D9677" s="1"/>
    </row>
    <row r="9678" spans="2:4" x14ac:dyDescent="0.2">
      <c r="B9678" s="1"/>
      <c r="C9678" s="304"/>
      <c r="D9678" s="1"/>
    </row>
    <row r="9679" spans="2:4" x14ac:dyDescent="0.2">
      <c r="B9679" s="1"/>
      <c r="C9679" s="304"/>
      <c r="D9679" s="1"/>
    </row>
    <row r="9680" spans="2:4" x14ac:dyDescent="0.2">
      <c r="B9680" s="1"/>
      <c r="C9680" s="304"/>
      <c r="D9680" s="1"/>
    </row>
    <row r="9681" spans="2:4" x14ac:dyDescent="0.2">
      <c r="B9681" s="1"/>
      <c r="C9681" s="304"/>
      <c r="D9681" s="1"/>
    </row>
    <row r="9682" spans="2:4" x14ac:dyDescent="0.2">
      <c r="B9682" s="1"/>
      <c r="C9682" s="304"/>
      <c r="D9682" s="1"/>
    </row>
    <row r="9683" spans="2:4" x14ac:dyDescent="0.2">
      <c r="B9683" s="1"/>
      <c r="C9683" s="304"/>
      <c r="D9683" s="1"/>
    </row>
    <row r="9684" spans="2:4" x14ac:dyDescent="0.2">
      <c r="B9684" s="1"/>
      <c r="C9684" s="304"/>
      <c r="D9684" s="1"/>
    </row>
    <row r="9685" spans="2:4" x14ac:dyDescent="0.2">
      <c r="B9685" s="1"/>
      <c r="C9685" s="304"/>
      <c r="D9685" s="1"/>
    </row>
    <row r="9686" spans="2:4" x14ac:dyDescent="0.2">
      <c r="B9686" s="1"/>
      <c r="C9686" s="304"/>
      <c r="D9686" s="1"/>
    </row>
    <row r="9687" spans="2:4" x14ac:dyDescent="0.2">
      <c r="B9687" s="1"/>
      <c r="C9687" s="304"/>
      <c r="D9687" s="1"/>
    </row>
    <row r="9688" spans="2:4" x14ac:dyDescent="0.2">
      <c r="B9688" s="1"/>
      <c r="C9688" s="304"/>
      <c r="D9688" s="1"/>
    </row>
    <row r="9689" spans="2:4" x14ac:dyDescent="0.2">
      <c r="B9689" s="1"/>
      <c r="C9689" s="304"/>
      <c r="D9689" s="1"/>
    </row>
    <row r="9690" spans="2:4" x14ac:dyDescent="0.2">
      <c r="B9690" s="1"/>
      <c r="C9690" s="304"/>
      <c r="D9690" s="1"/>
    </row>
    <row r="9691" spans="2:4" x14ac:dyDescent="0.2">
      <c r="B9691" s="1"/>
      <c r="C9691" s="304"/>
      <c r="D9691" s="1"/>
    </row>
    <row r="9692" spans="2:4" x14ac:dyDescent="0.2">
      <c r="B9692" s="1"/>
      <c r="C9692" s="304"/>
      <c r="D9692" s="1"/>
    </row>
    <row r="9693" spans="2:4" x14ac:dyDescent="0.2">
      <c r="B9693" s="1"/>
      <c r="C9693" s="304"/>
      <c r="D9693" s="1"/>
    </row>
    <row r="9694" spans="2:4" x14ac:dyDescent="0.2">
      <c r="B9694" s="1"/>
      <c r="C9694" s="304"/>
      <c r="D9694" s="1"/>
    </row>
    <row r="9695" spans="2:4" x14ac:dyDescent="0.2">
      <c r="B9695" s="1"/>
      <c r="C9695" s="304"/>
      <c r="D9695" s="1"/>
    </row>
    <row r="9696" spans="2:4" x14ac:dyDescent="0.2">
      <c r="B9696" s="1"/>
      <c r="C9696" s="304"/>
      <c r="D9696" s="1"/>
    </row>
    <row r="9697" spans="2:4" x14ac:dyDescent="0.2">
      <c r="B9697" s="1"/>
      <c r="C9697" s="304"/>
      <c r="D9697" s="1"/>
    </row>
    <row r="9698" spans="2:4" x14ac:dyDescent="0.2">
      <c r="B9698" s="1"/>
      <c r="C9698" s="304"/>
      <c r="D9698" s="1"/>
    </row>
    <row r="9699" spans="2:4" x14ac:dyDescent="0.2">
      <c r="B9699" s="1"/>
      <c r="C9699" s="304"/>
      <c r="D9699" s="1"/>
    </row>
    <row r="9700" spans="2:4" x14ac:dyDescent="0.2">
      <c r="B9700" s="1"/>
      <c r="C9700" s="304"/>
      <c r="D9700" s="1"/>
    </row>
    <row r="9701" spans="2:4" x14ac:dyDescent="0.2">
      <c r="B9701" s="1"/>
      <c r="C9701" s="304"/>
      <c r="D9701" s="1"/>
    </row>
    <row r="9702" spans="2:4" x14ac:dyDescent="0.2">
      <c r="B9702" s="1"/>
      <c r="C9702" s="304"/>
      <c r="D9702" s="1"/>
    </row>
    <row r="9703" spans="2:4" x14ac:dyDescent="0.2">
      <c r="B9703" s="1"/>
      <c r="C9703" s="304"/>
      <c r="D9703" s="1"/>
    </row>
    <row r="9704" spans="2:4" x14ac:dyDescent="0.2">
      <c r="B9704" s="1"/>
      <c r="C9704" s="304"/>
      <c r="D9704" s="1"/>
    </row>
    <row r="9705" spans="2:4" x14ac:dyDescent="0.2">
      <c r="B9705" s="1"/>
      <c r="C9705" s="304"/>
      <c r="D9705" s="1"/>
    </row>
    <row r="9706" spans="2:4" x14ac:dyDescent="0.2">
      <c r="B9706" s="1"/>
      <c r="C9706" s="304"/>
      <c r="D9706" s="1"/>
    </row>
    <row r="9707" spans="2:4" x14ac:dyDescent="0.2">
      <c r="B9707" s="1"/>
      <c r="C9707" s="304"/>
      <c r="D9707" s="1"/>
    </row>
    <row r="9708" spans="2:4" x14ac:dyDescent="0.2">
      <c r="B9708" s="1"/>
      <c r="C9708" s="304"/>
      <c r="D9708" s="1"/>
    </row>
    <row r="9709" spans="2:4" x14ac:dyDescent="0.2">
      <c r="B9709" s="1"/>
      <c r="C9709" s="304"/>
      <c r="D9709" s="1"/>
    </row>
    <row r="9710" spans="2:4" x14ac:dyDescent="0.2">
      <c r="B9710" s="1"/>
      <c r="C9710" s="304"/>
      <c r="D9710" s="1"/>
    </row>
    <row r="9711" spans="2:4" x14ac:dyDescent="0.2">
      <c r="B9711" s="1"/>
      <c r="C9711" s="304"/>
      <c r="D9711" s="1"/>
    </row>
    <row r="9712" spans="2:4" x14ac:dyDescent="0.2">
      <c r="B9712" s="1"/>
      <c r="C9712" s="304"/>
      <c r="D9712" s="1"/>
    </row>
    <row r="9713" spans="2:4" x14ac:dyDescent="0.2">
      <c r="B9713" s="1"/>
      <c r="C9713" s="304"/>
      <c r="D9713" s="1"/>
    </row>
    <row r="9714" spans="2:4" x14ac:dyDescent="0.2">
      <c r="B9714" s="1"/>
      <c r="C9714" s="304"/>
      <c r="D9714" s="1"/>
    </row>
    <row r="9715" spans="2:4" x14ac:dyDescent="0.2">
      <c r="B9715" s="1"/>
      <c r="C9715" s="304"/>
      <c r="D9715" s="1"/>
    </row>
    <row r="9716" spans="2:4" x14ac:dyDescent="0.2">
      <c r="B9716" s="1"/>
      <c r="C9716" s="304"/>
      <c r="D9716" s="1"/>
    </row>
    <row r="9717" spans="2:4" x14ac:dyDescent="0.2">
      <c r="B9717" s="1"/>
      <c r="C9717" s="304"/>
      <c r="D9717" s="1"/>
    </row>
    <row r="9718" spans="2:4" x14ac:dyDescent="0.2">
      <c r="B9718" s="1"/>
      <c r="C9718" s="304"/>
      <c r="D9718" s="1"/>
    </row>
    <row r="9719" spans="2:4" x14ac:dyDescent="0.2">
      <c r="B9719" s="1"/>
      <c r="C9719" s="304"/>
      <c r="D9719" s="1"/>
    </row>
    <row r="9720" spans="2:4" x14ac:dyDescent="0.2">
      <c r="B9720" s="1"/>
      <c r="C9720" s="304"/>
      <c r="D9720" s="1"/>
    </row>
    <row r="9721" spans="2:4" x14ac:dyDescent="0.2">
      <c r="B9721" s="1"/>
      <c r="C9721" s="304"/>
      <c r="D9721" s="1"/>
    </row>
    <row r="9722" spans="2:4" x14ac:dyDescent="0.2">
      <c r="B9722" s="1"/>
      <c r="C9722" s="304"/>
      <c r="D9722" s="1"/>
    </row>
    <row r="9723" spans="2:4" x14ac:dyDescent="0.2">
      <c r="B9723" s="1"/>
      <c r="C9723" s="304"/>
      <c r="D9723" s="1"/>
    </row>
    <row r="9724" spans="2:4" x14ac:dyDescent="0.2">
      <c r="B9724" s="1"/>
      <c r="C9724" s="304"/>
      <c r="D9724" s="1"/>
    </row>
    <row r="9725" spans="2:4" x14ac:dyDescent="0.2">
      <c r="B9725" s="1"/>
      <c r="C9725" s="304"/>
      <c r="D9725" s="1"/>
    </row>
    <row r="9726" spans="2:4" x14ac:dyDescent="0.2">
      <c r="B9726" s="1"/>
      <c r="C9726" s="304"/>
      <c r="D9726" s="1"/>
    </row>
    <row r="9727" spans="2:4" x14ac:dyDescent="0.2">
      <c r="B9727" s="1"/>
      <c r="C9727" s="304"/>
      <c r="D9727" s="1"/>
    </row>
    <row r="9728" spans="2:4" x14ac:dyDescent="0.2">
      <c r="B9728" s="1"/>
      <c r="C9728" s="304"/>
      <c r="D9728" s="1"/>
    </row>
    <row r="9729" spans="2:4" x14ac:dyDescent="0.2">
      <c r="B9729" s="1"/>
      <c r="C9729" s="304"/>
      <c r="D9729" s="1"/>
    </row>
    <row r="9730" spans="2:4" x14ac:dyDescent="0.2">
      <c r="B9730" s="1"/>
      <c r="C9730" s="304"/>
      <c r="D9730" s="1"/>
    </row>
    <row r="9731" spans="2:4" x14ac:dyDescent="0.2">
      <c r="B9731" s="1"/>
      <c r="C9731" s="304"/>
      <c r="D9731" s="1"/>
    </row>
    <row r="9732" spans="2:4" x14ac:dyDescent="0.2">
      <c r="B9732" s="1"/>
      <c r="C9732" s="304"/>
      <c r="D9732" s="1"/>
    </row>
    <row r="9733" spans="2:4" x14ac:dyDescent="0.2">
      <c r="B9733" s="1"/>
      <c r="C9733" s="304"/>
      <c r="D9733" s="1"/>
    </row>
    <row r="9734" spans="2:4" x14ac:dyDescent="0.2">
      <c r="B9734" s="1"/>
      <c r="C9734" s="304"/>
      <c r="D9734" s="1"/>
    </row>
    <row r="9735" spans="2:4" x14ac:dyDescent="0.2">
      <c r="B9735" s="1"/>
      <c r="C9735" s="304"/>
      <c r="D9735" s="1"/>
    </row>
    <row r="9736" spans="2:4" x14ac:dyDescent="0.2">
      <c r="B9736" s="1"/>
      <c r="C9736" s="304"/>
      <c r="D9736" s="1"/>
    </row>
    <row r="9737" spans="2:4" x14ac:dyDescent="0.2">
      <c r="B9737" s="1"/>
      <c r="C9737" s="304"/>
      <c r="D9737" s="1"/>
    </row>
    <row r="9738" spans="2:4" x14ac:dyDescent="0.2">
      <c r="B9738" s="1"/>
      <c r="C9738" s="304"/>
      <c r="D9738" s="1"/>
    </row>
    <row r="9739" spans="2:4" x14ac:dyDescent="0.2">
      <c r="B9739" s="1"/>
      <c r="C9739" s="304"/>
      <c r="D9739" s="1"/>
    </row>
    <row r="9740" spans="2:4" x14ac:dyDescent="0.2">
      <c r="B9740" s="1"/>
      <c r="C9740" s="304"/>
      <c r="D9740" s="1"/>
    </row>
    <row r="9741" spans="2:4" x14ac:dyDescent="0.2">
      <c r="B9741" s="1"/>
      <c r="C9741" s="304"/>
      <c r="D9741" s="1"/>
    </row>
    <row r="9742" spans="2:4" x14ac:dyDescent="0.2">
      <c r="B9742" s="1"/>
      <c r="C9742" s="304"/>
      <c r="D9742" s="1"/>
    </row>
    <row r="9743" spans="2:4" x14ac:dyDescent="0.2">
      <c r="B9743" s="1"/>
      <c r="C9743" s="304"/>
      <c r="D9743" s="1"/>
    </row>
    <row r="9744" spans="2:4" x14ac:dyDescent="0.2">
      <c r="B9744" s="1"/>
      <c r="C9744" s="304"/>
      <c r="D9744" s="1"/>
    </row>
    <row r="9745" spans="2:4" x14ac:dyDescent="0.2">
      <c r="B9745" s="1"/>
      <c r="C9745" s="304"/>
      <c r="D9745" s="1"/>
    </row>
    <row r="9746" spans="2:4" x14ac:dyDescent="0.2">
      <c r="B9746" s="1"/>
      <c r="C9746" s="304"/>
      <c r="D9746" s="1"/>
    </row>
    <row r="9747" spans="2:4" x14ac:dyDescent="0.2">
      <c r="B9747" s="1"/>
      <c r="C9747" s="304"/>
      <c r="D9747" s="1"/>
    </row>
    <row r="9748" spans="2:4" x14ac:dyDescent="0.2">
      <c r="B9748" s="1"/>
      <c r="C9748" s="304"/>
      <c r="D9748" s="1"/>
    </row>
    <row r="9749" spans="2:4" x14ac:dyDescent="0.2">
      <c r="B9749" s="1"/>
      <c r="C9749" s="304"/>
      <c r="D9749" s="1"/>
    </row>
    <row r="9750" spans="2:4" x14ac:dyDescent="0.2">
      <c r="B9750" s="1"/>
      <c r="C9750" s="304"/>
      <c r="D9750" s="1"/>
    </row>
    <row r="9751" spans="2:4" x14ac:dyDescent="0.2">
      <c r="B9751" s="1"/>
      <c r="C9751" s="304"/>
      <c r="D9751" s="1"/>
    </row>
    <row r="9752" spans="2:4" x14ac:dyDescent="0.2">
      <c r="B9752" s="1"/>
      <c r="C9752" s="304"/>
      <c r="D9752" s="1"/>
    </row>
    <row r="9753" spans="2:4" x14ac:dyDescent="0.2">
      <c r="B9753" s="1"/>
      <c r="C9753" s="304"/>
      <c r="D9753" s="1"/>
    </row>
    <row r="9754" spans="2:4" x14ac:dyDescent="0.2">
      <c r="B9754" s="1"/>
      <c r="C9754" s="304"/>
      <c r="D9754" s="1"/>
    </row>
    <row r="9755" spans="2:4" x14ac:dyDescent="0.2">
      <c r="B9755" s="1"/>
      <c r="C9755" s="304"/>
      <c r="D9755" s="1"/>
    </row>
    <row r="9756" spans="2:4" x14ac:dyDescent="0.2">
      <c r="B9756" s="1"/>
      <c r="C9756" s="304"/>
      <c r="D9756" s="1"/>
    </row>
    <row r="9757" spans="2:4" x14ac:dyDescent="0.2">
      <c r="B9757" s="1"/>
      <c r="C9757" s="304"/>
      <c r="D9757" s="1"/>
    </row>
    <row r="9758" spans="2:4" x14ac:dyDescent="0.2">
      <c r="B9758" s="1"/>
      <c r="C9758" s="304"/>
      <c r="D9758" s="1"/>
    </row>
    <row r="9759" spans="2:4" x14ac:dyDescent="0.2">
      <c r="B9759" s="1"/>
      <c r="C9759" s="304"/>
      <c r="D9759" s="1"/>
    </row>
    <row r="9760" spans="2:4" x14ac:dyDescent="0.2">
      <c r="B9760" s="1"/>
      <c r="C9760" s="304"/>
      <c r="D9760" s="1"/>
    </row>
    <row r="9761" spans="2:4" x14ac:dyDescent="0.2">
      <c r="B9761" s="1"/>
      <c r="C9761" s="304"/>
      <c r="D9761" s="1"/>
    </row>
    <row r="9762" spans="2:4" x14ac:dyDescent="0.2">
      <c r="B9762" s="1"/>
      <c r="C9762" s="304"/>
      <c r="D9762" s="1"/>
    </row>
    <row r="9763" spans="2:4" x14ac:dyDescent="0.2">
      <c r="B9763" s="1"/>
      <c r="C9763" s="304"/>
      <c r="D9763" s="1"/>
    </row>
    <row r="9764" spans="2:4" x14ac:dyDescent="0.2">
      <c r="B9764" s="1"/>
      <c r="C9764" s="304"/>
      <c r="D9764" s="1"/>
    </row>
    <row r="9765" spans="2:4" x14ac:dyDescent="0.2">
      <c r="B9765" s="1"/>
      <c r="C9765" s="304"/>
      <c r="D9765" s="1"/>
    </row>
    <row r="9766" spans="2:4" x14ac:dyDescent="0.2">
      <c r="B9766" s="1"/>
      <c r="C9766" s="304"/>
      <c r="D9766" s="1"/>
    </row>
    <row r="9767" spans="2:4" x14ac:dyDescent="0.2">
      <c r="B9767" s="1"/>
      <c r="C9767" s="304"/>
      <c r="D9767" s="1"/>
    </row>
    <row r="9768" spans="2:4" x14ac:dyDescent="0.2">
      <c r="B9768" s="1"/>
      <c r="C9768" s="304"/>
      <c r="D9768" s="1"/>
    </row>
    <row r="9769" spans="2:4" x14ac:dyDescent="0.2">
      <c r="B9769" s="1"/>
      <c r="C9769" s="304"/>
      <c r="D9769" s="1"/>
    </row>
    <row r="9770" spans="2:4" x14ac:dyDescent="0.2">
      <c r="B9770" s="1"/>
      <c r="C9770" s="304"/>
      <c r="D9770" s="1"/>
    </row>
    <row r="9771" spans="2:4" x14ac:dyDescent="0.2">
      <c r="B9771" s="1"/>
      <c r="C9771" s="304"/>
      <c r="D9771" s="1"/>
    </row>
    <row r="9772" spans="2:4" x14ac:dyDescent="0.2">
      <c r="B9772" s="1"/>
      <c r="C9772" s="304"/>
      <c r="D9772" s="1"/>
    </row>
    <row r="9773" spans="2:4" x14ac:dyDescent="0.2">
      <c r="B9773" s="1"/>
      <c r="C9773" s="304"/>
      <c r="D9773" s="1"/>
    </row>
    <row r="9774" spans="2:4" x14ac:dyDescent="0.2">
      <c r="B9774" s="1"/>
      <c r="C9774" s="304"/>
      <c r="D9774" s="1"/>
    </row>
    <row r="9775" spans="2:4" x14ac:dyDescent="0.2">
      <c r="B9775" s="1"/>
      <c r="C9775" s="304"/>
      <c r="D9775" s="1"/>
    </row>
    <row r="9776" spans="2:4" x14ac:dyDescent="0.2">
      <c r="B9776" s="1"/>
      <c r="C9776" s="304"/>
      <c r="D9776" s="1"/>
    </row>
    <row r="9777" spans="2:4" x14ac:dyDescent="0.2">
      <c r="B9777" s="1"/>
      <c r="C9777" s="304"/>
      <c r="D9777" s="1"/>
    </row>
    <row r="9778" spans="2:4" x14ac:dyDescent="0.2">
      <c r="B9778" s="1"/>
      <c r="C9778" s="304"/>
      <c r="D9778" s="1"/>
    </row>
    <row r="9779" spans="2:4" x14ac:dyDescent="0.2">
      <c r="B9779" s="1"/>
      <c r="C9779" s="304"/>
      <c r="D9779" s="1"/>
    </row>
    <row r="9780" spans="2:4" x14ac:dyDescent="0.2">
      <c r="B9780" s="1"/>
      <c r="C9780" s="304"/>
      <c r="D9780" s="1"/>
    </row>
    <row r="9781" spans="2:4" x14ac:dyDescent="0.2">
      <c r="B9781" s="1"/>
      <c r="C9781" s="304"/>
      <c r="D9781" s="1"/>
    </row>
    <row r="9782" spans="2:4" x14ac:dyDescent="0.2">
      <c r="B9782" s="1"/>
      <c r="C9782" s="304"/>
      <c r="D9782" s="1"/>
    </row>
    <row r="9783" spans="2:4" x14ac:dyDescent="0.2">
      <c r="B9783" s="1"/>
      <c r="C9783" s="304"/>
      <c r="D9783" s="1"/>
    </row>
    <row r="9784" spans="2:4" x14ac:dyDescent="0.2">
      <c r="B9784" s="1"/>
      <c r="C9784" s="304"/>
      <c r="D9784" s="1"/>
    </row>
    <row r="9785" spans="2:4" x14ac:dyDescent="0.2">
      <c r="B9785" s="1"/>
      <c r="C9785" s="304"/>
      <c r="D9785" s="1"/>
    </row>
    <row r="9786" spans="2:4" x14ac:dyDescent="0.2">
      <c r="B9786" s="1"/>
      <c r="C9786" s="304"/>
      <c r="D9786" s="1"/>
    </row>
    <row r="9787" spans="2:4" x14ac:dyDescent="0.2">
      <c r="B9787" s="1"/>
      <c r="C9787" s="304"/>
      <c r="D9787" s="1"/>
    </row>
    <row r="9788" spans="2:4" x14ac:dyDescent="0.2">
      <c r="B9788" s="1"/>
      <c r="C9788" s="304"/>
      <c r="D9788" s="1"/>
    </row>
    <row r="9789" spans="2:4" x14ac:dyDescent="0.2">
      <c r="B9789" s="1"/>
      <c r="C9789" s="304"/>
      <c r="D9789" s="1"/>
    </row>
    <row r="9790" spans="2:4" x14ac:dyDescent="0.2">
      <c r="B9790" s="1"/>
      <c r="C9790" s="304"/>
      <c r="D9790" s="1"/>
    </row>
    <row r="9791" spans="2:4" x14ac:dyDescent="0.2">
      <c r="B9791" s="1"/>
      <c r="C9791" s="304"/>
      <c r="D9791" s="1"/>
    </row>
    <row r="9792" spans="2:4" x14ac:dyDescent="0.2">
      <c r="B9792" s="1"/>
      <c r="C9792" s="304"/>
      <c r="D9792" s="1"/>
    </row>
    <row r="9793" spans="2:4" x14ac:dyDescent="0.2">
      <c r="B9793" s="1"/>
      <c r="C9793" s="304"/>
      <c r="D9793" s="1"/>
    </row>
    <row r="9794" spans="2:4" x14ac:dyDescent="0.2">
      <c r="B9794" s="1"/>
      <c r="C9794" s="304"/>
      <c r="D9794" s="1"/>
    </row>
    <row r="9795" spans="2:4" x14ac:dyDescent="0.2">
      <c r="B9795" s="1"/>
      <c r="C9795" s="304"/>
      <c r="D9795" s="1"/>
    </row>
    <row r="9796" spans="2:4" x14ac:dyDescent="0.2">
      <c r="B9796" s="1"/>
      <c r="C9796" s="304"/>
      <c r="D9796" s="1"/>
    </row>
    <row r="9797" spans="2:4" x14ac:dyDescent="0.2">
      <c r="B9797" s="1"/>
      <c r="C9797" s="304"/>
      <c r="D9797" s="1"/>
    </row>
    <row r="9798" spans="2:4" x14ac:dyDescent="0.2">
      <c r="B9798" s="1"/>
      <c r="C9798" s="304"/>
      <c r="D9798" s="1"/>
    </row>
    <row r="9799" spans="2:4" x14ac:dyDescent="0.2">
      <c r="B9799" s="1"/>
      <c r="C9799" s="304"/>
      <c r="D9799" s="1"/>
    </row>
    <row r="9800" spans="2:4" x14ac:dyDescent="0.2">
      <c r="B9800" s="1"/>
      <c r="C9800" s="304"/>
      <c r="D9800" s="1"/>
    </row>
    <row r="9801" spans="2:4" x14ac:dyDescent="0.2">
      <c r="B9801" s="1"/>
      <c r="C9801" s="304"/>
      <c r="D9801" s="1"/>
    </row>
    <row r="9802" spans="2:4" x14ac:dyDescent="0.2">
      <c r="B9802" s="1"/>
      <c r="C9802" s="304"/>
      <c r="D9802" s="1"/>
    </row>
    <row r="9803" spans="2:4" x14ac:dyDescent="0.2">
      <c r="B9803" s="1"/>
      <c r="C9803" s="304"/>
      <c r="D9803" s="1"/>
    </row>
    <row r="9804" spans="2:4" x14ac:dyDescent="0.2">
      <c r="B9804" s="1"/>
      <c r="C9804" s="304"/>
      <c r="D9804" s="1"/>
    </row>
    <row r="9805" spans="2:4" x14ac:dyDescent="0.2">
      <c r="B9805" s="1"/>
      <c r="C9805" s="304"/>
      <c r="D9805" s="1"/>
    </row>
    <row r="9806" spans="2:4" x14ac:dyDescent="0.2">
      <c r="B9806" s="1"/>
      <c r="C9806" s="304"/>
      <c r="D9806" s="1"/>
    </row>
    <row r="9807" spans="2:4" x14ac:dyDescent="0.2">
      <c r="B9807" s="1"/>
      <c r="C9807" s="304"/>
      <c r="D9807" s="1"/>
    </row>
    <row r="9808" spans="2:4" x14ac:dyDescent="0.2">
      <c r="B9808" s="1"/>
      <c r="C9808" s="304"/>
      <c r="D9808" s="1"/>
    </row>
    <row r="9809" spans="2:4" x14ac:dyDescent="0.2">
      <c r="B9809" s="1"/>
      <c r="C9809" s="304"/>
      <c r="D9809" s="1"/>
    </row>
    <row r="9810" spans="2:4" x14ac:dyDescent="0.2">
      <c r="B9810" s="1"/>
      <c r="C9810" s="304"/>
      <c r="D9810" s="1"/>
    </row>
    <row r="9811" spans="2:4" x14ac:dyDescent="0.2">
      <c r="B9811" s="1"/>
      <c r="C9811" s="304"/>
      <c r="D9811" s="1"/>
    </row>
    <row r="9812" spans="2:4" x14ac:dyDescent="0.2">
      <c r="B9812" s="1"/>
      <c r="C9812" s="304"/>
      <c r="D9812" s="1"/>
    </row>
    <row r="9813" spans="2:4" x14ac:dyDescent="0.2">
      <c r="B9813" s="1"/>
      <c r="C9813" s="304"/>
      <c r="D9813" s="1"/>
    </row>
    <row r="9814" spans="2:4" x14ac:dyDescent="0.2">
      <c r="B9814" s="1"/>
      <c r="C9814" s="304"/>
      <c r="D9814" s="1"/>
    </row>
    <row r="9815" spans="2:4" x14ac:dyDescent="0.2">
      <c r="B9815" s="1"/>
      <c r="C9815" s="304"/>
      <c r="D9815" s="1"/>
    </row>
    <row r="9816" spans="2:4" x14ac:dyDescent="0.2">
      <c r="B9816" s="1"/>
      <c r="C9816" s="304"/>
      <c r="D9816" s="1"/>
    </row>
    <row r="9817" spans="2:4" x14ac:dyDescent="0.2">
      <c r="B9817" s="1"/>
      <c r="C9817" s="304"/>
      <c r="D9817" s="1"/>
    </row>
    <row r="9818" spans="2:4" x14ac:dyDescent="0.2">
      <c r="B9818" s="1"/>
      <c r="C9818" s="304"/>
      <c r="D9818" s="1"/>
    </row>
    <row r="9819" spans="2:4" x14ac:dyDescent="0.2">
      <c r="B9819" s="1"/>
      <c r="C9819" s="304"/>
      <c r="D9819" s="1"/>
    </row>
    <row r="9820" spans="2:4" x14ac:dyDescent="0.2">
      <c r="B9820" s="1"/>
      <c r="C9820" s="304"/>
      <c r="D9820" s="1"/>
    </row>
    <row r="9821" spans="2:4" x14ac:dyDescent="0.2">
      <c r="B9821" s="1"/>
      <c r="C9821" s="304"/>
      <c r="D9821" s="1"/>
    </row>
    <row r="9822" spans="2:4" x14ac:dyDescent="0.2">
      <c r="B9822" s="1"/>
      <c r="C9822" s="304"/>
      <c r="D9822" s="1"/>
    </row>
    <row r="9823" spans="2:4" x14ac:dyDescent="0.2">
      <c r="B9823" s="1"/>
      <c r="C9823" s="304"/>
      <c r="D9823" s="1"/>
    </row>
    <row r="9824" spans="2:4" x14ac:dyDescent="0.2">
      <c r="B9824" s="1"/>
      <c r="C9824" s="304"/>
      <c r="D9824" s="1"/>
    </row>
    <row r="9825" spans="2:4" x14ac:dyDescent="0.2">
      <c r="B9825" s="1"/>
      <c r="C9825" s="304"/>
      <c r="D9825" s="1"/>
    </row>
    <row r="9826" spans="2:4" x14ac:dyDescent="0.2">
      <c r="B9826" s="1"/>
      <c r="C9826" s="304"/>
      <c r="D9826" s="1"/>
    </row>
    <row r="9827" spans="2:4" x14ac:dyDescent="0.2">
      <c r="B9827" s="1"/>
      <c r="C9827" s="304"/>
      <c r="D9827" s="1"/>
    </row>
    <row r="9828" spans="2:4" x14ac:dyDescent="0.2">
      <c r="B9828" s="1"/>
      <c r="C9828" s="304"/>
      <c r="D9828" s="1"/>
    </row>
    <row r="9829" spans="2:4" x14ac:dyDescent="0.2">
      <c r="B9829" s="1"/>
      <c r="C9829" s="304"/>
      <c r="D9829" s="1"/>
    </row>
    <row r="9830" spans="2:4" x14ac:dyDescent="0.2">
      <c r="B9830" s="1"/>
      <c r="C9830" s="304"/>
      <c r="D9830" s="1"/>
    </row>
    <row r="9831" spans="2:4" x14ac:dyDescent="0.2">
      <c r="B9831" s="1"/>
      <c r="C9831" s="304"/>
      <c r="D9831" s="1"/>
    </row>
    <row r="9832" spans="2:4" x14ac:dyDescent="0.2">
      <c r="B9832" s="1"/>
      <c r="C9832" s="304"/>
      <c r="D9832" s="1"/>
    </row>
    <row r="9833" spans="2:4" x14ac:dyDescent="0.2">
      <c r="B9833" s="1"/>
      <c r="C9833" s="304"/>
      <c r="D9833" s="1"/>
    </row>
    <row r="9834" spans="2:4" x14ac:dyDescent="0.2">
      <c r="B9834" s="1"/>
      <c r="C9834" s="304"/>
      <c r="D9834" s="1"/>
    </row>
    <row r="9835" spans="2:4" x14ac:dyDescent="0.2">
      <c r="B9835" s="1"/>
      <c r="C9835" s="304"/>
      <c r="D9835" s="1"/>
    </row>
    <row r="9836" spans="2:4" x14ac:dyDescent="0.2">
      <c r="B9836" s="1"/>
      <c r="C9836" s="304"/>
      <c r="D9836" s="1"/>
    </row>
    <row r="9837" spans="2:4" x14ac:dyDescent="0.2">
      <c r="B9837" s="1"/>
      <c r="C9837" s="304"/>
      <c r="D9837" s="1"/>
    </row>
    <row r="9838" spans="2:4" x14ac:dyDescent="0.2">
      <c r="B9838" s="1"/>
      <c r="C9838" s="304"/>
      <c r="D9838" s="1"/>
    </row>
    <row r="9839" spans="2:4" x14ac:dyDescent="0.2">
      <c r="B9839" s="1"/>
      <c r="C9839" s="304"/>
      <c r="D9839" s="1"/>
    </row>
    <row r="9840" spans="2:4" x14ac:dyDescent="0.2">
      <c r="B9840" s="1"/>
      <c r="C9840" s="304"/>
      <c r="D9840" s="1"/>
    </row>
    <row r="9841" spans="2:4" x14ac:dyDescent="0.2">
      <c r="B9841" s="1"/>
      <c r="C9841" s="304"/>
      <c r="D9841" s="1"/>
    </row>
    <row r="9842" spans="2:4" x14ac:dyDescent="0.2">
      <c r="B9842" s="1"/>
      <c r="C9842" s="304"/>
      <c r="D9842" s="1"/>
    </row>
    <row r="9843" spans="2:4" x14ac:dyDescent="0.2">
      <c r="B9843" s="1"/>
      <c r="C9843" s="304"/>
      <c r="D9843" s="1"/>
    </row>
    <row r="9844" spans="2:4" x14ac:dyDescent="0.2">
      <c r="B9844" s="1"/>
      <c r="C9844" s="304"/>
      <c r="D9844" s="1"/>
    </row>
    <row r="9845" spans="2:4" x14ac:dyDescent="0.2">
      <c r="B9845" s="1"/>
      <c r="C9845" s="304"/>
      <c r="D9845" s="1"/>
    </row>
    <row r="9846" spans="2:4" x14ac:dyDescent="0.2">
      <c r="B9846" s="1"/>
      <c r="C9846" s="304"/>
      <c r="D9846" s="1"/>
    </row>
    <row r="9847" spans="2:4" x14ac:dyDescent="0.2">
      <c r="B9847" s="1"/>
      <c r="C9847" s="304"/>
      <c r="D9847" s="1"/>
    </row>
    <row r="9848" spans="2:4" x14ac:dyDescent="0.2">
      <c r="B9848" s="1"/>
      <c r="C9848" s="304"/>
      <c r="D9848" s="1"/>
    </row>
    <row r="9849" spans="2:4" x14ac:dyDescent="0.2">
      <c r="B9849" s="1"/>
      <c r="C9849" s="304"/>
      <c r="D9849" s="1"/>
    </row>
    <row r="9850" spans="2:4" x14ac:dyDescent="0.2">
      <c r="B9850" s="1"/>
      <c r="C9850" s="304"/>
      <c r="D9850" s="1"/>
    </row>
    <row r="9851" spans="2:4" x14ac:dyDescent="0.2">
      <c r="B9851" s="1"/>
      <c r="C9851" s="304"/>
      <c r="D9851" s="1"/>
    </row>
    <row r="9852" spans="2:4" x14ac:dyDescent="0.2">
      <c r="B9852" s="1"/>
      <c r="C9852" s="304"/>
      <c r="D9852" s="1"/>
    </row>
    <row r="9853" spans="2:4" x14ac:dyDescent="0.2">
      <c r="B9853" s="1"/>
      <c r="C9853" s="304"/>
      <c r="D9853" s="1"/>
    </row>
    <row r="9854" spans="2:4" x14ac:dyDescent="0.2">
      <c r="B9854" s="1"/>
      <c r="C9854" s="304"/>
      <c r="D9854" s="1"/>
    </row>
    <row r="9855" spans="2:4" x14ac:dyDescent="0.2">
      <c r="B9855" s="1"/>
      <c r="C9855" s="304"/>
      <c r="D9855" s="1"/>
    </row>
    <row r="9856" spans="2:4" x14ac:dyDescent="0.2">
      <c r="B9856" s="1"/>
      <c r="C9856" s="304"/>
      <c r="D9856" s="1"/>
    </row>
    <row r="9857" spans="2:4" x14ac:dyDescent="0.2">
      <c r="B9857" s="1"/>
      <c r="C9857" s="304"/>
      <c r="D9857" s="1"/>
    </row>
    <row r="9858" spans="2:4" x14ac:dyDescent="0.2">
      <c r="B9858" s="1"/>
      <c r="C9858" s="304"/>
      <c r="D9858" s="1"/>
    </row>
    <row r="9859" spans="2:4" x14ac:dyDescent="0.2">
      <c r="B9859" s="1"/>
      <c r="C9859" s="304"/>
      <c r="D9859" s="1"/>
    </row>
    <row r="9860" spans="2:4" x14ac:dyDescent="0.2">
      <c r="B9860" s="1"/>
      <c r="C9860" s="304"/>
      <c r="D9860" s="1"/>
    </row>
    <row r="9861" spans="2:4" x14ac:dyDescent="0.2">
      <c r="B9861" s="1"/>
      <c r="C9861" s="304"/>
      <c r="D9861" s="1"/>
    </row>
    <row r="9862" spans="2:4" x14ac:dyDescent="0.2">
      <c r="B9862" s="1"/>
      <c r="C9862" s="304"/>
      <c r="D9862" s="1"/>
    </row>
    <row r="9863" spans="2:4" x14ac:dyDescent="0.2">
      <c r="B9863" s="1"/>
      <c r="C9863" s="304"/>
      <c r="D9863" s="1"/>
    </row>
    <row r="9864" spans="2:4" x14ac:dyDescent="0.2">
      <c r="B9864" s="1"/>
      <c r="C9864" s="304"/>
      <c r="D9864" s="1"/>
    </row>
    <row r="9865" spans="2:4" x14ac:dyDescent="0.2">
      <c r="B9865" s="1"/>
      <c r="C9865" s="304"/>
      <c r="D9865" s="1"/>
    </row>
    <row r="9866" spans="2:4" x14ac:dyDescent="0.2">
      <c r="B9866" s="1"/>
      <c r="C9866" s="304"/>
      <c r="D9866" s="1"/>
    </row>
    <row r="9867" spans="2:4" x14ac:dyDescent="0.2">
      <c r="B9867" s="1"/>
      <c r="C9867" s="304"/>
      <c r="D9867" s="1"/>
    </row>
    <row r="9868" spans="2:4" x14ac:dyDescent="0.2">
      <c r="B9868" s="1"/>
      <c r="C9868" s="304"/>
      <c r="D9868" s="1"/>
    </row>
    <row r="9869" spans="2:4" x14ac:dyDescent="0.2">
      <c r="B9869" s="1"/>
      <c r="C9869" s="304"/>
      <c r="D9869" s="1"/>
    </row>
    <row r="9870" spans="2:4" x14ac:dyDescent="0.2">
      <c r="B9870" s="1"/>
      <c r="C9870" s="304"/>
      <c r="D9870" s="1"/>
    </row>
    <row r="9871" spans="2:4" x14ac:dyDescent="0.2">
      <c r="B9871" s="1"/>
      <c r="C9871" s="304"/>
      <c r="D9871" s="1"/>
    </row>
    <row r="9872" spans="2:4" x14ac:dyDescent="0.2">
      <c r="B9872" s="1"/>
      <c r="C9872" s="304"/>
      <c r="D9872" s="1"/>
    </row>
    <row r="9873" spans="2:4" x14ac:dyDescent="0.2">
      <c r="B9873" s="1"/>
      <c r="C9873" s="304"/>
      <c r="D9873" s="1"/>
    </row>
    <row r="9874" spans="2:4" x14ac:dyDescent="0.2">
      <c r="B9874" s="1"/>
      <c r="C9874" s="304"/>
      <c r="D9874" s="1"/>
    </row>
    <row r="9875" spans="2:4" x14ac:dyDescent="0.2">
      <c r="B9875" s="1"/>
      <c r="C9875" s="304"/>
      <c r="D9875" s="1"/>
    </row>
    <row r="9876" spans="2:4" x14ac:dyDescent="0.2">
      <c r="B9876" s="1"/>
      <c r="C9876" s="304"/>
      <c r="D9876" s="1"/>
    </row>
    <row r="9877" spans="2:4" x14ac:dyDescent="0.2">
      <c r="B9877" s="1"/>
      <c r="C9877" s="304"/>
      <c r="D9877" s="1"/>
    </row>
    <row r="9878" spans="2:4" x14ac:dyDescent="0.2">
      <c r="B9878" s="1"/>
      <c r="C9878" s="304"/>
      <c r="D9878" s="1"/>
    </row>
    <row r="9879" spans="2:4" x14ac:dyDescent="0.2">
      <c r="B9879" s="1"/>
      <c r="C9879" s="304"/>
      <c r="D9879" s="1"/>
    </row>
    <row r="9880" spans="2:4" x14ac:dyDescent="0.2">
      <c r="B9880" s="1"/>
      <c r="C9880" s="304"/>
      <c r="D9880" s="1"/>
    </row>
    <row r="9881" spans="2:4" x14ac:dyDescent="0.2">
      <c r="B9881" s="1"/>
      <c r="C9881" s="304"/>
      <c r="D9881" s="1"/>
    </row>
    <row r="9882" spans="2:4" x14ac:dyDescent="0.2">
      <c r="B9882" s="1"/>
      <c r="C9882" s="304"/>
      <c r="D9882" s="1"/>
    </row>
    <row r="9883" spans="2:4" x14ac:dyDescent="0.2">
      <c r="B9883" s="1"/>
      <c r="C9883" s="304"/>
      <c r="D9883" s="1"/>
    </row>
    <row r="9884" spans="2:4" x14ac:dyDescent="0.2">
      <c r="B9884" s="1"/>
      <c r="C9884" s="304"/>
      <c r="D9884" s="1"/>
    </row>
    <row r="9885" spans="2:4" x14ac:dyDescent="0.2">
      <c r="B9885" s="1"/>
      <c r="C9885" s="304"/>
      <c r="D9885" s="1"/>
    </row>
    <row r="9886" spans="2:4" x14ac:dyDescent="0.2">
      <c r="B9886" s="1"/>
      <c r="C9886" s="304"/>
      <c r="D9886" s="1"/>
    </row>
    <row r="9887" spans="2:4" x14ac:dyDescent="0.2">
      <c r="B9887" s="1"/>
      <c r="C9887" s="304"/>
      <c r="D9887" s="1"/>
    </row>
    <row r="9888" spans="2:4" x14ac:dyDescent="0.2">
      <c r="B9888" s="1"/>
      <c r="C9888" s="304"/>
      <c r="D9888" s="1"/>
    </row>
    <row r="9889" spans="2:4" x14ac:dyDescent="0.2">
      <c r="B9889" s="1"/>
      <c r="C9889" s="304"/>
      <c r="D9889" s="1"/>
    </row>
    <row r="9890" spans="2:4" x14ac:dyDescent="0.2">
      <c r="B9890" s="1"/>
      <c r="C9890" s="304"/>
      <c r="D9890" s="1"/>
    </row>
    <row r="9891" spans="2:4" x14ac:dyDescent="0.2">
      <c r="B9891" s="1"/>
      <c r="C9891" s="304"/>
      <c r="D9891" s="1"/>
    </row>
    <row r="9892" spans="2:4" x14ac:dyDescent="0.2">
      <c r="B9892" s="1"/>
      <c r="C9892" s="304"/>
      <c r="D9892" s="1"/>
    </row>
    <row r="9893" spans="2:4" x14ac:dyDescent="0.2">
      <c r="B9893" s="1"/>
      <c r="C9893" s="304"/>
      <c r="D9893" s="1"/>
    </row>
    <row r="9894" spans="2:4" x14ac:dyDescent="0.2">
      <c r="B9894" s="1"/>
      <c r="C9894" s="304"/>
      <c r="D9894" s="1"/>
    </row>
    <row r="9895" spans="2:4" x14ac:dyDescent="0.2">
      <c r="B9895" s="1"/>
      <c r="C9895" s="304"/>
      <c r="D9895" s="1"/>
    </row>
    <row r="9896" spans="2:4" x14ac:dyDescent="0.2">
      <c r="B9896" s="1"/>
      <c r="C9896" s="304"/>
      <c r="D9896" s="1"/>
    </row>
    <row r="9897" spans="2:4" x14ac:dyDescent="0.2">
      <c r="B9897" s="1"/>
      <c r="C9897" s="304"/>
      <c r="D9897" s="1"/>
    </row>
    <row r="9898" spans="2:4" x14ac:dyDescent="0.2">
      <c r="B9898" s="1"/>
      <c r="C9898" s="304"/>
      <c r="D9898" s="1"/>
    </row>
    <row r="9899" spans="2:4" x14ac:dyDescent="0.2">
      <c r="B9899" s="1"/>
      <c r="C9899" s="304"/>
      <c r="D9899" s="1"/>
    </row>
    <row r="9900" spans="2:4" x14ac:dyDescent="0.2">
      <c r="B9900" s="1"/>
      <c r="C9900" s="304"/>
      <c r="D9900" s="1"/>
    </row>
    <row r="9901" spans="2:4" x14ac:dyDescent="0.2">
      <c r="B9901" s="1"/>
      <c r="C9901" s="304"/>
      <c r="D9901" s="1"/>
    </row>
    <row r="9902" spans="2:4" x14ac:dyDescent="0.2">
      <c r="B9902" s="1"/>
      <c r="C9902" s="304"/>
      <c r="D9902" s="1"/>
    </row>
    <row r="9903" spans="2:4" x14ac:dyDescent="0.2">
      <c r="B9903" s="1"/>
      <c r="C9903" s="304"/>
      <c r="D9903" s="1"/>
    </row>
    <row r="9904" spans="2:4" x14ac:dyDescent="0.2">
      <c r="B9904" s="1"/>
      <c r="C9904" s="304"/>
      <c r="D9904" s="1"/>
    </row>
    <row r="9905" spans="2:4" x14ac:dyDescent="0.2">
      <c r="B9905" s="1"/>
      <c r="C9905" s="304"/>
      <c r="D9905" s="1"/>
    </row>
    <row r="9906" spans="2:4" x14ac:dyDescent="0.2">
      <c r="B9906" s="1"/>
      <c r="C9906" s="304"/>
      <c r="D9906" s="1"/>
    </row>
    <row r="9907" spans="2:4" x14ac:dyDescent="0.2">
      <c r="B9907" s="1"/>
      <c r="C9907" s="304"/>
      <c r="D9907" s="1"/>
    </row>
    <row r="9908" spans="2:4" x14ac:dyDescent="0.2">
      <c r="B9908" s="1"/>
      <c r="C9908" s="304"/>
      <c r="D9908" s="1"/>
    </row>
    <row r="9909" spans="2:4" x14ac:dyDescent="0.2">
      <c r="B9909" s="1"/>
      <c r="C9909" s="304"/>
      <c r="D9909" s="1"/>
    </row>
    <row r="9910" spans="2:4" x14ac:dyDescent="0.2">
      <c r="B9910" s="1"/>
      <c r="C9910" s="304"/>
      <c r="D9910" s="1"/>
    </row>
    <row r="9911" spans="2:4" x14ac:dyDescent="0.2">
      <c r="B9911" s="1"/>
      <c r="C9911" s="304"/>
      <c r="D9911" s="1"/>
    </row>
    <row r="9912" spans="2:4" x14ac:dyDescent="0.2">
      <c r="B9912" s="1"/>
      <c r="C9912" s="304"/>
      <c r="D9912" s="1"/>
    </row>
    <row r="9913" spans="2:4" x14ac:dyDescent="0.2">
      <c r="B9913" s="1"/>
      <c r="C9913" s="304"/>
      <c r="D9913" s="1"/>
    </row>
    <row r="9914" spans="2:4" x14ac:dyDescent="0.2">
      <c r="B9914" s="1"/>
      <c r="C9914" s="304"/>
      <c r="D9914" s="1"/>
    </row>
    <row r="9915" spans="2:4" x14ac:dyDescent="0.2">
      <c r="B9915" s="1"/>
      <c r="C9915" s="304"/>
      <c r="D9915" s="1"/>
    </row>
    <row r="9916" spans="2:4" x14ac:dyDescent="0.2">
      <c r="B9916" s="1"/>
      <c r="C9916" s="304"/>
      <c r="D9916" s="1"/>
    </row>
    <row r="9917" spans="2:4" x14ac:dyDescent="0.2">
      <c r="B9917" s="1"/>
      <c r="C9917" s="304"/>
      <c r="D9917" s="1"/>
    </row>
    <row r="9918" spans="2:4" x14ac:dyDescent="0.2">
      <c r="B9918" s="1"/>
      <c r="C9918" s="304"/>
      <c r="D9918" s="1"/>
    </row>
    <row r="9919" spans="2:4" x14ac:dyDescent="0.2">
      <c r="B9919" s="1"/>
      <c r="C9919" s="304"/>
      <c r="D9919" s="1"/>
    </row>
    <row r="9920" spans="2:4" x14ac:dyDescent="0.2">
      <c r="B9920" s="1"/>
      <c r="C9920" s="304"/>
      <c r="D9920" s="1"/>
    </row>
    <row r="9921" spans="2:4" x14ac:dyDescent="0.2">
      <c r="B9921" s="1"/>
      <c r="C9921" s="304"/>
      <c r="D9921" s="1"/>
    </row>
    <row r="9922" spans="2:4" x14ac:dyDescent="0.2">
      <c r="B9922" s="1"/>
      <c r="C9922" s="304"/>
      <c r="D9922" s="1"/>
    </row>
    <row r="9923" spans="2:4" x14ac:dyDescent="0.2">
      <c r="B9923" s="1"/>
      <c r="C9923" s="304"/>
      <c r="D9923" s="1"/>
    </row>
    <row r="9924" spans="2:4" x14ac:dyDescent="0.2">
      <c r="B9924" s="1"/>
      <c r="C9924" s="304"/>
      <c r="D9924" s="1"/>
    </row>
    <row r="9925" spans="2:4" x14ac:dyDescent="0.2">
      <c r="B9925" s="1"/>
      <c r="C9925" s="304"/>
      <c r="D9925" s="1"/>
    </row>
    <row r="9926" spans="2:4" x14ac:dyDescent="0.2">
      <c r="B9926" s="1"/>
      <c r="C9926" s="304"/>
      <c r="D9926" s="1"/>
    </row>
    <row r="9927" spans="2:4" x14ac:dyDescent="0.2">
      <c r="B9927" s="1"/>
      <c r="C9927" s="304"/>
      <c r="D9927" s="1"/>
    </row>
    <row r="9928" spans="2:4" x14ac:dyDescent="0.2">
      <c r="B9928" s="1"/>
      <c r="C9928" s="304"/>
      <c r="D9928" s="1"/>
    </row>
    <row r="9929" spans="2:4" x14ac:dyDescent="0.2">
      <c r="B9929" s="1"/>
      <c r="C9929" s="304"/>
      <c r="D9929" s="1"/>
    </row>
    <row r="9930" spans="2:4" x14ac:dyDescent="0.2">
      <c r="B9930" s="1"/>
      <c r="C9930" s="304"/>
      <c r="D9930" s="1"/>
    </row>
    <row r="9931" spans="2:4" x14ac:dyDescent="0.2">
      <c r="B9931" s="1"/>
      <c r="C9931" s="304"/>
      <c r="D9931" s="1"/>
    </row>
    <row r="9932" spans="2:4" x14ac:dyDescent="0.2">
      <c r="B9932" s="1"/>
      <c r="C9932" s="304"/>
      <c r="D9932" s="1"/>
    </row>
    <row r="9933" spans="2:4" x14ac:dyDescent="0.2">
      <c r="B9933" s="1"/>
      <c r="C9933" s="304"/>
      <c r="D9933" s="1"/>
    </row>
    <row r="9934" spans="2:4" x14ac:dyDescent="0.2">
      <c r="B9934" s="1"/>
      <c r="C9934" s="304"/>
      <c r="D9934" s="1"/>
    </row>
    <row r="9935" spans="2:4" x14ac:dyDescent="0.2">
      <c r="B9935" s="1"/>
      <c r="C9935" s="304"/>
      <c r="D9935" s="1"/>
    </row>
    <row r="9936" spans="2:4" x14ac:dyDescent="0.2">
      <c r="B9936" s="1"/>
      <c r="C9936" s="304"/>
      <c r="D9936" s="1"/>
    </row>
    <row r="9937" spans="2:4" x14ac:dyDescent="0.2">
      <c r="B9937" s="1"/>
      <c r="C9937" s="304"/>
      <c r="D9937" s="1"/>
    </row>
    <row r="9938" spans="2:4" x14ac:dyDescent="0.2">
      <c r="B9938" s="1"/>
      <c r="C9938" s="304"/>
      <c r="D9938" s="1"/>
    </row>
    <row r="9939" spans="2:4" x14ac:dyDescent="0.2">
      <c r="B9939" s="1"/>
      <c r="C9939" s="304"/>
      <c r="D9939" s="1"/>
    </row>
    <row r="9940" spans="2:4" x14ac:dyDescent="0.2">
      <c r="B9940" s="1"/>
      <c r="C9940" s="304"/>
      <c r="D9940" s="1"/>
    </row>
    <row r="9941" spans="2:4" x14ac:dyDescent="0.2">
      <c r="B9941" s="1"/>
      <c r="C9941" s="304"/>
      <c r="D9941" s="1"/>
    </row>
    <row r="9942" spans="2:4" x14ac:dyDescent="0.2">
      <c r="B9942" s="1"/>
      <c r="C9942" s="304"/>
      <c r="D9942" s="1"/>
    </row>
    <row r="9943" spans="2:4" x14ac:dyDescent="0.2">
      <c r="B9943" s="1"/>
      <c r="C9943" s="304"/>
      <c r="D9943" s="1"/>
    </row>
    <row r="9944" spans="2:4" x14ac:dyDescent="0.2">
      <c r="B9944" s="1"/>
      <c r="C9944" s="304"/>
      <c r="D9944" s="1"/>
    </row>
    <row r="9945" spans="2:4" x14ac:dyDescent="0.2">
      <c r="B9945" s="1"/>
      <c r="C9945" s="304"/>
      <c r="D9945" s="1"/>
    </row>
    <row r="9946" spans="2:4" x14ac:dyDescent="0.2">
      <c r="B9946" s="1"/>
      <c r="C9946" s="304"/>
      <c r="D9946" s="1"/>
    </row>
    <row r="9947" spans="2:4" x14ac:dyDescent="0.2">
      <c r="B9947" s="1"/>
      <c r="C9947" s="304"/>
      <c r="D9947" s="1"/>
    </row>
    <row r="9948" spans="2:4" x14ac:dyDescent="0.2">
      <c r="B9948" s="1"/>
      <c r="C9948" s="304"/>
      <c r="D9948" s="1"/>
    </row>
    <row r="9949" spans="2:4" x14ac:dyDescent="0.2">
      <c r="B9949" s="1"/>
      <c r="C9949" s="304"/>
      <c r="D9949" s="1"/>
    </row>
    <row r="9950" spans="2:4" x14ac:dyDescent="0.2">
      <c r="B9950" s="1"/>
      <c r="C9950" s="304"/>
      <c r="D9950" s="1"/>
    </row>
    <row r="9951" spans="2:4" x14ac:dyDescent="0.2">
      <c r="B9951" s="1"/>
      <c r="C9951" s="304"/>
      <c r="D9951" s="1"/>
    </row>
    <row r="9952" spans="2:4" x14ac:dyDescent="0.2">
      <c r="B9952" s="1"/>
      <c r="C9952" s="304"/>
      <c r="D9952" s="1"/>
    </row>
    <row r="9953" spans="2:4" x14ac:dyDescent="0.2">
      <c r="B9953" s="1"/>
      <c r="C9953" s="304"/>
      <c r="D9953" s="1"/>
    </row>
    <row r="9954" spans="2:4" x14ac:dyDescent="0.2">
      <c r="B9954" s="1"/>
      <c r="C9954" s="304"/>
      <c r="D9954" s="1"/>
    </row>
    <row r="9955" spans="2:4" x14ac:dyDescent="0.2">
      <c r="B9955" s="1"/>
      <c r="C9955" s="304"/>
      <c r="D9955" s="1"/>
    </row>
    <row r="9956" spans="2:4" x14ac:dyDescent="0.2">
      <c r="B9956" s="1"/>
      <c r="C9956" s="304"/>
      <c r="D9956" s="1"/>
    </row>
    <row r="9957" spans="2:4" x14ac:dyDescent="0.2">
      <c r="B9957" s="1"/>
      <c r="C9957" s="304"/>
      <c r="D9957" s="1"/>
    </row>
    <row r="9958" spans="2:4" x14ac:dyDescent="0.2">
      <c r="B9958" s="1"/>
      <c r="C9958" s="304"/>
      <c r="D9958" s="1"/>
    </row>
    <row r="9959" spans="2:4" x14ac:dyDescent="0.2">
      <c r="B9959" s="1"/>
      <c r="C9959" s="304"/>
      <c r="D9959" s="1"/>
    </row>
    <row r="9960" spans="2:4" x14ac:dyDescent="0.2">
      <c r="B9960" s="1"/>
      <c r="C9960" s="304"/>
      <c r="D9960" s="1"/>
    </row>
    <row r="9961" spans="2:4" x14ac:dyDescent="0.2">
      <c r="B9961" s="1"/>
      <c r="C9961" s="304"/>
      <c r="D9961" s="1"/>
    </row>
    <row r="9962" spans="2:4" x14ac:dyDescent="0.2">
      <c r="B9962" s="1"/>
      <c r="C9962" s="304"/>
      <c r="D9962" s="1"/>
    </row>
    <row r="9963" spans="2:4" x14ac:dyDescent="0.2">
      <c r="B9963" s="1"/>
      <c r="C9963" s="304"/>
      <c r="D9963" s="1"/>
    </row>
    <row r="9964" spans="2:4" x14ac:dyDescent="0.2">
      <c r="B9964" s="1"/>
      <c r="C9964" s="304"/>
      <c r="D9964" s="1"/>
    </row>
    <row r="9965" spans="2:4" x14ac:dyDescent="0.2">
      <c r="B9965" s="1"/>
      <c r="C9965" s="304"/>
      <c r="D9965" s="1"/>
    </row>
    <row r="9966" spans="2:4" x14ac:dyDescent="0.2">
      <c r="B9966" s="1"/>
      <c r="C9966" s="304"/>
      <c r="D9966" s="1"/>
    </row>
    <row r="9967" spans="2:4" x14ac:dyDescent="0.2">
      <c r="B9967" s="1"/>
      <c r="C9967" s="304"/>
      <c r="D9967" s="1"/>
    </row>
    <row r="9968" spans="2:4" x14ac:dyDescent="0.2">
      <c r="B9968" s="1"/>
      <c r="C9968" s="304"/>
      <c r="D9968" s="1"/>
    </row>
    <row r="9969" spans="2:4" x14ac:dyDescent="0.2">
      <c r="B9969" s="1"/>
      <c r="C9969" s="304"/>
      <c r="D9969" s="1"/>
    </row>
    <row r="9970" spans="2:4" x14ac:dyDescent="0.2">
      <c r="B9970" s="1"/>
      <c r="C9970" s="304"/>
      <c r="D9970" s="1"/>
    </row>
    <row r="9971" spans="2:4" x14ac:dyDescent="0.2">
      <c r="B9971" s="1"/>
      <c r="C9971" s="304"/>
      <c r="D9971" s="1"/>
    </row>
    <row r="9972" spans="2:4" x14ac:dyDescent="0.2">
      <c r="B9972" s="1"/>
      <c r="C9972" s="304"/>
      <c r="D9972" s="1"/>
    </row>
    <row r="9973" spans="2:4" x14ac:dyDescent="0.2">
      <c r="B9973" s="1"/>
      <c r="C9973" s="304"/>
      <c r="D9973" s="1"/>
    </row>
    <row r="9974" spans="2:4" x14ac:dyDescent="0.2">
      <c r="B9974" s="1"/>
      <c r="C9974" s="304"/>
      <c r="D9974" s="1"/>
    </row>
    <row r="9975" spans="2:4" x14ac:dyDescent="0.2">
      <c r="B9975" s="1"/>
      <c r="C9975" s="304"/>
      <c r="D9975" s="1"/>
    </row>
    <row r="9976" spans="2:4" x14ac:dyDescent="0.2">
      <c r="B9976" s="1"/>
      <c r="C9976" s="304"/>
      <c r="D9976" s="1"/>
    </row>
    <row r="9977" spans="2:4" x14ac:dyDescent="0.2">
      <c r="B9977" s="1"/>
      <c r="C9977" s="304"/>
      <c r="D9977" s="1"/>
    </row>
    <row r="9978" spans="2:4" x14ac:dyDescent="0.2">
      <c r="B9978" s="1"/>
      <c r="C9978" s="304"/>
      <c r="D9978" s="1"/>
    </row>
    <row r="9979" spans="2:4" x14ac:dyDescent="0.2">
      <c r="B9979" s="1"/>
      <c r="C9979" s="304"/>
      <c r="D9979" s="1"/>
    </row>
    <row r="9980" spans="2:4" x14ac:dyDescent="0.2">
      <c r="B9980" s="1"/>
      <c r="C9980" s="304"/>
      <c r="D9980" s="1"/>
    </row>
    <row r="9981" spans="2:4" x14ac:dyDescent="0.2">
      <c r="B9981" s="1"/>
      <c r="C9981" s="304"/>
      <c r="D9981" s="1"/>
    </row>
    <row r="9982" spans="2:4" x14ac:dyDescent="0.2">
      <c r="B9982" s="1"/>
      <c r="C9982" s="304"/>
      <c r="D9982" s="1"/>
    </row>
    <row r="9983" spans="2:4" x14ac:dyDescent="0.2">
      <c r="B9983" s="1"/>
      <c r="C9983" s="304"/>
      <c r="D9983" s="1"/>
    </row>
    <row r="9984" spans="2:4" x14ac:dyDescent="0.2">
      <c r="B9984" s="1"/>
      <c r="C9984" s="304"/>
      <c r="D9984" s="1"/>
    </row>
    <row r="9985" spans="2:4" x14ac:dyDescent="0.2">
      <c r="B9985" s="1"/>
      <c r="C9985" s="304"/>
      <c r="D9985" s="1"/>
    </row>
    <row r="9986" spans="2:4" x14ac:dyDescent="0.2">
      <c r="B9986" s="1"/>
      <c r="C9986" s="304"/>
      <c r="D9986" s="1"/>
    </row>
    <row r="9987" spans="2:4" x14ac:dyDescent="0.2">
      <c r="B9987" s="1"/>
      <c r="C9987" s="304"/>
      <c r="D9987" s="1"/>
    </row>
    <row r="9988" spans="2:4" x14ac:dyDescent="0.2">
      <c r="B9988" s="1"/>
      <c r="C9988" s="304"/>
      <c r="D9988" s="1"/>
    </row>
    <row r="9989" spans="2:4" x14ac:dyDescent="0.2">
      <c r="B9989" s="1"/>
      <c r="C9989" s="304"/>
      <c r="D9989" s="1"/>
    </row>
    <row r="9990" spans="2:4" x14ac:dyDescent="0.2">
      <c r="B9990" s="1"/>
      <c r="C9990" s="304"/>
      <c r="D9990" s="1"/>
    </row>
    <row r="9991" spans="2:4" x14ac:dyDescent="0.2">
      <c r="B9991" s="1"/>
      <c r="C9991" s="304"/>
      <c r="D9991" s="1"/>
    </row>
    <row r="9992" spans="2:4" x14ac:dyDescent="0.2">
      <c r="B9992" s="1"/>
      <c r="C9992" s="304"/>
      <c r="D9992" s="1"/>
    </row>
    <row r="9993" spans="2:4" x14ac:dyDescent="0.2">
      <c r="B9993" s="1"/>
      <c r="C9993" s="304"/>
      <c r="D9993" s="1"/>
    </row>
    <row r="9994" spans="2:4" x14ac:dyDescent="0.2">
      <c r="B9994" s="1"/>
      <c r="C9994" s="304"/>
      <c r="D9994" s="1"/>
    </row>
    <row r="9995" spans="2:4" x14ac:dyDescent="0.2">
      <c r="B9995" s="1"/>
      <c r="C9995" s="304"/>
      <c r="D9995" s="1"/>
    </row>
    <row r="9996" spans="2:4" x14ac:dyDescent="0.2">
      <c r="B9996" s="1"/>
      <c r="C9996" s="304"/>
      <c r="D9996" s="1"/>
    </row>
    <row r="9997" spans="2:4" x14ac:dyDescent="0.2">
      <c r="B9997" s="1"/>
      <c r="C9997" s="304"/>
      <c r="D9997" s="1"/>
    </row>
    <row r="9998" spans="2:4" x14ac:dyDescent="0.2">
      <c r="B9998" s="1"/>
      <c r="C9998" s="304"/>
      <c r="D9998" s="1"/>
    </row>
    <row r="9999" spans="2:4" x14ac:dyDescent="0.2">
      <c r="B9999" s="1"/>
      <c r="C9999" s="304"/>
      <c r="D9999" s="1"/>
    </row>
    <row r="10000" spans="2:4" x14ac:dyDescent="0.2">
      <c r="B10000" s="1"/>
      <c r="C10000" s="304"/>
      <c r="D10000" s="1"/>
    </row>
    <row r="10001" spans="2:4" x14ac:dyDescent="0.2">
      <c r="B10001" s="1"/>
      <c r="C10001" s="304"/>
      <c r="D10001" s="1"/>
    </row>
    <row r="10002" spans="2:4" x14ac:dyDescent="0.2">
      <c r="B10002" s="1"/>
      <c r="C10002" s="304"/>
      <c r="D10002" s="1"/>
    </row>
    <row r="10003" spans="2:4" x14ac:dyDescent="0.2">
      <c r="B10003" s="1"/>
      <c r="C10003" s="304"/>
      <c r="D10003" s="1"/>
    </row>
    <row r="10004" spans="2:4" x14ac:dyDescent="0.2">
      <c r="B10004" s="1"/>
      <c r="C10004" s="304"/>
      <c r="D10004" s="1"/>
    </row>
    <row r="10005" spans="2:4" x14ac:dyDescent="0.2">
      <c r="B10005" s="1"/>
      <c r="C10005" s="304"/>
      <c r="D10005" s="1"/>
    </row>
    <row r="10006" spans="2:4" x14ac:dyDescent="0.2">
      <c r="B10006" s="1"/>
      <c r="C10006" s="304"/>
      <c r="D10006" s="1"/>
    </row>
    <row r="10007" spans="2:4" x14ac:dyDescent="0.2">
      <c r="B10007" s="1"/>
      <c r="C10007" s="304"/>
      <c r="D10007" s="1"/>
    </row>
    <row r="10008" spans="2:4" x14ac:dyDescent="0.2">
      <c r="B10008" s="1"/>
      <c r="C10008" s="304"/>
      <c r="D10008" s="1"/>
    </row>
    <row r="10009" spans="2:4" x14ac:dyDescent="0.2">
      <c r="B10009" s="1"/>
      <c r="C10009" s="304"/>
      <c r="D10009" s="1"/>
    </row>
    <row r="10010" spans="2:4" x14ac:dyDescent="0.2">
      <c r="B10010" s="1"/>
      <c r="C10010" s="304"/>
      <c r="D10010" s="1"/>
    </row>
    <row r="10011" spans="2:4" x14ac:dyDescent="0.2">
      <c r="B10011" s="1"/>
      <c r="C10011" s="304"/>
      <c r="D10011" s="1"/>
    </row>
    <row r="10012" spans="2:4" x14ac:dyDescent="0.2">
      <c r="B10012" s="1"/>
      <c r="C10012" s="304"/>
      <c r="D10012" s="1"/>
    </row>
    <row r="10013" spans="2:4" x14ac:dyDescent="0.2">
      <c r="B10013" s="1"/>
      <c r="C10013" s="304"/>
      <c r="D10013" s="1"/>
    </row>
    <row r="10014" spans="2:4" x14ac:dyDescent="0.2">
      <c r="B10014" s="1"/>
      <c r="C10014" s="304"/>
      <c r="D10014" s="1"/>
    </row>
    <row r="10015" spans="2:4" x14ac:dyDescent="0.2">
      <c r="B10015" s="1"/>
      <c r="C10015" s="304"/>
      <c r="D10015" s="1"/>
    </row>
    <row r="10016" spans="2:4" x14ac:dyDescent="0.2">
      <c r="B10016" s="1"/>
      <c r="C10016" s="304"/>
      <c r="D10016" s="1"/>
    </row>
    <row r="10017" spans="2:4" x14ac:dyDescent="0.2">
      <c r="B10017" s="1"/>
      <c r="C10017" s="304"/>
      <c r="D10017" s="1"/>
    </row>
    <row r="10018" spans="2:4" x14ac:dyDescent="0.2">
      <c r="B10018" s="1"/>
      <c r="C10018" s="304"/>
      <c r="D10018" s="1"/>
    </row>
    <row r="10019" spans="2:4" x14ac:dyDescent="0.2">
      <c r="B10019" s="1"/>
      <c r="C10019" s="304"/>
      <c r="D10019" s="1"/>
    </row>
    <row r="10020" spans="2:4" x14ac:dyDescent="0.2">
      <c r="B10020" s="1"/>
      <c r="C10020" s="304"/>
      <c r="D10020" s="1"/>
    </row>
    <row r="10021" spans="2:4" x14ac:dyDescent="0.2">
      <c r="B10021" s="1"/>
      <c r="C10021" s="304"/>
      <c r="D10021" s="1"/>
    </row>
    <row r="10022" spans="2:4" x14ac:dyDescent="0.2">
      <c r="B10022" s="1"/>
      <c r="C10022" s="304"/>
      <c r="D10022" s="1"/>
    </row>
    <row r="10023" spans="2:4" x14ac:dyDescent="0.2">
      <c r="B10023" s="1"/>
      <c r="C10023" s="304"/>
      <c r="D10023" s="1"/>
    </row>
    <row r="10024" spans="2:4" x14ac:dyDescent="0.2">
      <c r="B10024" s="1"/>
      <c r="C10024" s="304"/>
      <c r="D10024" s="1"/>
    </row>
    <row r="10025" spans="2:4" x14ac:dyDescent="0.2">
      <c r="B10025" s="1"/>
      <c r="C10025" s="304"/>
      <c r="D10025" s="1"/>
    </row>
    <row r="10026" spans="2:4" x14ac:dyDescent="0.2">
      <c r="B10026" s="1"/>
      <c r="C10026" s="304"/>
      <c r="D10026" s="1"/>
    </row>
    <row r="10027" spans="2:4" x14ac:dyDescent="0.2">
      <c r="B10027" s="1"/>
      <c r="C10027" s="304"/>
      <c r="D10027" s="1"/>
    </row>
    <row r="10028" spans="2:4" x14ac:dyDescent="0.2">
      <c r="B10028" s="1"/>
      <c r="C10028" s="304"/>
      <c r="D10028" s="1"/>
    </row>
    <row r="10029" spans="2:4" x14ac:dyDescent="0.2">
      <c r="B10029" s="1"/>
      <c r="C10029" s="304"/>
      <c r="D10029" s="1"/>
    </row>
    <row r="10030" spans="2:4" x14ac:dyDescent="0.2">
      <c r="B10030" s="1"/>
      <c r="C10030" s="304"/>
      <c r="D10030" s="1"/>
    </row>
    <row r="10031" spans="2:4" x14ac:dyDescent="0.2">
      <c r="B10031" s="1"/>
      <c r="C10031" s="304"/>
      <c r="D10031" s="1"/>
    </row>
    <row r="10032" spans="2:4" x14ac:dyDescent="0.2">
      <c r="B10032" s="1"/>
      <c r="C10032" s="304"/>
      <c r="D10032" s="1"/>
    </row>
    <row r="10033" spans="2:4" x14ac:dyDescent="0.2">
      <c r="B10033" s="1"/>
      <c r="C10033" s="304"/>
      <c r="D10033" s="1"/>
    </row>
    <row r="10034" spans="2:4" x14ac:dyDescent="0.2">
      <c r="B10034" s="1"/>
      <c r="C10034" s="304"/>
      <c r="D10034" s="1"/>
    </row>
    <row r="10035" spans="2:4" x14ac:dyDescent="0.2">
      <c r="B10035" s="1"/>
      <c r="C10035" s="304"/>
      <c r="D10035" s="1"/>
    </row>
    <row r="10036" spans="2:4" x14ac:dyDescent="0.2">
      <c r="B10036" s="1"/>
      <c r="C10036" s="304"/>
      <c r="D10036" s="1"/>
    </row>
    <row r="10037" spans="2:4" x14ac:dyDescent="0.2">
      <c r="B10037" s="1"/>
      <c r="C10037" s="304"/>
      <c r="D10037" s="1"/>
    </row>
    <row r="10038" spans="2:4" x14ac:dyDescent="0.2">
      <c r="B10038" s="1"/>
      <c r="C10038" s="304"/>
      <c r="D10038" s="1"/>
    </row>
    <row r="10039" spans="2:4" x14ac:dyDescent="0.2">
      <c r="B10039" s="1"/>
      <c r="C10039" s="304"/>
      <c r="D10039" s="1"/>
    </row>
    <row r="10040" spans="2:4" x14ac:dyDescent="0.2">
      <c r="B10040" s="1"/>
      <c r="C10040" s="304"/>
      <c r="D10040" s="1"/>
    </row>
    <row r="10041" spans="2:4" x14ac:dyDescent="0.2">
      <c r="B10041" s="1"/>
      <c r="C10041" s="304"/>
      <c r="D10041" s="1"/>
    </row>
    <row r="10042" spans="2:4" x14ac:dyDescent="0.2">
      <c r="B10042" s="1"/>
      <c r="C10042" s="304"/>
      <c r="D10042" s="1"/>
    </row>
    <row r="10043" spans="2:4" x14ac:dyDescent="0.2">
      <c r="B10043" s="1"/>
      <c r="C10043" s="304"/>
      <c r="D10043" s="1"/>
    </row>
    <row r="10044" spans="2:4" x14ac:dyDescent="0.2">
      <c r="B10044" s="1"/>
      <c r="C10044" s="304"/>
      <c r="D10044" s="1"/>
    </row>
    <row r="10045" spans="2:4" x14ac:dyDescent="0.2">
      <c r="B10045" s="1"/>
      <c r="C10045" s="304"/>
      <c r="D10045" s="1"/>
    </row>
    <row r="10046" spans="2:4" x14ac:dyDescent="0.2">
      <c r="B10046" s="1"/>
      <c r="C10046" s="304"/>
      <c r="D10046" s="1"/>
    </row>
    <row r="10047" spans="2:4" x14ac:dyDescent="0.2">
      <c r="B10047" s="1"/>
      <c r="C10047" s="304"/>
      <c r="D10047" s="1"/>
    </row>
    <row r="10048" spans="2:4" x14ac:dyDescent="0.2">
      <c r="B10048" s="1"/>
      <c r="C10048" s="304"/>
      <c r="D10048" s="1"/>
    </row>
    <row r="10049" spans="2:4" x14ac:dyDescent="0.2">
      <c r="B10049" s="1"/>
      <c r="C10049" s="304"/>
      <c r="D10049" s="1"/>
    </row>
    <row r="10050" spans="2:4" x14ac:dyDescent="0.2">
      <c r="B10050" s="1"/>
      <c r="C10050" s="304"/>
      <c r="D10050" s="1"/>
    </row>
    <row r="10051" spans="2:4" x14ac:dyDescent="0.2">
      <c r="B10051" s="1"/>
      <c r="C10051" s="304"/>
      <c r="D10051" s="1"/>
    </row>
    <row r="10052" spans="2:4" x14ac:dyDescent="0.2">
      <c r="B10052" s="1"/>
      <c r="C10052" s="304"/>
      <c r="D10052" s="1"/>
    </row>
    <row r="10053" spans="2:4" x14ac:dyDescent="0.2">
      <c r="B10053" s="1"/>
      <c r="C10053" s="304"/>
      <c r="D10053" s="1"/>
    </row>
    <row r="10054" spans="2:4" x14ac:dyDescent="0.2">
      <c r="B10054" s="1"/>
      <c r="C10054" s="304"/>
      <c r="D10054" s="1"/>
    </row>
    <row r="10055" spans="2:4" x14ac:dyDescent="0.2">
      <c r="B10055" s="1"/>
      <c r="C10055" s="304"/>
      <c r="D10055" s="1"/>
    </row>
    <row r="10056" spans="2:4" x14ac:dyDescent="0.2">
      <c r="B10056" s="1"/>
      <c r="C10056" s="304"/>
      <c r="D10056" s="1"/>
    </row>
    <row r="10057" spans="2:4" x14ac:dyDescent="0.2">
      <c r="B10057" s="1"/>
      <c r="C10057" s="304"/>
      <c r="D10057" s="1"/>
    </row>
    <row r="10058" spans="2:4" x14ac:dyDescent="0.2">
      <c r="B10058" s="1"/>
      <c r="C10058" s="304"/>
      <c r="D10058" s="1"/>
    </row>
    <row r="10059" spans="2:4" x14ac:dyDescent="0.2">
      <c r="B10059" s="1"/>
      <c r="C10059" s="304"/>
      <c r="D10059" s="1"/>
    </row>
    <row r="10060" spans="2:4" x14ac:dyDescent="0.2">
      <c r="B10060" s="1"/>
      <c r="C10060" s="304"/>
      <c r="D10060" s="1"/>
    </row>
    <row r="10061" spans="2:4" x14ac:dyDescent="0.2">
      <c r="B10061" s="1"/>
      <c r="C10061" s="304"/>
      <c r="D10061" s="1"/>
    </row>
    <row r="10062" spans="2:4" x14ac:dyDescent="0.2">
      <c r="B10062" s="1"/>
      <c r="C10062" s="304"/>
      <c r="D10062" s="1"/>
    </row>
    <row r="10063" spans="2:4" x14ac:dyDescent="0.2">
      <c r="B10063" s="1"/>
      <c r="C10063" s="304"/>
      <c r="D10063" s="1"/>
    </row>
    <row r="10064" spans="2:4" x14ac:dyDescent="0.2">
      <c r="B10064" s="1"/>
      <c r="C10064" s="304"/>
      <c r="D10064" s="1"/>
    </row>
    <row r="10065" spans="2:4" x14ac:dyDescent="0.2">
      <c r="B10065" s="1"/>
      <c r="C10065" s="304"/>
      <c r="D10065" s="1"/>
    </row>
    <row r="10066" spans="2:4" x14ac:dyDescent="0.2">
      <c r="B10066" s="1"/>
      <c r="C10066" s="304"/>
      <c r="D10066" s="1"/>
    </row>
    <row r="10067" spans="2:4" x14ac:dyDescent="0.2">
      <c r="B10067" s="1"/>
      <c r="C10067" s="304"/>
      <c r="D10067" s="1"/>
    </row>
    <row r="10068" spans="2:4" x14ac:dyDescent="0.2">
      <c r="B10068" s="1"/>
      <c r="C10068" s="304"/>
      <c r="D10068" s="1"/>
    </row>
    <row r="10069" spans="2:4" x14ac:dyDescent="0.2">
      <c r="B10069" s="1"/>
      <c r="C10069" s="304"/>
      <c r="D10069" s="1"/>
    </row>
    <row r="10070" spans="2:4" x14ac:dyDescent="0.2">
      <c r="B10070" s="1"/>
      <c r="C10070" s="304"/>
      <c r="D10070" s="1"/>
    </row>
    <row r="10071" spans="2:4" x14ac:dyDescent="0.2">
      <c r="B10071" s="1"/>
      <c r="C10071" s="304"/>
      <c r="D10071" s="1"/>
    </row>
    <row r="10072" spans="2:4" x14ac:dyDescent="0.2">
      <c r="B10072" s="1"/>
      <c r="C10072" s="304"/>
      <c r="D10072" s="1"/>
    </row>
    <row r="10073" spans="2:4" x14ac:dyDescent="0.2">
      <c r="B10073" s="1"/>
      <c r="C10073" s="304"/>
      <c r="D10073" s="1"/>
    </row>
    <row r="10074" spans="2:4" x14ac:dyDescent="0.2">
      <c r="B10074" s="1"/>
      <c r="C10074" s="304"/>
      <c r="D10074" s="1"/>
    </row>
    <row r="10075" spans="2:4" x14ac:dyDescent="0.2">
      <c r="B10075" s="1"/>
      <c r="C10075" s="304"/>
      <c r="D10075" s="1"/>
    </row>
    <row r="10076" spans="2:4" x14ac:dyDescent="0.2">
      <c r="B10076" s="1"/>
      <c r="C10076" s="304"/>
      <c r="D10076" s="1"/>
    </row>
    <row r="10077" spans="2:4" x14ac:dyDescent="0.2">
      <c r="B10077" s="1"/>
      <c r="C10077" s="304"/>
      <c r="D10077" s="1"/>
    </row>
    <row r="10078" spans="2:4" x14ac:dyDescent="0.2">
      <c r="B10078" s="1"/>
      <c r="C10078" s="304"/>
      <c r="D10078" s="1"/>
    </row>
    <row r="10079" spans="2:4" x14ac:dyDescent="0.2">
      <c r="B10079" s="1"/>
      <c r="C10079" s="304"/>
      <c r="D10079" s="1"/>
    </row>
    <row r="10080" spans="2:4" x14ac:dyDescent="0.2">
      <c r="B10080" s="1"/>
      <c r="C10080" s="304"/>
      <c r="D10080" s="1"/>
    </row>
    <row r="10081" spans="2:4" x14ac:dyDescent="0.2">
      <c r="B10081" s="1"/>
      <c r="C10081" s="304"/>
      <c r="D10081" s="1"/>
    </row>
    <row r="10082" spans="2:4" x14ac:dyDescent="0.2">
      <c r="B10082" s="1"/>
      <c r="C10082" s="304"/>
      <c r="D10082" s="1"/>
    </row>
    <row r="10083" spans="2:4" x14ac:dyDescent="0.2">
      <c r="B10083" s="1"/>
      <c r="C10083" s="304"/>
      <c r="D10083" s="1"/>
    </row>
    <row r="10084" spans="2:4" x14ac:dyDescent="0.2">
      <c r="B10084" s="1"/>
      <c r="C10084" s="304"/>
      <c r="D10084" s="1"/>
    </row>
    <row r="10085" spans="2:4" x14ac:dyDescent="0.2">
      <c r="B10085" s="1"/>
      <c r="C10085" s="304"/>
      <c r="D10085" s="1"/>
    </row>
    <row r="10086" spans="2:4" x14ac:dyDescent="0.2">
      <c r="B10086" s="1"/>
      <c r="C10086" s="304"/>
      <c r="D10086" s="1"/>
    </row>
    <row r="10087" spans="2:4" x14ac:dyDescent="0.2">
      <c r="B10087" s="1"/>
      <c r="C10087" s="304"/>
      <c r="D10087" s="1"/>
    </row>
    <row r="10088" spans="2:4" x14ac:dyDescent="0.2">
      <c r="B10088" s="1"/>
      <c r="C10088" s="304"/>
      <c r="D10088" s="1"/>
    </row>
    <row r="10089" spans="2:4" x14ac:dyDescent="0.2">
      <c r="B10089" s="1"/>
      <c r="C10089" s="304"/>
      <c r="D10089" s="1"/>
    </row>
    <row r="10090" spans="2:4" x14ac:dyDescent="0.2">
      <c r="B10090" s="1"/>
      <c r="C10090" s="304"/>
      <c r="D10090" s="1"/>
    </row>
    <row r="10091" spans="2:4" x14ac:dyDescent="0.2">
      <c r="B10091" s="1"/>
      <c r="C10091" s="304"/>
      <c r="D10091" s="1"/>
    </row>
    <row r="10092" spans="2:4" x14ac:dyDescent="0.2">
      <c r="B10092" s="1"/>
      <c r="C10092" s="304"/>
      <c r="D10092" s="1"/>
    </row>
    <row r="10093" spans="2:4" x14ac:dyDescent="0.2">
      <c r="B10093" s="1"/>
      <c r="C10093" s="304"/>
      <c r="D10093" s="1"/>
    </row>
    <row r="10094" spans="2:4" x14ac:dyDescent="0.2">
      <c r="B10094" s="1"/>
      <c r="C10094" s="304"/>
      <c r="D10094" s="1"/>
    </row>
    <row r="10095" spans="2:4" x14ac:dyDescent="0.2">
      <c r="B10095" s="1"/>
      <c r="C10095" s="304"/>
      <c r="D10095" s="1"/>
    </row>
    <row r="10096" spans="2:4" x14ac:dyDescent="0.2">
      <c r="B10096" s="1"/>
      <c r="C10096" s="304"/>
      <c r="D10096" s="1"/>
    </row>
    <row r="10097" spans="2:4" x14ac:dyDescent="0.2">
      <c r="B10097" s="1"/>
      <c r="C10097" s="304"/>
      <c r="D10097" s="1"/>
    </row>
    <row r="10098" spans="2:4" x14ac:dyDescent="0.2">
      <c r="B10098" s="1"/>
      <c r="C10098" s="304"/>
      <c r="D10098" s="1"/>
    </row>
    <row r="10099" spans="2:4" x14ac:dyDescent="0.2">
      <c r="B10099" s="1"/>
      <c r="C10099" s="304"/>
      <c r="D10099" s="1"/>
    </row>
    <row r="10100" spans="2:4" x14ac:dyDescent="0.2">
      <c r="B10100" s="1"/>
      <c r="C10100" s="304"/>
      <c r="D10100" s="1"/>
    </row>
    <row r="10101" spans="2:4" x14ac:dyDescent="0.2">
      <c r="B10101" s="1"/>
      <c r="C10101" s="304"/>
      <c r="D10101" s="1"/>
    </row>
    <row r="10102" spans="2:4" x14ac:dyDescent="0.2">
      <c r="B10102" s="1"/>
      <c r="C10102" s="304"/>
      <c r="D10102" s="1"/>
    </row>
    <row r="10103" spans="2:4" x14ac:dyDescent="0.2">
      <c r="B10103" s="1"/>
      <c r="C10103" s="304"/>
      <c r="D10103" s="1"/>
    </row>
    <row r="10104" spans="2:4" x14ac:dyDescent="0.2">
      <c r="B10104" s="1"/>
      <c r="C10104" s="304"/>
      <c r="D10104" s="1"/>
    </row>
    <row r="10105" spans="2:4" x14ac:dyDescent="0.2">
      <c r="B10105" s="1"/>
      <c r="C10105" s="304"/>
      <c r="D10105" s="1"/>
    </row>
    <row r="10106" spans="2:4" x14ac:dyDescent="0.2">
      <c r="B10106" s="1"/>
      <c r="C10106" s="304"/>
      <c r="D10106" s="1"/>
    </row>
    <row r="10107" spans="2:4" x14ac:dyDescent="0.2">
      <c r="B10107" s="1"/>
      <c r="C10107" s="304"/>
      <c r="D10107" s="1"/>
    </row>
    <row r="10108" spans="2:4" x14ac:dyDescent="0.2">
      <c r="B10108" s="1"/>
      <c r="C10108" s="304"/>
      <c r="D10108" s="1"/>
    </row>
    <row r="10109" spans="2:4" x14ac:dyDescent="0.2">
      <c r="B10109" s="1"/>
      <c r="C10109" s="304"/>
      <c r="D10109" s="1"/>
    </row>
    <row r="10110" spans="2:4" x14ac:dyDescent="0.2">
      <c r="B10110" s="1"/>
      <c r="C10110" s="304"/>
      <c r="D10110" s="1"/>
    </row>
    <row r="10111" spans="2:4" x14ac:dyDescent="0.2">
      <c r="B10111" s="1"/>
      <c r="C10111" s="304"/>
      <c r="D10111" s="1"/>
    </row>
    <row r="10112" spans="2:4" x14ac:dyDescent="0.2">
      <c r="B10112" s="1"/>
      <c r="C10112" s="304"/>
      <c r="D10112" s="1"/>
    </row>
    <row r="10113" spans="2:4" x14ac:dyDescent="0.2">
      <c r="B10113" s="1"/>
      <c r="C10113" s="304"/>
      <c r="D10113" s="1"/>
    </row>
    <row r="10114" spans="2:4" x14ac:dyDescent="0.2">
      <c r="B10114" s="1"/>
      <c r="C10114" s="304"/>
      <c r="D10114" s="1"/>
    </row>
    <row r="10115" spans="2:4" x14ac:dyDescent="0.2">
      <c r="B10115" s="1"/>
      <c r="C10115" s="304"/>
      <c r="D10115" s="1"/>
    </row>
    <row r="10116" spans="2:4" x14ac:dyDescent="0.2">
      <c r="B10116" s="1"/>
      <c r="C10116" s="304"/>
      <c r="D10116" s="1"/>
    </row>
    <row r="10117" spans="2:4" x14ac:dyDescent="0.2">
      <c r="B10117" s="1"/>
      <c r="C10117" s="304"/>
      <c r="D10117" s="1"/>
    </row>
    <row r="10118" spans="2:4" x14ac:dyDescent="0.2">
      <c r="B10118" s="1"/>
      <c r="C10118" s="304"/>
      <c r="D10118" s="1"/>
    </row>
    <row r="10119" spans="2:4" x14ac:dyDescent="0.2">
      <c r="B10119" s="1"/>
      <c r="C10119" s="304"/>
      <c r="D10119" s="1"/>
    </row>
    <row r="10120" spans="2:4" x14ac:dyDescent="0.2">
      <c r="B10120" s="1"/>
      <c r="C10120" s="304"/>
      <c r="D10120" s="1"/>
    </row>
    <row r="10121" spans="2:4" x14ac:dyDescent="0.2">
      <c r="B10121" s="1"/>
      <c r="C10121" s="304"/>
      <c r="D10121" s="1"/>
    </row>
    <row r="10122" spans="2:4" x14ac:dyDescent="0.2">
      <c r="B10122" s="1"/>
      <c r="C10122" s="304"/>
      <c r="D10122" s="1"/>
    </row>
    <row r="10123" spans="2:4" x14ac:dyDescent="0.2">
      <c r="B10123" s="1"/>
      <c r="C10123" s="304"/>
      <c r="D10123" s="1"/>
    </row>
    <row r="10124" spans="2:4" x14ac:dyDescent="0.2">
      <c r="B10124" s="1"/>
      <c r="C10124" s="304"/>
      <c r="D10124" s="1"/>
    </row>
    <row r="10125" spans="2:4" x14ac:dyDescent="0.2">
      <c r="B10125" s="1"/>
      <c r="C10125" s="304"/>
      <c r="D10125" s="1"/>
    </row>
    <row r="10126" spans="2:4" x14ac:dyDescent="0.2">
      <c r="B10126" s="1"/>
      <c r="C10126" s="304"/>
      <c r="D10126" s="1"/>
    </row>
    <row r="10127" spans="2:4" x14ac:dyDescent="0.2">
      <c r="B10127" s="1"/>
      <c r="C10127" s="304"/>
      <c r="D10127" s="1"/>
    </row>
    <row r="10128" spans="2:4" x14ac:dyDescent="0.2">
      <c r="B10128" s="1"/>
      <c r="C10128" s="304"/>
      <c r="D10128" s="1"/>
    </row>
    <row r="10129" spans="2:4" x14ac:dyDescent="0.2">
      <c r="B10129" s="1"/>
      <c r="C10129" s="304"/>
      <c r="D10129" s="1"/>
    </row>
    <row r="10130" spans="2:4" x14ac:dyDescent="0.2">
      <c r="B10130" s="1"/>
      <c r="C10130" s="304"/>
      <c r="D10130" s="1"/>
    </row>
    <row r="10131" spans="2:4" x14ac:dyDescent="0.2">
      <c r="B10131" s="1"/>
      <c r="C10131" s="304"/>
      <c r="D10131" s="1"/>
    </row>
    <row r="10132" spans="2:4" x14ac:dyDescent="0.2">
      <c r="B10132" s="1"/>
      <c r="C10132" s="304"/>
      <c r="D10132" s="1"/>
    </row>
    <row r="10133" spans="2:4" x14ac:dyDescent="0.2">
      <c r="B10133" s="1"/>
      <c r="C10133" s="304"/>
      <c r="D10133" s="1"/>
    </row>
    <row r="10134" spans="2:4" x14ac:dyDescent="0.2">
      <c r="B10134" s="1"/>
      <c r="C10134" s="304"/>
      <c r="D10134" s="1"/>
    </row>
    <row r="10135" spans="2:4" x14ac:dyDescent="0.2">
      <c r="B10135" s="1"/>
      <c r="C10135" s="304"/>
      <c r="D10135" s="1"/>
    </row>
    <row r="10136" spans="2:4" x14ac:dyDescent="0.2">
      <c r="B10136" s="1"/>
      <c r="C10136" s="304"/>
      <c r="D10136" s="1"/>
    </row>
    <row r="10137" spans="2:4" x14ac:dyDescent="0.2">
      <c r="B10137" s="1"/>
      <c r="C10137" s="304"/>
      <c r="D10137" s="1"/>
    </row>
    <row r="10138" spans="2:4" x14ac:dyDescent="0.2">
      <c r="B10138" s="1"/>
      <c r="C10138" s="304"/>
      <c r="D10138" s="1"/>
    </row>
    <row r="10139" spans="2:4" x14ac:dyDescent="0.2">
      <c r="B10139" s="1"/>
      <c r="C10139" s="304"/>
      <c r="D10139" s="1"/>
    </row>
    <row r="10140" spans="2:4" x14ac:dyDescent="0.2">
      <c r="B10140" s="1"/>
      <c r="C10140" s="304"/>
      <c r="D10140" s="1"/>
    </row>
    <row r="10141" spans="2:4" x14ac:dyDescent="0.2">
      <c r="B10141" s="1"/>
      <c r="C10141" s="304"/>
      <c r="D10141" s="1"/>
    </row>
    <row r="10142" spans="2:4" x14ac:dyDescent="0.2">
      <c r="B10142" s="1"/>
      <c r="C10142" s="304"/>
      <c r="D10142" s="1"/>
    </row>
    <row r="10143" spans="2:4" x14ac:dyDescent="0.2">
      <c r="B10143" s="1"/>
      <c r="C10143" s="304"/>
      <c r="D10143" s="1"/>
    </row>
    <row r="10144" spans="2:4" x14ac:dyDescent="0.2">
      <c r="B10144" s="1"/>
      <c r="C10144" s="304"/>
      <c r="D10144" s="1"/>
    </row>
    <row r="10145" spans="2:4" x14ac:dyDescent="0.2">
      <c r="B10145" s="1"/>
      <c r="C10145" s="304"/>
      <c r="D10145" s="1"/>
    </row>
    <row r="10146" spans="2:4" x14ac:dyDescent="0.2">
      <c r="B10146" s="1"/>
      <c r="C10146" s="304"/>
      <c r="D10146" s="1"/>
    </row>
    <row r="10147" spans="2:4" x14ac:dyDescent="0.2">
      <c r="B10147" s="1"/>
      <c r="C10147" s="304"/>
      <c r="D10147" s="1"/>
    </row>
    <row r="10148" spans="2:4" x14ac:dyDescent="0.2">
      <c r="B10148" s="1"/>
      <c r="C10148" s="304"/>
      <c r="D10148" s="1"/>
    </row>
    <row r="10149" spans="2:4" x14ac:dyDescent="0.2">
      <c r="B10149" s="1"/>
      <c r="C10149" s="304"/>
      <c r="D10149" s="1"/>
    </row>
    <row r="10150" spans="2:4" x14ac:dyDescent="0.2">
      <c r="B10150" s="1"/>
      <c r="C10150" s="304"/>
      <c r="D10150" s="1"/>
    </row>
    <row r="10151" spans="2:4" x14ac:dyDescent="0.2">
      <c r="B10151" s="1"/>
      <c r="C10151" s="304"/>
      <c r="D10151" s="1"/>
    </row>
    <row r="10152" spans="2:4" x14ac:dyDescent="0.2">
      <c r="B10152" s="1"/>
      <c r="C10152" s="304"/>
      <c r="D10152" s="1"/>
    </row>
    <row r="10153" spans="2:4" x14ac:dyDescent="0.2">
      <c r="B10153" s="1"/>
      <c r="C10153" s="304"/>
      <c r="D10153" s="1"/>
    </row>
    <row r="10154" spans="2:4" x14ac:dyDescent="0.2">
      <c r="B10154" s="1"/>
      <c r="C10154" s="304"/>
      <c r="D10154" s="1"/>
    </row>
    <row r="10155" spans="2:4" x14ac:dyDescent="0.2">
      <c r="B10155" s="1"/>
      <c r="C10155" s="304"/>
      <c r="D10155" s="1"/>
    </row>
    <row r="10156" spans="2:4" x14ac:dyDescent="0.2">
      <c r="B10156" s="1"/>
      <c r="C10156" s="304"/>
      <c r="D10156" s="1"/>
    </row>
    <row r="10157" spans="2:4" x14ac:dyDescent="0.2">
      <c r="B10157" s="1"/>
      <c r="C10157" s="304"/>
      <c r="D10157" s="1"/>
    </row>
    <row r="10158" spans="2:4" x14ac:dyDescent="0.2">
      <c r="B10158" s="1"/>
      <c r="C10158" s="304"/>
      <c r="D10158" s="1"/>
    </row>
    <row r="10159" spans="2:4" x14ac:dyDescent="0.2">
      <c r="B10159" s="1"/>
      <c r="C10159" s="304"/>
      <c r="D10159" s="1"/>
    </row>
    <row r="10160" spans="2:4" x14ac:dyDescent="0.2">
      <c r="B10160" s="1"/>
      <c r="C10160" s="304"/>
      <c r="D10160" s="1"/>
    </row>
    <row r="10161" spans="2:4" x14ac:dyDescent="0.2">
      <c r="B10161" s="1"/>
      <c r="C10161" s="304"/>
      <c r="D10161" s="1"/>
    </row>
    <row r="10162" spans="2:4" x14ac:dyDescent="0.2">
      <c r="B10162" s="1"/>
      <c r="C10162" s="304"/>
      <c r="D10162" s="1"/>
    </row>
    <row r="10163" spans="2:4" x14ac:dyDescent="0.2">
      <c r="B10163" s="1"/>
      <c r="C10163" s="304"/>
      <c r="D10163" s="1"/>
    </row>
    <row r="10164" spans="2:4" x14ac:dyDescent="0.2">
      <c r="B10164" s="1"/>
      <c r="C10164" s="304"/>
      <c r="D10164" s="1"/>
    </row>
    <row r="10165" spans="2:4" x14ac:dyDescent="0.2">
      <c r="B10165" s="1"/>
      <c r="C10165" s="304"/>
      <c r="D10165" s="1"/>
    </row>
    <row r="10166" spans="2:4" x14ac:dyDescent="0.2">
      <c r="B10166" s="1"/>
      <c r="C10166" s="304"/>
      <c r="D10166" s="1"/>
    </row>
    <row r="10167" spans="2:4" x14ac:dyDescent="0.2">
      <c r="B10167" s="1"/>
      <c r="C10167" s="304"/>
      <c r="D10167" s="1"/>
    </row>
    <row r="10168" spans="2:4" x14ac:dyDescent="0.2">
      <c r="B10168" s="1"/>
      <c r="C10168" s="304"/>
      <c r="D10168" s="1"/>
    </row>
    <row r="10169" spans="2:4" x14ac:dyDescent="0.2">
      <c r="B10169" s="1"/>
      <c r="C10169" s="304"/>
      <c r="D10169" s="1"/>
    </row>
    <row r="10170" spans="2:4" x14ac:dyDescent="0.2">
      <c r="B10170" s="1"/>
      <c r="C10170" s="304"/>
      <c r="D10170" s="1"/>
    </row>
    <row r="10171" spans="2:4" x14ac:dyDescent="0.2">
      <c r="B10171" s="1"/>
      <c r="C10171" s="304"/>
      <c r="D10171" s="1"/>
    </row>
    <row r="10172" spans="2:4" x14ac:dyDescent="0.2">
      <c r="B10172" s="1"/>
      <c r="C10172" s="304"/>
      <c r="D10172" s="1"/>
    </row>
    <row r="10173" spans="2:4" x14ac:dyDescent="0.2">
      <c r="B10173" s="1"/>
      <c r="C10173" s="304"/>
      <c r="D10173" s="1"/>
    </row>
    <row r="10174" spans="2:4" x14ac:dyDescent="0.2">
      <c r="B10174" s="1"/>
      <c r="C10174" s="304"/>
      <c r="D10174" s="1"/>
    </row>
    <row r="10175" spans="2:4" x14ac:dyDescent="0.2">
      <c r="B10175" s="1"/>
      <c r="C10175" s="304"/>
      <c r="D10175" s="1"/>
    </row>
    <row r="10176" spans="2:4" x14ac:dyDescent="0.2">
      <c r="B10176" s="1"/>
      <c r="C10176" s="304"/>
      <c r="D10176" s="1"/>
    </row>
    <row r="10177" spans="2:4" x14ac:dyDescent="0.2">
      <c r="B10177" s="1"/>
      <c r="C10177" s="304"/>
      <c r="D10177" s="1"/>
    </row>
    <row r="10178" spans="2:4" x14ac:dyDescent="0.2">
      <c r="B10178" s="1"/>
      <c r="C10178" s="304"/>
      <c r="D10178" s="1"/>
    </row>
    <row r="10179" spans="2:4" x14ac:dyDescent="0.2">
      <c r="B10179" s="1"/>
      <c r="C10179" s="304"/>
      <c r="D10179" s="1"/>
    </row>
    <row r="10180" spans="2:4" x14ac:dyDescent="0.2">
      <c r="B10180" s="1"/>
      <c r="C10180" s="304"/>
      <c r="D10180" s="1"/>
    </row>
    <row r="10181" spans="2:4" x14ac:dyDescent="0.2">
      <c r="B10181" s="1"/>
      <c r="C10181" s="304"/>
      <c r="D10181" s="1"/>
    </row>
    <row r="10182" spans="2:4" x14ac:dyDescent="0.2">
      <c r="B10182" s="1"/>
      <c r="C10182" s="304"/>
      <c r="D10182" s="1"/>
    </row>
    <row r="10183" spans="2:4" x14ac:dyDescent="0.2">
      <c r="B10183" s="1"/>
      <c r="C10183" s="304"/>
      <c r="D10183" s="1"/>
    </row>
    <row r="10184" spans="2:4" x14ac:dyDescent="0.2">
      <c r="B10184" s="1"/>
      <c r="C10184" s="304"/>
      <c r="D10184" s="1"/>
    </row>
    <row r="10185" spans="2:4" x14ac:dyDescent="0.2">
      <c r="B10185" s="1"/>
      <c r="C10185" s="304"/>
      <c r="D10185" s="1"/>
    </row>
    <row r="10186" spans="2:4" x14ac:dyDescent="0.2">
      <c r="B10186" s="1"/>
      <c r="C10186" s="304"/>
      <c r="D10186" s="1"/>
    </row>
    <row r="10187" spans="2:4" x14ac:dyDescent="0.2">
      <c r="B10187" s="1"/>
      <c r="C10187" s="304"/>
      <c r="D10187" s="1"/>
    </row>
    <row r="10188" spans="2:4" x14ac:dyDescent="0.2">
      <c r="B10188" s="1"/>
      <c r="C10188" s="304"/>
      <c r="D10188" s="1"/>
    </row>
    <row r="10189" spans="2:4" x14ac:dyDescent="0.2">
      <c r="B10189" s="1"/>
      <c r="C10189" s="304"/>
      <c r="D10189" s="1"/>
    </row>
    <row r="10190" spans="2:4" x14ac:dyDescent="0.2">
      <c r="B10190" s="1"/>
      <c r="C10190" s="304"/>
      <c r="D10190" s="1"/>
    </row>
    <row r="10191" spans="2:4" x14ac:dyDescent="0.2">
      <c r="B10191" s="1"/>
      <c r="C10191" s="304"/>
      <c r="D10191" s="1"/>
    </row>
    <row r="10192" spans="2:4" x14ac:dyDescent="0.2">
      <c r="B10192" s="1"/>
      <c r="C10192" s="304"/>
      <c r="D10192" s="1"/>
    </row>
    <row r="10193" spans="2:4" x14ac:dyDescent="0.2">
      <c r="B10193" s="1"/>
      <c r="C10193" s="304"/>
      <c r="D10193" s="1"/>
    </row>
    <row r="10194" spans="2:4" x14ac:dyDescent="0.2">
      <c r="B10194" s="1"/>
      <c r="C10194" s="304"/>
      <c r="D10194" s="1"/>
    </row>
    <row r="10195" spans="2:4" x14ac:dyDescent="0.2">
      <c r="B10195" s="1"/>
      <c r="C10195" s="304"/>
      <c r="D10195" s="1"/>
    </row>
    <row r="10196" spans="2:4" x14ac:dyDescent="0.2">
      <c r="B10196" s="1"/>
      <c r="C10196" s="304"/>
      <c r="D10196" s="1"/>
    </row>
    <row r="10197" spans="2:4" x14ac:dyDescent="0.2">
      <c r="B10197" s="1"/>
      <c r="C10197" s="304"/>
      <c r="D10197" s="1"/>
    </row>
    <row r="10198" spans="2:4" x14ac:dyDescent="0.2">
      <c r="B10198" s="1"/>
      <c r="C10198" s="304"/>
      <c r="D10198" s="1"/>
    </row>
    <row r="10199" spans="2:4" x14ac:dyDescent="0.2">
      <c r="B10199" s="1"/>
      <c r="C10199" s="304"/>
      <c r="D10199" s="1"/>
    </row>
    <row r="10200" spans="2:4" x14ac:dyDescent="0.2">
      <c r="B10200" s="1"/>
      <c r="C10200" s="304"/>
      <c r="D10200" s="1"/>
    </row>
    <row r="10201" spans="2:4" x14ac:dyDescent="0.2">
      <c r="B10201" s="1"/>
      <c r="C10201" s="304"/>
      <c r="D10201" s="1"/>
    </row>
    <row r="10202" spans="2:4" x14ac:dyDescent="0.2">
      <c r="B10202" s="1"/>
      <c r="C10202" s="304"/>
      <c r="D10202" s="1"/>
    </row>
    <row r="10203" spans="2:4" x14ac:dyDescent="0.2">
      <c r="B10203" s="1"/>
      <c r="C10203" s="304"/>
      <c r="D10203" s="1"/>
    </row>
    <row r="10204" spans="2:4" x14ac:dyDescent="0.2">
      <c r="B10204" s="1"/>
      <c r="C10204" s="304"/>
      <c r="D10204" s="1"/>
    </row>
    <row r="10205" spans="2:4" x14ac:dyDescent="0.2">
      <c r="B10205" s="1"/>
      <c r="C10205" s="304"/>
      <c r="D10205" s="1"/>
    </row>
    <row r="10206" spans="2:4" x14ac:dyDescent="0.2">
      <c r="B10206" s="1"/>
      <c r="C10206" s="304"/>
      <c r="D10206" s="1"/>
    </row>
    <row r="10207" spans="2:4" x14ac:dyDescent="0.2">
      <c r="B10207" s="1"/>
      <c r="C10207" s="304"/>
      <c r="D10207" s="1"/>
    </row>
    <row r="10208" spans="2:4" x14ac:dyDescent="0.2">
      <c r="B10208" s="1"/>
      <c r="C10208" s="304"/>
      <c r="D10208" s="1"/>
    </row>
    <row r="10209" spans="2:4" x14ac:dyDescent="0.2">
      <c r="B10209" s="1"/>
      <c r="C10209" s="304"/>
      <c r="D10209" s="1"/>
    </row>
    <row r="10210" spans="2:4" x14ac:dyDescent="0.2">
      <c r="B10210" s="1"/>
      <c r="C10210" s="304"/>
      <c r="D10210" s="1"/>
    </row>
    <row r="10211" spans="2:4" x14ac:dyDescent="0.2">
      <c r="B10211" s="1"/>
      <c r="C10211" s="304"/>
      <c r="D10211" s="1"/>
    </row>
    <row r="10212" spans="2:4" x14ac:dyDescent="0.2">
      <c r="B10212" s="1"/>
      <c r="C10212" s="304"/>
      <c r="D10212" s="1"/>
    </row>
    <row r="10213" spans="2:4" x14ac:dyDescent="0.2">
      <c r="B10213" s="1"/>
      <c r="C10213" s="304"/>
      <c r="D10213" s="1"/>
    </row>
    <row r="10214" spans="2:4" x14ac:dyDescent="0.2">
      <c r="B10214" s="1"/>
      <c r="C10214" s="304"/>
      <c r="D10214" s="1"/>
    </row>
    <row r="10215" spans="2:4" x14ac:dyDescent="0.2">
      <c r="B10215" s="1"/>
      <c r="C10215" s="304"/>
      <c r="D10215" s="1"/>
    </row>
    <row r="10216" spans="2:4" x14ac:dyDescent="0.2">
      <c r="B10216" s="1"/>
      <c r="C10216" s="304"/>
      <c r="D10216" s="1"/>
    </row>
    <row r="10217" spans="2:4" x14ac:dyDescent="0.2">
      <c r="B10217" s="1"/>
      <c r="C10217" s="304"/>
      <c r="D10217" s="1"/>
    </row>
    <row r="10218" spans="2:4" x14ac:dyDescent="0.2">
      <c r="B10218" s="1"/>
      <c r="C10218" s="304"/>
      <c r="D10218" s="1"/>
    </row>
    <row r="10219" spans="2:4" x14ac:dyDescent="0.2">
      <c r="B10219" s="1"/>
      <c r="C10219" s="304"/>
      <c r="D10219" s="1"/>
    </row>
    <row r="10220" spans="2:4" x14ac:dyDescent="0.2">
      <c r="B10220" s="1"/>
      <c r="C10220" s="304"/>
      <c r="D10220" s="1"/>
    </row>
    <row r="10221" spans="2:4" x14ac:dyDescent="0.2">
      <c r="B10221" s="1"/>
      <c r="C10221" s="304"/>
      <c r="D10221" s="1"/>
    </row>
    <row r="10222" spans="2:4" x14ac:dyDescent="0.2">
      <c r="B10222" s="1"/>
      <c r="C10222" s="304"/>
      <c r="D10222" s="1"/>
    </row>
    <row r="10223" spans="2:4" x14ac:dyDescent="0.2">
      <c r="B10223" s="1"/>
      <c r="C10223" s="304"/>
      <c r="D10223" s="1"/>
    </row>
    <row r="10224" spans="2:4" x14ac:dyDescent="0.2">
      <c r="B10224" s="1"/>
      <c r="C10224" s="304"/>
      <c r="D10224" s="1"/>
    </row>
    <row r="10225" spans="2:4" x14ac:dyDescent="0.2">
      <c r="B10225" s="1"/>
      <c r="C10225" s="304"/>
      <c r="D10225" s="1"/>
    </row>
    <row r="10226" spans="2:4" x14ac:dyDescent="0.2">
      <c r="B10226" s="1"/>
      <c r="C10226" s="304"/>
      <c r="D10226" s="1"/>
    </row>
    <row r="10227" spans="2:4" x14ac:dyDescent="0.2">
      <c r="B10227" s="1"/>
      <c r="C10227" s="304"/>
      <c r="D10227" s="1"/>
    </row>
    <row r="10228" spans="2:4" x14ac:dyDescent="0.2">
      <c r="B10228" s="1"/>
      <c r="C10228" s="304"/>
      <c r="D10228" s="1"/>
    </row>
    <row r="10229" spans="2:4" x14ac:dyDescent="0.2">
      <c r="B10229" s="1"/>
      <c r="C10229" s="304"/>
      <c r="D10229" s="1"/>
    </row>
    <row r="10230" spans="2:4" x14ac:dyDescent="0.2">
      <c r="B10230" s="1"/>
      <c r="C10230" s="304"/>
      <c r="D10230" s="1"/>
    </row>
    <row r="10231" spans="2:4" x14ac:dyDescent="0.2">
      <c r="B10231" s="1"/>
      <c r="C10231" s="304"/>
      <c r="D10231" s="1"/>
    </row>
    <row r="10232" spans="2:4" x14ac:dyDescent="0.2">
      <c r="B10232" s="1"/>
      <c r="C10232" s="304"/>
      <c r="D10232" s="1"/>
    </row>
    <row r="10233" spans="2:4" x14ac:dyDescent="0.2">
      <c r="B10233" s="1"/>
      <c r="C10233" s="304"/>
      <c r="D10233" s="1"/>
    </row>
    <row r="10234" spans="2:4" x14ac:dyDescent="0.2">
      <c r="B10234" s="1"/>
      <c r="C10234" s="304"/>
      <c r="D10234" s="1"/>
    </row>
    <row r="10235" spans="2:4" x14ac:dyDescent="0.2">
      <c r="B10235" s="1"/>
      <c r="C10235" s="304"/>
      <c r="D10235" s="1"/>
    </row>
    <row r="10236" spans="2:4" x14ac:dyDescent="0.2">
      <c r="B10236" s="1"/>
      <c r="C10236" s="304"/>
      <c r="D10236" s="1"/>
    </row>
    <row r="10237" spans="2:4" x14ac:dyDescent="0.2">
      <c r="B10237" s="1"/>
      <c r="C10237" s="304"/>
      <c r="D10237" s="1"/>
    </row>
    <row r="10238" spans="2:4" x14ac:dyDescent="0.2">
      <c r="B10238" s="1"/>
      <c r="C10238" s="304"/>
      <c r="D10238" s="1"/>
    </row>
    <row r="10239" spans="2:4" x14ac:dyDescent="0.2">
      <c r="B10239" s="1"/>
      <c r="C10239" s="304"/>
      <c r="D10239" s="1"/>
    </row>
    <row r="10240" spans="2:4" x14ac:dyDescent="0.2">
      <c r="B10240" s="1"/>
      <c r="C10240" s="304"/>
      <c r="D10240" s="1"/>
    </row>
    <row r="10241" spans="2:4" x14ac:dyDescent="0.2">
      <c r="B10241" s="1"/>
      <c r="C10241" s="304"/>
      <c r="D10241" s="1"/>
    </row>
    <row r="10242" spans="2:4" x14ac:dyDescent="0.2">
      <c r="B10242" s="1"/>
      <c r="C10242" s="304"/>
      <c r="D10242" s="1"/>
    </row>
    <row r="10243" spans="2:4" x14ac:dyDescent="0.2">
      <c r="B10243" s="1"/>
      <c r="C10243" s="304"/>
      <c r="D10243" s="1"/>
    </row>
    <row r="10244" spans="2:4" x14ac:dyDescent="0.2">
      <c r="B10244" s="1"/>
      <c r="C10244" s="304"/>
      <c r="D10244" s="1"/>
    </row>
    <row r="10245" spans="2:4" x14ac:dyDescent="0.2">
      <c r="B10245" s="1"/>
      <c r="C10245" s="304"/>
      <c r="D10245" s="1"/>
    </row>
    <row r="10246" spans="2:4" x14ac:dyDescent="0.2">
      <c r="B10246" s="1"/>
      <c r="C10246" s="304"/>
      <c r="D10246" s="1"/>
    </row>
    <row r="10247" spans="2:4" x14ac:dyDescent="0.2">
      <c r="B10247" s="1"/>
      <c r="C10247" s="304"/>
      <c r="D10247" s="1"/>
    </row>
    <row r="10248" spans="2:4" x14ac:dyDescent="0.2">
      <c r="B10248" s="1"/>
      <c r="C10248" s="304"/>
      <c r="D10248" s="1"/>
    </row>
    <row r="10249" spans="2:4" x14ac:dyDescent="0.2">
      <c r="B10249" s="1"/>
      <c r="C10249" s="304"/>
      <c r="D10249" s="1"/>
    </row>
    <row r="10250" spans="2:4" x14ac:dyDescent="0.2">
      <c r="B10250" s="1"/>
      <c r="C10250" s="304"/>
      <c r="D10250" s="1"/>
    </row>
    <row r="10251" spans="2:4" x14ac:dyDescent="0.2">
      <c r="B10251" s="1"/>
      <c r="C10251" s="304"/>
      <c r="D10251" s="1"/>
    </row>
    <row r="10252" spans="2:4" x14ac:dyDescent="0.2">
      <c r="B10252" s="1"/>
      <c r="C10252" s="304"/>
      <c r="D10252" s="1"/>
    </row>
    <row r="10253" spans="2:4" x14ac:dyDescent="0.2">
      <c r="B10253" s="1"/>
      <c r="C10253" s="304"/>
      <c r="D10253" s="1"/>
    </row>
    <row r="10254" spans="2:4" x14ac:dyDescent="0.2">
      <c r="B10254" s="1"/>
      <c r="C10254" s="304"/>
      <c r="D10254" s="1"/>
    </row>
    <row r="10255" spans="2:4" x14ac:dyDescent="0.2">
      <c r="B10255" s="1"/>
      <c r="C10255" s="304"/>
      <c r="D10255" s="1"/>
    </row>
    <row r="10256" spans="2:4" x14ac:dyDescent="0.2">
      <c r="B10256" s="1"/>
      <c r="C10256" s="304"/>
      <c r="D10256" s="1"/>
    </row>
    <row r="10257" spans="2:4" x14ac:dyDescent="0.2">
      <c r="B10257" s="1"/>
      <c r="C10257" s="304"/>
      <c r="D10257" s="1"/>
    </row>
    <row r="10258" spans="2:4" x14ac:dyDescent="0.2">
      <c r="B10258" s="1"/>
      <c r="C10258" s="304"/>
      <c r="D10258" s="1"/>
    </row>
    <row r="10259" spans="2:4" x14ac:dyDescent="0.2">
      <c r="B10259" s="1"/>
      <c r="C10259" s="304"/>
      <c r="D10259" s="1"/>
    </row>
    <row r="10260" spans="2:4" x14ac:dyDescent="0.2">
      <c r="B10260" s="1"/>
      <c r="C10260" s="304"/>
      <c r="D10260" s="1"/>
    </row>
    <row r="10261" spans="2:4" x14ac:dyDescent="0.2">
      <c r="B10261" s="1"/>
      <c r="C10261" s="304"/>
      <c r="D10261" s="1"/>
    </row>
    <row r="10262" spans="2:4" x14ac:dyDescent="0.2">
      <c r="B10262" s="1"/>
      <c r="C10262" s="304"/>
      <c r="D10262" s="1"/>
    </row>
    <row r="10263" spans="2:4" x14ac:dyDescent="0.2">
      <c r="B10263" s="1"/>
      <c r="C10263" s="304"/>
      <c r="D10263" s="1"/>
    </row>
    <row r="10264" spans="2:4" x14ac:dyDescent="0.2">
      <c r="B10264" s="1"/>
      <c r="C10264" s="304"/>
      <c r="D10264" s="1"/>
    </row>
    <row r="10265" spans="2:4" x14ac:dyDescent="0.2">
      <c r="B10265" s="1"/>
      <c r="C10265" s="304"/>
      <c r="D10265" s="1"/>
    </row>
    <row r="10266" spans="2:4" x14ac:dyDescent="0.2">
      <c r="B10266" s="1"/>
      <c r="C10266" s="304"/>
      <c r="D10266" s="1"/>
    </row>
    <row r="10267" spans="2:4" x14ac:dyDescent="0.2">
      <c r="B10267" s="1"/>
      <c r="C10267" s="304"/>
      <c r="D10267" s="1"/>
    </row>
    <row r="10268" spans="2:4" x14ac:dyDescent="0.2">
      <c r="B10268" s="1"/>
      <c r="C10268" s="304"/>
      <c r="D10268" s="1"/>
    </row>
    <row r="10269" spans="2:4" x14ac:dyDescent="0.2">
      <c r="B10269" s="1"/>
      <c r="C10269" s="304"/>
      <c r="D10269" s="1"/>
    </row>
    <row r="10270" spans="2:4" x14ac:dyDescent="0.2">
      <c r="B10270" s="1"/>
      <c r="C10270" s="304"/>
      <c r="D10270" s="1"/>
    </row>
    <row r="10271" spans="2:4" x14ac:dyDescent="0.2">
      <c r="B10271" s="1"/>
      <c r="C10271" s="304"/>
      <c r="D10271" s="1"/>
    </row>
    <row r="10272" spans="2:4" x14ac:dyDescent="0.2">
      <c r="B10272" s="1"/>
      <c r="C10272" s="304"/>
      <c r="D10272" s="1"/>
    </row>
    <row r="10273" spans="2:4" x14ac:dyDescent="0.2">
      <c r="B10273" s="1"/>
      <c r="C10273" s="304"/>
      <c r="D10273" s="1"/>
    </row>
    <row r="10274" spans="2:4" x14ac:dyDescent="0.2">
      <c r="B10274" s="1"/>
      <c r="C10274" s="304"/>
      <c r="D10274" s="1"/>
    </row>
    <row r="10275" spans="2:4" x14ac:dyDescent="0.2">
      <c r="B10275" s="1"/>
      <c r="C10275" s="304"/>
      <c r="D10275" s="1"/>
    </row>
    <row r="10276" spans="2:4" x14ac:dyDescent="0.2">
      <c r="B10276" s="1"/>
      <c r="C10276" s="304"/>
      <c r="D10276" s="1"/>
    </row>
    <row r="10277" spans="2:4" x14ac:dyDescent="0.2">
      <c r="B10277" s="1"/>
      <c r="C10277" s="304"/>
      <c r="D10277" s="1"/>
    </row>
    <row r="10278" spans="2:4" x14ac:dyDescent="0.2">
      <c r="B10278" s="1"/>
      <c r="C10278" s="304"/>
      <c r="D10278" s="1"/>
    </row>
    <row r="10279" spans="2:4" x14ac:dyDescent="0.2">
      <c r="B10279" s="1"/>
      <c r="C10279" s="304"/>
      <c r="D10279" s="1"/>
    </row>
    <row r="10280" spans="2:4" x14ac:dyDescent="0.2">
      <c r="B10280" s="1"/>
      <c r="C10280" s="304"/>
      <c r="D10280" s="1"/>
    </row>
    <row r="10281" spans="2:4" x14ac:dyDescent="0.2">
      <c r="B10281" s="1"/>
      <c r="C10281" s="304"/>
      <c r="D10281" s="1"/>
    </row>
    <row r="10282" spans="2:4" x14ac:dyDescent="0.2">
      <c r="B10282" s="1"/>
      <c r="C10282" s="304"/>
      <c r="D10282" s="1"/>
    </row>
    <row r="10283" spans="2:4" x14ac:dyDescent="0.2">
      <c r="B10283" s="1"/>
      <c r="C10283" s="304"/>
      <c r="D10283" s="1"/>
    </row>
    <row r="10284" spans="2:4" x14ac:dyDescent="0.2">
      <c r="B10284" s="1"/>
      <c r="C10284" s="304"/>
      <c r="D10284" s="1"/>
    </row>
    <row r="10285" spans="2:4" x14ac:dyDescent="0.2">
      <c r="B10285" s="1"/>
      <c r="C10285" s="304"/>
      <c r="D10285" s="1"/>
    </row>
    <row r="10286" spans="2:4" x14ac:dyDescent="0.2">
      <c r="B10286" s="1"/>
      <c r="C10286" s="304"/>
      <c r="D10286" s="1"/>
    </row>
    <row r="10287" spans="2:4" x14ac:dyDescent="0.2">
      <c r="B10287" s="1"/>
      <c r="C10287" s="304"/>
      <c r="D10287" s="1"/>
    </row>
    <row r="10288" spans="2:4" x14ac:dyDescent="0.2">
      <c r="B10288" s="1"/>
      <c r="C10288" s="304"/>
      <c r="D10288" s="1"/>
    </row>
    <row r="10289" spans="2:4" x14ac:dyDescent="0.2">
      <c r="B10289" s="1"/>
      <c r="C10289" s="304"/>
      <c r="D10289" s="1"/>
    </row>
    <row r="10290" spans="2:4" x14ac:dyDescent="0.2">
      <c r="B10290" s="1"/>
      <c r="C10290" s="304"/>
      <c r="D10290" s="1"/>
    </row>
    <row r="10291" spans="2:4" x14ac:dyDescent="0.2">
      <c r="B10291" s="1"/>
      <c r="C10291" s="304"/>
      <c r="D10291" s="1"/>
    </row>
    <row r="10292" spans="2:4" x14ac:dyDescent="0.2">
      <c r="B10292" s="1"/>
      <c r="C10292" s="304"/>
      <c r="D10292" s="1"/>
    </row>
    <row r="10293" spans="2:4" x14ac:dyDescent="0.2">
      <c r="B10293" s="1"/>
      <c r="C10293" s="304"/>
      <c r="D10293" s="1"/>
    </row>
    <row r="10294" spans="2:4" x14ac:dyDescent="0.2">
      <c r="B10294" s="1"/>
      <c r="C10294" s="304"/>
      <c r="D10294" s="1"/>
    </row>
    <row r="10295" spans="2:4" x14ac:dyDescent="0.2">
      <c r="B10295" s="1"/>
      <c r="C10295" s="304"/>
      <c r="D10295" s="1"/>
    </row>
    <row r="10296" spans="2:4" x14ac:dyDescent="0.2">
      <c r="B10296" s="1"/>
      <c r="C10296" s="304"/>
      <c r="D10296" s="1"/>
    </row>
    <row r="10297" spans="2:4" x14ac:dyDescent="0.2">
      <c r="B10297" s="1"/>
      <c r="C10297" s="304"/>
      <c r="D10297" s="1"/>
    </row>
    <row r="10298" spans="2:4" x14ac:dyDescent="0.2">
      <c r="B10298" s="1"/>
      <c r="C10298" s="304"/>
      <c r="D10298" s="1"/>
    </row>
    <row r="10299" spans="2:4" x14ac:dyDescent="0.2">
      <c r="B10299" s="1"/>
      <c r="C10299" s="304"/>
      <c r="D10299" s="1"/>
    </row>
    <row r="10300" spans="2:4" x14ac:dyDescent="0.2">
      <c r="B10300" s="1"/>
      <c r="C10300" s="304"/>
      <c r="D10300" s="1"/>
    </row>
    <row r="10301" spans="2:4" x14ac:dyDescent="0.2">
      <c r="B10301" s="1"/>
      <c r="C10301" s="304"/>
      <c r="D10301" s="1"/>
    </row>
    <row r="10302" spans="2:4" x14ac:dyDescent="0.2">
      <c r="B10302" s="1"/>
      <c r="C10302" s="304"/>
      <c r="D10302" s="1"/>
    </row>
    <row r="10303" spans="2:4" x14ac:dyDescent="0.2">
      <c r="B10303" s="1"/>
      <c r="C10303" s="304"/>
      <c r="D10303" s="1"/>
    </row>
    <row r="10304" spans="2:4" x14ac:dyDescent="0.2">
      <c r="B10304" s="1"/>
      <c r="C10304" s="304"/>
      <c r="D10304" s="1"/>
    </row>
    <row r="10305" spans="2:4" x14ac:dyDescent="0.2">
      <c r="B10305" s="1"/>
      <c r="C10305" s="304"/>
      <c r="D10305" s="1"/>
    </row>
    <row r="10306" spans="2:4" x14ac:dyDescent="0.2">
      <c r="B10306" s="1"/>
      <c r="C10306" s="304"/>
      <c r="D10306" s="1"/>
    </row>
    <row r="10307" spans="2:4" x14ac:dyDescent="0.2">
      <c r="B10307" s="1"/>
      <c r="C10307" s="304"/>
      <c r="D10307" s="1"/>
    </row>
    <row r="10308" spans="2:4" x14ac:dyDescent="0.2">
      <c r="B10308" s="1"/>
      <c r="C10308" s="304"/>
      <c r="D10308" s="1"/>
    </row>
    <row r="10309" spans="2:4" x14ac:dyDescent="0.2">
      <c r="B10309" s="1"/>
      <c r="C10309" s="304"/>
      <c r="D10309" s="1"/>
    </row>
    <row r="10310" spans="2:4" x14ac:dyDescent="0.2">
      <c r="B10310" s="1"/>
      <c r="C10310" s="304"/>
      <c r="D10310" s="1"/>
    </row>
    <row r="10311" spans="2:4" x14ac:dyDescent="0.2">
      <c r="B10311" s="1"/>
      <c r="C10311" s="304"/>
      <c r="D10311" s="1"/>
    </row>
    <row r="10312" spans="2:4" x14ac:dyDescent="0.2">
      <c r="B10312" s="1"/>
      <c r="C10312" s="304"/>
      <c r="D10312" s="1"/>
    </row>
    <row r="10313" spans="2:4" x14ac:dyDescent="0.2">
      <c r="B10313" s="1"/>
      <c r="C10313" s="304"/>
      <c r="D10313" s="1"/>
    </row>
    <row r="10314" spans="2:4" x14ac:dyDescent="0.2">
      <c r="B10314" s="1"/>
      <c r="C10314" s="304"/>
      <c r="D10314" s="1"/>
    </row>
    <row r="10315" spans="2:4" x14ac:dyDescent="0.2">
      <c r="B10315" s="1"/>
      <c r="C10315" s="304"/>
      <c r="D10315" s="1"/>
    </row>
    <row r="10316" spans="2:4" x14ac:dyDescent="0.2">
      <c r="B10316" s="1"/>
      <c r="C10316" s="304"/>
      <c r="D10316" s="1"/>
    </row>
    <row r="10317" spans="2:4" x14ac:dyDescent="0.2">
      <c r="B10317" s="1"/>
      <c r="C10317" s="304"/>
      <c r="D10317" s="1"/>
    </row>
    <row r="10318" spans="2:4" x14ac:dyDescent="0.2">
      <c r="B10318" s="1"/>
      <c r="C10318" s="304"/>
      <c r="D10318" s="1"/>
    </row>
    <row r="10319" spans="2:4" x14ac:dyDescent="0.2">
      <c r="B10319" s="1"/>
      <c r="C10319" s="304"/>
      <c r="D10319" s="1"/>
    </row>
    <row r="10320" spans="2:4" x14ac:dyDescent="0.2">
      <c r="B10320" s="1"/>
      <c r="C10320" s="304"/>
      <c r="D10320" s="1"/>
    </row>
    <row r="10321" spans="2:4" x14ac:dyDescent="0.2">
      <c r="B10321" s="1"/>
      <c r="C10321" s="304"/>
      <c r="D10321" s="1"/>
    </row>
    <row r="10322" spans="2:4" x14ac:dyDescent="0.2">
      <c r="B10322" s="1"/>
      <c r="C10322" s="304"/>
      <c r="D10322" s="1"/>
    </row>
    <row r="10323" spans="2:4" x14ac:dyDescent="0.2">
      <c r="B10323" s="1"/>
      <c r="C10323" s="304"/>
      <c r="D10323" s="1"/>
    </row>
    <row r="10324" spans="2:4" x14ac:dyDescent="0.2">
      <c r="B10324" s="1"/>
      <c r="C10324" s="304"/>
      <c r="D10324" s="1"/>
    </row>
    <row r="10325" spans="2:4" x14ac:dyDescent="0.2">
      <c r="B10325" s="1"/>
      <c r="C10325" s="304"/>
      <c r="D10325" s="1"/>
    </row>
    <row r="10326" spans="2:4" x14ac:dyDescent="0.2">
      <c r="B10326" s="1"/>
      <c r="C10326" s="304"/>
      <c r="D10326" s="1"/>
    </row>
    <row r="10327" spans="2:4" x14ac:dyDescent="0.2">
      <c r="B10327" s="1"/>
      <c r="C10327" s="304"/>
      <c r="D10327" s="1"/>
    </row>
    <row r="10328" spans="2:4" x14ac:dyDescent="0.2">
      <c r="B10328" s="1"/>
      <c r="C10328" s="304"/>
      <c r="D10328" s="1"/>
    </row>
    <row r="10329" spans="2:4" x14ac:dyDescent="0.2">
      <c r="B10329" s="1"/>
      <c r="C10329" s="304"/>
      <c r="D10329" s="1"/>
    </row>
    <row r="10330" spans="2:4" x14ac:dyDescent="0.2">
      <c r="B10330" s="1"/>
      <c r="C10330" s="304"/>
      <c r="D10330" s="1"/>
    </row>
    <row r="10331" spans="2:4" x14ac:dyDescent="0.2">
      <c r="B10331" s="1"/>
      <c r="C10331" s="304"/>
      <c r="D10331" s="1"/>
    </row>
    <row r="10332" spans="2:4" x14ac:dyDescent="0.2">
      <c r="B10332" s="1"/>
      <c r="C10332" s="304"/>
      <c r="D10332" s="1"/>
    </row>
    <row r="10333" spans="2:4" x14ac:dyDescent="0.2">
      <c r="B10333" s="1"/>
      <c r="C10333" s="304"/>
      <c r="D10333" s="1"/>
    </row>
    <row r="10334" spans="2:4" x14ac:dyDescent="0.2">
      <c r="B10334" s="1"/>
      <c r="C10334" s="304"/>
      <c r="D10334" s="1"/>
    </row>
    <row r="10335" spans="2:4" x14ac:dyDescent="0.2">
      <c r="B10335" s="1"/>
      <c r="C10335" s="304"/>
      <c r="D10335" s="1"/>
    </row>
    <row r="10336" spans="2:4" x14ac:dyDescent="0.2">
      <c r="B10336" s="1"/>
      <c r="C10336" s="304"/>
      <c r="D10336" s="1"/>
    </row>
    <row r="10337" spans="2:4" x14ac:dyDescent="0.2">
      <c r="B10337" s="1"/>
      <c r="C10337" s="304"/>
      <c r="D10337" s="1"/>
    </row>
    <row r="10338" spans="2:4" x14ac:dyDescent="0.2">
      <c r="B10338" s="1"/>
      <c r="C10338" s="304"/>
      <c r="D10338" s="1"/>
    </row>
    <row r="10339" spans="2:4" x14ac:dyDescent="0.2">
      <c r="B10339" s="1"/>
      <c r="C10339" s="304"/>
      <c r="D10339" s="1"/>
    </row>
    <row r="10340" spans="2:4" x14ac:dyDescent="0.2">
      <c r="B10340" s="1"/>
      <c r="C10340" s="304"/>
      <c r="D10340" s="1"/>
    </row>
    <row r="10341" spans="2:4" x14ac:dyDescent="0.2">
      <c r="B10341" s="1"/>
      <c r="C10341" s="304"/>
      <c r="D10341" s="1"/>
    </row>
    <row r="10342" spans="2:4" x14ac:dyDescent="0.2">
      <c r="B10342" s="1"/>
      <c r="C10342" s="304"/>
      <c r="D10342" s="1"/>
    </row>
    <row r="10343" spans="2:4" x14ac:dyDescent="0.2">
      <c r="B10343" s="1"/>
      <c r="C10343" s="304"/>
      <c r="D10343" s="1"/>
    </row>
    <row r="10344" spans="2:4" x14ac:dyDescent="0.2">
      <c r="B10344" s="1"/>
      <c r="C10344" s="304"/>
      <c r="D10344" s="1"/>
    </row>
    <row r="10345" spans="2:4" x14ac:dyDescent="0.2">
      <c r="B10345" s="1"/>
      <c r="C10345" s="304"/>
      <c r="D10345" s="1"/>
    </row>
    <row r="10346" spans="2:4" x14ac:dyDescent="0.2">
      <c r="B10346" s="1"/>
      <c r="C10346" s="304"/>
      <c r="D10346" s="1"/>
    </row>
    <row r="10347" spans="2:4" x14ac:dyDescent="0.2">
      <c r="B10347" s="1"/>
      <c r="C10347" s="304"/>
      <c r="D10347" s="1"/>
    </row>
    <row r="10348" spans="2:4" x14ac:dyDescent="0.2">
      <c r="B10348" s="1"/>
      <c r="C10348" s="304"/>
      <c r="D10348" s="1"/>
    </row>
    <row r="10349" spans="2:4" x14ac:dyDescent="0.2">
      <c r="B10349" s="1"/>
      <c r="C10349" s="304"/>
      <c r="D10349" s="1"/>
    </row>
    <row r="10350" spans="2:4" x14ac:dyDescent="0.2">
      <c r="B10350" s="1"/>
      <c r="C10350" s="304"/>
      <c r="D10350" s="1"/>
    </row>
    <row r="10351" spans="2:4" x14ac:dyDescent="0.2">
      <c r="B10351" s="1"/>
      <c r="C10351" s="304"/>
      <c r="D10351" s="1"/>
    </row>
    <row r="10352" spans="2:4" x14ac:dyDescent="0.2">
      <c r="B10352" s="1"/>
      <c r="C10352" s="304"/>
      <c r="D10352" s="1"/>
    </row>
    <row r="10353" spans="2:4" x14ac:dyDescent="0.2">
      <c r="B10353" s="1"/>
      <c r="C10353" s="304"/>
      <c r="D10353" s="1"/>
    </row>
    <row r="10354" spans="2:4" x14ac:dyDescent="0.2">
      <c r="B10354" s="1"/>
      <c r="C10354" s="304"/>
      <c r="D10354" s="1"/>
    </row>
    <row r="10355" spans="2:4" x14ac:dyDescent="0.2">
      <c r="B10355" s="1"/>
      <c r="C10355" s="304"/>
      <c r="D10355" s="1"/>
    </row>
    <row r="10356" spans="2:4" x14ac:dyDescent="0.2">
      <c r="B10356" s="1"/>
      <c r="C10356" s="304"/>
      <c r="D10356" s="1"/>
    </row>
    <row r="10357" spans="2:4" x14ac:dyDescent="0.2">
      <c r="B10357" s="1"/>
      <c r="C10357" s="304"/>
      <c r="D10357" s="1"/>
    </row>
    <row r="10358" spans="2:4" x14ac:dyDescent="0.2">
      <c r="B10358" s="1"/>
      <c r="C10358" s="304"/>
      <c r="D10358" s="1"/>
    </row>
    <row r="10359" spans="2:4" x14ac:dyDescent="0.2">
      <c r="B10359" s="1"/>
      <c r="C10359" s="304"/>
      <c r="D10359" s="1"/>
    </row>
    <row r="10360" spans="2:4" x14ac:dyDescent="0.2">
      <c r="B10360" s="1"/>
      <c r="C10360" s="304"/>
      <c r="D10360" s="1"/>
    </row>
    <row r="10361" spans="2:4" x14ac:dyDescent="0.2">
      <c r="B10361" s="1"/>
      <c r="C10361" s="304"/>
      <c r="D10361" s="1"/>
    </row>
    <row r="10362" spans="2:4" x14ac:dyDescent="0.2">
      <c r="B10362" s="1"/>
      <c r="C10362" s="304"/>
      <c r="D10362" s="1"/>
    </row>
    <row r="10363" spans="2:4" x14ac:dyDescent="0.2">
      <c r="B10363" s="1"/>
      <c r="C10363" s="304"/>
      <c r="D10363" s="1"/>
    </row>
    <row r="10364" spans="2:4" x14ac:dyDescent="0.2">
      <c r="B10364" s="1"/>
      <c r="C10364" s="304"/>
      <c r="D10364" s="1"/>
    </row>
    <row r="10365" spans="2:4" x14ac:dyDescent="0.2">
      <c r="B10365" s="1"/>
      <c r="C10365" s="304"/>
      <c r="D10365" s="1"/>
    </row>
    <row r="10366" spans="2:4" x14ac:dyDescent="0.2">
      <c r="B10366" s="1"/>
      <c r="C10366" s="304"/>
      <c r="D10366" s="1"/>
    </row>
    <row r="10367" spans="2:4" x14ac:dyDescent="0.2">
      <c r="B10367" s="1"/>
      <c r="C10367" s="304"/>
      <c r="D10367" s="1"/>
    </row>
    <row r="10368" spans="2:4" x14ac:dyDescent="0.2">
      <c r="B10368" s="1"/>
      <c r="C10368" s="304"/>
      <c r="D10368" s="1"/>
    </row>
    <row r="10369" spans="2:4" x14ac:dyDescent="0.2">
      <c r="B10369" s="1"/>
      <c r="C10369" s="304"/>
      <c r="D10369" s="1"/>
    </row>
    <row r="10370" spans="2:4" x14ac:dyDescent="0.2">
      <c r="B10370" s="1"/>
      <c r="C10370" s="304"/>
      <c r="D10370" s="1"/>
    </row>
    <row r="10371" spans="2:4" x14ac:dyDescent="0.2">
      <c r="B10371" s="1"/>
      <c r="C10371" s="304"/>
      <c r="D10371" s="1"/>
    </row>
    <row r="10372" spans="2:4" x14ac:dyDescent="0.2">
      <c r="B10372" s="1"/>
      <c r="C10372" s="304"/>
      <c r="D10372" s="1"/>
    </row>
    <row r="10373" spans="2:4" x14ac:dyDescent="0.2">
      <c r="B10373" s="1"/>
      <c r="C10373" s="304"/>
      <c r="D10373" s="1"/>
    </row>
    <row r="10374" spans="2:4" x14ac:dyDescent="0.2">
      <c r="B10374" s="1"/>
      <c r="C10374" s="304"/>
      <c r="D10374" s="1"/>
    </row>
    <row r="10375" spans="2:4" x14ac:dyDescent="0.2">
      <c r="B10375" s="1"/>
      <c r="C10375" s="304"/>
      <c r="D10375" s="1"/>
    </row>
    <row r="10376" spans="2:4" x14ac:dyDescent="0.2">
      <c r="B10376" s="1"/>
      <c r="C10376" s="304"/>
      <c r="D10376" s="1"/>
    </row>
    <row r="10377" spans="2:4" x14ac:dyDescent="0.2">
      <c r="B10377" s="1"/>
      <c r="C10377" s="304"/>
      <c r="D10377" s="1"/>
    </row>
    <row r="10378" spans="2:4" x14ac:dyDescent="0.2">
      <c r="B10378" s="1"/>
      <c r="C10378" s="304"/>
      <c r="D10378" s="1"/>
    </row>
    <row r="10379" spans="2:4" x14ac:dyDescent="0.2">
      <c r="B10379" s="1"/>
      <c r="C10379" s="304"/>
      <c r="D10379" s="1"/>
    </row>
    <row r="10380" spans="2:4" x14ac:dyDescent="0.2">
      <c r="B10380" s="1"/>
      <c r="C10380" s="304"/>
      <c r="D10380" s="1"/>
    </row>
    <row r="10381" spans="2:4" x14ac:dyDescent="0.2">
      <c r="B10381" s="1"/>
      <c r="C10381" s="304"/>
      <c r="D10381" s="1"/>
    </row>
    <row r="10382" spans="2:4" x14ac:dyDescent="0.2">
      <c r="B10382" s="1"/>
      <c r="C10382" s="304"/>
      <c r="D10382" s="1"/>
    </row>
    <row r="10383" spans="2:4" x14ac:dyDescent="0.2">
      <c r="B10383" s="1"/>
      <c r="C10383" s="304"/>
      <c r="D10383" s="1"/>
    </row>
    <row r="10384" spans="2:4" x14ac:dyDescent="0.2">
      <c r="B10384" s="1"/>
      <c r="C10384" s="304"/>
      <c r="D10384" s="1"/>
    </row>
    <row r="10385" spans="2:4" x14ac:dyDescent="0.2">
      <c r="B10385" s="1"/>
      <c r="C10385" s="304"/>
      <c r="D10385" s="1"/>
    </row>
    <row r="10386" spans="2:4" x14ac:dyDescent="0.2">
      <c r="B10386" s="1"/>
      <c r="C10386" s="304"/>
      <c r="D10386" s="1"/>
    </row>
    <row r="10387" spans="2:4" x14ac:dyDescent="0.2">
      <c r="B10387" s="1"/>
      <c r="C10387" s="304"/>
      <c r="D10387" s="1"/>
    </row>
    <row r="10388" spans="2:4" x14ac:dyDescent="0.2">
      <c r="B10388" s="1"/>
      <c r="C10388" s="304"/>
      <c r="D10388" s="1"/>
    </row>
    <row r="10389" spans="2:4" x14ac:dyDescent="0.2">
      <c r="B10389" s="1"/>
      <c r="C10389" s="304"/>
      <c r="D10389" s="1"/>
    </row>
    <row r="10390" spans="2:4" x14ac:dyDescent="0.2">
      <c r="B10390" s="1"/>
      <c r="C10390" s="304"/>
      <c r="D10390" s="1"/>
    </row>
    <row r="10391" spans="2:4" x14ac:dyDescent="0.2">
      <c r="B10391" s="1"/>
      <c r="C10391" s="304"/>
      <c r="D10391" s="1"/>
    </row>
    <row r="10392" spans="2:4" x14ac:dyDescent="0.2">
      <c r="B10392" s="1"/>
      <c r="C10392" s="304"/>
      <c r="D10392" s="1"/>
    </row>
    <row r="10393" spans="2:4" x14ac:dyDescent="0.2">
      <c r="B10393" s="1"/>
      <c r="C10393" s="304"/>
      <c r="D10393" s="1"/>
    </row>
    <row r="10394" spans="2:4" x14ac:dyDescent="0.2">
      <c r="B10394" s="1"/>
      <c r="C10394" s="304"/>
      <c r="D10394" s="1"/>
    </row>
    <row r="10395" spans="2:4" x14ac:dyDescent="0.2">
      <c r="B10395" s="1"/>
      <c r="C10395" s="304"/>
      <c r="D10395" s="1"/>
    </row>
    <row r="10396" spans="2:4" x14ac:dyDescent="0.2">
      <c r="B10396" s="1"/>
      <c r="C10396" s="304"/>
      <c r="D10396" s="1"/>
    </row>
    <row r="10397" spans="2:4" x14ac:dyDescent="0.2">
      <c r="B10397" s="1"/>
      <c r="C10397" s="304"/>
      <c r="D10397" s="1"/>
    </row>
    <row r="10398" spans="2:4" x14ac:dyDescent="0.2">
      <c r="B10398" s="1"/>
      <c r="C10398" s="304"/>
      <c r="D10398" s="1"/>
    </row>
    <row r="10399" spans="2:4" x14ac:dyDescent="0.2">
      <c r="B10399" s="1"/>
      <c r="C10399" s="304"/>
      <c r="D10399" s="1"/>
    </row>
    <row r="10400" spans="2:4" x14ac:dyDescent="0.2">
      <c r="B10400" s="1"/>
      <c r="C10400" s="304"/>
      <c r="D10400" s="1"/>
    </row>
    <row r="10401" spans="2:4" x14ac:dyDescent="0.2">
      <c r="B10401" s="1"/>
      <c r="C10401" s="304"/>
      <c r="D10401" s="1"/>
    </row>
    <row r="10402" spans="2:4" x14ac:dyDescent="0.2">
      <c r="B10402" s="1"/>
      <c r="C10402" s="304"/>
      <c r="D10402" s="1"/>
    </row>
    <row r="10403" spans="2:4" x14ac:dyDescent="0.2">
      <c r="B10403" s="1"/>
      <c r="C10403" s="304"/>
      <c r="D10403" s="1"/>
    </row>
    <row r="10404" spans="2:4" x14ac:dyDescent="0.2">
      <c r="B10404" s="1"/>
      <c r="C10404" s="304"/>
      <c r="D10404" s="1"/>
    </row>
    <row r="10405" spans="2:4" x14ac:dyDescent="0.2">
      <c r="B10405" s="1"/>
      <c r="C10405" s="304"/>
      <c r="D10405" s="1"/>
    </row>
    <row r="10406" spans="2:4" x14ac:dyDescent="0.2">
      <c r="B10406" s="1"/>
      <c r="C10406" s="304"/>
      <c r="D10406" s="1"/>
    </row>
    <row r="10407" spans="2:4" x14ac:dyDescent="0.2">
      <c r="B10407" s="1"/>
      <c r="C10407" s="304"/>
      <c r="D10407" s="1"/>
    </row>
    <row r="10408" spans="2:4" x14ac:dyDescent="0.2">
      <c r="B10408" s="1"/>
      <c r="C10408" s="304"/>
      <c r="D10408" s="1"/>
    </row>
    <row r="10409" spans="2:4" x14ac:dyDescent="0.2">
      <c r="B10409" s="1"/>
      <c r="C10409" s="304"/>
      <c r="D10409" s="1"/>
    </row>
    <row r="10410" spans="2:4" x14ac:dyDescent="0.2">
      <c r="B10410" s="1"/>
      <c r="C10410" s="304"/>
      <c r="D10410" s="1"/>
    </row>
    <row r="10411" spans="2:4" x14ac:dyDescent="0.2">
      <c r="B10411" s="1"/>
      <c r="C10411" s="304"/>
      <c r="D10411" s="1"/>
    </row>
    <row r="10412" spans="2:4" x14ac:dyDescent="0.2">
      <c r="B10412" s="1"/>
      <c r="C10412" s="304"/>
      <c r="D10412" s="1"/>
    </row>
    <row r="10413" spans="2:4" x14ac:dyDescent="0.2">
      <c r="B10413" s="1"/>
      <c r="C10413" s="304"/>
      <c r="D10413" s="1"/>
    </row>
    <row r="10414" spans="2:4" x14ac:dyDescent="0.2">
      <c r="B10414" s="1"/>
      <c r="C10414" s="304"/>
      <c r="D10414" s="1"/>
    </row>
    <row r="10415" spans="2:4" x14ac:dyDescent="0.2">
      <c r="B10415" s="1"/>
      <c r="C10415" s="304"/>
      <c r="D10415" s="1"/>
    </row>
    <row r="10416" spans="2:4" x14ac:dyDescent="0.2">
      <c r="B10416" s="1"/>
      <c r="C10416" s="304"/>
      <c r="D10416" s="1"/>
    </row>
    <row r="10417" spans="2:4" x14ac:dyDescent="0.2">
      <c r="B10417" s="1"/>
      <c r="C10417" s="304"/>
      <c r="D10417" s="1"/>
    </row>
    <row r="10418" spans="2:4" x14ac:dyDescent="0.2">
      <c r="B10418" s="1"/>
      <c r="C10418" s="304"/>
      <c r="D10418" s="1"/>
    </row>
    <row r="10419" spans="2:4" x14ac:dyDescent="0.2">
      <c r="B10419" s="1"/>
      <c r="C10419" s="304"/>
      <c r="D10419" s="1"/>
    </row>
    <row r="10420" spans="2:4" x14ac:dyDescent="0.2">
      <c r="B10420" s="1"/>
      <c r="C10420" s="304"/>
      <c r="D10420" s="1"/>
    </row>
    <row r="10421" spans="2:4" x14ac:dyDescent="0.2">
      <c r="B10421" s="1"/>
      <c r="C10421" s="304"/>
      <c r="D10421" s="1"/>
    </row>
    <row r="10422" spans="2:4" x14ac:dyDescent="0.2">
      <c r="B10422" s="1"/>
      <c r="C10422" s="304"/>
      <c r="D10422" s="1"/>
    </row>
    <row r="10423" spans="2:4" x14ac:dyDescent="0.2">
      <c r="B10423" s="1"/>
      <c r="C10423" s="304"/>
      <c r="D10423" s="1"/>
    </row>
    <row r="10424" spans="2:4" x14ac:dyDescent="0.2">
      <c r="B10424" s="1"/>
      <c r="C10424" s="304"/>
      <c r="D10424" s="1"/>
    </row>
    <row r="10425" spans="2:4" x14ac:dyDescent="0.2">
      <c r="B10425" s="1"/>
      <c r="C10425" s="304"/>
      <c r="D10425" s="1"/>
    </row>
    <row r="10426" spans="2:4" x14ac:dyDescent="0.2">
      <c r="B10426" s="1"/>
      <c r="C10426" s="304"/>
      <c r="D10426" s="1"/>
    </row>
    <row r="10427" spans="2:4" x14ac:dyDescent="0.2">
      <c r="B10427" s="1"/>
      <c r="C10427" s="304"/>
      <c r="D10427" s="1"/>
    </row>
    <row r="10428" spans="2:4" x14ac:dyDescent="0.2">
      <c r="B10428" s="1"/>
      <c r="C10428" s="304"/>
      <c r="D10428" s="1"/>
    </row>
    <row r="10429" spans="2:4" x14ac:dyDescent="0.2">
      <c r="B10429" s="1"/>
      <c r="C10429" s="304"/>
      <c r="D10429" s="1"/>
    </row>
    <row r="10430" spans="2:4" x14ac:dyDescent="0.2">
      <c r="B10430" s="1"/>
      <c r="C10430" s="304"/>
      <c r="D10430" s="1"/>
    </row>
    <row r="10431" spans="2:4" x14ac:dyDescent="0.2">
      <c r="B10431" s="1"/>
      <c r="C10431" s="304"/>
      <c r="D10431" s="1"/>
    </row>
    <row r="10432" spans="2:4" x14ac:dyDescent="0.2">
      <c r="B10432" s="1"/>
      <c r="C10432" s="304"/>
      <c r="D10432" s="1"/>
    </row>
    <row r="10433" spans="2:4" x14ac:dyDescent="0.2">
      <c r="B10433" s="1"/>
      <c r="C10433" s="304"/>
      <c r="D10433" s="1"/>
    </row>
    <row r="10434" spans="2:4" x14ac:dyDescent="0.2">
      <c r="B10434" s="1"/>
      <c r="C10434" s="304"/>
      <c r="D10434" s="1"/>
    </row>
    <row r="10435" spans="2:4" x14ac:dyDescent="0.2">
      <c r="B10435" s="1"/>
      <c r="C10435" s="304"/>
      <c r="D10435" s="1"/>
    </row>
    <row r="10436" spans="2:4" x14ac:dyDescent="0.2">
      <c r="B10436" s="1"/>
      <c r="C10436" s="304"/>
      <c r="D10436" s="1"/>
    </row>
    <row r="10437" spans="2:4" x14ac:dyDescent="0.2">
      <c r="B10437" s="1"/>
      <c r="C10437" s="304"/>
      <c r="D10437" s="1"/>
    </row>
    <row r="10438" spans="2:4" x14ac:dyDescent="0.2">
      <c r="B10438" s="1"/>
      <c r="C10438" s="304"/>
      <c r="D10438" s="1"/>
    </row>
    <row r="10439" spans="2:4" x14ac:dyDescent="0.2">
      <c r="B10439" s="1"/>
      <c r="C10439" s="304"/>
      <c r="D10439" s="1"/>
    </row>
    <row r="10440" spans="2:4" x14ac:dyDescent="0.2">
      <c r="B10440" s="1"/>
      <c r="C10440" s="304"/>
      <c r="D10440" s="1"/>
    </row>
    <row r="10441" spans="2:4" x14ac:dyDescent="0.2">
      <c r="B10441" s="1"/>
      <c r="C10441" s="304"/>
      <c r="D10441" s="1"/>
    </row>
    <row r="10442" spans="2:4" x14ac:dyDescent="0.2">
      <c r="B10442" s="1"/>
      <c r="C10442" s="304"/>
      <c r="D10442" s="1"/>
    </row>
    <row r="10443" spans="2:4" x14ac:dyDescent="0.2">
      <c r="B10443" s="1"/>
      <c r="C10443" s="304"/>
      <c r="D10443" s="1"/>
    </row>
    <row r="10444" spans="2:4" x14ac:dyDescent="0.2">
      <c r="B10444" s="1"/>
      <c r="C10444" s="304"/>
      <c r="D10444" s="1"/>
    </row>
    <row r="10445" spans="2:4" x14ac:dyDescent="0.2">
      <c r="B10445" s="1"/>
      <c r="C10445" s="304"/>
      <c r="D10445" s="1"/>
    </row>
    <row r="10446" spans="2:4" x14ac:dyDescent="0.2">
      <c r="B10446" s="1"/>
      <c r="C10446" s="304"/>
      <c r="D10446" s="1"/>
    </row>
    <row r="10447" spans="2:4" x14ac:dyDescent="0.2">
      <c r="B10447" s="1"/>
      <c r="C10447" s="304"/>
      <c r="D10447" s="1"/>
    </row>
    <row r="10448" spans="2:4" x14ac:dyDescent="0.2">
      <c r="B10448" s="1"/>
      <c r="C10448" s="304"/>
      <c r="D10448" s="1"/>
    </row>
    <row r="10449" spans="2:4" x14ac:dyDescent="0.2">
      <c r="B10449" s="1"/>
      <c r="C10449" s="304"/>
      <c r="D10449" s="1"/>
    </row>
    <row r="10450" spans="2:4" x14ac:dyDescent="0.2">
      <c r="B10450" s="1"/>
      <c r="C10450" s="304"/>
      <c r="D10450" s="1"/>
    </row>
    <row r="10451" spans="2:4" x14ac:dyDescent="0.2">
      <c r="B10451" s="1"/>
      <c r="C10451" s="304"/>
      <c r="D10451" s="1"/>
    </row>
    <row r="10452" spans="2:4" x14ac:dyDescent="0.2">
      <c r="B10452" s="1"/>
      <c r="C10452" s="304"/>
      <c r="D10452" s="1"/>
    </row>
    <row r="10453" spans="2:4" x14ac:dyDescent="0.2">
      <c r="B10453" s="1"/>
      <c r="C10453" s="304"/>
      <c r="D10453" s="1"/>
    </row>
    <row r="10454" spans="2:4" x14ac:dyDescent="0.2">
      <c r="B10454" s="1"/>
      <c r="C10454" s="304"/>
      <c r="D10454" s="1"/>
    </row>
    <row r="10455" spans="2:4" x14ac:dyDescent="0.2">
      <c r="B10455" s="1"/>
      <c r="C10455" s="304"/>
      <c r="D10455" s="1"/>
    </row>
    <row r="10456" spans="2:4" x14ac:dyDescent="0.2">
      <c r="B10456" s="1"/>
      <c r="C10456" s="304"/>
      <c r="D10456" s="1"/>
    </row>
    <row r="10457" spans="2:4" x14ac:dyDescent="0.2">
      <c r="B10457" s="1"/>
      <c r="C10457" s="304"/>
      <c r="D10457" s="1"/>
    </row>
    <row r="10458" spans="2:4" x14ac:dyDescent="0.2">
      <c r="B10458" s="1"/>
      <c r="C10458" s="304"/>
      <c r="D10458" s="1"/>
    </row>
    <row r="10459" spans="2:4" x14ac:dyDescent="0.2">
      <c r="B10459" s="1"/>
      <c r="C10459" s="304"/>
      <c r="D10459" s="1"/>
    </row>
    <row r="10460" spans="2:4" x14ac:dyDescent="0.2">
      <c r="B10460" s="1"/>
      <c r="C10460" s="304"/>
      <c r="D10460" s="1"/>
    </row>
    <row r="10461" spans="2:4" x14ac:dyDescent="0.2">
      <c r="B10461" s="1"/>
      <c r="C10461" s="304"/>
      <c r="D10461" s="1"/>
    </row>
    <row r="10462" spans="2:4" x14ac:dyDescent="0.2">
      <c r="B10462" s="1"/>
      <c r="C10462" s="304"/>
      <c r="D10462" s="1"/>
    </row>
    <row r="10463" spans="2:4" x14ac:dyDescent="0.2">
      <c r="B10463" s="1"/>
      <c r="C10463" s="304"/>
      <c r="D10463" s="1"/>
    </row>
    <row r="10464" spans="2:4" x14ac:dyDescent="0.2">
      <c r="B10464" s="1"/>
      <c r="C10464" s="304"/>
      <c r="D10464" s="1"/>
    </row>
    <row r="10465" spans="2:4" x14ac:dyDescent="0.2">
      <c r="B10465" s="1"/>
      <c r="C10465" s="304"/>
      <c r="D10465" s="1"/>
    </row>
    <row r="10466" spans="2:4" x14ac:dyDescent="0.2">
      <c r="B10466" s="1"/>
      <c r="C10466" s="304"/>
      <c r="D10466" s="1"/>
    </row>
    <row r="10467" spans="2:4" x14ac:dyDescent="0.2">
      <c r="B10467" s="1"/>
      <c r="C10467" s="304"/>
      <c r="D10467" s="1"/>
    </row>
    <row r="10468" spans="2:4" x14ac:dyDescent="0.2">
      <c r="B10468" s="1"/>
      <c r="C10468" s="304"/>
      <c r="D10468" s="1"/>
    </row>
    <row r="10469" spans="2:4" x14ac:dyDescent="0.2">
      <c r="B10469" s="1"/>
      <c r="C10469" s="304"/>
      <c r="D10469" s="1"/>
    </row>
    <row r="10470" spans="2:4" x14ac:dyDescent="0.2">
      <c r="B10470" s="1"/>
      <c r="C10470" s="304"/>
      <c r="D10470" s="1"/>
    </row>
    <row r="10471" spans="2:4" x14ac:dyDescent="0.2">
      <c r="B10471" s="1"/>
      <c r="C10471" s="304"/>
      <c r="D10471" s="1"/>
    </row>
    <row r="10472" spans="2:4" x14ac:dyDescent="0.2">
      <c r="B10472" s="1"/>
      <c r="C10472" s="304"/>
      <c r="D10472" s="1"/>
    </row>
    <row r="10473" spans="2:4" x14ac:dyDescent="0.2">
      <c r="B10473" s="1"/>
      <c r="C10473" s="304"/>
      <c r="D10473" s="1"/>
    </row>
    <row r="10474" spans="2:4" x14ac:dyDescent="0.2">
      <c r="B10474" s="1"/>
      <c r="C10474" s="304"/>
      <c r="D10474" s="1"/>
    </row>
    <row r="10475" spans="2:4" x14ac:dyDescent="0.2">
      <c r="B10475" s="1"/>
      <c r="C10475" s="304"/>
      <c r="D10475" s="1"/>
    </row>
    <row r="10476" spans="2:4" x14ac:dyDescent="0.2">
      <c r="B10476" s="1"/>
      <c r="C10476" s="304"/>
      <c r="D10476" s="1"/>
    </row>
    <row r="10477" spans="2:4" x14ac:dyDescent="0.2">
      <c r="B10477" s="1"/>
      <c r="C10477" s="304"/>
      <c r="D10477" s="1"/>
    </row>
    <row r="10478" spans="2:4" x14ac:dyDescent="0.2">
      <c r="B10478" s="1"/>
      <c r="C10478" s="304"/>
      <c r="D10478" s="1"/>
    </row>
    <row r="10479" spans="2:4" x14ac:dyDescent="0.2">
      <c r="B10479" s="1"/>
      <c r="C10479" s="304"/>
      <c r="D10479" s="1"/>
    </row>
    <row r="10480" spans="2:4" x14ac:dyDescent="0.2">
      <c r="B10480" s="1"/>
      <c r="C10480" s="304"/>
      <c r="D10480" s="1"/>
    </row>
    <row r="10481" spans="2:4" x14ac:dyDescent="0.2">
      <c r="B10481" s="1"/>
      <c r="C10481" s="304"/>
      <c r="D10481" s="1"/>
    </row>
    <row r="10482" spans="2:4" x14ac:dyDescent="0.2">
      <c r="B10482" s="1"/>
      <c r="C10482" s="304"/>
      <c r="D10482" s="1"/>
    </row>
    <row r="10483" spans="2:4" x14ac:dyDescent="0.2">
      <c r="B10483" s="1"/>
      <c r="C10483" s="304"/>
      <c r="D10483" s="1"/>
    </row>
    <row r="10484" spans="2:4" x14ac:dyDescent="0.2">
      <c r="B10484" s="1"/>
      <c r="C10484" s="304"/>
      <c r="D10484" s="1"/>
    </row>
    <row r="10485" spans="2:4" x14ac:dyDescent="0.2">
      <c r="B10485" s="1"/>
      <c r="C10485" s="304"/>
      <c r="D10485" s="1"/>
    </row>
    <row r="10486" spans="2:4" x14ac:dyDescent="0.2">
      <c r="B10486" s="1"/>
      <c r="C10486" s="304"/>
      <c r="D10486" s="1"/>
    </row>
    <row r="10487" spans="2:4" x14ac:dyDescent="0.2">
      <c r="B10487" s="1"/>
      <c r="C10487" s="304"/>
      <c r="D10487" s="1"/>
    </row>
    <row r="10488" spans="2:4" x14ac:dyDescent="0.2">
      <c r="B10488" s="1"/>
      <c r="C10488" s="304"/>
      <c r="D10488" s="1"/>
    </row>
    <row r="10489" spans="2:4" x14ac:dyDescent="0.2">
      <c r="B10489" s="1"/>
      <c r="C10489" s="304"/>
      <c r="D10489" s="1"/>
    </row>
    <row r="10490" spans="2:4" x14ac:dyDescent="0.2">
      <c r="B10490" s="1"/>
      <c r="C10490" s="304"/>
      <c r="D10490" s="1"/>
    </row>
    <row r="10491" spans="2:4" x14ac:dyDescent="0.2">
      <c r="B10491" s="1"/>
      <c r="C10491" s="304"/>
      <c r="D10491" s="1"/>
    </row>
    <row r="10492" spans="2:4" x14ac:dyDescent="0.2">
      <c r="B10492" s="1"/>
      <c r="C10492" s="304"/>
      <c r="D10492" s="1"/>
    </row>
    <row r="10493" spans="2:4" x14ac:dyDescent="0.2">
      <c r="B10493" s="1"/>
      <c r="C10493" s="304"/>
      <c r="D10493" s="1"/>
    </row>
    <row r="10494" spans="2:4" x14ac:dyDescent="0.2">
      <c r="B10494" s="1"/>
      <c r="C10494" s="304"/>
      <c r="D10494" s="1"/>
    </row>
    <row r="10495" spans="2:4" x14ac:dyDescent="0.2">
      <c r="B10495" s="1"/>
      <c r="C10495" s="304"/>
      <c r="D10495" s="1"/>
    </row>
    <row r="10496" spans="2:4" x14ac:dyDescent="0.2">
      <c r="B10496" s="1"/>
      <c r="C10496" s="304"/>
      <c r="D10496" s="1"/>
    </row>
    <row r="10497" spans="2:4" x14ac:dyDescent="0.2">
      <c r="B10497" s="1"/>
      <c r="C10497" s="304"/>
      <c r="D10497" s="1"/>
    </row>
    <row r="10498" spans="2:4" x14ac:dyDescent="0.2">
      <c r="B10498" s="1"/>
      <c r="C10498" s="304"/>
      <c r="D10498" s="1"/>
    </row>
    <row r="10499" spans="2:4" x14ac:dyDescent="0.2">
      <c r="B10499" s="1"/>
      <c r="C10499" s="304"/>
      <c r="D10499" s="1"/>
    </row>
    <row r="10500" spans="2:4" x14ac:dyDescent="0.2">
      <c r="B10500" s="1"/>
      <c r="C10500" s="304"/>
      <c r="D10500" s="1"/>
    </row>
    <row r="10501" spans="2:4" x14ac:dyDescent="0.2">
      <c r="B10501" s="1"/>
      <c r="C10501" s="304"/>
      <c r="D10501" s="1"/>
    </row>
    <row r="10502" spans="2:4" x14ac:dyDescent="0.2">
      <c r="B10502" s="1"/>
      <c r="C10502" s="304"/>
      <c r="D10502" s="1"/>
    </row>
    <row r="10503" spans="2:4" x14ac:dyDescent="0.2">
      <c r="B10503" s="1"/>
      <c r="C10503" s="304"/>
      <c r="D10503" s="1"/>
    </row>
    <row r="10504" spans="2:4" x14ac:dyDescent="0.2">
      <c r="B10504" s="1"/>
      <c r="C10504" s="304"/>
      <c r="D10504" s="1"/>
    </row>
    <row r="10505" spans="2:4" x14ac:dyDescent="0.2">
      <c r="B10505" s="1"/>
      <c r="C10505" s="304"/>
      <c r="D10505" s="1"/>
    </row>
    <row r="10506" spans="2:4" x14ac:dyDescent="0.2">
      <c r="B10506" s="1"/>
      <c r="C10506" s="304"/>
      <c r="D10506" s="1"/>
    </row>
    <row r="10507" spans="2:4" x14ac:dyDescent="0.2">
      <c r="B10507" s="1"/>
      <c r="C10507" s="304"/>
      <c r="D10507" s="1"/>
    </row>
    <row r="10508" spans="2:4" x14ac:dyDescent="0.2">
      <c r="B10508" s="1"/>
      <c r="C10508" s="304"/>
      <c r="D10508" s="1"/>
    </row>
    <row r="10509" spans="2:4" x14ac:dyDescent="0.2">
      <c r="B10509" s="1"/>
      <c r="C10509" s="304"/>
      <c r="D10509" s="1"/>
    </row>
    <row r="10510" spans="2:4" x14ac:dyDescent="0.2">
      <c r="B10510" s="1"/>
      <c r="C10510" s="304"/>
      <c r="D10510" s="1"/>
    </row>
    <row r="10511" spans="2:4" x14ac:dyDescent="0.2">
      <c r="B10511" s="1"/>
      <c r="C10511" s="304"/>
      <c r="D10511" s="1"/>
    </row>
    <row r="10512" spans="2:4" x14ac:dyDescent="0.2">
      <c r="B10512" s="1"/>
      <c r="C10512" s="304"/>
      <c r="D10512" s="1"/>
    </row>
    <row r="10513" spans="2:4" x14ac:dyDescent="0.2">
      <c r="B10513" s="1"/>
      <c r="C10513" s="304"/>
      <c r="D10513" s="1"/>
    </row>
    <row r="10514" spans="2:4" x14ac:dyDescent="0.2">
      <c r="B10514" s="1"/>
      <c r="C10514" s="304"/>
      <c r="D10514" s="1"/>
    </row>
    <row r="10515" spans="2:4" x14ac:dyDescent="0.2">
      <c r="B10515" s="1"/>
      <c r="C10515" s="304"/>
      <c r="D10515" s="1"/>
    </row>
    <row r="10516" spans="2:4" x14ac:dyDescent="0.2">
      <c r="B10516" s="1"/>
      <c r="C10516" s="304"/>
      <c r="D10516" s="1"/>
    </row>
    <row r="10517" spans="2:4" x14ac:dyDescent="0.2">
      <c r="B10517" s="1"/>
      <c r="C10517" s="304"/>
      <c r="D10517" s="1"/>
    </row>
    <row r="10518" spans="2:4" x14ac:dyDescent="0.2">
      <c r="B10518" s="1"/>
      <c r="C10518" s="304"/>
      <c r="D10518" s="1"/>
    </row>
    <row r="10519" spans="2:4" x14ac:dyDescent="0.2">
      <c r="B10519" s="1"/>
      <c r="C10519" s="304"/>
      <c r="D10519" s="1"/>
    </row>
    <row r="10520" spans="2:4" x14ac:dyDescent="0.2">
      <c r="B10520" s="1"/>
      <c r="C10520" s="304"/>
      <c r="D10520" s="1"/>
    </row>
    <row r="10521" spans="2:4" x14ac:dyDescent="0.2">
      <c r="B10521" s="1"/>
      <c r="C10521" s="304"/>
      <c r="D10521" s="1"/>
    </row>
    <row r="10522" spans="2:4" x14ac:dyDescent="0.2">
      <c r="B10522" s="1"/>
      <c r="C10522" s="304"/>
      <c r="D10522" s="1"/>
    </row>
    <row r="10523" spans="2:4" x14ac:dyDescent="0.2">
      <c r="B10523" s="1"/>
      <c r="C10523" s="304"/>
      <c r="D10523" s="1"/>
    </row>
    <row r="10524" spans="2:4" x14ac:dyDescent="0.2">
      <c r="B10524" s="1"/>
      <c r="C10524" s="304"/>
      <c r="D10524" s="1"/>
    </row>
    <row r="10525" spans="2:4" x14ac:dyDescent="0.2">
      <c r="B10525" s="1"/>
      <c r="C10525" s="304"/>
      <c r="D10525" s="1"/>
    </row>
    <row r="10526" spans="2:4" x14ac:dyDescent="0.2">
      <c r="B10526" s="1"/>
      <c r="C10526" s="304"/>
      <c r="D10526" s="1"/>
    </row>
    <row r="10527" spans="2:4" x14ac:dyDescent="0.2">
      <c r="B10527" s="1"/>
      <c r="C10527" s="304"/>
      <c r="D10527" s="1"/>
    </row>
    <row r="10528" spans="2:4" x14ac:dyDescent="0.2">
      <c r="B10528" s="1"/>
      <c r="C10528" s="304"/>
      <c r="D10528" s="1"/>
    </row>
    <row r="10529" spans="2:4" x14ac:dyDescent="0.2">
      <c r="B10529" s="1"/>
      <c r="C10529" s="304"/>
      <c r="D10529" s="1"/>
    </row>
    <row r="10530" spans="2:4" x14ac:dyDescent="0.2">
      <c r="B10530" s="1"/>
      <c r="C10530" s="304"/>
      <c r="D10530" s="1"/>
    </row>
    <row r="10531" spans="2:4" x14ac:dyDescent="0.2">
      <c r="B10531" s="1"/>
      <c r="C10531" s="304"/>
      <c r="D10531" s="1"/>
    </row>
    <row r="10532" spans="2:4" x14ac:dyDescent="0.2">
      <c r="B10532" s="1"/>
      <c r="C10532" s="304"/>
      <c r="D10532" s="1"/>
    </row>
    <row r="10533" spans="2:4" x14ac:dyDescent="0.2">
      <c r="B10533" s="1"/>
      <c r="C10533" s="304"/>
      <c r="D10533" s="1"/>
    </row>
    <row r="10534" spans="2:4" x14ac:dyDescent="0.2">
      <c r="B10534" s="1"/>
      <c r="C10534" s="304"/>
      <c r="D10534" s="1"/>
    </row>
    <row r="10535" spans="2:4" x14ac:dyDescent="0.2">
      <c r="B10535" s="1"/>
      <c r="C10535" s="304"/>
      <c r="D10535" s="1"/>
    </row>
    <row r="10536" spans="2:4" x14ac:dyDescent="0.2">
      <c r="B10536" s="1"/>
      <c r="C10536" s="304"/>
      <c r="D10536" s="1"/>
    </row>
    <row r="10537" spans="2:4" x14ac:dyDescent="0.2">
      <c r="B10537" s="1"/>
      <c r="C10537" s="304"/>
      <c r="D10537" s="1"/>
    </row>
    <row r="10538" spans="2:4" x14ac:dyDescent="0.2">
      <c r="B10538" s="1"/>
      <c r="C10538" s="304"/>
      <c r="D10538" s="1"/>
    </row>
    <row r="10539" spans="2:4" x14ac:dyDescent="0.2">
      <c r="B10539" s="1"/>
      <c r="C10539" s="304"/>
      <c r="D10539" s="1"/>
    </row>
    <row r="10540" spans="2:4" x14ac:dyDescent="0.2">
      <c r="B10540" s="1"/>
      <c r="C10540" s="304"/>
      <c r="D10540" s="1"/>
    </row>
    <row r="10541" spans="2:4" x14ac:dyDescent="0.2">
      <c r="B10541" s="1"/>
      <c r="C10541" s="304"/>
      <c r="D10541" s="1"/>
    </row>
    <row r="10542" spans="2:4" x14ac:dyDescent="0.2">
      <c r="B10542" s="1"/>
      <c r="C10542" s="304"/>
      <c r="D10542" s="1"/>
    </row>
    <row r="10543" spans="2:4" x14ac:dyDescent="0.2">
      <c r="B10543" s="1"/>
      <c r="C10543" s="304"/>
      <c r="D10543" s="1"/>
    </row>
    <row r="10544" spans="2:4" x14ac:dyDescent="0.2">
      <c r="B10544" s="1"/>
      <c r="C10544" s="304"/>
      <c r="D10544" s="1"/>
    </row>
    <row r="10545" spans="2:4" x14ac:dyDescent="0.2">
      <c r="B10545" s="1"/>
      <c r="C10545" s="304"/>
      <c r="D10545" s="1"/>
    </row>
    <row r="10546" spans="2:4" x14ac:dyDescent="0.2">
      <c r="B10546" s="1"/>
      <c r="C10546" s="304"/>
      <c r="D10546" s="1"/>
    </row>
    <row r="10547" spans="2:4" x14ac:dyDescent="0.2">
      <c r="B10547" s="1"/>
      <c r="C10547" s="304"/>
      <c r="D10547" s="1"/>
    </row>
    <row r="10548" spans="2:4" x14ac:dyDescent="0.2">
      <c r="B10548" s="1"/>
      <c r="C10548" s="304"/>
      <c r="D10548" s="1"/>
    </row>
    <row r="10549" spans="2:4" x14ac:dyDescent="0.2">
      <c r="B10549" s="1"/>
      <c r="C10549" s="304"/>
      <c r="D10549" s="1"/>
    </row>
    <row r="10550" spans="2:4" x14ac:dyDescent="0.2">
      <c r="B10550" s="1"/>
      <c r="C10550" s="304"/>
      <c r="D10550" s="1"/>
    </row>
    <row r="10551" spans="2:4" x14ac:dyDescent="0.2">
      <c r="B10551" s="1"/>
      <c r="C10551" s="304"/>
      <c r="D10551" s="1"/>
    </row>
    <row r="10552" spans="2:4" x14ac:dyDescent="0.2">
      <c r="B10552" s="1"/>
      <c r="C10552" s="304"/>
      <c r="D10552" s="1"/>
    </row>
    <row r="10553" spans="2:4" x14ac:dyDescent="0.2">
      <c r="B10553" s="1"/>
      <c r="C10553" s="304"/>
      <c r="D10553" s="1"/>
    </row>
    <row r="10554" spans="2:4" x14ac:dyDescent="0.2">
      <c r="B10554" s="1"/>
      <c r="C10554" s="304"/>
      <c r="D10554" s="1"/>
    </row>
    <row r="10555" spans="2:4" x14ac:dyDescent="0.2">
      <c r="B10555" s="1"/>
      <c r="C10555" s="304"/>
      <c r="D10555" s="1"/>
    </row>
    <row r="10556" spans="2:4" x14ac:dyDescent="0.2">
      <c r="B10556" s="1"/>
      <c r="C10556" s="304"/>
      <c r="D10556" s="1"/>
    </row>
    <row r="10557" spans="2:4" x14ac:dyDescent="0.2">
      <c r="B10557" s="1"/>
      <c r="C10557" s="304"/>
      <c r="D10557" s="1"/>
    </row>
    <row r="10558" spans="2:4" x14ac:dyDescent="0.2">
      <c r="B10558" s="1"/>
      <c r="C10558" s="304"/>
      <c r="D10558" s="1"/>
    </row>
    <row r="10559" spans="2:4" x14ac:dyDescent="0.2">
      <c r="B10559" s="1"/>
      <c r="C10559" s="304"/>
      <c r="D10559" s="1"/>
    </row>
    <row r="10560" spans="2:4" x14ac:dyDescent="0.2">
      <c r="B10560" s="1"/>
      <c r="C10560" s="304"/>
      <c r="D10560" s="1"/>
    </row>
    <row r="10561" spans="2:4" x14ac:dyDescent="0.2">
      <c r="B10561" s="1"/>
      <c r="C10561" s="304"/>
      <c r="D10561" s="1"/>
    </row>
    <row r="10562" spans="2:4" x14ac:dyDescent="0.2">
      <c r="B10562" s="1"/>
      <c r="C10562" s="304"/>
      <c r="D10562" s="1"/>
    </row>
    <row r="10563" spans="2:4" x14ac:dyDescent="0.2">
      <c r="B10563" s="1"/>
      <c r="C10563" s="304"/>
      <c r="D10563" s="1"/>
    </row>
    <row r="10564" spans="2:4" x14ac:dyDescent="0.2">
      <c r="B10564" s="1"/>
      <c r="C10564" s="304"/>
      <c r="D10564" s="1"/>
    </row>
    <row r="10565" spans="2:4" x14ac:dyDescent="0.2">
      <c r="B10565" s="1"/>
      <c r="C10565" s="304"/>
      <c r="D10565" s="1"/>
    </row>
    <row r="10566" spans="2:4" x14ac:dyDescent="0.2">
      <c r="B10566" s="1"/>
      <c r="C10566" s="304"/>
      <c r="D10566" s="1"/>
    </row>
    <row r="10567" spans="2:4" x14ac:dyDescent="0.2">
      <c r="B10567" s="1"/>
      <c r="C10567" s="304"/>
      <c r="D10567" s="1"/>
    </row>
    <row r="10568" spans="2:4" x14ac:dyDescent="0.2">
      <c r="B10568" s="1"/>
      <c r="C10568" s="304"/>
      <c r="D10568" s="1"/>
    </row>
    <row r="10569" spans="2:4" x14ac:dyDescent="0.2">
      <c r="B10569" s="1"/>
      <c r="C10569" s="304"/>
      <c r="D10569" s="1"/>
    </row>
    <row r="10570" spans="2:4" x14ac:dyDescent="0.2">
      <c r="B10570" s="1"/>
      <c r="C10570" s="304"/>
      <c r="D10570" s="1"/>
    </row>
    <row r="10571" spans="2:4" x14ac:dyDescent="0.2">
      <c r="B10571" s="1"/>
      <c r="C10571" s="304"/>
      <c r="D10571" s="1"/>
    </row>
    <row r="10572" spans="2:4" x14ac:dyDescent="0.2">
      <c r="B10572" s="1"/>
      <c r="C10572" s="304"/>
      <c r="D10572" s="1"/>
    </row>
    <row r="10573" spans="2:4" x14ac:dyDescent="0.2">
      <c r="B10573" s="1"/>
      <c r="C10573" s="304"/>
      <c r="D10573" s="1"/>
    </row>
    <row r="10574" spans="2:4" x14ac:dyDescent="0.2">
      <c r="B10574" s="1"/>
      <c r="C10574" s="304"/>
      <c r="D10574" s="1"/>
    </row>
    <row r="10575" spans="2:4" x14ac:dyDescent="0.2">
      <c r="B10575" s="1"/>
      <c r="C10575" s="304"/>
      <c r="D10575" s="1"/>
    </row>
    <row r="10576" spans="2:4" x14ac:dyDescent="0.2">
      <c r="B10576" s="1"/>
      <c r="C10576" s="304"/>
      <c r="D10576" s="1"/>
    </row>
    <row r="10577" spans="1:7" x14ac:dyDescent="0.2">
      <c r="B10577" s="1"/>
      <c r="C10577" s="304"/>
      <c r="D10577" s="1"/>
    </row>
    <row r="10578" spans="1:7" x14ac:dyDescent="0.2">
      <c r="B10578" s="1"/>
      <c r="C10578" s="304"/>
      <c r="D10578" s="1"/>
    </row>
    <row r="10579" spans="1:7" x14ac:dyDescent="0.2">
      <c r="B10579" s="1"/>
      <c r="C10579" s="304"/>
      <c r="D10579" s="1"/>
    </row>
    <row r="10580" spans="1:7" x14ac:dyDescent="0.2">
      <c r="B10580" s="1"/>
      <c r="C10580" s="304"/>
      <c r="D10580" s="1"/>
    </row>
    <row r="10581" spans="1:7" x14ac:dyDescent="0.2">
      <c r="B10581" s="1"/>
      <c r="C10581" s="304"/>
      <c r="D10581" s="1"/>
    </row>
    <row r="10582" spans="1:7" x14ac:dyDescent="0.2">
      <c r="B10582" s="1"/>
      <c r="C10582" s="304"/>
      <c r="D10582" s="1"/>
    </row>
    <row r="10583" spans="1:7" x14ac:dyDescent="0.2">
      <c r="B10583" s="1"/>
      <c r="C10583" s="304"/>
      <c r="D10583" s="1"/>
    </row>
    <row r="10584" spans="1:7" x14ac:dyDescent="0.2">
      <c r="B10584" s="1"/>
      <c r="C10584" s="304"/>
      <c r="D10584" s="1"/>
    </row>
    <row r="10585" spans="1:7" x14ac:dyDescent="0.2">
      <c r="B10585" s="1"/>
      <c r="C10585" s="304"/>
      <c r="D10585" s="1"/>
    </row>
    <row r="10586" spans="1:7" x14ac:dyDescent="0.2">
      <c r="B10586" s="1"/>
      <c r="C10586" s="304"/>
      <c r="D10586" s="1"/>
    </row>
    <row r="10587" spans="1:7" x14ac:dyDescent="0.2">
      <c r="B10587" s="1"/>
      <c r="C10587" s="304"/>
      <c r="D10587" s="1"/>
    </row>
    <row r="10588" spans="1:7" x14ac:dyDescent="0.2">
      <c r="B10588" s="1"/>
      <c r="C10588" s="304"/>
      <c r="D10588" s="1"/>
    </row>
    <row r="10589" spans="1:7" x14ac:dyDescent="0.2">
      <c r="B10589" s="1"/>
      <c r="C10589" s="304"/>
      <c r="D10589" s="1"/>
    </row>
    <row r="10590" spans="1:7" s="308" customFormat="1" x14ac:dyDescent="0.2">
      <c r="A10590" s="303"/>
      <c r="B10590" s="1"/>
      <c r="C10590" s="304"/>
      <c r="D10590" s="1"/>
      <c r="E10590" s="305"/>
      <c r="F10590" s="307"/>
      <c r="G10590" s="307"/>
    </row>
    <row r="10591" spans="1:7" s="308" customFormat="1" x14ac:dyDescent="0.2">
      <c r="A10591" s="303"/>
      <c r="B10591" s="1"/>
      <c r="C10591" s="304"/>
      <c r="D10591" s="1"/>
      <c r="E10591" s="305"/>
      <c r="F10591" s="307"/>
      <c r="G10591" s="307"/>
    </row>
    <row r="10592" spans="1:7" s="308" customFormat="1" x14ac:dyDescent="0.2">
      <c r="A10592" s="303"/>
      <c r="B10592" s="1"/>
      <c r="C10592" s="304"/>
      <c r="D10592" s="1"/>
      <c r="E10592" s="305"/>
      <c r="F10592" s="307"/>
      <c r="G10592" s="307"/>
    </row>
    <row r="10593" spans="1:7" s="308" customFormat="1" x14ac:dyDescent="0.2">
      <c r="A10593" s="303"/>
      <c r="B10593" s="1"/>
      <c r="C10593" s="304"/>
      <c r="D10593" s="1"/>
      <c r="E10593" s="305"/>
      <c r="F10593" s="307"/>
      <c r="G10593" s="307"/>
    </row>
    <row r="10594" spans="1:7" s="308" customFormat="1" x14ac:dyDescent="0.2">
      <c r="A10594" s="303"/>
      <c r="B10594" s="1"/>
      <c r="C10594" s="304"/>
      <c r="D10594" s="1"/>
      <c r="E10594" s="305"/>
      <c r="F10594" s="307"/>
      <c r="G10594" s="307"/>
    </row>
    <row r="10595" spans="1:7" s="308" customFormat="1" x14ac:dyDescent="0.2">
      <c r="A10595" s="303"/>
      <c r="B10595" s="1"/>
      <c r="C10595" s="304"/>
      <c r="D10595" s="1"/>
      <c r="E10595" s="305"/>
      <c r="F10595" s="307"/>
      <c r="G10595" s="307"/>
    </row>
    <row r="10596" spans="1:7" s="308" customFormat="1" x14ac:dyDescent="0.2">
      <c r="A10596" s="303"/>
      <c r="B10596" s="1"/>
      <c r="C10596" s="304"/>
      <c r="D10596" s="1"/>
      <c r="E10596" s="305"/>
      <c r="F10596" s="307"/>
      <c r="G10596" s="307"/>
    </row>
    <row r="10597" spans="1:7" s="308" customFormat="1" x14ac:dyDescent="0.2">
      <c r="A10597" s="303"/>
      <c r="B10597" s="1"/>
      <c r="C10597" s="304"/>
      <c r="D10597" s="1"/>
      <c r="E10597" s="305"/>
      <c r="F10597" s="307"/>
      <c r="G10597" s="307"/>
    </row>
    <row r="10598" spans="1:7" s="308" customFormat="1" x14ac:dyDescent="0.2">
      <c r="A10598" s="303"/>
      <c r="B10598" s="1"/>
      <c r="C10598" s="304"/>
      <c r="D10598" s="1"/>
      <c r="E10598" s="305"/>
      <c r="F10598" s="307"/>
      <c r="G10598" s="307"/>
    </row>
    <row r="10599" spans="1:7" s="308" customFormat="1" x14ac:dyDescent="0.2">
      <c r="A10599" s="303"/>
      <c r="B10599" s="1"/>
      <c r="C10599" s="304"/>
      <c r="D10599" s="1"/>
      <c r="E10599" s="305"/>
      <c r="F10599" s="307"/>
      <c r="G10599" s="307"/>
    </row>
    <row r="10600" spans="1:7" s="308" customFormat="1" x14ac:dyDescent="0.2">
      <c r="A10600" s="303"/>
      <c r="B10600" s="1"/>
      <c r="C10600" s="304"/>
      <c r="D10600" s="1"/>
      <c r="E10600" s="305"/>
      <c r="F10600" s="307"/>
      <c r="G10600" s="307"/>
    </row>
    <row r="10601" spans="1:7" s="308" customFormat="1" x14ac:dyDescent="0.2">
      <c r="A10601" s="303"/>
      <c r="B10601" s="1"/>
      <c r="C10601" s="304"/>
      <c r="D10601" s="1"/>
      <c r="E10601" s="305"/>
      <c r="F10601" s="307"/>
      <c r="G10601" s="307"/>
    </row>
    <row r="10602" spans="1:7" s="308" customFormat="1" x14ac:dyDescent="0.2">
      <c r="A10602" s="303"/>
      <c r="B10602" s="1"/>
      <c r="C10602" s="304"/>
      <c r="D10602" s="1"/>
      <c r="E10602" s="305"/>
      <c r="F10602" s="307"/>
      <c r="G10602" s="307"/>
    </row>
    <row r="10603" spans="1:7" s="308" customFormat="1" x14ac:dyDescent="0.2">
      <c r="A10603" s="303"/>
      <c r="B10603" s="1"/>
      <c r="C10603" s="304"/>
      <c r="D10603" s="1"/>
      <c r="E10603" s="305"/>
      <c r="F10603" s="307"/>
      <c r="G10603" s="307"/>
    </row>
    <row r="10604" spans="1:7" s="308" customFormat="1" x14ac:dyDescent="0.2">
      <c r="A10604" s="303"/>
      <c r="B10604" s="1"/>
      <c r="C10604" s="304"/>
      <c r="D10604" s="1"/>
      <c r="E10604" s="305"/>
      <c r="F10604" s="307"/>
      <c r="G10604" s="307"/>
    </row>
    <row r="10605" spans="1:7" s="308" customFormat="1" x14ac:dyDescent="0.2">
      <c r="A10605" s="303"/>
      <c r="B10605" s="1"/>
      <c r="C10605" s="304"/>
      <c r="D10605" s="1"/>
      <c r="E10605" s="305"/>
      <c r="F10605" s="307"/>
      <c r="G10605" s="307"/>
    </row>
    <row r="10606" spans="1:7" s="308" customFormat="1" x14ac:dyDescent="0.2">
      <c r="A10606" s="303"/>
      <c r="B10606" s="1"/>
      <c r="C10606" s="304"/>
      <c r="D10606" s="1"/>
      <c r="E10606" s="305"/>
      <c r="F10606" s="307"/>
      <c r="G10606" s="307"/>
    </row>
    <row r="10607" spans="1:7" s="308" customFormat="1" x14ac:dyDescent="0.2">
      <c r="A10607" s="303"/>
      <c r="B10607" s="1"/>
      <c r="C10607" s="304"/>
      <c r="D10607" s="1"/>
      <c r="E10607" s="305"/>
      <c r="F10607" s="307"/>
      <c r="G10607" s="307"/>
    </row>
    <row r="10608" spans="1:7" s="308" customFormat="1" x14ac:dyDescent="0.2">
      <c r="A10608" s="303"/>
      <c r="B10608" s="1"/>
      <c r="C10608" s="304"/>
      <c r="D10608" s="1"/>
      <c r="E10608" s="305"/>
      <c r="F10608" s="307"/>
      <c r="G10608" s="307"/>
    </row>
    <row r="10609" spans="1:7" s="308" customFormat="1" x14ac:dyDescent="0.2">
      <c r="A10609" s="303"/>
      <c r="B10609" s="1"/>
      <c r="C10609" s="304"/>
      <c r="D10609" s="1"/>
      <c r="E10609" s="305"/>
      <c r="F10609" s="307"/>
      <c r="G10609" s="307"/>
    </row>
    <row r="10610" spans="1:7" s="308" customFormat="1" x14ac:dyDescent="0.2">
      <c r="A10610" s="303"/>
      <c r="B10610" s="1"/>
      <c r="C10610" s="304"/>
      <c r="D10610" s="1"/>
      <c r="E10610" s="305"/>
      <c r="F10610" s="307"/>
      <c r="G10610" s="307"/>
    </row>
    <row r="10611" spans="1:7" s="308" customFormat="1" x14ac:dyDescent="0.2">
      <c r="A10611" s="303"/>
      <c r="B10611" s="1"/>
      <c r="C10611" s="304"/>
      <c r="D10611" s="1"/>
      <c r="E10611" s="305"/>
      <c r="F10611" s="307"/>
      <c r="G10611" s="307"/>
    </row>
    <row r="10612" spans="1:7" s="308" customFormat="1" x14ac:dyDescent="0.2">
      <c r="A10612" s="303"/>
      <c r="B10612" s="1"/>
      <c r="C10612" s="304"/>
      <c r="D10612" s="1"/>
      <c r="E10612" s="305"/>
      <c r="F10612" s="307"/>
      <c r="G10612" s="307"/>
    </row>
    <row r="10613" spans="1:7" s="308" customFormat="1" x14ac:dyDescent="0.2">
      <c r="A10613" s="303"/>
      <c r="B10613" s="1"/>
      <c r="C10613" s="304"/>
      <c r="D10613" s="1"/>
      <c r="E10613" s="305"/>
      <c r="F10613" s="307"/>
      <c r="G10613" s="307"/>
    </row>
    <row r="10614" spans="1:7" s="308" customFormat="1" x14ac:dyDescent="0.2">
      <c r="A10614" s="303"/>
      <c r="B10614" s="1"/>
      <c r="C10614" s="304"/>
      <c r="D10614" s="1"/>
      <c r="E10614" s="305"/>
      <c r="F10614" s="307"/>
      <c r="G10614" s="307"/>
    </row>
    <row r="10615" spans="1:7" s="308" customFormat="1" x14ac:dyDescent="0.2">
      <c r="A10615" s="303"/>
      <c r="B10615" s="1"/>
      <c r="C10615" s="304"/>
      <c r="D10615" s="1"/>
      <c r="E10615" s="305"/>
      <c r="F10615" s="307"/>
      <c r="G10615" s="307"/>
    </row>
    <row r="10616" spans="1:7" s="308" customFormat="1" x14ac:dyDescent="0.2">
      <c r="A10616" s="303"/>
      <c r="B10616" s="1"/>
      <c r="C10616" s="304"/>
      <c r="D10616" s="1"/>
      <c r="E10616" s="305"/>
      <c r="F10616" s="307"/>
      <c r="G10616" s="307"/>
    </row>
    <row r="10617" spans="1:7" s="308" customFormat="1" x14ac:dyDescent="0.2">
      <c r="A10617" s="303"/>
      <c r="B10617" s="1"/>
      <c r="C10617" s="304"/>
      <c r="D10617" s="1"/>
      <c r="E10617" s="305"/>
      <c r="F10617" s="307"/>
      <c r="G10617" s="307"/>
    </row>
    <row r="10618" spans="1:7" s="308" customFormat="1" x14ac:dyDescent="0.2">
      <c r="A10618" s="303"/>
      <c r="B10618" s="1"/>
      <c r="C10618" s="304"/>
      <c r="D10618" s="1"/>
      <c r="E10618" s="305"/>
      <c r="F10618" s="307"/>
      <c r="G10618" s="307"/>
    </row>
    <row r="10619" spans="1:7" s="308" customFormat="1" x14ac:dyDescent="0.2">
      <c r="A10619" s="303"/>
      <c r="B10619" s="1"/>
      <c r="C10619" s="304"/>
      <c r="D10619" s="1"/>
      <c r="E10619" s="305"/>
      <c r="F10619" s="307"/>
      <c r="G10619" s="307"/>
    </row>
    <row r="10620" spans="1:7" s="308" customFormat="1" x14ac:dyDescent="0.2">
      <c r="A10620" s="303"/>
      <c r="B10620" s="1"/>
      <c r="C10620" s="304"/>
      <c r="D10620" s="1"/>
      <c r="E10620" s="305"/>
      <c r="F10620" s="307"/>
      <c r="G10620" s="307"/>
    </row>
    <row r="10621" spans="1:7" x14ac:dyDescent="0.2">
      <c r="B10621" s="1"/>
      <c r="C10621" s="304"/>
      <c r="D10621" s="1"/>
    </row>
    <row r="10622" spans="1:7" x14ac:dyDescent="0.2">
      <c r="B10622" s="1"/>
      <c r="C10622" s="304"/>
      <c r="D10622" s="1"/>
    </row>
    <row r="10623" spans="1:7" x14ac:dyDescent="0.2">
      <c r="B10623" s="1"/>
      <c r="C10623" s="304"/>
      <c r="D10623" s="1"/>
    </row>
    <row r="10624" spans="1:7" x14ac:dyDescent="0.2">
      <c r="B10624" s="1"/>
      <c r="C10624" s="304"/>
      <c r="D10624" s="1"/>
    </row>
    <row r="10625" spans="2:4" x14ac:dyDescent="0.2">
      <c r="B10625" s="1"/>
      <c r="C10625" s="304"/>
      <c r="D10625" s="1"/>
    </row>
    <row r="10626" spans="2:4" x14ac:dyDescent="0.2">
      <c r="B10626" s="1"/>
      <c r="C10626" s="304"/>
      <c r="D10626" s="1"/>
    </row>
    <row r="10627" spans="2:4" x14ac:dyDescent="0.2">
      <c r="B10627" s="1"/>
      <c r="C10627" s="304"/>
      <c r="D10627" s="1"/>
    </row>
    <row r="10628" spans="2:4" x14ac:dyDescent="0.2">
      <c r="B10628" s="1"/>
      <c r="C10628" s="304"/>
      <c r="D10628" s="1"/>
    </row>
    <row r="10629" spans="2:4" x14ac:dyDescent="0.2">
      <c r="B10629" s="1"/>
      <c r="C10629" s="304"/>
      <c r="D10629" s="1"/>
    </row>
    <row r="10630" spans="2:4" x14ac:dyDescent="0.2">
      <c r="B10630" s="1"/>
      <c r="C10630" s="304"/>
      <c r="D10630" s="1"/>
    </row>
    <row r="10631" spans="2:4" x14ac:dyDescent="0.2">
      <c r="B10631" s="1"/>
      <c r="C10631" s="304"/>
      <c r="D10631" s="1"/>
    </row>
    <row r="10632" spans="2:4" x14ac:dyDescent="0.2">
      <c r="B10632" s="1"/>
      <c r="C10632" s="304"/>
      <c r="D10632" s="1"/>
    </row>
    <row r="10633" spans="2:4" x14ac:dyDescent="0.2">
      <c r="B10633" s="1"/>
      <c r="C10633" s="304"/>
      <c r="D10633" s="1"/>
    </row>
    <row r="10634" spans="2:4" x14ac:dyDescent="0.2">
      <c r="B10634" s="1"/>
      <c r="C10634" s="304"/>
      <c r="D10634" s="1"/>
    </row>
    <row r="10635" spans="2:4" x14ac:dyDescent="0.2">
      <c r="B10635" s="1"/>
      <c r="C10635" s="304"/>
      <c r="D10635" s="1"/>
    </row>
    <row r="10636" spans="2:4" x14ac:dyDescent="0.2">
      <c r="B10636" s="1"/>
      <c r="C10636" s="304"/>
      <c r="D10636" s="1"/>
    </row>
    <row r="10637" spans="2:4" x14ac:dyDescent="0.2">
      <c r="B10637" s="1"/>
      <c r="C10637" s="304"/>
      <c r="D10637" s="1"/>
    </row>
    <row r="10638" spans="2:4" x14ac:dyDescent="0.2">
      <c r="B10638" s="1"/>
      <c r="C10638" s="304"/>
      <c r="D10638" s="1"/>
    </row>
    <row r="10639" spans="2:4" x14ac:dyDescent="0.2">
      <c r="B10639" s="1"/>
      <c r="C10639" s="304"/>
      <c r="D10639" s="1"/>
    </row>
    <row r="10640" spans="2:4" x14ac:dyDescent="0.2">
      <c r="B10640" s="1"/>
      <c r="C10640" s="304"/>
      <c r="D10640" s="1"/>
    </row>
    <row r="10641" spans="2:4" x14ac:dyDescent="0.2">
      <c r="B10641" s="1"/>
      <c r="C10641" s="304"/>
      <c r="D10641" s="1"/>
    </row>
    <row r="10642" spans="2:4" x14ac:dyDescent="0.2">
      <c r="B10642" s="1"/>
      <c r="C10642" s="304"/>
      <c r="D10642" s="1"/>
    </row>
    <row r="10643" spans="2:4" x14ac:dyDescent="0.2">
      <c r="B10643" s="1"/>
      <c r="C10643" s="304"/>
      <c r="D10643" s="1"/>
    </row>
    <row r="10644" spans="2:4" x14ac:dyDescent="0.2">
      <c r="B10644" s="1"/>
      <c r="C10644" s="304"/>
      <c r="D10644" s="1"/>
    </row>
    <row r="10645" spans="2:4" x14ac:dyDescent="0.2">
      <c r="B10645" s="1"/>
      <c r="C10645" s="304"/>
      <c r="D10645" s="1"/>
    </row>
    <row r="10646" spans="2:4" x14ac:dyDescent="0.2">
      <c r="B10646" s="1"/>
      <c r="C10646" s="304"/>
      <c r="D10646" s="1"/>
    </row>
    <row r="10647" spans="2:4" x14ac:dyDescent="0.2">
      <c r="B10647" s="1"/>
      <c r="C10647" s="304"/>
      <c r="D10647" s="1"/>
    </row>
    <row r="10648" spans="2:4" x14ac:dyDescent="0.2">
      <c r="B10648" s="1"/>
      <c r="C10648" s="304"/>
      <c r="D10648" s="1"/>
    </row>
    <row r="10649" spans="2:4" x14ac:dyDescent="0.2">
      <c r="B10649" s="1"/>
      <c r="C10649" s="304"/>
      <c r="D10649" s="1"/>
    </row>
    <row r="10650" spans="2:4" x14ac:dyDescent="0.2">
      <c r="B10650" s="1"/>
      <c r="C10650" s="304"/>
      <c r="D10650" s="1"/>
    </row>
    <row r="10651" spans="2:4" x14ac:dyDescent="0.2">
      <c r="B10651" s="1"/>
      <c r="C10651" s="304"/>
      <c r="D10651" s="1"/>
    </row>
    <row r="10652" spans="2:4" x14ac:dyDescent="0.2">
      <c r="B10652" s="1"/>
      <c r="C10652" s="304"/>
      <c r="D10652" s="1"/>
    </row>
    <row r="10653" spans="2:4" x14ac:dyDescent="0.2">
      <c r="B10653" s="1"/>
      <c r="C10653" s="304"/>
      <c r="D10653" s="1"/>
    </row>
    <row r="10654" spans="2:4" x14ac:dyDescent="0.2">
      <c r="B10654" s="1"/>
      <c r="C10654" s="304"/>
      <c r="D10654" s="1"/>
    </row>
    <row r="10655" spans="2:4" x14ac:dyDescent="0.2">
      <c r="B10655" s="1"/>
      <c r="C10655" s="304"/>
      <c r="D10655" s="1"/>
    </row>
    <row r="10656" spans="2:4" x14ac:dyDescent="0.2">
      <c r="B10656" s="1"/>
      <c r="C10656" s="304"/>
      <c r="D10656" s="1"/>
    </row>
    <row r="10657" spans="1:7" x14ac:dyDescent="0.2">
      <c r="B10657" s="1"/>
      <c r="C10657" s="304"/>
      <c r="D10657" s="1"/>
    </row>
    <row r="10658" spans="1:7" x14ac:dyDescent="0.2">
      <c r="B10658" s="1"/>
      <c r="C10658" s="304"/>
      <c r="D10658" s="1"/>
    </row>
    <row r="10659" spans="1:7" x14ac:dyDescent="0.2">
      <c r="B10659" s="1"/>
      <c r="C10659" s="304"/>
      <c r="D10659" s="1"/>
    </row>
    <row r="10660" spans="1:7" x14ac:dyDescent="0.2">
      <c r="B10660" s="1"/>
      <c r="C10660" s="304"/>
      <c r="D10660" s="1"/>
    </row>
    <row r="10661" spans="1:7" x14ac:dyDescent="0.2">
      <c r="B10661" s="1"/>
      <c r="C10661" s="304"/>
      <c r="D10661" s="1"/>
    </row>
    <row r="10662" spans="1:7" s="310" customFormat="1" x14ac:dyDescent="0.2">
      <c r="A10662" s="303"/>
      <c r="B10662" s="1"/>
      <c r="C10662" s="304"/>
      <c r="D10662" s="1"/>
      <c r="E10662" s="305"/>
      <c r="F10662" s="309"/>
      <c r="G10662" s="309"/>
    </row>
    <row r="10663" spans="1:7" s="310" customFormat="1" x14ac:dyDescent="0.2">
      <c r="A10663" s="303"/>
      <c r="B10663" s="1"/>
      <c r="C10663" s="304"/>
      <c r="D10663" s="1"/>
      <c r="E10663" s="305"/>
      <c r="F10663" s="309"/>
      <c r="G10663" s="309"/>
    </row>
    <row r="10664" spans="1:7" s="310" customFormat="1" x14ac:dyDescent="0.2">
      <c r="A10664" s="303"/>
      <c r="B10664" s="1"/>
      <c r="C10664" s="304"/>
      <c r="D10664" s="1"/>
      <c r="E10664" s="305"/>
      <c r="F10664" s="309"/>
      <c r="G10664" s="309"/>
    </row>
    <row r="10665" spans="1:7" s="310" customFormat="1" x14ac:dyDescent="0.2">
      <c r="A10665" s="303"/>
      <c r="B10665" s="1"/>
      <c r="C10665" s="304"/>
      <c r="D10665" s="1"/>
      <c r="E10665" s="305"/>
      <c r="F10665" s="309"/>
      <c r="G10665" s="309"/>
    </row>
    <row r="10666" spans="1:7" s="310" customFormat="1" x14ac:dyDescent="0.2">
      <c r="A10666" s="303"/>
      <c r="B10666" s="1"/>
      <c r="C10666" s="304"/>
      <c r="D10666" s="1"/>
      <c r="E10666" s="305"/>
      <c r="F10666" s="309"/>
      <c r="G10666" s="309"/>
    </row>
    <row r="10667" spans="1:7" s="310" customFormat="1" x14ac:dyDescent="0.2">
      <c r="A10667" s="303"/>
      <c r="B10667" s="1"/>
      <c r="C10667" s="304"/>
      <c r="D10667" s="1"/>
      <c r="E10667" s="305"/>
      <c r="F10667" s="309"/>
      <c r="G10667" s="309"/>
    </row>
    <row r="10668" spans="1:7" s="310" customFormat="1" x14ac:dyDescent="0.2">
      <c r="A10668" s="303"/>
      <c r="B10668" s="1"/>
      <c r="C10668" s="304"/>
      <c r="D10668" s="1"/>
      <c r="E10668" s="305"/>
      <c r="F10668" s="309"/>
      <c r="G10668" s="309"/>
    </row>
    <row r="10669" spans="1:7" s="310" customFormat="1" x14ac:dyDescent="0.2">
      <c r="A10669" s="303"/>
      <c r="B10669" s="1"/>
      <c r="C10669" s="304"/>
      <c r="D10669" s="1"/>
      <c r="E10669" s="305"/>
      <c r="F10669" s="309"/>
      <c r="G10669" s="309"/>
    </row>
    <row r="10670" spans="1:7" s="310" customFormat="1" x14ac:dyDescent="0.2">
      <c r="A10670" s="303"/>
      <c r="B10670" s="1"/>
      <c r="C10670" s="304"/>
      <c r="D10670" s="1"/>
      <c r="E10670" s="305"/>
      <c r="F10670" s="309"/>
      <c r="G10670" s="309"/>
    </row>
    <row r="10671" spans="1:7" s="310" customFormat="1" x14ac:dyDescent="0.2">
      <c r="A10671" s="303"/>
      <c r="B10671" s="1"/>
      <c r="C10671" s="304"/>
      <c r="D10671" s="1"/>
      <c r="E10671" s="305"/>
      <c r="F10671" s="309"/>
      <c r="G10671" s="309"/>
    </row>
    <row r="10672" spans="1:7" s="310" customFormat="1" x14ac:dyDescent="0.2">
      <c r="A10672" s="303"/>
      <c r="B10672" s="1"/>
      <c r="C10672" s="304"/>
      <c r="D10672" s="1"/>
      <c r="E10672" s="305"/>
      <c r="F10672" s="309"/>
      <c r="G10672" s="309"/>
    </row>
    <row r="10673" spans="1:7" s="310" customFormat="1" x14ac:dyDescent="0.2">
      <c r="A10673" s="303"/>
      <c r="B10673" s="1"/>
      <c r="C10673" s="304"/>
      <c r="D10673" s="1"/>
      <c r="E10673" s="305"/>
      <c r="F10673" s="309"/>
      <c r="G10673" s="309"/>
    </row>
    <row r="10674" spans="1:7" x14ac:dyDescent="0.2">
      <c r="B10674" s="1"/>
      <c r="C10674" s="304"/>
      <c r="D10674" s="1"/>
    </row>
    <row r="10675" spans="1:7" x14ac:dyDescent="0.2">
      <c r="B10675" s="1"/>
      <c r="C10675" s="304"/>
      <c r="D10675" s="1"/>
    </row>
    <row r="10676" spans="1:7" x14ac:dyDescent="0.2">
      <c r="B10676" s="1"/>
      <c r="C10676" s="304"/>
      <c r="D10676" s="1"/>
    </row>
    <row r="10677" spans="1:7" x14ac:dyDescent="0.2">
      <c r="B10677" s="1"/>
      <c r="C10677" s="304"/>
      <c r="D10677" s="1"/>
    </row>
    <row r="10678" spans="1:7" x14ac:dyDescent="0.2">
      <c r="B10678" s="1"/>
      <c r="C10678" s="304"/>
      <c r="D10678" s="1"/>
    </row>
    <row r="10679" spans="1:7" x14ac:dyDescent="0.2">
      <c r="B10679" s="1"/>
      <c r="C10679" s="304"/>
      <c r="D10679" s="1"/>
    </row>
    <row r="10680" spans="1:7" x14ac:dyDescent="0.2">
      <c r="B10680" s="1"/>
      <c r="C10680" s="304"/>
      <c r="D10680" s="1"/>
    </row>
    <row r="10681" spans="1:7" x14ac:dyDescent="0.2">
      <c r="B10681" s="1"/>
      <c r="C10681" s="304"/>
      <c r="D10681" s="1"/>
    </row>
    <row r="10682" spans="1:7" x14ac:dyDescent="0.2">
      <c r="B10682" s="1"/>
      <c r="C10682" s="304"/>
      <c r="D10682" s="1"/>
    </row>
    <row r="10683" spans="1:7" x14ac:dyDescent="0.2">
      <c r="B10683" s="1"/>
      <c r="C10683" s="304"/>
      <c r="D10683" s="1"/>
    </row>
    <row r="10684" spans="1:7" x14ac:dyDescent="0.2">
      <c r="B10684" s="1"/>
      <c r="C10684" s="304"/>
      <c r="D10684" s="1"/>
    </row>
    <row r="10685" spans="1:7" x14ac:dyDescent="0.2">
      <c r="B10685" s="1"/>
      <c r="C10685" s="304"/>
      <c r="D10685" s="1"/>
    </row>
    <row r="10686" spans="1:7" x14ac:dyDescent="0.2">
      <c r="B10686" s="1"/>
      <c r="C10686" s="304"/>
      <c r="D10686" s="1"/>
    </row>
    <row r="10687" spans="1:7" x14ac:dyDescent="0.2">
      <c r="B10687" s="1"/>
      <c r="C10687" s="304"/>
      <c r="D10687" s="1"/>
    </row>
    <row r="10688" spans="1:7" x14ac:dyDescent="0.2">
      <c r="B10688" s="1"/>
      <c r="C10688" s="304"/>
      <c r="D10688" s="1"/>
    </row>
    <row r="10689" spans="2:4" x14ac:dyDescent="0.2">
      <c r="B10689" s="1"/>
      <c r="C10689" s="304"/>
      <c r="D10689" s="1"/>
    </row>
    <row r="10690" spans="2:4" x14ac:dyDescent="0.2">
      <c r="B10690" s="1"/>
      <c r="C10690" s="304"/>
      <c r="D10690" s="1"/>
    </row>
    <row r="10691" spans="2:4" x14ac:dyDescent="0.2">
      <c r="B10691" s="1"/>
      <c r="C10691" s="304"/>
      <c r="D10691" s="1"/>
    </row>
    <row r="10692" spans="2:4" x14ac:dyDescent="0.2">
      <c r="B10692" s="1"/>
      <c r="C10692" s="304"/>
      <c r="D10692" s="1"/>
    </row>
    <row r="10693" spans="2:4" x14ac:dyDescent="0.2">
      <c r="B10693" s="1"/>
      <c r="C10693" s="304"/>
      <c r="D10693" s="1"/>
    </row>
    <row r="10694" spans="2:4" x14ac:dyDescent="0.2">
      <c r="B10694" s="1"/>
      <c r="C10694" s="304"/>
      <c r="D10694" s="1"/>
    </row>
    <row r="10695" spans="2:4" x14ac:dyDescent="0.2">
      <c r="B10695" s="1"/>
      <c r="C10695" s="304"/>
      <c r="D10695" s="1"/>
    </row>
    <row r="10696" spans="2:4" x14ac:dyDescent="0.2">
      <c r="B10696" s="1"/>
      <c r="C10696" s="304"/>
      <c r="D10696" s="1"/>
    </row>
    <row r="10697" spans="2:4" x14ac:dyDescent="0.2">
      <c r="B10697" s="1"/>
      <c r="C10697" s="304"/>
      <c r="D10697" s="1"/>
    </row>
    <row r="10698" spans="2:4" x14ac:dyDescent="0.2">
      <c r="B10698" s="1"/>
      <c r="C10698" s="304"/>
      <c r="D10698" s="1"/>
    </row>
    <row r="10699" spans="2:4" x14ac:dyDescent="0.2">
      <c r="B10699" s="1"/>
      <c r="C10699" s="304"/>
      <c r="D10699" s="1"/>
    </row>
    <row r="10700" spans="2:4" x14ac:dyDescent="0.2">
      <c r="B10700" s="1"/>
      <c r="C10700" s="304"/>
      <c r="D10700" s="1"/>
    </row>
    <row r="10701" spans="2:4" x14ac:dyDescent="0.2">
      <c r="B10701" s="1"/>
      <c r="C10701" s="304"/>
      <c r="D10701" s="1"/>
    </row>
    <row r="10702" spans="2:4" x14ac:dyDescent="0.2">
      <c r="B10702" s="1"/>
      <c r="C10702" s="304"/>
      <c r="D10702" s="1"/>
    </row>
    <row r="10703" spans="2:4" x14ac:dyDescent="0.2">
      <c r="B10703" s="1"/>
      <c r="C10703" s="304"/>
      <c r="D10703" s="1"/>
    </row>
    <row r="10704" spans="2:4" x14ac:dyDescent="0.2">
      <c r="B10704" s="1"/>
      <c r="C10704" s="304"/>
      <c r="D10704" s="1"/>
    </row>
    <row r="10705" spans="2:4" x14ac:dyDescent="0.2">
      <c r="B10705" s="1"/>
      <c r="C10705" s="304"/>
      <c r="D10705" s="1"/>
    </row>
    <row r="10706" spans="2:4" x14ac:dyDescent="0.2">
      <c r="B10706" s="1"/>
      <c r="C10706" s="304"/>
      <c r="D10706" s="1"/>
    </row>
    <row r="10707" spans="2:4" x14ac:dyDescent="0.2">
      <c r="B10707" s="1"/>
      <c r="C10707" s="304"/>
      <c r="D10707" s="1"/>
    </row>
    <row r="10708" spans="2:4" x14ac:dyDescent="0.2">
      <c r="B10708" s="1"/>
      <c r="C10708" s="304"/>
      <c r="D10708" s="1"/>
    </row>
    <row r="10709" spans="2:4" x14ac:dyDescent="0.2">
      <c r="B10709" s="1"/>
      <c r="C10709" s="304"/>
      <c r="D10709" s="1"/>
    </row>
    <row r="10710" spans="2:4" x14ac:dyDescent="0.2">
      <c r="B10710" s="1"/>
      <c r="C10710" s="304"/>
      <c r="D10710" s="1"/>
    </row>
    <row r="10711" spans="2:4" x14ac:dyDescent="0.2">
      <c r="B10711" s="1"/>
      <c r="C10711" s="304"/>
      <c r="D10711" s="1"/>
    </row>
    <row r="10712" spans="2:4" x14ac:dyDescent="0.2">
      <c r="B10712" s="1"/>
      <c r="C10712" s="304"/>
      <c r="D10712" s="1"/>
    </row>
    <row r="10713" spans="2:4" x14ac:dyDescent="0.2">
      <c r="B10713" s="1"/>
      <c r="C10713" s="304"/>
      <c r="D10713" s="1"/>
    </row>
    <row r="10714" spans="2:4" x14ac:dyDescent="0.2">
      <c r="B10714" s="1"/>
      <c r="C10714" s="304"/>
      <c r="D10714" s="1"/>
    </row>
    <row r="10715" spans="2:4" x14ac:dyDescent="0.2">
      <c r="B10715" s="1"/>
      <c r="C10715" s="304"/>
      <c r="D10715" s="1"/>
    </row>
    <row r="10716" spans="2:4" x14ac:dyDescent="0.2">
      <c r="B10716" s="1"/>
      <c r="C10716" s="304"/>
      <c r="D10716" s="1"/>
    </row>
    <row r="10717" spans="2:4" x14ac:dyDescent="0.2">
      <c r="B10717" s="1"/>
      <c r="C10717" s="304"/>
      <c r="D10717" s="1"/>
    </row>
    <row r="10718" spans="2:4" x14ac:dyDescent="0.2">
      <c r="B10718" s="1"/>
      <c r="C10718" s="304"/>
      <c r="D10718" s="1"/>
    </row>
    <row r="10719" spans="2:4" x14ac:dyDescent="0.2">
      <c r="B10719" s="1"/>
      <c r="C10719" s="304"/>
      <c r="D10719" s="1"/>
    </row>
    <row r="10720" spans="2:4" x14ac:dyDescent="0.2">
      <c r="B10720" s="1"/>
      <c r="C10720" s="304"/>
      <c r="D10720" s="1"/>
    </row>
    <row r="10721" spans="2:4" x14ac:dyDescent="0.2">
      <c r="B10721" s="1"/>
      <c r="C10721" s="304"/>
      <c r="D10721" s="1"/>
    </row>
    <row r="10722" spans="2:4" x14ac:dyDescent="0.2">
      <c r="B10722" s="1"/>
      <c r="C10722" s="304"/>
      <c r="D10722" s="1"/>
    </row>
    <row r="10723" spans="2:4" x14ac:dyDescent="0.2">
      <c r="B10723" s="1"/>
      <c r="C10723" s="304"/>
      <c r="D10723" s="1"/>
    </row>
    <row r="10724" spans="2:4" x14ac:dyDescent="0.2">
      <c r="B10724" s="1"/>
      <c r="C10724" s="304"/>
      <c r="D10724" s="1"/>
    </row>
    <row r="10725" spans="2:4" x14ac:dyDescent="0.2">
      <c r="B10725" s="1"/>
      <c r="C10725" s="304"/>
      <c r="D10725" s="1"/>
    </row>
    <row r="10726" spans="2:4" x14ac:dyDescent="0.2">
      <c r="B10726" s="1"/>
      <c r="C10726" s="304"/>
      <c r="D10726" s="1"/>
    </row>
    <row r="10727" spans="2:4" x14ac:dyDescent="0.2">
      <c r="B10727" s="1"/>
      <c r="C10727" s="304"/>
      <c r="D10727" s="1"/>
    </row>
    <row r="10728" spans="2:4" x14ac:dyDescent="0.2">
      <c r="B10728" s="1"/>
      <c r="C10728" s="304"/>
      <c r="D10728" s="1"/>
    </row>
    <row r="10729" spans="2:4" x14ac:dyDescent="0.2">
      <c r="B10729" s="1"/>
      <c r="C10729" s="304"/>
      <c r="D10729" s="1"/>
    </row>
    <row r="10730" spans="2:4" x14ac:dyDescent="0.2">
      <c r="B10730" s="1"/>
      <c r="C10730" s="304"/>
      <c r="D10730" s="1"/>
    </row>
    <row r="10731" spans="2:4" x14ac:dyDescent="0.2">
      <c r="B10731" s="1"/>
      <c r="C10731" s="304"/>
      <c r="D10731" s="1"/>
    </row>
    <row r="10732" spans="2:4" x14ac:dyDescent="0.2">
      <c r="B10732" s="1"/>
      <c r="C10732" s="304"/>
      <c r="D10732" s="1"/>
    </row>
    <row r="10733" spans="2:4" x14ac:dyDescent="0.2">
      <c r="B10733" s="1"/>
      <c r="C10733" s="304"/>
      <c r="D10733" s="1"/>
    </row>
    <row r="10734" spans="2:4" x14ac:dyDescent="0.2">
      <c r="B10734" s="1"/>
      <c r="C10734" s="304"/>
      <c r="D10734" s="1"/>
    </row>
    <row r="10735" spans="2:4" x14ac:dyDescent="0.2">
      <c r="B10735" s="1"/>
      <c r="C10735" s="304"/>
      <c r="D10735" s="1"/>
    </row>
    <row r="10736" spans="2:4" x14ac:dyDescent="0.2">
      <c r="B10736" s="1"/>
      <c r="C10736" s="304"/>
      <c r="D10736" s="1"/>
    </row>
    <row r="10737" spans="2:4" x14ac:dyDescent="0.2">
      <c r="B10737" s="1"/>
      <c r="C10737" s="304"/>
      <c r="D10737" s="1"/>
    </row>
    <row r="10738" spans="2:4" x14ac:dyDescent="0.2">
      <c r="B10738" s="1"/>
      <c r="C10738" s="304"/>
      <c r="D10738" s="1"/>
    </row>
    <row r="10739" spans="2:4" x14ac:dyDescent="0.2">
      <c r="B10739" s="1"/>
      <c r="C10739" s="304"/>
      <c r="D10739" s="1"/>
    </row>
    <row r="10740" spans="2:4" x14ac:dyDescent="0.2">
      <c r="B10740" s="1"/>
      <c r="C10740" s="304"/>
      <c r="D10740" s="1"/>
    </row>
    <row r="10741" spans="2:4" x14ac:dyDescent="0.2">
      <c r="B10741" s="1"/>
      <c r="C10741" s="304"/>
      <c r="D10741" s="1"/>
    </row>
    <row r="10742" spans="2:4" x14ac:dyDescent="0.2">
      <c r="B10742" s="1"/>
      <c r="C10742" s="304"/>
      <c r="D10742" s="1"/>
    </row>
    <row r="10743" spans="2:4" x14ac:dyDescent="0.2">
      <c r="B10743" s="1"/>
      <c r="C10743" s="304"/>
      <c r="D10743" s="1"/>
    </row>
    <row r="10744" spans="2:4" x14ac:dyDescent="0.2">
      <c r="B10744" s="1"/>
      <c r="C10744" s="304"/>
      <c r="D10744" s="1"/>
    </row>
    <row r="10745" spans="2:4" x14ac:dyDescent="0.2">
      <c r="B10745" s="1"/>
      <c r="C10745" s="304"/>
      <c r="D10745" s="1"/>
    </row>
    <row r="10746" spans="2:4" x14ac:dyDescent="0.2">
      <c r="B10746" s="1"/>
      <c r="C10746" s="304"/>
      <c r="D10746" s="1"/>
    </row>
    <row r="10747" spans="2:4" x14ac:dyDescent="0.2">
      <c r="B10747" s="1"/>
      <c r="C10747" s="304"/>
      <c r="D10747" s="1"/>
    </row>
    <row r="10748" spans="2:4" x14ac:dyDescent="0.2">
      <c r="B10748" s="1"/>
      <c r="C10748" s="304"/>
      <c r="D10748" s="1"/>
    </row>
    <row r="10749" spans="2:4" x14ac:dyDescent="0.2">
      <c r="B10749" s="1"/>
      <c r="C10749" s="304"/>
      <c r="D10749" s="1"/>
    </row>
    <row r="10750" spans="2:4" x14ac:dyDescent="0.2">
      <c r="B10750" s="1"/>
      <c r="C10750" s="304"/>
      <c r="D10750" s="1"/>
    </row>
    <row r="10751" spans="2:4" x14ac:dyDescent="0.2">
      <c r="B10751" s="1"/>
      <c r="C10751" s="304"/>
      <c r="D10751" s="1"/>
    </row>
    <row r="10752" spans="2:4" x14ac:dyDescent="0.2">
      <c r="B10752" s="1"/>
      <c r="C10752" s="304"/>
      <c r="D10752" s="1"/>
    </row>
    <row r="10753" spans="2:4" x14ac:dyDescent="0.2">
      <c r="B10753" s="1"/>
      <c r="C10753" s="304"/>
      <c r="D10753" s="1"/>
    </row>
    <row r="10754" spans="2:4" x14ac:dyDescent="0.2">
      <c r="B10754" s="1"/>
      <c r="C10754" s="304"/>
      <c r="D10754" s="1"/>
    </row>
    <row r="10755" spans="2:4" x14ac:dyDescent="0.2">
      <c r="B10755" s="1"/>
      <c r="C10755" s="304"/>
      <c r="D10755" s="1"/>
    </row>
    <row r="10756" spans="2:4" x14ac:dyDescent="0.2">
      <c r="B10756" s="1"/>
      <c r="C10756" s="304"/>
      <c r="D10756" s="1"/>
    </row>
    <row r="10757" spans="2:4" x14ac:dyDescent="0.2">
      <c r="B10757" s="1"/>
      <c r="C10757" s="304"/>
      <c r="D10757" s="1"/>
    </row>
    <row r="10758" spans="2:4" x14ac:dyDescent="0.2">
      <c r="B10758" s="1"/>
      <c r="C10758" s="304"/>
      <c r="D10758" s="1"/>
    </row>
    <row r="10759" spans="2:4" x14ac:dyDescent="0.2">
      <c r="B10759" s="1"/>
      <c r="C10759" s="304"/>
      <c r="D10759" s="1"/>
    </row>
    <row r="10760" spans="2:4" x14ac:dyDescent="0.2">
      <c r="B10760" s="1"/>
      <c r="C10760" s="304"/>
      <c r="D10760" s="1"/>
    </row>
    <row r="10761" spans="2:4" x14ac:dyDescent="0.2">
      <c r="B10761" s="1"/>
      <c r="C10761" s="304"/>
      <c r="D10761" s="1"/>
    </row>
    <row r="10762" spans="2:4" x14ac:dyDescent="0.2">
      <c r="B10762" s="1"/>
      <c r="C10762" s="304"/>
      <c r="D10762" s="1"/>
    </row>
    <row r="10763" spans="2:4" x14ac:dyDescent="0.2">
      <c r="B10763" s="1"/>
      <c r="C10763" s="304"/>
      <c r="D10763" s="1"/>
    </row>
    <row r="10764" spans="2:4" x14ac:dyDescent="0.2">
      <c r="B10764" s="1"/>
      <c r="C10764" s="304"/>
      <c r="D10764" s="1"/>
    </row>
    <row r="10765" spans="2:4" x14ac:dyDescent="0.2">
      <c r="B10765" s="1"/>
      <c r="C10765" s="304"/>
      <c r="D10765" s="1"/>
    </row>
    <row r="10766" spans="2:4" x14ac:dyDescent="0.2">
      <c r="B10766" s="1"/>
      <c r="C10766" s="304"/>
      <c r="D10766" s="1"/>
    </row>
    <row r="10767" spans="2:4" x14ac:dyDescent="0.2">
      <c r="B10767" s="1"/>
      <c r="C10767" s="304"/>
      <c r="D10767" s="1"/>
    </row>
    <row r="10768" spans="2:4" x14ac:dyDescent="0.2">
      <c r="B10768" s="1"/>
      <c r="C10768" s="304"/>
      <c r="D10768" s="1"/>
    </row>
    <row r="10769" spans="2:4" x14ac:dyDescent="0.2">
      <c r="B10769" s="1"/>
      <c r="C10769" s="304"/>
      <c r="D10769" s="1"/>
    </row>
    <row r="10770" spans="2:4" x14ac:dyDescent="0.2">
      <c r="B10770" s="1"/>
      <c r="C10770" s="304"/>
      <c r="D10770" s="1"/>
    </row>
    <row r="10771" spans="2:4" x14ac:dyDescent="0.2">
      <c r="B10771" s="1"/>
      <c r="C10771" s="304"/>
      <c r="D10771" s="1"/>
    </row>
    <row r="10772" spans="2:4" x14ac:dyDescent="0.2">
      <c r="B10772" s="1"/>
      <c r="C10772" s="304"/>
      <c r="D10772" s="1"/>
    </row>
    <row r="10773" spans="2:4" x14ac:dyDescent="0.2">
      <c r="B10773" s="1"/>
      <c r="C10773" s="304"/>
      <c r="D10773" s="1"/>
    </row>
    <row r="10774" spans="2:4" x14ac:dyDescent="0.2">
      <c r="B10774" s="1"/>
      <c r="C10774" s="304"/>
      <c r="D10774" s="1"/>
    </row>
    <row r="10775" spans="2:4" x14ac:dyDescent="0.2">
      <c r="B10775" s="1"/>
      <c r="C10775" s="304"/>
      <c r="D10775" s="1"/>
    </row>
    <row r="10776" spans="2:4" x14ac:dyDescent="0.2">
      <c r="B10776" s="1"/>
      <c r="C10776" s="304"/>
      <c r="D10776" s="1"/>
    </row>
    <row r="10777" spans="2:4" x14ac:dyDescent="0.2">
      <c r="B10777" s="1"/>
      <c r="C10777" s="304"/>
      <c r="D10777" s="1"/>
    </row>
    <row r="10778" spans="2:4" x14ac:dyDescent="0.2">
      <c r="B10778" s="1"/>
      <c r="C10778" s="304"/>
      <c r="D10778" s="1"/>
    </row>
    <row r="10779" spans="2:4" x14ac:dyDescent="0.2">
      <c r="B10779" s="1"/>
      <c r="C10779" s="304"/>
      <c r="D10779" s="1"/>
    </row>
    <row r="10780" spans="2:4" x14ac:dyDescent="0.2">
      <c r="B10780" s="1"/>
      <c r="C10780" s="304"/>
      <c r="D10780" s="1"/>
    </row>
    <row r="10781" spans="2:4" x14ac:dyDescent="0.2">
      <c r="B10781" s="1"/>
      <c r="C10781" s="304"/>
      <c r="D10781" s="1"/>
    </row>
    <row r="10782" spans="2:4" x14ac:dyDescent="0.2">
      <c r="B10782" s="1"/>
      <c r="C10782" s="304"/>
      <c r="D10782" s="1"/>
    </row>
    <row r="10783" spans="2:4" x14ac:dyDescent="0.2">
      <c r="B10783" s="1"/>
      <c r="C10783" s="304"/>
      <c r="D10783" s="1"/>
    </row>
    <row r="10784" spans="2:4" x14ac:dyDescent="0.2">
      <c r="B10784" s="1"/>
      <c r="C10784" s="304"/>
      <c r="D10784" s="1"/>
    </row>
    <row r="10785" spans="2:4" x14ac:dyDescent="0.2">
      <c r="B10785" s="1"/>
      <c r="C10785" s="304"/>
      <c r="D10785" s="1"/>
    </row>
    <row r="10786" spans="2:4" x14ac:dyDescent="0.2">
      <c r="B10786" s="1"/>
      <c r="C10786" s="304"/>
      <c r="D10786" s="1"/>
    </row>
    <row r="10787" spans="2:4" x14ac:dyDescent="0.2">
      <c r="B10787" s="1"/>
      <c r="C10787" s="304"/>
      <c r="D10787" s="1"/>
    </row>
    <row r="10788" spans="2:4" x14ac:dyDescent="0.2">
      <c r="B10788" s="1"/>
      <c r="C10788" s="304"/>
      <c r="D10788" s="1"/>
    </row>
    <row r="10789" spans="2:4" x14ac:dyDescent="0.2">
      <c r="B10789" s="1"/>
      <c r="C10789" s="304"/>
      <c r="D10789" s="1"/>
    </row>
    <row r="10790" spans="2:4" x14ac:dyDescent="0.2">
      <c r="B10790" s="1"/>
      <c r="C10790" s="304"/>
      <c r="D10790" s="1"/>
    </row>
    <row r="10791" spans="2:4" x14ac:dyDescent="0.2">
      <c r="B10791" s="1"/>
      <c r="C10791" s="304"/>
      <c r="D10791" s="1"/>
    </row>
    <row r="10792" spans="2:4" x14ac:dyDescent="0.2">
      <c r="B10792" s="1"/>
      <c r="C10792" s="304"/>
      <c r="D10792" s="1"/>
    </row>
    <row r="10793" spans="2:4" x14ac:dyDescent="0.2">
      <c r="B10793" s="1"/>
      <c r="C10793" s="304"/>
      <c r="D10793" s="1"/>
    </row>
    <row r="10794" spans="2:4" x14ac:dyDescent="0.2">
      <c r="B10794" s="1"/>
      <c r="C10794" s="304"/>
      <c r="D10794" s="1"/>
    </row>
    <row r="10795" spans="2:4" x14ac:dyDescent="0.2">
      <c r="B10795" s="1"/>
      <c r="C10795" s="304"/>
      <c r="D10795" s="1"/>
    </row>
    <row r="10796" spans="2:4" x14ac:dyDescent="0.2">
      <c r="B10796" s="1"/>
      <c r="C10796" s="304"/>
      <c r="D10796" s="1"/>
    </row>
    <row r="10797" spans="2:4" x14ac:dyDescent="0.2">
      <c r="B10797" s="1"/>
      <c r="C10797" s="304"/>
      <c r="D10797" s="1"/>
    </row>
    <row r="10798" spans="2:4" x14ac:dyDescent="0.2">
      <c r="B10798" s="1"/>
      <c r="C10798" s="304"/>
      <c r="D10798" s="1"/>
    </row>
    <row r="10799" spans="2:4" x14ac:dyDescent="0.2">
      <c r="B10799" s="1"/>
      <c r="C10799" s="304"/>
      <c r="D10799" s="1"/>
    </row>
    <row r="10800" spans="2:4" x14ac:dyDescent="0.2">
      <c r="B10800" s="1"/>
      <c r="C10800" s="304"/>
      <c r="D10800" s="1"/>
    </row>
    <row r="10801" spans="2:4" x14ac:dyDescent="0.2">
      <c r="B10801" s="1"/>
      <c r="C10801" s="304"/>
      <c r="D10801" s="1"/>
    </row>
    <row r="10802" spans="2:4" x14ac:dyDescent="0.2">
      <c r="B10802" s="1"/>
      <c r="C10802" s="304"/>
      <c r="D10802" s="1"/>
    </row>
    <row r="10803" spans="2:4" x14ac:dyDescent="0.2">
      <c r="B10803" s="1"/>
      <c r="C10803" s="304"/>
      <c r="D10803" s="1"/>
    </row>
    <row r="10804" spans="2:4" x14ac:dyDescent="0.2">
      <c r="B10804" s="1"/>
      <c r="C10804" s="304"/>
      <c r="D10804" s="1"/>
    </row>
    <row r="10805" spans="2:4" x14ac:dyDescent="0.2">
      <c r="B10805" s="1"/>
      <c r="C10805" s="304"/>
      <c r="D10805" s="1"/>
    </row>
    <row r="10806" spans="2:4" x14ac:dyDescent="0.2">
      <c r="B10806" s="1"/>
      <c r="C10806" s="304"/>
      <c r="D10806" s="1"/>
    </row>
    <row r="10807" spans="2:4" x14ac:dyDescent="0.2">
      <c r="B10807" s="1"/>
      <c r="C10807" s="304"/>
      <c r="D10807" s="1"/>
    </row>
    <row r="10808" spans="2:4" x14ac:dyDescent="0.2">
      <c r="B10808" s="1"/>
      <c r="C10808" s="304"/>
      <c r="D10808" s="1"/>
    </row>
    <row r="10809" spans="2:4" x14ac:dyDescent="0.2">
      <c r="B10809" s="1"/>
      <c r="C10809" s="304"/>
      <c r="D10809" s="1"/>
    </row>
    <row r="10810" spans="2:4" x14ac:dyDescent="0.2">
      <c r="B10810" s="1"/>
      <c r="C10810" s="304"/>
      <c r="D10810" s="1"/>
    </row>
    <row r="10811" spans="2:4" x14ac:dyDescent="0.2">
      <c r="B10811" s="1"/>
      <c r="C10811" s="304"/>
      <c r="D10811" s="1"/>
    </row>
    <row r="10812" spans="2:4" x14ac:dyDescent="0.2">
      <c r="B10812" s="1"/>
      <c r="C10812" s="304"/>
      <c r="D10812" s="1"/>
    </row>
    <row r="10813" spans="2:4" x14ac:dyDescent="0.2">
      <c r="B10813" s="1"/>
      <c r="C10813" s="304"/>
      <c r="D10813" s="1"/>
    </row>
    <row r="10814" spans="2:4" x14ac:dyDescent="0.2">
      <c r="B10814" s="1"/>
      <c r="C10814" s="304"/>
      <c r="D10814" s="1"/>
    </row>
    <row r="10815" spans="2:4" x14ac:dyDescent="0.2">
      <c r="B10815" s="1"/>
      <c r="C10815" s="304"/>
      <c r="D10815" s="1"/>
    </row>
    <row r="10816" spans="2:4" x14ac:dyDescent="0.2">
      <c r="B10816" s="1"/>
      <c r="C10816" s="304"/>
      <c r="D10816" s="1"/>
    </row>
    <row r="10817" spans="2:4" x14ac:dyDescent="0.2">
      <c r="B10817" s="1"/>
      <c r="C10817" s="304"/>
      <c r="D10817" s="1"/>
    </row>
    <row r="10818" spans="2:4" x14ac:dyDescent="0.2">
      <c r="B10818" s="1"/>
      <c r="C10818" s="304"/>
      <c r="D10818" s="1"/>
    </row>
    <row r="10819" spans="2:4" x14ac:dyDescent="0.2">
      <c r="B10819" s="1"/>
      <c r="C10819" s="304"/>
      <c r="D10819" s="1"/>
    </row>
    <row r="10820" spans="2:4" x14ac:dyDescent="0.2">
      <c r="B10820" s="1"/>
      <c r="C10820" s="304"/>
      <c r="D10820" s="1"/>
    </row>
    <row r="10821" spans="2:4" x14ac:dyDescent="0.2">
      <c r="B10821" s="1"/>
      <c r="C10821" s="304"/>
      <c r="D10821" s="1"/>
    </row>
    <row r="10822" spans="2:4" x14ac:dyDescent="0.2">
      <c r="B10822" s="1"/>
      <c r="C10822" s="304"/>
      <c r="D10822" s="1"/>
    </row>
    <row r="10823" spans="2:4" x14ac:dyDescent="0.2">
      <c r="B10823" s="1"/>
      <c r="C10823" s="304"/>
      <c r="D10823" s="1"/>
    </row>
    <row r="10824" spans="2:4" x14ac:dyDescent="0.2">
      <c r="B10824" s="1"/>
      <c r="C10824" s="304"/>
      <c r="D10824" s="1"/>
    </row>
    <row r="10825" spans="2:4" x14ac:dyDescent="0.2">
      <c r="B10825" s="1"/>
      <c r="C10825" s="304"/>
      <c r="D10825" s="1"/>
    </row>
    <row r="10826" spans="2:4" x14ac:dyDescent="0.2">
      <c r="B10826" s="1"/>
      <c r="C10826" s="304"/>
      <c r="D10826" s="1"/>
    </row>
    <row r="10827" spans="2:4" x14ac:dyDescent="0.2">
      <c r="B10827" s="1"/>
      <c r="C10827" s="304"/>
      <c r="D10827" s="1"/>
    </row>
    <row r="10828" spans="2:4" x14ac:dyDescent="0.2">
      <c r="B10828" s="1"/>
      <c r="C10828" s="304"/>
      <c r="D10828" s="1"/>
    </row>
    <row r="10829" spans="2:4" x14ac:dyDescent="0.2">
      <c r="B10829" s="1"/>
      <c r="C10829" s="304"/>
      <c r="D10829" s="1"/>
    </row>
    <row r="10830" spans="2:4" x14ac:dyDescent="0.2">
      <c r="B10830" s="1"/>
      <c r="C10830" s="304"/>
      <c r="D10830" s="1"/>
    </row>
    <row r="10831" spans="2:4" x14ac:dyDescent="0.2">
      <c r="B10831" s="1"/>
      <c r="C10831" s="304"/>
      <c r="D10831" s="1"/>
    </row>
    <row r="10832" spans="2:4" x14ac:dyDescent="0.2">
      <c r="B10832" s="1"/>
      <c r="C10832" s="304"/>
      <c r="D10832" s="1"/>
    </row>
    <row r="10833" spans="2:4" x14ac:dyDescent="0.2">
      <c r="B10833" s="1"/>
      <c r="C10833" s="304"/>
      <c r="D10833" s="1"/>
    </row>
    <row r="10834" spans="2:4" x14ac:dyDescent="0.2">
      <c r="B10834" s="1"/>
      <c r="C10834" s="304"/>
      <c r="D10834" s="1"/>
    </row>
    <row r="10835" spans="2:4" x14ac:dyDescent="0.2">
      <c r="B10835" s="1"/>
      <c r="C10835" s="304"/>
      <c r="D10835" s="1"/>
    </row>
    <row r="10836" spans="2:4" x14ac:dyDescent="0.2">
      <c r="B10836" s="1"/>
      <c r="C10836" s="304"/>
      <c r="D10836" s="1"/>
    </row>
    <row r="10837" spans="2:4" x14ac:dyDescent="0.2">
      <c r="B10837" s="1"/>
      <c r="C10837" s="304"/>
      <c r="D10837" s="1"/>
    </row>
    <row r="10838" spans="2:4" x14ac:dyDescent="0.2">
      <c r="B10838" s="1"/>
      <c r="C10838" s="304"/>
      <c r="D10838" s="1"/>
    </row>
    <row r="10839" spans="2:4" x14ac:dyDescent="0.2">
      <c r="B10839" s="1"/>
      <c r="C10839" s="304"/>
      <c r="D10839" s="1"/>
    </row>
    <row r="10840" spans="2:4" x14ac:dyDescent="0.2">
      <c r="B10840" s="1"/>
      <c r="C10840" s="304"/>
      <c r="D10840" s="1"/>
    </row>
    <row r="10841" spans="2:4" x14ac:dyDescent="0.2">
      <c r="B10841" s="1"/>
      <c r="C10841" s="304"/>
      <c r="D10841" s="1"/>
    </row>
    <row r="10842" spans="2:4" x14ac:dyDescent="0.2">
      <c r="B10842" s="1"/>
      <c r="C10842" s="304"/>
      <c r="D10842" s="1"/>
    </row>
    <row r="10843" spans="2:4" x14ac:dyDescent="0.2">
      <c r="B10843" s="1"/>
      <c r="C10843" s="304"/>
      <c r="D10843" s="1"/>
    </row>
    <row r="10844" spans="2:4" x14ac:dyDescent="0.2">
      <c r="B10844" s="1"/>
      <c r="C10844" s="304"/>
      <c r="D10844" s="1"/>
    </row>
    <row r="10845" spans="2:4" x14ac:dyDescent="0.2">
      <c r="B10845" s="1"/>
      <c r="C10845" s="304"/>
      <c r="D10845" s="1"/>
    </row>
    <row r="10846" spans="2:4" x14ac:dyDescent="0.2">
      <c r="B10846" s="1"/>
      <c r="C10846" s="304"/>
      <c r="D10846" s="1"/>
    </row>
    <row r="10847" spans="2:4" x14ac:dyDescent="0.2">
      <c r="B10847" s="1"/>
      <c r="C10847" s="304"/>
      <c r="D10847" s="1"/>
    </row>
    <row r="10848" spans="2:4" x14ac:dyDescent="0.2">
      <c r="B10848" s="1"/>
      <c r="C10848" s="304"/>
      <c r="D10848" s="1"/>
    </row>
    <row r="10849" spans="2:4" x14ac:dyDescent="0.2">
      <c r="B10849" s="1"/>
      <c r="C10849" s="304"/>
      <c r="D10849" s="1"/>
    </row>
    <row r="10850" spans="2:4" x14ac:dyDescent="0.2">
      <c r="B10850" s="1"/>
      <c r="C10850" s="304"/>
      <c r="D10850" s="1"/>
    </row>
    <row r="10851" spans="2:4" x14ac:dyDescent="0.2">
      <c r="B10851" s="1"/>
      <c r="C10851" s="304"/>
      <c r="D10851" s="1"/>
    </row>
    <row r="10852" spans="2:4" x14ac:dyDescent="0.2">
      <c r="B10852" s="1"/>
      <c r="C10852" s="304"/>
      <c r="D10852" s="1"/>
    </row>
    <row r="10853" spans="2:4" x14ac:dyDescent="0.2">
      <c r="B10853" s="1"/>
      <c r="C10853" s="304"/>
      <c r="D10853" s="1"/>
    </row>
    <row r="10854" spans="2:4" x14ac:dyDescent="0.2">
      <c r="B10854" s="1"/>
      <c r="C10854" s="304"/>
      <c r="D10854" s="1"/>
    </row>
    <row r="10855" spans="2:4" x14ac:dyDescent="0.2">
      <c r="B10855" s="1"/>
      <c r="C10855" s="304"/>
      <c r="D10855" s="1"/>
    </row>
    <row r="10856" spans="2:4" x14ac:dyDescent="0.2">
      <c r="B10856" s="1"/>
      <c r="C10856" s="304"/>
      <c r="D10856" s="1"/>
    </row>
    <row r="10857" spans="2:4" x14ac:dyDescent="0.2">
      <c r="B10857" s="1"/>
      <c r="C10857" s="304"/>
      <c r="D10857" s="1"/>
    </row>
    <row r="10858" spans="2:4" x14ac:dyDescent="0.2">
      <c r="B10858" s="1"/>
      <c r="C10858" s="304"/>
      <c r="D10858" s="1"/>
    </row>
    <row r="10859" spans="2:4" x14ac:dyDescent="0.2">
      <c r="B10859" s="1"/>
      <c r="C10859" s="304"/>
      <c r="D10859" s="1"/>
    </row>
    <row r="10860" spans="2:4" x14ac:dyDescent="0.2">
      <c r="B10860" s="1"/>
      <c r="C10860" s="304"/>
      <c r="D10860" s="1"/>
    </row>
    <row r="10861" spans="2:4" x14ac:dyDescent="0.2">
      <c r="B10861" s="1"/>
      <c r="C10861" s="304"/>
      <c r="D10861" s="1"/>
    </row>
    <row r="10862" spans="2:4" x14ac:dyDescent="0.2">
      <c r="B10862" s="1"/>
      <c r="C10862" s="304"/>
      <c r="D10862" s="1"/>
    </row>
    <row r="10863" spans="2:4" x14ac:dyDescent="0.2">
      <c r="B10863" s="1"/>
      <c r="C10863" s="304"/>
      <c r="D10863" s="1"/>
    </row>
    <row r="10864" spans="2:4" x14ac:dyDescent="0.2">
      <c r="B10864" s="1"/>
      <c r="C10864" s="304"/>
      <c r="D10864" s="1"/>
    </row>
    <row r="10865" spans="2:4" x14ac:dyDescent="0.2">
      <c r="B10865" s="1"/>
      <c r="C10865" s="304"/>
      <c r="D10865" s="1"/>
    </row>
    <row r="10866" spans="2:4" x14ac:dyDescent="0.2">
      <c r="B10866" s="1"/>
      <c r="C10866" s="304"/>
      <c r="D10866" s="1"/>
    </row>
    <row r="10867" spans="2:4" x14ac:dyDescent="0.2">
      <c r="B10867" s="1"/>
      <c r="C10867" s="304"/>
      <c r="D10867" s="1"/>
    </row>
    <row r="10868" spans="2:4" x14ac:dyDescent="0.2">
      <c r="B10868" s="1"/>
      <c r="C10868" s="304"/>
      <c r="D10868" s="1"/>
    </row>
    <row r="10869" spans="2:4" x14ac:dyDescent="0.2">
      <c r="B10869" s="1"/>
      <c r="C10869" s="304"/>
      <c r="D10869" s="1"/>
    </row>
    <row r="10870" spans="2:4" x14ac:dyDescent="0.2">
      <c r="B10870" s="1"/>
      <c r="C10870" s="304"/>
      <c r="D10870" s="1"/>
    </row>
    <row r="10871" spans="2:4" x14ac:dyDescent="0.2">
      <c r="B10871" s="1"/>
      <c r="C10871" s="304"/>
      <c r="D10871" s="1"/>
    </row>
    <row r="10872" spans="2:4" x14ac:dyDescent="0.2">
      <c r="B10872" s="1"/>
      <c r="C10872" s="304"/>
      <c r="D10872" s="1"/>
    </row>
    <row r="10873" spans="2:4" x14ac:dyDescent="0.2">
      <c r="B10873" s="1"/>
      <c r="C10873" s="304"/>
      <c r="D10873" s="1"/>
    </row>
    <row r="10874" spans="2:4" x14ac:dyDescent="0.2">
      <c r="B10874" s="1"/>
      <c r="C10874" s="304"/>
      <c r="D10874" s="1"/>
    </row>
    <row r="10875" spans="2:4" x14ac:dyDescent="0.2">
      <c r="B10875" s="1"/>
      <c r="C10875" s="304"/>
      <c r="D10875" s="1"/>
    </row>
    <row r="10876" spans="2:4" x14ac:dyDescent="0.2">
      <c r="B10876" s="1"/>
      <c r="C10876" s="304"/>
      <c r="D10876" s="1"/>
    </row>
    <row r="10877" spans="2:4" x14ac:dyDescent="0.2">
      <c r="B10877" s="1"/>
      <c r="C10877" s="304"/>
      <c r="D10877" s="1"/>
    </row>
    <row r="10878" spans="2:4" x14ac:dyDescent="0.2">
      <c r="B10878" s="1"/>
      <c r="C10878" s="304"/>
      <c r="D10878" s="1"/>
    </row>
    <row r="10879" spans="2:4" x14ac:dyDescent="0.2">
      <c r="B10879" s="1"/>
      <c r="C10879" s="304"/>
      <c r="D10879" s="1"/>
    </row>
    <row r="10880" spans="2:4" x14ac:dyDescent="0.2">
      <c r="B10880" s="1"/>
      <c r="C10880" s="304"/>
      <c r="D10880" s="1"/>
    </row>
    <row r="10881" spans="2:4" x14ac:dyDescent="0.2">
      <c r="B10881" s="1"/>
      <c r="C10881" s="304"/>
      <c r="D10881" s="1"/>
    </row>
    <row r="10882" spans="2:4" x14ac:dyDescent="0.2">
      <c r="B10882" s="1"/>
      <c r="C10882" s="304"/>
      <c r="D10882" s="1"/>
    </row>
    <row r="10883" spans="2:4" x14ac:dyDescent="0.2">
      <c r="B10883" s="1"/>
      <c r="C10883" s="304"/>
      <c r="D10883" s="1"/>
    </row>
    <row r="10884" spans="2:4" x14ac:dyDescent="0.2">
      <c r="B10884" s="1"/>
      <c r="C10884" s="304"/>
      <c r="D10884" s="1"/>
    </row>
    <row r="10885" spans="2:4" x14ac:dyDescent="0.2">
      <c r="B10885" s="1"/>
      <c r="C10885" s="304"/>
      <c r="D10885" s="1"/>
    </row>
    <row r="10886" spans="2:4" x14ac:dyDescent="0.2">
      <c r="B10886" s="1"/>
      <c r="C10886" s="304"/>
      <c r="D10886" s="1"/>
    </row>
    <row r="10887" spans="2:4" x14ac:dyDescent="0.2">
      <c r="B10887" s="1"/>
      <c r="C10887" s="304"/>
      <c r="D10887" s="1"/>
    </row>
    <row r="10888" spans="2:4" x14ac:dyDescent="0.2">
      <c r="B10888" s="1"/>
      <c r="C10888" s="304"/>
      <c r="D10888" s="1"/>
    </row>
    <row r="10889" spans="2:4" x14ac:dyDescent="0.2">
      <c r="B10889" s="1"/>
      <c r="C10889" s="304"/>
      <c r="D10889" s="1"/>
    </row>
    <row r="10890" spans="2:4" x14ac:dyDescent="0.2">
      <c r="B10890" s="1"/>
      <c r="C10890" s="304"/>
      <c r="D10890" s="1"/>
    </row>
    <row r="10891" spans="2:4" x14ac:dyDescent="0.2">
      <c r="B10891" s="1"/>
      <c r="C10891" s="304"/>
      <c r="D10891" s="1"/>
    </row>
    <row r="10892" spans="2:4" x14ac:dyDescent="0.2">
      <c r="B10892" s="1"/>
      <c r="C10892" s="304"/>
      <c r="D10892" s="1"/>
    </row>
    <row r="10893" spans="2:4" x14ac:dyDescent="0.2">
      <c r="B10893" s="1"/>
      <c r="C10893" s="304"/>
      <c r="D10893" s="1"/>
    </row>
    <row r="10894" spans="2:4" x14ac:dyDescent="0.2">
      <c r="B10894" s="1"/>
      <c r="C10894" s="304"/>
      <c r="D10894" s="1"/>
    </row>
    <row r="10895" spans="2:4" x14ac:dyDescent="0.2">
      <c r="B10895" s="1"/>
      <c r="C10895" s="304"/>
      <c r="D10895" s="1"/>
    </row>
    <row r="10896" spans="2:4" x14ac:dyDescent="0.2">
      <c r="B10896" s="1"/>
      <c r="C10896" s="304"/>
      <c r="D10896" s="1"/>
    </row>
    <row r="10897" spans="2:4" x14ac:dyDescent="0.2">
      <c r="B10897" s="1"/>
      <c r="C10897" s="304"/>
      <c r="D10897" s="1"/>
    </row>
    <row r="10898" spans="2:4" x14ac:dyDescent="0.2">
      <c r="B10898" s="1"/>
      <c r="C10898" s="304"/>
      <c r="D10898" s="1"/>
    </row>
    <row r="10899" spans="2:4" x14ac:dyDescent="0.2">
      <c r="B10899" s="1"/>
      <c r="C10899" s="304"/>
      <c r="D10899" s="1"/>
    </row>
    <row r="10900" spans="2:4" x14ac:dyDescent="0.2">
      <c r="B10900" s="1"/>
      <c r="C10900" s="304"/>
      <c r="D10900" s="1"/>
    </row>
    <row r="10901" spans="2:4" x14ac:dyDescent="0.2">
      <c r="B10901" s="1"/>
      <c r="C10901" s="304"/>
      <c r="D10901" s="1"/>
    </row>
    <row r="10902" spans="2:4" x14ac:dyDescent="0.2">
      <c r="B10902" s="1"/>
      <c r="C10902" s="304"/>
      <c r="D10902" s="1"/>
    </row>
    <row r="10903" spans="2:4" x14ac:dyDescent="0.2">
      <c r="B10903" s="1"/>
      <c r="C10903" s="304"/>
      <c r="D10903" s="1"/>
    </row>
    <row r="10904" spans="2:4" x14ac:dyDescent="0.2">
      <c r="B10904" s="1"/>
      <c r="C10904" s="304"/>
      <c r="D10904" s="1"/>
    </row>
    <row r="10905" spans="2:4" x14ac:dyDescent="0.2">
      <c r="B10905" s="1"/>
      <c r="C10905" s="304"/>
      <c r="D10905" s="1"/>
    </row>
    <row r="10906" spans="2:4" x14ac:dyDescent="0.2">
      <c r="B10906" s="1"/>
      <c r="C10906" s="304"/>
      <c r="D10906" s="1"/>
    </row>
    <row r="10907" spans="2:4" x14ac:dyDescent="0.2">
      <c r="B10907" s="1"/>
      <c r="C10907" s="304"/>
      <c r="D10907" s="1"/>
    </row>
    <row r="10908" spans="2:4" x14ac:dyDescent="0.2">
      <c r="B10908" s="1"/>
      <c r="C10908" s="304"/>
      <c r="D10908" s="1"/>
    </row>
    <row r="10909" spans="2:4" x14ac:dyDescent="0.2">
      <c r="B10909" s="1"/>
      <c r="C10909" s="304"/>
      <c r="D10909" s="1"/>
    </row>
    <row r="10910" spans="2:4" x14ac:dyDescent="0.2">
      <c r="B10910" s="1"/>
      <c r="C10910" s="304"/>
      <c r="D10910" s="1"/>
    </row>
    <row r="10911" spans="2:4" x14ac:dyDescent="0.2">
      <c r="B10911" s="1"/>
      <c r="C10911" s="304"/>
      <c r="D10911" s="1"/>
    </row>
    <row r="10912" spans="2:4" x14ac:dyDescent="0.2">
      <c r="B10912" s="1"/>
      <c r="C10912" s="304"/>
      <c r="D10912" s="1"/>
    </row>
    <row r="10913" spans="2:4" x14ac:dyDescent="0.2">
      <c r="B10913" s="1"/>
      <c r="C10913" s="304"/>
      <c r="D10913" s="1"/>
    </row>
    <row r="10914" spans="2:4" x14ac:dyDescent="0.2">
      <c r="B10914" s="1"/>
      <c r="C10914" s="304"/>
      <c r="D10914" s="1"/>
    </row>
    <row r="10915" spans="2:4" x14ac:dyDescent="0.2">
      <c r="B10915" s="1"/>
      <c r="C10915" s="304"/>
      <c r="D10915" s="1"/>
    </row>
    <row r="10916" spans="2:4" x14ac:dyDescent="0.2">
      <c r="B10916" s="1"/>
      <c r="C10916" s="304"/>
      <c r="D10916" s="1"/>
    </row>
    <row r="10917" spans="2:4" x14ac:dyDescent="0.2">
      <c r="B10917" s="1"/>
      <c r="C10917" s="304"/>
      <c r="D10917" s="1"/>
    </row>
    <row r="10918" spans="2:4" x14ac:dyDescent="0.2">
      <c r="B10918" s="1"/>
      <c r="C10918" s="304"/>
      <c r="D10918" s="1"/>
    </row>
    <row r="10919" spans="2:4" x14ac:dyDescent="0.2">
      <c r="B10919" s="1"/>
      <c r="C10919" s="304"/>
      <c r="D10919" s="1"/>
    </row>
    <row r="10920" spans="2:4" x14ac:dyDescent="0.2">
      <c r="B10920" s="1"/>
      <c r="C10920" s="304"/>
      <c r="D10920" s="1"/>
    </row>
    <row r="10921" spans="2:4" x14ac:dyDescent="0.2">
      <c r="B10921" s="1"/>
      <c r="C10921" s="304"/>
      <c r="D10921" s="1"/>
    </row>
    <row r="10922" spans="2:4" x14ac:dyDescent="0.2">
      <c r="B10922" s="1"/>
      <c r="C10922" s="304"/>
      <c r="D10922" s="1"/>
    </row>
    <row r="10923" spans="2:4" x14ac:dyDescent="0.2">
      <c r="B10923" s="1"/>
      <c r="C10923" s="304"/>
      <c r="D10923" s="1"/>
    </row>
    <row r="10924" spans="2:4" x14ac:dyDescent="0.2">
      <c r="B10924" s="1"/>
      <c r="C10924" s="304"/>
      <c r="D10924" s="1"/>
    </row>
    <row r="10925" spans="2:4" x14ac:dyDescent="0.2">
      <c r="B10925" s="1"/>
      <c r="C10925" s="304"/>
      <c r="D10925" s="1"/>
    </row>
    <row r="10926" spans="2:4" x14ac:dyDescent="0.2">
      <c r="B10926" s="1"/>
      <c r="C10926" s="304"/>
      <c r="D10926" s="1"/>
    </row>
    <row r="10927" spans="2:4" x14ac:dyDescent="0.2">
      <c r="B10927" s="1"/>
      <c r="C10927" s="304"/>
      <c r="D10927" s="1"/>
    </row>
    <row r="10928" spans="2:4" x14ac:dyDescent="0.2">
      <c r="B10928" s="1"/>
      <c r="C10928" s="304"/>
      <c r="D10928" s="1"/>
    </row>
    <row r="10929" spans="2:4" x14ac:dyDescent="0.2">
      <c r="B10929" s="1"/>
      <c r="C10929" s="304"/>
      <c r="D10929" s="1"/>
    </row>
    <row r="10930" spans="2:4" x14ac:dyDescent="0.2">
      <c r="B10930" s="1"/>
      <c r="C10930" s="304"/>
      <c r="D10930" s="1"/>
    </row>
    <row r="10931" spans="2:4" x14ac:dyDescent="0.2">
      <c r="B10931" s="1"/>
      <c r="C10931" s="304"/>
      <c r="D10931" s="1"/>
    </row>
    <row r="10932" spans="2:4" x14ac:dyDescent="0.2">
      <c r="B10932" s="1"/>
      <c r="C10932" s="304"/>
      <c r="D10932" s="1"/>
    </row>
    <row r="10933" spans="2:4" x14ac:dyDescent="0.2">
      <c r="B10933" s="1"/>
      <c r="C10933" s="304"/>
      <c r="D10933" s="1"/>
    </row>
    <row r="10934" spans="2:4" x14ac:dyDescent="0.2">
      <c r="B10934" s="1"/>
      <c r="C10934" s="304"/>
      <c r="D10934" s="1"/>
    </row>
    <row r="10935" spans="2:4" x14ac:dyDescent="0.2">
      <c r="B10935" s="1"/>
      <c r="C10935" s="304"/>
      <c r="D10935" s="1"/>
    </row>
    <row r="10936" spans="2:4" x14ac:dyDescent="0.2">
      <c r="B10936" s="1"/>
      <c r="C10936" s="304"/>
      <c r="D10936" s="1"/>
    </row>
    <row r="10937" spans="2:4" x14ac:dyDescent="0.2">
      <c r="B10937" s="1"/>
      <c r="C10937" s="304"/>
      <c r="D10937" s="1"/>
    </row>
    <row r="10938" spans="2:4" x14ac:dyDescent="0.2">
      <c r="B10938" s="1"/>
      <c r="C10938" s="304"/>
      <c r="D10938" s="1"/>
    </row>
    <row r="10939" spans="2:4" x14ac:dyDescent="0.2">
      <c r="B10939" s="1"/>
      <c r="C10939" s="304"/>
      <c r="D10939" s="1"/>
    </row>
    <row r="10940" spans="2:4" x14ac:dyDescent="0.2">
      <c r="B10940" s="1"/>
      <c r="C10940" s="304"/>
      <c r="D10940" s="1"/>
    </row>
    <row r="10941" spans="2:4" x14ac:dyDescent="0.2">
      <c r="B10941" s="1"/>
      <c r="C10941" s="304"/>
      <c r="D10941" s="1"/>
    </row>
    <row r="10942" spans="2:4" x14ac:dyDescent="0.2">
      <c r="B10942" s="1"/>
      <c r="C10942" s="304"/>
      <c r="D10942" s="1"/>
    </row>
    <row r="10943" spans="2:4" x14ac:dyDescent="0.2">
      <c r="B10943" s="1"/>
      <c r="C10943" s="304"/>
      <c r="D10943" s="1"/>
    </row>
    <row r="10944" spans="2:4" x14ac:dyDescent="0.2">
      <c r="B10944" s="1"/>
      <c r="C10944" s="304"/>
      <c r="D10944" s="1"/>
    </row>
    <row r="10945" spans="2:4" x14ac:dyDescent="0.2">
      <c r="B10945" s="1"/>
      <c r="C10945" s="304"/>
      <c r="D10945" s="1"/>
    </row>
    <row r="10946" spans="2:4" x14ac:dyDescent="0.2">
      <c r="B10946" s="1"/>
      <c r="C10946" s="304"/>
      <c r="D10946" s="1"/>
    </row>
    <row r="10947" spans="2:4" x14ac:dyDescent="0.2">
      <c r="B10947" s="1"/>
      <c r="C10947" s="304"/>
      <c r="D10947" s="1"/>
    </row>
    <row r="10948" spans="2:4" x14ac:dyDescent="0.2">
      <c r="B10948" s="1"/>
      <c r="C10948" s="304"/>
      <c r="D10948" s="1"/>
    </row>
    <row r="10949" spans="2:4" x14ac:dyDescent="0.2">
      <c r="B10949" s="1"/>
      <c r="C10949" s="304"/>
      <c r="D10949" s="1"/>
    </row>
    <row r="10950" spans="2:4" x14ac:dyDescent="0.2">
      <c r="B10950" s="1"/>
      <c r="C10950" s="304"/>
      <c r="D10950" s="1"/>
    </row>
    <row r="10951" spans="2:4" x14ac:dyDescent="0.2">
      <c r="B10951" s="1"/>
      <c r="C10951" s="304"/>
      <c r="D10951" s="1"/>
    </row>
    <row r="10952" spans="2:4" x14ac:dyDescent="0.2">
      <c r="B10952" s="1"/>
      <c r="C10952" s="304"/>
      <c r="D10952" s="1"/>
    </row>
    <row r="10953" spans="2:4" x14ac:dyDescent="0.2">
      <c r="B10953" s="1"/>
      <c r="C10953" s="304"/>
      <c r="D10953" s="1"/>
    </row>
    <row r="10954" spans="2:4" x14ac:dyDescent="0.2">
      <c r="B10954" s="1"/>
      <c r="C10954" s="304"/>
      <c r="D10954" s="1"/>
    </row>
    <row r="10955" spans="2:4" x14ac:dyDescent="0.2">
      <c r="B10955" s="1"/>
      <c r="C10955" s="304"/>
      <c r="D10955" s="1"/>
    </row>
    <row r="10956" spans="2:4" x14ac:dyDescent="0.2">
      <c r="B10956" s="1"/>
      <c r="C10956" s="304"/>
      <c r="D10956" s="1"/>
    </row>
    <row r="10957" spans="2:4" x14ac:dyDescent="0.2">
      <c r="B10957" s="1"/>
      <c r="C10957" s="304"/>
      <c r="D10957" s="1"/>
    </row>
    <row r="10958" spans="2:4" x14ac:dyDescent="0.2">
      <c r="B10958" s="1"/>
      <c r="C10958" s="304"/>
      <c r="D10958" s="1"/>
    </row>
    <row r="10959" spans="2:4" x14ac:dyDescent="0.2">
      <c r="B10959" s="1"/>
      <c r="C10959" s="304"/>
      <c r="D10959" s="1"/>
    </row>
    <row r="10960" spans="2:4" x14ac:dyDescent="0.2">
      <c r="B10960" s="1"/>
      <c r="C10960" s="304"/>
      <c r="D10960" s="1"/>
    </row>
    <row r="10961" spans="2:4" x14ac:dyDescent="0.2">
      <c r="B10961" s="1"/>
      <c r="C10961" s="304"/>
      <c r="D10961" s="1"/>
    </row>
    <row r="10962" spans="2:4" x14ac:dyDescent="0.2">
      <c r="B10962" s="1"/>
      <c r="C10962" s="304"/>
      <c r="D10962" s="1"/>
    </row>
    <row r="10963" spans="2:4" x14ac:dyDescent="0.2">
      <c r="B10963" s="1"/>
      <c r="C10963" s="304"/>
      <c r="D10963" s="1"/>
    </row>
    <row r="10964" spans="2:4" x14ac:dyDescent="0.2">
      <c r="B10964" s="1"/>
      <c r="C10964" s="304"/>
      <c r="D10964" s="1"/>
    </row>
    <row r="10965" spans="2:4" x14ac:dyDescent="0.2">
      <c r="B10965" s="1"/>
      <c r="C10965" s="304"/>
      <c r="D10965" s="1"/>
    </row>
    <row r="10966" spans="2:4" x14ac:dyDescent="0.2">
      <c r="B10966" s="1"/>
      <c r="C10966" s="304"/>
      <c r="D10966" s="1"/>
    </row>
    <row r="10967" spans="2:4" x14ac:dyDescent="0.2">
      <c r="B10967" s="1"/>
      <c r="C10967" s="304"/>
      <c r="D10967" s="1"/>
    </row>
    <row r="10968" spans="2:4" x14ac:dyDescent="0.2">
      <c r="B10968" s="1"/>
      <c r="C10968" s="304"/>
      <c r="D10968" s="1"/>
    </row>
    <row r="10969" spans="2:4" x14ac:dyDescent="0.2">
      <c r="B10969" s="1"/>
      <c r="C10969" s="304"/>
      <c r="D10969" s="1"/>
    </row>
    <row r="10970" spans="2:4" x14ac:dyDescent="0.2">
      <c r="B10970" s="1"/>
      <c r="C10970" s="304"/>
      <c r="D10970" s="1"/>
    </row>
    <row r="10971" spans="2:4" x14ac:dyDescent="0.2">
      <c r="B10971" s="1"/>
      <c r="C10971" s="304"/>
      <c r="D10971" s="1"/>
    </row>
    <row r="10972" spans="2:4" x14ac:dyDescent="0.2">
      <c r="B10972" s="1"/>
      <c r="C10972" s="304"/>
      <c r="D10972" s="1"/>
    </row>
    <row r="10973" spans="2:4" x14ac:dyDescent="0.2">
      <c r="B10973" s="1"/>
      <c r="C10973" s="304"/>
      <c r="D10973" s="1"/>
    </row>
    <row r="10974" spans="2:4" x14ac:dyDescent="0.2">
      <c r="B10974" s="1"/>
      <c r="C10974" s="304"/>
      <c r="D10974" s="1"/>
    </row>
    <row r="10975" spans="2:4" x14ac:dyDescent="0.2">
      <c r="B10975" s="1"/>
      <c r="C10975" s="304"/>
      <c r="D10975" s="1"/>
    </row>
    <row r="10976" spans="2:4" x14ac:dyDescent="0.2">
      <c r="B10976" s="1"/>
      <c r="C10976" s="304"/>
      <c r="D10976" s="1"/>
    </row>
    <row r="10977" spans="2:4" x14ac:dyDescent="0.2">
      <c r="B10977" s="1"/>
      <c r="C10977" s="304"/>
      <c r="D10977" s="1"/>
    </row>
    <row r="10978" spans="2:4" x14ac:dyDescent="0.2">
      <c r="B10978" s="1"/>
      <c r="C10978" s="304"/>
      <c r="D10978" s="1"/>
    </row>
    <row r="10979" spans="2:4" x14ac:dyDescent="0.2">
      <c r="B10979" s="1"/>
      <c r="C10979" s="304"/>
      <c r="D10979" s="1"/>
    </row>
    <row r="10980" spans="2:4" x14ac:dyDescent="0.2">
      <c r="B10980" s="1"/>
      <c r="C10980" s="304"/>
      <c r="D10980" s="1"/>
    </row>
    <row r="10981" spans="2:4" x14ac:dyDescent="0.2">
      <c r="B10981" s="1"/>
      <c r="C10981" s="304"/>
      <c r="D10981" s="1"/>
    </row>
    <row r="10982" spans="2:4" x14ac:dyDescent="0.2">
      <c r="B10982" s="1"/>
      <c r="C10982" s="304"/>
      <c r="D10982" s="1"/>
    </row>
    <row r="10983" spans="2:4" x14ac:dyDescent="0.2">
      <c r="B10983" s="1"/>
      <c r="C10983" s="304"/>
      <c r="D10983" s="1"/>
    </row>
    <row r="10984" spans="2:4" x14ac:dyDescent="0.2">
      <c r="B10984" s="1"/>
      <c r="C10984" s="304"/>
      <c r="D10984" s="1"/>
    </row>
    <row r="10985" spans="2:4" x14ac:dyDescent="0.2">
      <c r="B10985" s="1"/>
      <c r="C10985" s="304"/>
      <c r="D10985" s="1"/>
    </row>
    <row r="10986" spans="2:4" x14ac:dyDescent="0.2">
      <c r="B10986" s="1"/>
      <c r="C10986" s="304"/>
      <c r="D10986" s="1"/>
    </row>
    <row r="10987" spans="2:4" x14ac:dyDescent="0.2">
      <c r="B10987" s="1"/>
      <c r="C10987" s="304"/>
      <c r="D10987" s="1"/>
    </row>
    <row r="10988" spans="2:4" x14ac:dyDescent="0.2">
      <c r="B10988" s="1"/>
      <c r="C10988" s="304"/>
      <c r="D10988" s="1"/>
    </row>
    <row r="10989" spans="2:4" x14ac:dyDescent="0.2">
      <c r="B10989" s="1"/>
      <c r="C10989" s="304"/>
      <c r="D10989" s="1"/>
    </row>
    <row r="10990" spans="2:4" x14ac:dyDescent="0.2">
      <c r="B10990" s="1"/>
      <c r="C10990" s="304"/>
      <c r="D10990" s="1"/>
    </row>
    <row r="10991" spans="2:4" x14ac:dyDescent="0.2">
      <c r="B10991" s="1"/>
      <c r="C10991" s="304"/>
      <c r="D10991" s="1"/>
    </row>
    <row r="10992" spans="2:4" x14ac:dyDescent="0.2">
      <c r="B10992" s="1"/>
      <c r="C10992" s="304"/>
      <c r="D10992" s="1"/>
    </row>
    <row r="10993" spans="2:4" x14ac:dyDescent="0.2">
      <c r="B10993" s="1"/>
      <c r="C10993" s="304"/>
      <c r="D10993" s="1"/>
    </row>
    <row r="10994" spans="2:4" x14ac:dyDescent="0.2">
      <c r="B10994" s="1"/>
      <c r="C10994" s="304"/>
      <c r="D10994" s="1"/>
    </row>
    <row r="10995" spans="2:4" x14ac:dyDescent="0.2">
      <c r="B10995" s="1"/>
      <c r="C10995" s="304"/>
      <c r="D10995" s="1"/>
    </row>
    <row r="10996" spans="2:4" x14ac:dyDescent="0.2">
      <c r="B10996" s="1"/>
      <c r="C10996" s="304"/>
      <c r="D10996" s="1"/>
    </row>
    <row r="10997" spans="2:4" x14ac:dyDescent="0.2">
      <c r="B10997" s="1"/>
      <c r="C10997" s="304"/>
      <c r="D10997" s="1"/>
    </row>
    <row r="10998" spans="2:4" x14ac:dyDescent="0.2">
      <c r="B10998" s="1"/>
      <c r="C10998" s="304"/>
      <c r="D10998" s="1"/>
    </row>
    <row r="10999" spans="2:4" x14ac:dyDescent="0.2">
      <c r="B10999" s="1"/>
      <c r="C10999" s="304"/>
      <c r="D10999" s="1"/>
    </row>
    <row r="11000" spans="2:4" x14ac:dyDescent="0.2">
      <c r="B11000" s="1"/>
      <c r="C11000" s="304"/>
      <c r="D11000" s="1"/>
    </row>
    <row r="11001" spans="2:4" x14ac:dyDescent="0.2">
      <c r="B11001" s="1"/>
      <c r="C11001" s="304"/>
      <c r="D11001" s="1"/>
    </row>
    <row r="11002" spans="2:4" x14ac:dyDescent="0.2">
      <c r="B11002" s="1"/>
      <c r="C11002" s="304"/>
      <c r="D11002" s="1"/>
    </row>
    <row r="11003" spans="2:4" x14ac:dyDescent="0.2">
      <c r="B11003" s="1"/>
      <c r="C11003" s="304"/>
      <c r="D11003" s="1"/>
    </row>
    <row r="11004" spans="2:4" x14ac:dyDescent="0.2">
      <c r="B11004" s="1"/>
      <c r="C11004" s="304"/>
      <c r="D11004" s="1"/>
    </row>
    <row r="11005" spans="2:4" x14ac:dyDescent="0.2">
      <c r="B11005" s="1"/>
      <c r="C11005" s="304"/>
      <c r="D11005" s="1"/>
    </row>
    <row r="11006" spans="2:4" x14ac:dyDescent="0.2">
      <c r="B11006" s="1"/>
      <c r="C11006" s="304"/>
      <c r="D11006" s="1"/>
    </row>
    <row r="11007" spans="2:4" x14ac:dyDescent="0.2">
      <c r="B11007" s="1"/>
      <c r="C11007" s="304"/>
      <c r="D11007" s="1"/>
    </row>
    <row r="11008" spans="2:4" x14ac:dyDescent="0.2">
      <c r="B11008" s="1"/>
      <c r="C11008" s="304"/>
      <c r="D11008" s="1"/>
    </row>
    <row r="11009" spans="2:4" x14ac:dyDescent="0.2">
      <c r="B11009" s="1"/>
      <c r="C11009" s="304"/>
      <c r="D11009" s="1"/>
    </row>
    <row r="11010" spans="2:4" x14ac:dyDescent="0.2">
      <c r="B11010" s="1"/>
      <c r="C11010" s="304"/>
      <c r="D11010" s="1"/>
    </row>
    <row r="11011" spans="2:4" x14ac:dyDescent="0.2">
      <c r="B11011" s="1"/>
      <c r="C11011" s="304"/>
      <c r="D11011" s="1"/>
    </row>
    <row r="11012" spans="2:4" x14ac:dyDescent="0.2">
      <c r="B11012" s="1"/>
      <c r="C11012" s="304"/>
      <c r="D11012" s="1"/>
    </row>
    <row r="11013" spans="2:4" x14ac:dyDescent="0.2">
      <c r="B11013" s="1"/>
      <c r="C11013" s="304"/>
      <c r="D11013" s="1"/>
    </row>
    <row r="11014" spans="2:4" x14ac:dyDescent="0.2">
      <c r="B11014" s="1"/>
      <c r="C11014" s="304"/>
      <c r="D11014" s="1"/>
    </row>
    <row r="11015" spans="2:4" x14ac:dyDescent="0.2">
      <c r="B11015" s="1"/>
      <c r="C11015" s="304"/>
      <c r="D11015" s="1"/>
    </row>
    <row r="11016" spans="2:4" x14ac:dyDescent="0.2">
      <c r="B11016" s="1"/>
      <c r="C11016" s="304"/>
      <c r="D11016" s="1"/>
    </row>
    <row r="11017" spans="2:4" x14ac:dyDescent="0.2">
      <c r="B11017" s="1"/>
      <c r="C11017" s="304"/>
      <c r="D11017" s="1"/>
    </row>
    <row r="11018" spans="2:4" x14ac:dyDescent="0.2">
      <c r="B11018" s="1"/>
      <c r="C11018" s="304"/>
      <c r="D11018" s="1"/>
    </row>
    <row r="11019" spans="2:4" x14ac:dyDescent="0.2">
      <c r="B11019" s="1"/>
      <c r="C11019" s="304"/>
      <c r="D11019" s="1"/>
    </row>
    <row r="11020" spans="2:4" x14ac:dyDescent="0.2">
      <c r="B11020" s="1"/>
      <c r="C11020" s="304"/>
      <c r="D11020" s="1"/>
    </row>
    <row r="11021" spans="2:4" x14ac:dyDescent="0.2">
      <c r="B11021" s="1"/>
      <c r="C11021" s="304"/>
      <c r="D11021" s="1"/>
    </row>
    <row r="11022" spans="2:4" x14ac:dyDescent="0.2">
      <c r="B11022" s="1"/>
      <c r="C11022" s="304"/>
      <c r="D11022" s="1"/>
    </row>
    <row r="11023" spans="2:4" x14ac:dyDescent="0.2">
      <c r="B11023" s="1"/>
      <c r="C11023" s="304"/>
      <c r="D11023" s="1"/>
    </row>
    <row r="11024" spans="2:4" x14ac:dyDescent="0.2">
      <c r="B11024" s="1"/>
      <c r="C11024" s="304"/>
      <c r="D11024" s="1"/>
    </row>
    <row r="11025" spans="2:4" x14ac:dyDescent="0.2">
      <c r="B11025" s="1"/>
      <c r="C11025" s="304"/>
      <c r="D11025" s="1"/>
    </row>
    <row r="11026" spans="2:4" x14ac:dyDescent="0.2">
      <c r="B11026" s="1"/>
      <c r="C11026" s="304"/>
      <c r="D11026" s="1"/>
    </row>
    <row r="11027" spans="2:4" x14ac:dyDescent="0.2">
      <c r="B11027" s="1"/>
      <c r="C11027" s="304"/>
      <c r="D11027" s="1"/>
    </row>
    <row r="11028" spans="2:4" x14ac:dyDescent="0.2">
      <c r="B11028" s="1"/>
      <c r="C11028" s="304"/>
      <c r="D11028" s="1"/>
    </row>
    <row r="11029" spans="2:4" x14ac:dyDescent="0.2">
      <c r="B11029" s="1"/>
      <c r="C11029" s="304"/>
      <c r="D11029" s="1"/>
    </row>
    <row r="11030" spans="2:4" x14ac:dyDescent="0.2">
      <c r="B11030" s="1"/>
      <c r="C11030" s="304"/>
      <c r="D11030" s="1"/>
    </row>
    <row r="11031" spans="2:4" x14ac:dyDescent="0.2">
      <c r="B11031" s="1"/>
      <c r="C11031" s="304"/>
      <c r="D11031" s="1"/>
    </row>
    <row r="11032" spans="2:4" x14ac:dyDescent="0.2">
      <c r="B11032" s="1"/>
      <c r="C11032" s="304"/>
      <c r="D11032" s="1"/>
    </row>
    <row r="11033" spans="2:4" x14ac:dyDescent="0.2">
      <c r="B11033" s="1"/>
      <c r="C11033" s="304"/>
      <c r="D11033" s="1"/>
    </row>
    <row r="11034" spans="2:4" x14ac:dyDescent="0.2">
      <c r="B11034" s="1"/>
      <c r="C11034" s="304"/>
      <c r="D11034" s="1"/>
    </row>
    <row r="11035" spans="2:4" x14ac:dyDescent="0.2">
      <c r="B11035" s="1"/>
      <c r="C11035" s="304"/>
      <c r="D11035" s="1"/>
    </row>
    <row r="11036" spans="2:4" x14ac:dyDescent="0.2">
      <c r="B11036" s="1"/>
      <c r="C11036" s="304"/>
      <c r="D11036" s="1"/>
    </row>
    <row r="11037" spans="2:4" x14ac:dyDescent="0.2">
      <c r="B11037" s="1"/>
      <c r="C11037" s="304"/>
      <c r="D11037" s="1"/>
    </row>
    <row r="11038" spans="2:4" x14ac:dyDescent="0.2">
      <c r="B11038" s="1"/>
      <c r="C11038" s="304"/>
      <c r="D11038" s="1"/>
    </row>
    <row r="11039" spans="2:4" x14ac:dyDescent="0.2">
      <c r="B11039" s="1"/>
      <c r="C11039" s="304"/>
      <c r="D11039" s="1"/>
    </row>
    <row r="11040" spans="2:4" x14ac:dyDescent="0.2">
      <c r="B11040" s="1"/>
      <c r="C11040" s="304"/>
      <c r="D11040" s="1"/>
    </row>
    <row r="11041" spans="2:7" x14ac:dyDescent="0.2">
      <c r="B11041" s="1"/>
      <c r="C11041" s="304"/>
      <c r="D11041" s="1"/>
    </row>
    <row r="11042" spans="2:7" x14ac:dyDescent="0.2">
      <c r="B11042" s="1"/>
      <c r="C11042" s="304"/>
      <c r="D11042" s="1"/>
    </row>
    <row r="11043" spans="2:7" x14ac:dyDescent="0.2">
      <c r="B11043" s="1"/>
      <c r="C11043" s="304"/>
      <c r="D11043" s="1"/>
    </row>
    <row r="11044" spans="2:7" x14ac:dyDescent="0.2">
      <c r="B11044" s="1"/>
      <c r="C11044" s="304"/>
      <c r="D11044" s="1"/>
    </row>
    <row r="11045" spans="2:7" x14ac:dyDescent="0.2">
      <c r="B11045" s="1"/>
      <c r="C11045" s="304"/>
      <c r="D11045" s="1"/>
    </row>
    <row r="11046" spans="2:7" x14ac:dyDescent="0.2">
      <c r="B11046" s="1"/>
      <c r="C11046" s="304"/>
      <c r="D11046" s="1"/>
    </row>
    <row r="11047" spans="2:7" x14ac:dyDescent="0.2">
      <c r="B11047" s="1"/>
      <c r="C11047" s="304"/>
      <c r="D11047" s="1"/>
    </row>
    <row r="11048" spans="2:7" x14ac:dyDescent="0.2">
      <c r="B11048" s="1"/>
      <c r="C11048" s="304"/>
      <c r="D11048" s="1"/>
    </row>
    <row r="11049" spans="2:7" x14ac:dyDescent="0.2">
      <c r="B11049" s="1"/>
      <c r="C11049" s="304"/>
      <c r="D11049" s="1"/>
      <c r="E11049" s="204"/>
      <c r="F11049" s="204"/>
      <c r="G11049" s="204"/>
    </row>
    <row r="11050" spans="2:7" x14ac:dyDescent="0.2">
      <c r="B11050" s="1"/>
      <c r="C11050" s="304"/>
      <c r="D11050" s="1"/>
      <c r="E11050" s="204"/>
      <c r="F11050" s="204"/>
      <c r="G11050" s="204"/>
    </row>
    <row r="11051" spans="2:7" x14ac:dyDescent="0.2">
      <c r="B11051" s="1"/>
      <c r="C11051" s="304"/>
      <c r="D11051" s="1"/>
      <c r="E11051" s="204"/>
      <c r="F11051" s="204"/>
      <c r="G11051" s="204"/>
    </row>
    <row r="11052" spans="2:7" x14ac:dyDescent="0.2">
      <c r="B11052" s="1"/>
      <c r="C11052" s="304"/>
      <c r="D11052" s="1"/>
      <c r="E11052" s="204"/>
      <c r="F11052" s="204"/>
      <c r="G11052" s="204"/>
    </row>
    <row r="11053" spans="2:7" x14ac:dyDescent="0.2">
      <c r="B11053" s="1"/>
      <c r="C11053" s="304"/>
      <c r="D11053" s="1"/>
      <c r="E11053" s="204"/>
      <c r="F11053" s="204"/>
      <c r="G11053" s="204"/>
    </row>
    <row r="11054" spans="2:7" x14ac:dyDescent="0.2">
      <c r="B11054" s="1"/>
      <c r="C11054" s="304"/>
      <c r="D11054" s="1"/>
      <c r="E11054" s="204"/>
      <c r="F11054" s="204"/>
      <c r="G11054" s="204"/>
    </row>
    <row r="11055" spans="2:7" x14ac:dyDescent="0.2">
      <c r="B11055" s="1"/>
      <c r="C11055" s="304"/>
      <c r="D11055" s="1"/>
      <c r="E11055" s="204"/>
      <c r="F11055" s="204"/>
      <c r="G11055" s="204"/>
    </row>
    <row r="11056" spans="2:7" x14ac:dyDescent="0.2">
      <c r="B11056" s="1"/>
      <c r="C11056" s="304"/>
      <c r="D11056" s="1"/>
      <c r="E11056" s="204"/>
      <c r="F11056" s="204"/>
      <c r="G11056" s="204"/>
    </row>
    <row r="11057" spans="2:7" x14ac:dyDescent="0.2">
      <c r="B11057" s="1"/>
      <c r="C11057" s="304"/>
      <c r="D11057" s="1"/>
      <c r="E11057" s="204"/>
      <c r="F11057" s="204"/>
      <c r="G11057" s="204"/>
    </row>
    <row r="11058" spans="2:7" x14ac:dyDescent="0.2">
      <c r="B11058" s="1"/>
      <c r="C11058" s="304"/>
      <c r="D11058" s="1"/>
      <c r="E11058" s="204"/>
      <c r="F11058" s="204"/>
      <c r="G11058" s="204"/>
    </row>
    <row r="11059" spans="2:7" x14ac:dyDescent="0.2">
      <c r="B11059" s="1"/>
      <c r="C11059" s="304"/>
      <c r="D11059" s="1"/>
      <c r="E11059" s="204"/>
      <c r="F11059" s="204"/>
      <c r="G11059" s="204"/>
    </row>
    <row r="11060" spans="2:7" x14ac:dyDescent="0.2">
      <c r="B11060" s="1"/>
      <c r="C11060" s="304"/>
      <c r="D11060" s="1"/>
      <c r="E11060" s="204"/>
      <c r="F11060" s="204"/>
      <c r="G11060" s="204"/>
    </row>
    <row r="11061" spans="2:7" x14ac:dyDescent="0.2">
      <c r="B11061" s="1"/>
      <c r="C11061" s="304"/>
      <c r="D11061" s="1"/>
      <c r="E11061" s="204"/>
      <c r="F11061" s="204"/>
      <c r="G11061" s="204"/>
    </row>
    <row r="11062" spans="2:7" x14ac:dyDescent="0.2">
      <c r="B11062" s="1"/>
      <c r="C11062" s="304"/>
      <c r="D11062" s="1"/>
      <c r="E11062" s="204"/>
      <c r="F11062" s="204"/>
      <c r="G11062" s="204"/>
    </row>
    <row r="11063" spans="2:7" x14ac:dyDescent="0.2">
      <c r="B11063" s="1"/>
      <c r="C11063" s="304"/>
      <c r="D11063" s="1"/>
      <c r="E11063" s="204"/>
      <c r="F11063" s="204"/>
      <c r="G11063" s="204"/>
    </row>
    <row r="11064" spans="2:7" x14ac:dyDescent="0.2">
      <c r="B11064" s="1"/>
      <c r="C11064" s="304"/>
      <c r="D11064" s="1"/>
      <c r="E11064" s="204"/>
      <c r="F11064" s="204"/>
      <c r="G11064" s="204"/>
    </row>
    <row r="11065" spans="2:7" x14ac:dyDescent="0.2">
      <c r="B11065" s="1"/>
      <c r="C11065" s="304"/>
      <c r="D11065" s="1"/>
      <c r="E11065" s="204"/>
      <c r="F11065" s="204"/>
      <c r="G11065" s="204"/>
    </row>
    <row r="11066" spans="2:7" x14ac:dyDescent="0.2">
      <c r="B11066" s="1"/>
      <c r="C11066" s="304"/>
      <c r="D11066" s="1"/>
      <c r="E11066" s="204"/>
      <c r="F11066" s="204"/>
      <c r="G11066" s="204"/>
    </row>
    <row r="11067" spans="2:7" x14ac:dyDescent="0.2">
      <c r="B11067" s="1"/>
      <c r="C11067" s="304"/>
      <c r="D11067" s="1"/>
      <c r="E11067" s="204"/>
      <c r="F11067" s="204"/>
      <c r="G11067" s="204"/>
    </row>
    <row r="11068" spans="2:7" x14ac:dyDescent="0.2">
      <c r="B11068" s="1"/>
      <c r="C11068" s="304"/>
      <c r="D11068" s="1"/>
      <c r="E11068" s="204"/>
      <c r="F11068" s="204"/>
      <c r="G11068" s="204"/>
    </row>
    <row r="11069" spans="2:7" x14ac:dyDescent="0.2">
      <c r="B11069" s="1"/>
      <c r="C11069" s="304"/>
      <c r="D11069" s="1"/>
      <c r="E11069" s="204"/>
      <c r="F11069" s="204"/>
      <c r="G11069" s="204"/>
    </row>
    <row r="11070" spans="2:7" x14ac:dyDescent="0.2">
      <c r="B11070" s="1"/>
      <c r="C11070" s="304"/>
      <c r="D11070" s="1"/>
      <c r="E11070" s="204"/>
      <c r="F11070" s="204"/>
      <c r="G11070" s="204"/>
    </row>
    <row r="11071" spans="2:7" x14ac:dyDescent="0.2">
      <c r="B11071" s="1"/>
      <c r="C11071" s="304"/>
      <c r="D11071" s="1"/>
      <c r="E11071" s="204"/>
      <c r="F11071" s="204"/>
      <c r="G11071" s="204"/>
    </row>
    <row r="11072" spans="2:7" x14ac:dyDescent="0.2">
      <c r="B11072" s="1"/>
      <c r="C11072" s="304"/>
      <c r="D11072" s="1"/>
      <c r="E11072" s="204"/>
      <c r="F11072" s="204"/>
      <c r="G11072" s="204"/>
    </row>
    <row r="11073" spans="2:7" x14ac:dyDescent="0.2">
      <c r="B11073" s="1"/>
      <c r="C11073" s="304"/>
      <c r="D11073" s="1"/>
      <c r="E11073" s="204"/>
      <c r="F11073" s="204"/>
      <c r="G11073" s="204"/>
    </row>
    <row r="11074" spans="2:7" x14ac:dyDescent="0.2">
      <c r="B11074" s="1"/>
      <c r="C11074" s="304"/>
      <c r="D11074" s="1"/>
      <c r="E11074" s="204"/>
      <c r="F11074" s="204"/>
      <c r="G11074" s="204"/>
    </row>
    <row r="11075" spans="2:7" x14ac:dyDescent="0.2">
      <c r="B11075" s="1"/>
      <c r="C11075" s="304"/>
      <c r="D11075" s="1"/>
      <c r="E11075" s="204"/>
      <c r="F11075" s="204"/>
      <c r="G11075" s="204"/>
    </row>
    <row r="11076" spans="2:7" x14ac:dyDescent="0.2">
      <c r="B11076" s="1"/>
      <c r="C11076" s="304"/>
      <c r="D11076" s="1"/>
      <c r="E11076" s="204"/>
      <c r="F11076" s="204"/>
      <c r="G11076" s="204"/>
    </row>
    <row r="11077" spans="2:7" x14ac:dyDescent="0.2">
      <c r="B11077" s="1"/>
      <c r="C11077" s="304"/>
      <c r="D11077" s="1"/>
      <c r="E11077" s="204"/>
      <c r="F11077" s="204"/>
      <c r="G11077" s="204"/>
    </row>
    <row r="11078" spans="2:7" x14ac:dyDescent="0.2">
      <c r="B11078" s="1"/>
      <c r="C11078" s="304"/>
      <c r="D11078" s="1"/>
      <c r="E11078" s="204"/>
      <c r="F11078" s="204"/>
      <c r="G11078" s="204"/>
    </row>
    <row r="11079" spans="2:7" x14ac:dyDescent="0.2">
      <c r="B11079" s="1"/>
      <c r="C11079" s="304"/>
      <c r="D11079" s="1"/>
      <c r="E11079" s="204"/>
      <c r="F11079" s="204"/>
      <c r="G11079" s="204"/>
    </row>
    <row r="11080" spans="2:7" x14ac:dyDescent="0.2">
      <c r="B11080" s="1"/>
      <c r="C11080" s="304"/>
      <c r="D11080" s="1"/>
      <c r="E11080" s="204"/>
      <c r="F11080" s="204"/>
      <c r="G11080" s="204"/>
    </row>
    <row r="11081" spans="2:7" x14ac:dyDescent="0.2">
      <c r="B11081" s="1"/>
      <c r="C11081" s="304"/>
      <c r="D11081" s="1"/>
    </row>
    <row r="11082" spans="2:7" x14ac:dyDescent="0.2">
      <c r="B11082" s="1"/>
      <c r="C11082" s="304"/>
      <c r="D11082" s="1"/>
    </row>
    <row r="11083" spans="2:7" x14ac:dyDescent="0.2">
      <c r="B11083" s="1"/>
      <c r="C11083" s="304"/>
      <c r="D11083" s="1"/>
    </row>
    <row r="11084" spans="2:7" x14ac:dyDescent="0.2">
      <c r="B11084" s="1"/>
      <c r="C11084" s="304"/>
      <c r="D11084" s="1"/>
    </row>
    <row r="11085" spans="2:7" x14ac:dyDescent="0.2">
      <c r="B11085" s="1"/>
      <c r="C11085" s="304"/>
      <c r="D11085" s="1"/>
    </row>
    <row r="11086" spans="2:7" x14ac:dyDescent="0.2">
      <c r="B11086" s="1"/>
      <c r="C11086" s="304"/>
      <c r="D11086" s="1"/>
    </row>
    <row r="11087" spans="2:7" x14ac:dyDescent="0.2">
      <c r="B11087" s="1"/>
      <c r="C11087" s="304"/>
      <c r="D11087" s="1"/>
    </row>
    <row r="11088" spans="2:7" x14ac:dyDescent="0.2">
      <c r="B11088" s="1"/>
      <c r="C11088" s="304"/>
      <c r="D11088" s="1"/>
    </row>
    <row r="11089" spans="2:4" x14ac:dyDescent="0.2">
      <c r="B11089" s="1"/>
      <c r="C11089" s="304"/>
      <c r="D11089" s="1"/>
    </row>
    <row r="11090" spans="2:4" x14ac:dyDescent="0.2">
      <c r="B11090" s="1"/>
      <c r="C11090" s="304"/>
      <c r="D11090" s="1"/>
    </row>
    <row r="11091" spans="2:4" x14ac:dyDescent="0.2">
      <c r="B11091" s="1"/>
      <c r="C11091" s="304"/>
      <c r="D11091" s="1"/>
    </row>
    <row r="11092" spans="2:4" x14ac:dyDescent="0.2">
      <c r="B11092" s="1"/>
      <c r="C11092" s="304"/>
      <c r="D11092" s="1"/>
    </row>
    <row r="11093" spans="2:4" x14ac:dyDescent="0.2">
      <c r="B11093" s="1"/>
      <c r="C11093" s="304"/>
      <c r="D11093" s="1"/>
    </row>
    <row r="11094" spans="2:4" x14ac:dyDescent="0.2">
      <c r="B11094" s="1"/>
      <c r="C11094" s="304"/>
      <c r="D11094" s="1"/>
    </row>
    <row r="11095" spans="2:4" x14ac:dyDescent="0.2">
      <c r="B11095" s="1"/>
      <c r="C11095" s="304"/>
      <c r="D11095" s="1"/>
    </row>
    <row r="11096" spans="2:4" x14ac:dyDescent="0.2">
      <c r="B11096" s="1"/>
      <c r="C11096" s="304"/>
      <c r="D11096" s="1"/>
    </row>
    <row r="11097" spans="2:4" x14ac:dyDescent="0.2">
      <c r="B11097" s="1"/>
      <c r="C11097" s="304"/>
      <c r="D11097" s="1"/>
    </row>
    <row r="11098" spans="2:4" x14ac:dyDescent="0.2">
      <c r="B11098" s="1"/>
      <c r="C11098" s="304"/>
      <c r="D11098" s="1"/>
    </row>
    <row r="11099" spans="2:4" x14ac:dyDescent="0.2">
      <c r="B11099" s="1"/>
      <c r="C11099" s="304"/>
      <c r="D11099" s="1"/>
    </row>
    <row r="11100" spans="2:4" x14ac:dyDescent="0.2">
      <c r="B11100" s="1"/>
      <c r="C11100" s="304"/>
      <c r="D11100" s="1"/>
    </row>
    <row r="11101" spans="2:4" x14ac:dyDescent="0.2">
      <c r="B11101" s="1"/>
      <c r="C11101" s="304"/>
      <c r="D11101" s="1"/>
    </row>
    <row r="11102" spans="2:4" x14ac:dyDescent="0.2">
      <c r="B11102" s="1"/>
      <c r="C11102" s="304"/>
      <c r="D11102" s="1"/>
    </row>
    <row r="11103" spans="2:4" x14ac:dyDescent="0.2">
      <c r="B11103" s="1"/>
      <c r="C11103" s="304"/>
      <c r="D11103" s="1"/>
    </row>
    <row r="11104" spans="2:4" x14ac:dyDescent="0.2">
      <c r="B11104" s="1"/>
      <c r="C11104" s="304"/>
      <c r="D11104" s="1"/>
    </row>
    <row r="11105" spans="2:4" x14ac:dyDescent="0.2">
      <c r="B11105" s="1"/>
      <c r="C11105" s="304"/>
      <c r="D11105" s="1"/>
    </row>
    <row r="11106" spans="2:4" x14ac:dyDescent="0.2">
      <c r="B11106" s="1"/>
      <c r="C11106" s="304"/>
      <c r="D11106" s="1"/>
    </row>
    <row r="11107" spans="2:4" x14ac:dyDescent="0.2">
      <c r="B11107" s="1"/>
      <c r="C11107" s="304"/>
      <c r="D11107" s="1"/>
    </row>
    <row r="11108" spans="2:4" x14ac:dyDescent="0.2">
      <c r="B11108" s="1"/>
      <c r="C11108" s="304"/>
      <c r="D11108" s="1"/>
    </row>
    <row r="11109" spans="2:4" x14ac:dyDescent="0.2">
      <c r="B11109" s="1"/>
      <c r="C11109" s="304"/>
      <c r="D11109" s="1"/>
    </row>
    <row r="11110" spans="2:4" x14ac:dyDescent="0.2">
      <c r="B11110" s="1"/>
      <c r="C11110" s="304"/>
      <c r="D11110" s="1"/>
    </row>
    <row r="11111" spans="2:4" x14ac:dyDescent="0.2">
      <c r="B11111" s="1"/>
      <c r="C11111" s="304"/>
      <c r="D11111" s="1"/>
    </row>
    <row r="11112" spans="2:4" x14ac:dyDescent="0.2">
      <c r="B11112" s="1"/>
      <c r="C11112" s="304"/>
      <c r="D11112" s="1"/>
    </row>
    <row r="11113" spans="2:4" x14ac:dyDescent="0.2">
      <c r="B11113" s="1"/>
      <c r="C11113" s="304"/>
      <c r="D11113" s="1"/>
    </row>
    <row r="11114" spans="2:4" x14ac:dyDescent="0.2">
      <c r="B11114" s="1"/>
      <c r="C11114" s="304"/>
      <c r="D11114" s="1"/>
    </row>
    <row r="11115" spans="2:4" x14ac:dyDescent="0.2">
      <c r="B11115" s="1"/>
      <c r="C11115" s="304"/>
      <c r="D11115" s="1"/>
    </row>
    <row r="11116" spans="2:4" x14ac:dyDescent="0.2">
      <c r="B11116" s="1"/>
      <c r="C11116" s="304"/>
      <c r="D11116" s="1"/>
    </row>
    <row r="11117" spans="2:4" x14ac:dyDescent="0.2">
      <c r="B11117" s="1"/>
      <c r="C11117" s="304"/>
      <c r="D11117" s="1"/>
    </row>
    <row r="11118" spans="2:4" x14ac:dyDescent="0.2">
      <c r="B11118" s="1"/>
      <c r="C11118" s="304"/>
      <c r="D11118" s="1"/>
    </row>
    <row r="11119" spans="2:4" x14ac:dyDescent="0.2">
      <c r="B11119" s="1"/>
      <c r="C11119" s="304"/>
      <c r="D11119" s="1"/>
    </row>
    <row r="11120" spans="2:4" x14ac:dyDescent="0.2">
      <c r="B11120" s="1"/>
      <c r="C11120" s="304"/>
      <c r="D11120" s="1"/>
    </row>
    <row r="11121" spans="2:4" x14ac:dyDescent="0.2">
      <c r="B11121" s="1"/>
      <c r="C11121" s="304"/>
      <c r="D11121" s="1"/>
    </row>
    <row r="11122" spans="2:4" x14ac:dyDescent="0.2">
      <c r="B11122" s="1"/>
      <c r="C11122" s="304"/>
      <c r="D11122" s="1"/>
    </row>
    <row r="11123" spans="2:4" x14ac:dyDescent="0.2">
      <c r="B11123" s="1"/>
      <c r="C11123" s="304"/>
      <c r="D11123" s="1"/>
    </row>
    <row r="11124" spans="2:4" x14ac:dyDescent="0.2">
      <c r="B11124" s="1"/>
      <c r="C11124" s="304"/>
      <c r="D11124" s="1"/>
    </row>
    <row r="11125" spans="2:4" x14ac:dyDescent="0.2">
      <c r="B11125" s="1"/>
      <c r="C11125" s="304"/>
      <c r="D11125" s="1"/>
    </row>
    <row r="11126" spans="2:4" x14ac:dyDescent="0.2">
      <c r="B11126" s="1"/>
      <c r="C11126" s="304"/>
      <c r="D11126" s="1"/>
    </row>
    <row r="11127" spans="2:4" x14ac:dyDescent="0.2">
      <c r="B11127" s="1"/>
      <c r="C11127" s="304"/>
      <c r="D11127" s="1"/>
    </row>
    <row r="11128" spans="2:4" x14ac:dyDescent="0.2">
      <c r="B11128" s="1"/>
      <c r="C11128" s="304"/>
      <c r="D11128" s="1"/>
    </row>
    <row r="11129" spans="2:4" x14ac:dyDescent="0.2">
      <c r="B11129" s="1"/>
      <c r="C11129" s="304"/>
      <c r="D11129" s="1"/>
    </row>
    <row r="11130" spans="2:4" x14ac:dyDescent="0.2">
      <c r="B11130" s="1"/>
      <c r="C11130" s="304"/>
      <c r="D11130" s="1"/>
    </row>
    <row r="11131" spans="2:4" x14ac:dyDescent="0.2">
      <c r="B11131" s="1"/>
      <c r="C11131" s="304"/>
      <c r="D11131" s="1"/>
    </row>
    <row r="11132" spans="2:4" x14ac:dyDescent="0.2">
      <c r="B11132" s="1"/>
      <c r="C11132" s="304"/>
      <c r="D11132" s="1"/>
    </row>
    <row r="11133" spans="2:4" x14ac:dyDescent="0.2">
      <c r="B11133" s="1"/>
      <c r="C11133" s="304"/>
      <c r="D11133" s="1"/>
    </row>
    <row r="11134" spans="2:4" x14ac:dyDescent="0.2">
      <c r="B11134" s="1"/>
      <c r="C11134" s="304"/>
      <c r="D11134" s="1"/>
    </row>
    <row r="11135" spans="2:4" x14ac:dyDescent="0.2">
      <c r="B11135" s="1"/>
      <c r="C11135" s="304"/>
      <c r="D11135" s="1"/>
    </row>
    <row r="11136" spans="2:4" x14ac:dyDescent="0.2">
      <c r="B11136" s="1"/>
      <c r="C11136" s="304"/>
      <c r="D11136" s="1"/>
    </row>
    <row r="11137" spans="2:4" x14ac:dyDescent="0.2">
      <c r="B11137" s="1"/>
      <c r="C11137" s="304"/>
      <c r="D11137" s="1"/>
    </row>
    <row r="11138" spans="2:4" x14ac:dyDescent="0.2">
      <c r="B11138" s="1"/>
      <c r="C11138" s="304"/>
      <c r="D11138" s="1"/>
    </row>
    <row r="11139" spans="2:4" x14ac:dyDescent="0.2">
      <c r="B11139" s="1"/>
      <c r="C11139" s="304"/>
      <c r="D11139" s="1"/>
    </row>
    <row r="11140" spans="2:4" x14ac:dyDescent="0.2">
      <c r="B11140" s="1"/>
      <c r="C11140" s="304"/>
      <c r="D11140" s="1"/>
    </row>
    <row r="11141" spans="2:4" x14ac:dyDescent="0.2">
      <c r="B11141" s="1"/>
      <c r="C11141" s="304"/>
      <c r="D11141" s="1"/>
    </row>
    <row r="11142" spans="2:4" x14ac:dyDescent="0.2">
      <c r="B11142" s="1"/>
      <c r="C11142" s="304"/>
      <c r="D11142" s="1"/>
    </row>
    <row r="11143" spans="2:4" x14ac:dyDescent="0.2">
      <c r="B11143" s="1"/>
      <c r="C11143" s="304"/>
      <c r="D11143" s="1"/>
    </row>
    <row r="11144" spans="2:4" x14ac:dyDescent="0.2">
      <c r="B11144" s="1"/>
      <c r="C11144" s="304"/>
      <c r="D11144" s="1"/>
    </row>
    <row r="11145" spans="2:4" x14ac:dyDescent="0.2">
      <c r="B11145" s="1"/>
      <c r="C11145" s="304"/>
      <c r="D11145" s="1"/>
    </row>
    <row r="11146" spans="2:4" x14ac:dyDescent="0.2">
      <c r="B11146" s="1"/>
      <c r="C11146" s="304"/>
      <c r="D11146" s="1"/>
    </row>
    <row r="11147" spans="2:4" x14ac:dyDescent="0.2">
      <c r="B11147" s="1"/>
      <c r="C11147" s="304"/>
      <c r="D11147" s="1"/>
    </row>
    <row r="11148" spans="2:4" x14ac:dyDescent="0.2">
      <c r="B11148" s="1"/>
      <c r="C11148" s="304"/>
      <c r="D11148" s="1"/>
    </row>
    <row r="11149" spans="2:4" x14ac:dyDescent="0.2">
      <c r="B11149" s="1"/>
      <c r="C11149" s="304"/>
      <c r="D11149" s="1"/>
    </row>
    <row r="11150" spans="2:4" x14ac:dyDescent="0.2">
      <c r="B11150" s="1"/>
      <c r="C11150" s="304"/>
      <c r="D11150" s="1"/>
    </row>
    <row r="11151" spans="2:4" x14ac:dyDescent="0.2">
      <c r="B11151" s="1"/>
      <c r="C11151" s="304"/>
      <c r="D11151" s="1"/>
    </row>
    <row r="11152" spans="2:4" x14ac:dyDescent="0.2">
      <c r="B11152" s="1"/>
      <c r="C11152" s="304"/>
      <c r="D11152" s="1"/>
    </row>
    <row r="11153" spans="1:7" x14ac:dyDescent="0.2">
      <c r="B11153" s="1"/>
      <c r="C11153" s="304"/>
      <c r="D11153" s="1"/>
    </row>
    <row r="11154" spans="1:7" x14ac:dyDescent="0.2">
      <c r="B11154" s="1"/>
      <c r="C11154" s="304"/>
      <c r="D11154" s="1"/>
    </row>
    <row r="11155" spans="1:7" x14ac:dyDescent="0.2">
      <c r="B11155" s="1"/>
      <c r="C11155" s="304"/>
      <c r="D11155" s="1"/>
    </row>
    <row r="11156" spans="1:7" x14ac:dyDescent="0.2">
      <c r="B11156" s="1"/>
      <c r="C11156" s="304"/>
      <c r="D11156" s="1"/>
    </row>
    <row r="11157" spans="1:7" x14ac:dyDescent="0.2">
      <c r="B11157" s="1"/>
      <c r="C11157" s="304"/>
      <c r="D11157" s="1"/>
    </row>
    <row r="11158" spans="1:7" x14ac:dyDescent="0.2">
      <c r="B11158" s="1"/>
      <c r="C11158" s="304"/>
      <c r="D11158" s="1"/>
    </row>
    <row r="11159" spans="1:7" x14ac:dyDescent="0.2">
      <c r="B11159" s="1"/>
      <c r="C11159" s="304"/>
      <c r="D11159" s="1"/>
    </row>
    <row r="11160" spans="1:7" x14ac:dyDescent="0.2">
      <c r="B11160" s="1"/>
      <c r="C11160" s="304"/>
      <c r="D11160" s="1"/>
    </row>
    <row r="11161" spans="1:7" x14ac:dyDescent="0.2">
      <c r="B11161" s="1"/>
      <c r="C11161" s="304"/>
      <c r="D11161" s="1"/>
    </row>
    <row r="11162" spans="1:7" x14ac:dyDescent="0.2">
      <c r="B11162" s="1"/>
      <c r="C11162" s="304"/>
      <c r="D11162" s="1"/>
    </row>
    <row r="11163" spans="1:7" x14ac:dyDescent="0.2">
      <c r="B11163" s="1"/>
      <c r="C11163" s="304"/>
      <c r="D11163" s="1"/>
    </row>
    <row r="11164" spans="1:7" x14ac:dyDescent="0.2">
      <c r="B11164" s="1"/>
      <c r="C11164" s="304"/>
      <c r="D11164" s="1"/>
    </row>
    <row r="11165" spans="1:7" x14ac:dyDescent="0.2">
      <c r="B11165" s="1"/>
      <c r="C11165" s="304"/>
      <c r="D11165" s="1"/>
    </row>
    <row r="11166" spans="1:7" x14ac:dyDescent="0.2">
      <c r="B11166" s="1"/>
      <c r="C11166" s="304"/>
      <c r="D11166" s="1"/>
    </row>
    <row r="11167" spans="1:7" s="308" customFormat="1" x14ac:dyDescent="0.2">
      <c r="A11167" s="303"/>
      <c r="B11167" s="1"/>
      <c r="C11167" s="304"/>
      <c r="D11167" s="1"/>
      <c r="E11167" s="305"/>
      <c r="F11167" s="307"/>
      <c r="G11167" s="307"/>
    </row>
    <row r="11168" spans="1:7" s="308" customFormat="1" x14ac:dyDescent="0.2">
      <c r="A11168" s="303"/>
      <c r="B11168" s="1"/>
      <c r="C11168" s="304"/>
      <c r="D11168" s="1"/>
      <c r="E11168" s="305"/>
      <c r="F11168" s="307"/>
      <c r="G11168" s="307"/>
    </row>
    <row r="11169" spans="1:7" s="308" customFormat="1" x14ac:dyDescent="0.2">
      <c r="A11169" s="303"/>
      <c r="B11169" s="1"/>
      <c r="C11169" s="304"/>
      <c r="D11169" s="1"/>
      <c r="E11169" s="305"/>
      <c r="F11169" s="307"/>
      <c r="G11169" s="307"/>
    </row>
    <row r="11170" spans="1:7" s="308" customFormat="1" x14ac:dyDescent="0.2">
      <c r="A11170" s="303"/>
      <c r="B11170" s="1"/>
      <c r="C11170" s="304"/>
      <c r="D11170" s="1"/>
      <c r="E11170" s="305"/>
      <c r="F11170" s="307"/>
      <c r="G11170" s="307"/>
    </row>
    <row r="11171" spans="1:7" s="308" customFormat="1" x14ac:dyDescent="0.2">
      <c r="A11171" s="303"/>
      <c r="B11171" s="1"/>
      <c r="C11171" s="304"/>
      <c r="D11171" s="1"/>
      <c r="E11171" s="305"/>
      <c r="F11171" s="307"/>
      <c r="G11171" s="307"/>
    </row>
    <row r="11172" spans="1:7" s="308" customFormat="1" x14ac:dyDescent="0.2">
      <c r="A11172" s="303"/>
      <c r="B11172" s="1"/>
      <c r="C11172" s="304"/>
      <c r="D11172" s="1"/>
      <c r="E11172" s="305"/>
      <c r="F11172" s="307"/>
      <c r="G11172" s="307"/>
    </row>
    <row r="11173" spans="1:7" s="308" customFormat="1" x14ac:dyDescent="0.2">
      <c r="A11173" s="303"/>
      <c r="B11173" s="1"/>
      <c r="C11173" s="304"/>
      <c r="D11173" s="1"/>
      <c r="E11173" s="305"/>
      <c r="F11173" s="307"/>
      <c r="G11173" s="307"/>
    </row>
    <row r="11174" spans="1:7" x14ac:dyDescent="0.2">
      <c r="B11174" s="1"/>
      <c r="C11174" s="304"/>
      <c r="D11174" s="1"/>
    </row>
    <row r="11175" spans="1:7" x14ac:dyDescent="0.2">
      <c r="B11175" s="1"/>
      <c r="C11175" s="304"/>
      <c r="D11175" s="1"/>
    </row>
    <row r="11176" spans="1:7" x14ac:dyDescent="0.2">
      <c r="B11176" s="1"/>
      <c r="C11176" s="304"/>
      <c r="D11176" s="1"/>
    </row>
    <row r="11177" spans="1:7" x14ac:dyDescent="0.2">
      <c r="B11177" s="1"/>
      <c r="C11177" s="304"/>
      <c r="D11177" s="1"/>
    </row>
    <row r="11178" spans="1:7" x14ac:dyDescent="0.2">
      <c r="B11178" s="1"/>
      <c r="C11178" s="304"/>
      <c r="D11178" s="1"/>
    </row>
    <row r="11179" spans="1:7" x14ac:dyDescent="0.2">
      <c r="B11179" s="1"/>
      <c r="C11179" s="304"/>
      <c r="D11179" s="1"/>
    </row>
    <row r="11180" spans="1:7" x14ac:dyDescent="0.2">
      <c r="B11180" s="1"/>
      <c r="C11180" s="304"/>
      <c r="D11180" s="1"/>
    </row>
    <row r="11181" spans="1:7" x14ac:dyDescent="0.2">
      <c r="B11181" s="1"/>
      <c r="C11181" s="304"/>
      <c r="D11181" s="1"/>
    </row>
    <row r="11182" spans="1:7" x14ac:dyDescent="0.2">
      <c r="B11182" s="1"/>
      <c r="C11182" s="304"/>
      <c r="D11182" s="1"/>
    </row>
    <row r="11183" spans="1:7" s="310" customFormat="1" x14ac:dyDescent="0.2">
      <c r="A11183" s="303"/>
      <c r="B11183" s="1"/>
      <c r="C11183" s="304"/>
      <c r="D11183" s="1"/>
      <c r="E11183" s="305"/>
      <c r="F11183" s="309"/>
      <c r="G11183" s="309"/>
    </row>
    <row r="11184" spans="1:7" s="310" customFormat="1" x14ac:dyDescent="0.2">
      <c r="A11184" s="303"/>
      <c r="B11184" s="1"/>
      <c r="C11184" s="304"/>
      <c r="D11184" s="1"/>
      <c r="E11184" s="305"/>
      <c r="F11184" s="309"/>
      <c r="G11184" s="309"/>
    </row>
    <row r="11185" spans="2:4" x14ac:dyDescent="0.2">
      <c r="B11185" s="1"/>
      <c r="C11185" s="304"/>
      <c r="D11185" s="1"/>
    </row>
    <row r="11186" spans="2:4" x14ac:dyDescent="0.2">
      <c r="B11186" s="1"/>
      <c r="C11186" s="304"/>
      <c r="D11186" s="1"/>
    </row>
    <row r="11187" spans="2:4" x14ac:dyDescent="0.2">
      <c r="B11187" s="1"/>
      <c r="C11187" s="304"/>
      <c r="D11187" s="1"/>
    </row>
    <row r="11188" spans="2:4" x14ac:dyDescent="0.2">
      <c r="B11188" s="1"/>
      <c r="C11188" s="304"/>
      <c r="D11188" s="1"/>
    </row>
    <row r="11189" spans="2:4" x14ac:dyDescent="0.2">
      <c r="B11189" s="1"/>
      <c r="C11189" s="304"/>
      <c r="D11189" s="1"/>
    </row>
    <row r="11190" spans="2:4" x14ac:dyDescent="0.2">
      <c r="B11190" s="1"/>
      <c r="C11190" s="304"/>
      <c r="D11190" s="1"/>
    </row>
    <row r="11191" spans="2:4" x14ac:dyDescent="0.2">
      <c r="B11191" s="1"/>
      <c r="C11191" s="304"/>
      <c r="D11191" s="1"/>
    </row>
    <row r="11192" spans="2:4" x14ac:dyDescent="0.2">
      <c r="B11192" s="1"/>
      <c r="C11192" s="304"/>
      <c r="D11192" s="1"/>
    </row>
    <row r="11193" spans="2:4" x14ac:dyDescent="0.2">
      <c r="B11193" s="1"/>
      <c r="C11193" s="304"/>
      <c r="D11193" s="1"/>
    </row>
    <row r="11194" spans="2:4" x14ac:dyDescent="0.2">
      <c r="B11194" s="1"/>
      <c r="C11194" s="304"/>
      <c r="D11194" s="1"/>
    </row>
    <row r="11195" spans="2:4" x14ac:dyDescent="0.2">
      <c r="B11195" s="1"/>
      <c r="C11195" s="304"/>
      <c r="D11195" s="1"/>
    </row>
    <row r="11196" spans="2:4" x14ac:dyDescent="0.2">
      <c r="B11196" s="1"/>
      <c r="C11196" s="304"/>
      <c r="D11196" s="1"/>
    </row>
    <row r="11197" spans="2:4" x14ac:dyDescent="0.2">
      <c r="B11197" s="1"/>
      <c r="C11197" s="304"/>
      <c r="D11197" s="1"/>
    </row>
    <row r="11198" spans="2:4" x14ac:dyDescent="0.2">
      <c r="B11198" s="1"/>
      <c r="C11198" s="304"/>
      <c r="D11198" s="1"/>
    </row>
    <row r="11199" spans="2:4" x14ac:dyDescent="0.2">
      <c r="B11199" s="1"/>
      <c r="C11199" s="304"/>
      <c r="D11199" s="1"/>
    </row>
    <row r="11200" spans="2:4" x14ac:dyDescent="0.2">
      <c r="B11200" s="1"/>
      <c r="C11200" s="304"/>
      <c r="D11200" s="1"/>
    </row>
    <row r="11201" spans="2:4" x14ac:dyDescent="0.2">
      <c r="B11201" s="1"/>
      <c r="C11201" s="304"/>
      <c r="D11201" s="1"/>
    </row>
    <row r="11202" spans="2:4" x14ac:dyDescent="0.2">
      <c r="B11202" s="1"/>
      <c r="C11202" s="304"/>
      <c r="D11202" s="1"/>
    </row>
    <row r="11203" spans="2:4" x14ac:dyDescent="0.2">
      <c r="B11203" s="1"/>
      <c r="C11203" s="304"/>
      <c r="D11203" s="1"/>
    </row>
    <row r="11204" spans="2:4" x14ac:dyDescent="0.2">
      <c r="B11204" s="1"/>
      <c r="C11204" s="304"/>
      <c r="D11204" s="1"/>
    </row>
    <row r="11205" spans="2:4" x14ac:dyDescent="0.2">
      <c r="B11205" s="1"/>
      <c r="C11205" s="304"/>
      <c r="D11205" s="1"/>
    </row>
    <row r="11206" spans="2:4" x14ac:dyDescent="0.2">
      <c r="B11206" s="1"/>
      <c r="C11206" s="304"/>
      <c r="D11206" s="1"/>
    </row>
    <row r="11207" spans="2:4" x14ac:dyDescent="0.2">
      <c r="B11207" s="1"/>
      <c r="C11207" s="304"/>
      <c r="D11207" s="1"/>
    </row>
    <row r="11208" spans="2:4" x14ac:dyDescent="0.2">
      <c r="B11208" s="1"/>
      <c r="C11208" s="304"/>
      <c r="D11208" s="1"/>
    </row>
    <row r="11209" spans="2:4" x14ac:dyDescent="0.2">
      <c r="B11209" s="1"/>
      <c r="C11209" s="304"/>
      <c r="D11209" s="1"/>
    </row>
    <row r="11210" spans="2:4" x14ac:dyDescent="0.2">
      <c r="B11210" s="1"/>
      <c r="C11210" s="304"/>
      <c r="D11210" s="1"/>
    </row>
    <row r="11211" spans="2:4" x14ac:dyDescent="0.2">
      <c r="B11211" s="1"/>
      <c r="C11211" s="304"/>
      <c r="D11211" s="1"/>
    </row>
    <row r="11212" spans="2:4" x14ac:dyDescent="0.2">
      <c r="B11212" s="1"/>
      <c r="C11212" s="304"/>
      <c r="D11212" s="1"/>
    </row>
    <row r="11213" spans="2:4" x14ac:dyDescent="0.2">
      <c r="B11213" s="1"/>
      <c r="C11213" s="304"/>
      <c r="D11213" s="1"/>
    </row>
    <row r="11214" spans="2:4" x14ac:dyDescent="0.2">
      <c r="B11214" s="1"/>
      <c r="C11214" s="304"/>
      <c r="D11214" s="1"/>
    </row>
    <row r="11215" spans="2:4" x14ac:dyDescent="0.2">
      <c r="B11215" s="1"/>
      <c r="C11215" s="304"/>
      <c r="D11215" s="1"/>
    </row>
    <row r="11216" spans="2:4" x14ac:dyDescent="0.2">
      <c r="B11216" s="1"/>
      <c r="C11216" s="304"/>
      <c r="D11216" s="1"/>
    </row>
    <row r="11217" spans="2:4" x14ac:dyDescent="0.2">
      <c r="B11217" s="1"/>
      <c r="C11217" s="304"/>
      <c r="D11217" s="1"/>
    </row>
    <row r="11218" spans="2:4" x14ac:dyDescent="0.2">
      <c r="B11218" s="1"/>
      <c r="C11218" s="304"/>
      <c r="D11218" s="1"/>
    </row>
    <row r="11219" spans="2:4" x14ac:dyDescent="0.2">
      <c r="B11219" s="1"/>
      <c r="C11219" s="304"/>
      <c r="D11219" s="1"/>
    </row>
    <row r="11220" spans="2:4" x14ac:dyDescent="0.2">
      <c r="B11220" s="1"/>
      <c r="C11220" s="304"/>
      <c r="D11220" s="1"/>
    </row>
    <row r="11221" spans="2:4" x14ac:dyDescent="0.2">
      <c r="B11221" s="1"/>
      <c r="C11221" s="304"/>
      <c r="D11221" s="1"/>
    </row>
    <row r="11222" spans="2:4" x14ac:dyDescent="0.2">
      <c r="B11222" s="1"/>
      <c r="C11222" s="304"/>
      <c r="D11222" s="1"/>
    </row>
    <row r="11223" spans="2:4" x14ac:dyDescent="0.2">
      <c r="B11223" s="1"/>
      <c r="C11223" s="304"/>
      <c r="D11223" s="1"/>
    </row>
    <row r="11224" spans="2:4" x14ac:dyDescent="0.2">
      <c r="B11224" s="1"/>
      <c r="C11224" s="304"/>
      <c r="D11224" s="1"/>
    </row>
    <row r="11225" spans="2:4" x14ac:dyDescent="0.2">
      <c r="B11225" s="1"/>
      <c r="C11225" s="304"/>
      <c r="D11225" s="1"/>
    </row>
    <row r="11226" spans="2:4" x14ac:dyDescent="0.2">
      <c r="B11226" s="1"/>
      <c r="C11226" s="304"/>
      <c r="D11226" s="1"/>
    </row>
    <row r="11227" spans="2:4" x14ac:dyDescent="0.2">
      <c r="B11227" s="1"/>
      <c r="C11227" s="304"/>
      <c r="D11227" s="1"/>
    </row>
    <row r="11228" spans="2:4" x14ac:dyDescent="0.2">
      <c r="B11228" s="1"/>
      <c r="C11228" s="304"/>
      <c r="D11228" s="1"/>
    </row>
    <row r="11229" spans="2:4" x14ac:dyDescent="0.2">
      <c r="B11229" s="1"/>
      <c r="C11229" s="304"/>
      <c r="D11229" s="1"/>
    </row>
    <row r="11230" spans="2:4" x14ac:dyDescent="0.2">
      <c r="B11230" s="1"/>
      <c r="C11230" s="304"/>
      <c r="D11230" s="1"/>
    </row>
    <row r="11231" spans="2:4" x14ac:dyDescent="0.2">
      <c r="B11231" s="1"/>
      <c r="C11231" s="304"/>
      <c r="D11231" s="1"/>
    </row>
    <row r="11232" spans="2:4" x14ac:dyDescent="0.2">
      <c r="B11232" s="1"/>
      <c r="C11232" s="304"/>
      <c r="D11232" s="1"/>
    </row>
    <row r="11233" spans="2:4" x14ac:dyDescent="0.2">
      <c r="B11233" s="1"/>
      <c r="C11233" s="304"/>
      <c r="D11233" s="1"/>
    </row>
    <row r="11234" spans="2:4" x14ac:dyDescent="0.2">
      <c r="B11234" s="1"/>
      <c r="C11234" s="304"/>
      <c r="D11234" s="1"/>
    </row>
    <row r="11235" spans="2:4" x14ac:dyDescent="0.2">
      <c r="B11235" s="1"/>
      <c r="C11235" s="304"/>
      <c r="D11235" s="1"/>
    </row>
    <row r="11236" spans="2:4" x14ac:dyDescent="0.2">
      <c r="B11236" s="1"/>
      <c r="C11236" s="304"/>
      <c r="D11236" s="1"/>
    </row>
    <row r="11237" spans="2:4" x14ac:dyDescent="0.2">
      <c r="B11237" s="1"/>
      <c r="C11237" s="304"/>
      <c r="D11237" s="1"/>
    </row>
    <row r="11238" spans="2:4" x14ac:dyDescent="0.2">
      <c r="B11238" s="1"/>
      <c r="C11238" s="304"/>
      <c r="D11238" s="1"/>
    </row>
    <row r="11239" spans="2:4" x14ac:dyDescent="0.2">
      <c r="B11239" s="1"/>
      <c r="C11239" s="304"/>
      <c r="D11239" s="1"/>
    </row>
    <row r="11240" spans="2:4" x14ac:dyDescent="0.2">
      <c r="B11240" s="1"/>
      <c r="C11240" s="304"/>
      <c r="D11240" s="1"/>
    </row>
    <row r="11241" spans="2:4" x14ac:dyDescent="0.2">
      <c r="B11241" s="1"/>
      <c r="C11241" s="304"/>
      <c r="D11241" s="1"/>
    </row>
    <row r="11242" spans="2:4" x14ac:dyDescent="0.2">
      <c r="B11242" s="1"/>
      <c r="C11242" s="304"/>
      <c r="D11242" s="1"/>
    </row>
    <row r="11243" spans="2:4" x14ac:dyDescent="0.2">
      <c r="B11243" s="1"/>
      <c r="C11243" s="304"/>
      <c r="D11243" s="1"/>
    </row>
    <row r="11244" spans="2:4" x14ac:dyDescent="0.2">
      <c r="B11244" s="1"/>
      <c r="C11244" s="304"/>
      <c r="D11244" s="1"/>
    </row>
    <row r="11245" spans="2:4" x14ac:dyDescent="0.2">
      <c r="B11245" s="1"/>
      <c r="C11245" s="304"/>
      <c r="D11245" s="1"/>
    </row>
    <row r="11246" spans="2:4" x14ac:dyDescent="0.2">
      <c r="B11246" s="1"/>
      <c r="C11246" s="304"/>
      <c r="D11246" s="1"/>
    </row>
    <row r="11247" spans="2:4" x14ac:dyDescent="0.2">
      <c r="B11247" s="1"/>
      <c r="C11247" s="304"/>
      <c r="D11247" s="1"/>
    </row>
    <row r="11248" spans="2:4" x14ac:dyDescent="0.2">
      <c r="B11248" s="1"/>
      <c r="C11248" s="304"/>
      <c r="D11248" s="1"/>
    </row>
    <row r="11249" spans="2:4" x14ac:dyDescent="0.2">
      <c r="B11249" s="1"/>
      <c r="C11249" s="304"/>
      <c r="D11249" s="1"/>
    </row>
    <row r="11250" spans="2:4" x14ac:dyDescent="0.2">
      <c r="B11250" s="1"/>
      <c r="C11250" s="304"/>
      <c r="D11250" s="1"/>
    </row>
    <row r="11251" spans="2:4" x14ac:dyDescent="0.2">
      <c r="B11251" s="1"/>
      <c r="C11251" s="304"/>
      <c r="D11251" s="1"/>
    </row>
    <row r="11252" spans="2:4" x14ac:dyDescent="0.2">
      <c r="B11252" s="1"/>
      <c r="C11252" s="304"/>
      <c r="D11252" s="1"/>
    </row>
    <row r="11253" spans="2:4" x14ac:dyDescent="0.2">
      <c r="B11253" s="1"/>
      <c r="C11253" s="304"/>
      <c r="D11253" s="1"/>
    </row>
    <row r="11254" spans="2:4" x14ac:dyDescent="0.2">
      <c r="B11254" s="1"/>
      <c r="C11254" s="304"/>
      <c r="D11254" s="1"/>
    </row>
    <row r="11255" spans="2:4" x14ac:dyDescent="0.2">
      <c r="B11255" s="1"/>
      <c r="C11255" s="304"/>
      <c r="D11255" s="1"/>
    </row>
    <row r="11256" spans="2:4" x14ac:dyDescent="0.2">
      <c r="B11256" s="1"/>
      <c r="C11256" s="304"/>
      <c r="D11256" s="1"/>
    </row>
    <row r="11257" spans="2:4" x14ac:dyDescent="0.2">
      <c r="B11257" s="1"/>
      <c r="C11257" s="304"/>
      <c r="D11257" s="1"/>
    </row>
    <row r="11258" spans="2:4" x14ac:dyDescent="0.2">
      <c r="B11258" s="1"/>
      <c r="C11258" s="304"/>
      <c r="D11258" s="1"/>
    </row>
    <row r="11259" spans="2:4" x14ac:dyDescent="0.2">
      <c r="B11259" s="1"/>
      <c r="C11259" s="304"/>
      <c r="D11259" s="1"/>
    </row>
    <row r="11260" spans="2:4" x14ac:dyDescent="0.2">
      <c r="B11260" s="1"/>
      <c r="C11260" s="304"/>
      <c r="D11260" s="1"/>
    </row>
    <row r="11261" spans="2:4" x14ac:dyDescent="0.2">
      <c r="B11261" s="1"/>
      <c r="C11261" s="304"/>
      <c r="D11261" s="1"/>
    </row>
    <row r="11262" spans="2:4" x14ac:dyDescent="0.2">
      <c r="B11262" s="1"/>
      <c r="C11262" s="304"/>
      <c r="D11262" s="1"/>
    </row>
    <row r="11263" spans="2:4" x14ac:dyDescent="0.2">
      <c r="B11263" s="1"/>
      <c r="C11263" s="304"/>
      <c r="D11263" s="1"/>
    </row>
    <row r="11264" spans="2:4" x14ac:dyDescent="0.2">
      <c r="B11264" s="1"/>
      <c r="C11264" s="304"/>
      <c r="D11264" s="1"/>
    </row>
    <row r="11265" spans="2:4" x14ac:dyDescent="0.2">
      <c r="B11265" s="1"/>
      <c r="C11265" s="304"/>
      <c r="D11265" s="1"/>
    </row>
    <row r="11266" spans="2:4" x14ac:dyDescent="0.2">
      <c r="B11266" s="1"/>
      <c r="C11266" s="304"/>
      <c r="D11266" s="1"/>
    </row>
    <row r="11267" spans="2:4" x14ac:dyDescent="0.2">
      <c r="B11267" s="1"/>
      <c r="C11267" s="304"/>
      <c r="D11267" s="1"/>
    </row>
    <row r="11268" spans="2:4" x14ac:dyDescent="0.2">
      <c r="B11268" s="1"/>
      <c r="C11268" s="304"/>
      <c r="D11268" s="1"/>
    </row>
    <row r="11269" spans="2:4" x14ac:dyDescent="0.2">
      <c r="B11269" s="1"/>
      <c r="C11269" s="304"/>
      <c r="D11269" s="1"/>
    </row>
    <row r="11270" spans="2:4" x14ac:dyDescent="0.2">
      <c r="B11270" s="1"/>
      <c r="C11270" s="304"/>
      <c r="D11270" s="1"/>
    </row>
    <row r="11271" spans="2:4" x14ac:dyDescent="0.2">
      <c r="B11271" s="1"/>
      <c r="C11271" s="304"/>
      <c r="D11271" s="1"/>
    </row>
    <row r="11272" spans="2:4" x14ac:dyDescent="0.2">
      <c r="B11272" s="1"/>
      <c r="C11272" s="304"/>
      <c r="D11272" s="1"/>
    </row>
    <row r="11273" spans="2:4" x14ac:dyDescent="0.2">
      <c r="B11273" s="1"/>
      <c r="C11273" s="304"/>
      <c r="D11273" s="1"/>
    </row>
    <row r="11274" spans="2:4" x14ac:dyDescent="0.2">
      <c r="B11274" s="1"/>
      <c r="C11274" s="304"/>
      <c r="D11274" s="1"/>
    </row>
    <row r="11275" spans="2:4" x14ac:dyDescent="0.2">
      <c r="B11275" s="1"/>
      <c r="C11275" s="304"/>
      <c r="D11275" s="1"/>
    </row>
    <row r="11276" spans="2:4" x14ac:dyDescent="0.2">
      <c r="B11276" s="1"/>
      <c r="C11276" s="304"/>
      <c r="D11276" s="1"/>
    </row>
    <row r="11277" spans="2:4" x14ac:dyDescent="0.2">
      <c r="B11277" s="1"/>
      <c r="C11277" s="304"/>
      <c r="D11277" s="1"/>
    </row>
    <row r="11278" spans="2:4" x14ac:dyDescent="0.2">
      <c r="B11278" s="1"/>
      <c r="C11278" s="304"/>
      <c r="D11278" s="1"/>
    </row>
    <row r="11279" spans="2:4" x14ac:dyDescent="0.2">
      <c r="B11279" s="1"/>
      <c r="C11279" s="304"/>
      <c r="D11279" s="1"/>
    </row>
    <row r="11280" spans="2:4" x14ac:dyDescent="0.2">
      <c r="B11280" s="1"/>
      <c r="C11280" s="304"/>
      <c r="D11280" s="1"/>
    </row>
    <row r="11281" spans="2:4" x14ac:dyDescent="0.2">
      <c r="B11281" s="1"/>
      <c r="C11281" s="304"/>
      <c r="D11281" s="1"/>
    </row>
    <row r="11282" spans="2:4" x14ac:dyDescent="0.2">
      <c r="B11282" s="1"/>
      <c r="C11282" s="304"/>
      <c r="D11282" s="1"/>
    </row>
    <row r="11283" spans="2:4" x14ac:dyDescent="0.2">
      <c r="B11283" s="1"/>
      <c r="C11283" s="304"/>
      <c r="D11283" s="1"/>
    </row>
    <row r="11284" spans="2:4" x14ac:dyDescent="0.2">
      <c r="B11284" s="1"/>
      <c r="C11284" s="304"/>
      <c r="D11284" s="1"/>
    </row>
    <row r="11285" spans="2:4" x14ac:dyDescent="0.2">
      <c r="B11285" s="1"/>
      <c r="C11285" s="304"/>
      <c r="D11285" s="1"/>
    </row>
    <row r="11286" spans="2:4" x14ac:dyDescent="0.2">
      <c r="B11286" s="1"/>
      <c r="C11286" s="304"/>
      <c r="D11286" s="1"/>
    </row>
    <row r="11287" spans="2:4" x14ac:dyDescent="0.2">
      <c r="B11287" s="1"/>
      <c r="C11287" s="304"/>
      <c r="D11287" s="1"/>
    </row>
    <row r="11288" spans="2:4" x14ac:dyDescent="0.2">
      <c r="B11288" s="1"/>
      <c r="C11288" s="304"/>
      <c r="D11288" s="1"/>
    </row>
    <row r="11289" spans="2:4" x14ac:dyDescent="0.2">
      <c r="B11289" s="1"/>
      <c r="C11289" s="304"/>
      <c r="D11289" s="1"/>
    </row>
    <row r="11290" spans="2:4" x14ac:dyDescent="0.2">
      <c r="B11290" s="1"/>
      <c r="C11290" s="304"/>
      <c r="D11290" s="1"/>
    </row>
    <row r="11291" spans="2:4" x14ac:dyDescent="0.2">
      <c r="B11291" s="1"/>
      <c r="C11291" s="304"/>
      <c r="D11291" s="1"/>
    </row>
    <row r="11292" spans="2:4" x14ac:dyDescent="0.2">
      <c r="B11292" s="1"/>
      <c r="C11292" s="304"/>
      <c r="D11292" s="1"/>
    </row>
    <row r="11293" spans="2:4" x14ac:dyDescent="0.2">
      <c r="B11293" s="1"/>
      <c r="C11293" s="304"/>
      <c r="D11293" s="1"/>
    </row>
    <row r="11294" spans="2:4" x14ac:dyDescent="0.2">
      <c r="B11294" s="1"/>
      <c r="C11294" s="304"/>
      <c r="D11294" s="1"/>
    </row>
    <row r="11295" spans="2:4" x14ac:dyDescent="0.2">
      <c r="B11295" s="1"/>
      <c r="C11295" s="304"/>
      <c r="D11295" s="1"/>
    </row>
    <row r="11296" spans="2:4" x14ac:dyDescent="0.2">
      <c r="B11296" s="1"/>
      <c r="C11296" s="304"/>
      <c r="D11296" s="1"/>
    </row>
    <row r="11297" spans="2:4" x14ac:dyDescent="0.2">
      <c r="B11297" s="1"/>
      <c r="C11297" s="304"/>
      <c r="D11297" s="1"/>
    </row>
    <row r="11298" spans="2:4" x14ac:dyDescent="0.2">
      <c r="B11298" s="1"/>
      <c r="C11298" s="304"/>
      <c r="D11298" s="1"/>
    </row>
    <row r="11299" spans="2:4" x14ac:dyDescent="0.2">
      <c r="B11299" s="1"/>
      <c r="C11299" s="304"/>
      <c r="D11299" s="1"/>
    </row>
    <row r="11300" spans="2:4" x14ac:dyDescent="0.2">
      <c r="B11300" s="1"/>
      <c r="C11300" s="304"/>
      <c r="D11300" s="1"/>
    </row>
    <row r="11301" spans="2:4" x14ac:dyDescent="0.2">
      <c r="B11301" s="1"/>
      <c r="C11301" s="304"/>
      <c r="D11301" s="1"/>
    </row>
    <row r="11302" spans="2:4" x14ac:dyDescent="0.2">
      <c r="B11302" s="1"/>
      <c r="C11302" s="304"/>
      <c r="D11302" s="1"/>
    </row>
    <row r="11303" spans="2:4" x14ac:dyDescent="0.2">
      <c r="B11303" s="1"/>
      <c r="C11303" s="304"/>
      <c r="D11303" s="1"/>
    </row>
    <row r="11304" spans="2:4" x14ac:dyDescent="0.2">
      <c r="B11304" s="1"/>
      <c r="C11304" s="304"/>
      <c r="D11304" s="1"/>
    </row>
    <row r="11305" spans="2:4" x14ac:dyDescent="0.2">
      <c r="B11305" s="1"/>
      <c r="C11305" s="304"/>
      <c r="D11305" s="1"/>
    </row>
    <row r="11306" spans="2:4" x14ac:dyDescent="0.2">
      <c r="B11306" s="1"/>
      <c r="C11306" s="304"/>
      <c r="D11306" s="1"/>
    </row>
    <row r="11307" spans="2:4" x14ac:dyDescent="0.2">
      <c r="B11307" s="1"/>
      <c r="C11307" s="304"/>
      <c r="D11307" s="1"/>
    </row>
    <row r="11308" spans="2:4" x14ac:dyDescent="0.2">
      <c r="B11308" s="1"/>
      <c r="C11308" s="304"/>
      <c r="D11308" s="1"/>
    </row>
    <row r="11309" spans="2:4" x14ac:dyDescent="0.2">
      <c r="B11309" s="1"/>
      <c r="C11309" s="304"/>
      <c r="D11309" s="1"/>
    </row>
    <row r="11310" spans="2:4" x14ac:dyDescent="0.2">
      <c r="B11310" s="1"/>
      <c r="C11310" s="304"/>
      <c r="D11310" s="1"/>
    </row>
    <row r="11311" spans="2:4" x14ac:dyDescent="0.2">
      <c r="B11311" s="1"/>
      <c r="C11311" s="304"/>
      <c r="D11311" s="1"/>
    </row>
    <row r="11312" spans="2:4" x14ac:dyDescent="0.2">
      <c r="B11312" s="1"/>
      <c r="C11312" s="304"/>
      <c r="D11312" s="1"/>
    </row>
    <row r="11313" spans="2:4" x14ac:dyDescent="0.2">
      <c r="B11313" s="1"/>
      <c r="C11313" s="304"/>
      <c r="D11313" s="1"/>
    </row>
    <row r="11314" spans="2:4" x14ac:dyDescent="0.2">
      <c r="B11314" s="1"/>
      <c r="C11314" s="304"/>
      <c r="D11314" s="1"/>
    </row>
    <row r="11315" spans="2:4" x14ac:dyDescent="0.2">
      <c r="B11315" s="1"/>
      <c r="C11315" s="304"/>
      <c r="D11315" s="1"/>
    </row>
    <row r="11316" spans="2:4" x14ac:dyDescent="0.2">
      <c r="B11316" s="1"/>
      <c r="C11316" s="304"/>
      <c r="D11316" s="1"/>
    </row>
    <row r="11317" spans="2:4" x14ac:dyDescent="0.2">
      <c r="B11317" s="1"/>
      <c r="C11317" s="304"/>
      <c r="D11317" s="1"/>
    </row>
    <row r="11318" spans="2:4" x14ac:dyDescent="0.2">
      <c r="B11318" s="1"/>
      <c r="C11318" s="304"/>
      <c r="D11318" s="1"/>
    </row>
    <row r="11319" spans="2:4" x14ac:dyDescent="0.2">
      <c r="B11319" s="1"/>
      <c r="C11319" s="304"/>
      <c r="D11319" s="1"/>
    </row>
    <row r="11320" spans="2:4" x14ac:dyDescent="0.2">
      <c r="B11320" s="1"/>
      <c r="C11320" s="304"/>
      <c r="D11320" s="1"/>
    </row>
    <row r="11321" spans="2:4" x14ac:dyDescent="0.2">
      <c r="B11321" s="1"/>
      <c r="C11321" s="304"/>
      <c r="D11321" s="1"/>
    </row>
    <row r="11322" spans="2:4" x14ac:dyDescent="0.2">
      <c r="B11322" s="1"/>
      <c r="C11322" s="304"/>
      <c r="D11322" s="1"/>
    </row>
    <row r="11323" spans="2:4" x14ac:dyDescent="0.2">
      <c r="B11323" s="1"/>
      <c r="C11323" s="304"/>
      <c r="D11323" s="1"/>
    </row>
    <row r="11324" spans="2:4" x14ac:dyDescent="0.2">
      <c r="B11324" s="1"/>
      <c r="C11324" s="304"/>
      <c r="D11324" s="1"/>
    </row>
    <row r="11325" spans="2:4" x14ac:dyDescent="0.2">
      <c r="B11325" s="1"/>
      <c r="C11325" s="304"/>
      <c r="D11325" s="1"/>
    </row>
    <row r="11326" spans="2:4" x14ac:dyDescent="0.2">
      <c r="B11326" s="1"/>
      <c r="C11326" s="304"/>
      <c r="D11326" s="1"/>
    </row>
    <row r="11327" spans="2:4" x14ac:dyDescent="0.2">
      <c r="B11327" s="1"/>
      <c r="C11327" s="304"/>
      <c r="D11327" s="1"/>
    </row>
    <row r="11328" spans="2:4" x14ac:dyDescent="0.2">
      <c r="B11328" s="1"/>
      <c r="C11328" s="304"/>
      <c r="D11328" s="1"/>
    </row>
    <row r="11329" spans="2:4" x14ac:dyDescent="0.2">
      <c r="B11329" s="1"/>
      <c r="C11329" s="304"/>
      <c r="D11329" s="1"/>
    </row>
    <row r="11330" spans="2:4" x14ac:dyDescent="0.2">
      <c r="B11330" s="1"/>
      <c r="C11330" s="304"/>
      <c r="D11330" s="1"/>
    </row>
    <row r="11331" spans="2:4" x14ac:dyDescent="0.2">
      <c r="B11331" s="1"/>
      <c r="C11331" s="304"/>
      <c r="D11331" s="1"/>
    </row>
    <row r="11332" spans="2:4" x14ac:dyDescent="0.2">
      <c r="B11332" s="1"/>
      <c r="C11332" s="304"/>
      <c r="D11332" s="1"/>
    </row>
    <row r="11333" spans="2:4" x14ac:dyDescent="0.2">
      <c r="B11333" s="1"/>
      <c r="C11333" s="304"/>
      <c r="D11333" s="1"/>
    </row>
    <row r="11334" spans="2:4" x14ac:dyDescent="0.2">
      <c r="B11334" s="1"/>
      <c r="C11334" s="304"/>
      <c r="D11334" s="1"/>
    </row>
    <row r="11335" spans="2:4" x14ac:dyDescent="0.2">
      <c r="B11335" s="1"/>
      <c r="C11335" s="304"/>
      <c r="D11335" s="1"/>
    </row>
    <row r="11336" spans="2:4" x14ac:dyDescent="0.2">
      <c r="B11336" s="1"/>
      <c r="C11336" s="304"/>
      <c r="D11336" s="1"/>
    </row>
    <row r="11337" spans="2:4" x14ac:dyDescent="0.2">
      <c r="B11337" s="1"/>
      <c r="C11337" s="304"/>
      <c r="D11337" s="1"/>
    </row>
    <row r="11338" spans="2:4" x14ac:dyDescent="0.2">
      <c r="B11338" s="1"/>
      <c r="C11338" s="304"/>
      <c r="D11338" s="1"/>
    </row>
    <row r="11339" spans="2:4" x14ac:dyDescent="0.2">
      <c r="B11339" s="1"/>
      <c r="C11339" s="304"/>
      <c r="D11339" s="1"/>
    </row>
    <row r="11340" spans="2:4" x14ac:dyDescent="0.2">
      <c r="B11340" s="1"/>
      <c r="C11340" s="304"/>
      <c r="D11340" s="1"/>
    </row>
    <row r="11341" spans="2:4" x14ac:dyDescent="0.2">
      <c r="B11341" s="1"/>
      <c r="C11341" s="304"/>
      <c r="D11341" s="1"/>
    </row>
    <row r="11342" spans="2:4" x14ac:dyDescent="0.2">
      <c r="B11342" s="1"/>
      <c r="C11342" s="304"/>
      <c r="D11342" s="1"/>
    </row>
    <row r="11343" spans="2:4" x14ac:dyDescent="0.2">
      <c r="B11343" s="1"/>
      <c r="C11343" s="304"/>
      <c r="D11343" s="1"/>
    </row>
    <row r="11344" spans="2:4" x14ac:dyDescent="0.2">
      <c r="B11344" s="1"/>
      <c r="C11344" s="304"/>
      <c r="D11344" s="1"/>
    </row>
    <row r="11345" spans="1:7" x14ac:dyDescent="0.2">
      <c r="B11345" s="1"/>
      <c r="C11345" s="304"/>
      <c r="D11345" s="1"/>
    </row>
    <row r="11346" spans="1:7" x14ac:dyDescent="0.2">
      <c r="B11346" s="1"/>
      <c r="C11346" s="304"/>
      <c r="D11346" s="1"/>
    </row>
    <row r="11347" spans="1:7" x14ac:dyDescent="0.2">
      <c r="B11347" s="1"/>
      <c r="C11347" s="304"/>
      <c r="D11347" s="1"/>
    </row>
    <row r="11348" spans="1:7" x14ac:dyDescent="0.2">
      <c r="B11348" s="1"/>
      <c r="C11348" s="304"/>
      <c r="D11348" s="1"/>
    </row>
    <row r="11349" spans="1:7" s="308" customFormat="1" x14ac:dyDescent="0.2">
      <c r="A11349" s="303"/>
      <c r="B11349" s="1"/>
      <c r="C11349" s="304"/>
      <c r="D11349" s="1"/>
      <c r="E11349" s="305"/>
      <c r="F11349" s="307"/>
      <c r="G11349" s="307"/>
    </row>
    <row r="11350" spans="1:7" s="308" customFormat="1" x14ac:dyDescent="0.2">
      <c r="A11350" s="303"/>
      <c r="B11350" s="1"/>
      <c r="C11350" s="304"/>
      <c r="D11350" s="1"/>
      <c r="E11350" s="305"/>
      <c r="F11350" s="307"/>
      <c r="G11350" s="307"/>
    </row>
    <row r="11351" spans="1:7" s="308" customFormat="1" x14ac:dyDescent="0.2">
      <c r="A11351" s="303"/>
      <c r="B11351" s="1"/>
      <c r="C11351" s="304"/>
      <c r="D11351" s="1"/>
      <c r="E11351" s="305"/>
      <c r="F11351" s="307"/>
      <c r="G11351" s="307"/>
    </row>
    <row r="11352" spans="1:7" s="308" customFormat="1" x14ac:dyDescent="0.2">
      <c r="A11352" s="303"/>
      <c r="B11352" s="1"/>
      <c r="C11352" s="304"/>
      <c r="D11352" s="1"/>
      <c r="E11352" s="305"/>
      <c r="F11352" s="307"/>
      <c r="G11352" s="307"/>
    </row>
    <row r="11353" spans="1:7" s="308" customFormat="1" x14ac:dyDescent="0.2">
      <c r="A11353" s="303"/>
      <c r="B11353" s="1"/>
      <c r="C11353" s="304"/>
      <c r="D11353" s="1"/>
      <c r="E11353" s="305"/>
      <c r="F11353" s="307"/>
      <c r="G11353" s="307"/>
    </row>
    <row r="11354" spans="1:7" s="308" customFormat="1" x14ac:dyDescent="0.2">
      <c r="A11354" s="303"/>
      <c r="B11354" s="1"/>
      <c r="C11354" s="304"/>
      <c r="D11354" s="1"/>
      <c r="E11354" s="305"/>
      <c r="F11354" s="307"/>
      <c r="G11354" s="307"/>
    </row>
    <row r="11355" spans="1:7" s="308" customFormat="1" x14ac:dyDescent="0.2">
      <c r="A11355" s="303"/>
      <c r="B11355" s="1"/>
      <c r="C11355" s="304"/>
      <c r="D11355" s="1"/>
      <c r="E11355" s="305"/>
      <c r="F11355" s="307"/>
      <c r="G11355" s="307"/>
    </row>
    <row r="11356" spans="1:7" s="308" customFormat="1" x14ac:dyDescent="0.2">
      <c r="A11356" s="303"/>
      <c r="B11356" s="1"/>
      <c r="C11356" s="304"/>
      <c r="D11356" s="1"/>
      <c r="E11356" s="305"/>
      <c r="F11356" s="307"/>
      <c r="G11356" s="307"/>
    </row>
    <row r="11357" spans="1:7" s="308" customFormat="1" x14ac:dyDescent="0.2">
      <c r="A11357" s="303"/>
      <c r="B11357" s="1"/>
      <c r="C11357" s="304"/>
      <c r="D11357" s="1"/>
      <c r="E11357" s="305"/>
      <c r="F11357" s="307"/>
      <c r="G11357" s="307"/>
    </row>
    <row r="11358" spans="1:7" s="308" customFormat="1" x14ac:dyDescent="0.2">
      <c r="A11358" s="303"/>
      <c r="B11358" s="1"/>
      <c r="C11358" s="304"/>
      <c r="D11358" s="1"/>
      <c r="E11358" s="305"/>
      <c r="F11358" s="307"/>
      <c r="G11358" s="307"/>
    </row>
    <row r="11359" spans="1:7" x14ac:dyDescent="0.2">
      <c r="B11359" s="1"/>
      <c r="C11359" s="304"/>
      <c r="D11359" s="1"/>
    </row>
    <row r="11360" spans="1:7" x14ac:dyDescent="0.2">
      <c r="B11360" s="1"/>
      <c r="C11360" s="304"/>
      <c r="D11360" s="1"/>
    </row>
    <row r="11361" spans="2:4" x14ac:dyDescent="0.2">
      <c r="B11361" s="1"/>
      <c r="C11361" s="304"/>
      <c r="D11361" s="1"/>
    </row>
    <row r="11362" spans="2:4" x14ac:dyDescent="0.2">
      <c r="B11362" s="1"/>
      <c r="C11362" s="304"/>
      <c r="D11362" s="1"/>
    </row>
    <row r="11363" spans="2:4" x14ac:dyDescent="0.2">
      <c r="B11363" s="1"/>
      <c r="C11363" s="304"/>
      <c r="D11363" s="1"/>
    </row>
    <row r="11364" spans="2:4" x14ac:dyDescent="0.2">
      <c r="B11364" s="1"/>
      <c r="C11364" s="304"/>
      <c r="D11364" s="1"/>
    </row>
    <row r="11365" spans="2:4" x14ac:dyDescent="0.2">
      <c r="B11365" s="1"/>
      <c r="C11365" s="304"/>
      <c r="D11365" s="1"/>
    </row>
    <row r="11366" spans="2:4" x14ac:dyDescent="0.2">
      <c r="B11366" s="1"/>
      <c r="C11366" s="304"/>
      <c r="D11366" s="1"/>
    </row>
    <row r="11367" spans="2:4" x14ac:dyDescent="0.2">
      <c r="B11367" s="1"/>
      <c r="C11367" s="304"/>
      <c r="D11367" s="1"/>
    </row>
    <row r="11368" spans="2:4" x14ac:dyDescent="0.2">
      <c r="B11368" s="1"/>
      <c r="C11368" s="304"/>
      <c r="D11368" s="1"/>
    </row>
    <row r="11369" spans="2:4" x14ac:dyDescent="0.2">
      <c r="B11369" s="1"/>
      <c r="C11369" s="304"/>
      <c r="D11369" s="1"/>
    </row>
    <row r="11370" spans="2:4" x14ac:dyDescent="0.2">
      <c r="B11370" s="1"/>
      <c r="C11370" s="304"/>
      <c r="D11370" s="1"/>
    </row>
    <row r="11371" spans="2:4" x14ac:dyDescent="0.2">
      <c r="B11371" s="1"/>
      <c r="C11371" s="304"/>
      <c r="D11371" s="1"/>
    </row>
    <row r="11372" spans="2:4" x14ac:dyDescent="0.2">
      <c r="B11372" s="1"/>
      <c r="C11372" s="304"/>
      <c r="D11372" s="1"/>
    </row>
    <row r="11373" spans="2:4" x14ac:dyDescent="0.2">
      <c r="B11373" s="1"/>
      <c r="C11373" s="304"/>
      <c r="D11373" s="1"/>
    </row>
    <row r="11374" spans="2:4" x14ac:dyDescent="0.2">
      <c r="B11374" s="1"/>
      <c r="C11374" s="304"/>
      <c r="D11374" s="1"/>
    </row>
    <row r="11375" spans="2:4" x14ac:dyDescent="0.2">
      <c r="B11375" s="1"/>
      <c r="C11375" s="304"/>
      <c r="D11375" s="1"/>
    </row>
    <row r="11376" spans="2:4" x14ac:dyDescent="0.2">
      <c r="B11376" s="1"/>
      <c r="C11376" s="304"/>
      <c r="D11376" s="1"/>
    </row>
    <row r="11377" spans="1:7" x14ac:dyDescent="0.2">
      <c r="B11377" s="1"/>
      <c r="C11377" s="304"/>
      <c r="D11377" s="1"/>
    </row>
    <row r="11378" spans="1:7" x14ac:dyDescent="0.2">
      <c r="B11378" s="1"/>
      <c r="C11378" s="304"/>
      <c r="D11378" s="1"/>
    </row>
    <row r="11379" spans="1:7" x14ac:dyDescent="0.2">
      <c r="B11379" s="1"/>
      <c r="C11379" s="304"/>
      <c r="D11379" s="1"/>
    </row>
    <row r="11380" spans="1:7" x14ac:dyDescent="0.2">
      <c r="B11380" s="1"/>
      <c r="C11380" s="304"/>
      <c r="D11380" s="1"/>
    </row>
    <row r="11381" spans="1:7" x14ac:dyDescent="0.2">
      <c r="B11381" s="1"/>
      <c r="C11381" s="304"/>
      <c r="D11381" s="1"/>
    </row>
    <row r="11382" spans="1:7" x14ac:dyDescent="0.2">
      <c r="B11382" s="1"/>
      <c r="C11382" s="304"/>
      <c r="D11382" s="1"/>
    </row>
    <row r="11383" spans="1:7" s="310" customFormat="1" x14ac:dyDescent="0.2">
      <c r="A11383" s="303"/>
      <c r="B11383" s="1"/>
      <c r="C11383" s="304"/>
      <c r="D11383" s="1"/>
      <c r="E11383" s="305"/>
      <c r="F11383" s="309"/>
      <c r="G11383" s="309"/>
    </row>
    <row r="11384" spans="1:7" s="310" customFormat="1" x14ac:dyDescent="0.2">
      <c r="A11384" s="303"/>
      <c r="B11384" s="1"/>
      <c r="C11384" s="304"/>
      <c r="D11384" s="1"/>
      <c r="E11384" s="305"/>
      <c r="F11384" s="309"/>
      <c r="G11384" s="309"/>
    </row>
    <row r="11385" spans="1:7" s="310" customFormat="1" x14ac:dyDescent="0.2">
      <c r="A11385" s="303"/>
      <c r="B11385" s="1"/>
      <c r="C11385" s="304"/>
      <c r="D11385" s="1"/>
      <c r="E11385" s="305"/>
      <c r="F11385" s="309"/>
      <c r="G11385" s="309"/>
    </row>
    <row r="11386" spans="1:7" s="310" customFormat="1" x14ac:dyDescent="0.2">
      <c r="A11386" s="303"/>
      <c r="B11386" s="1"/>
      <c r="C11386" s="304"/>
      <c r="D11386" s="1"/>
      <c r="E11386" s="305"/>
      <c r="F11386" s="309"/>
      <c r="G11386" s="309"/>
    </row>
    <row r="11387" spans="1:7" s="310" customFormat="1" x14ac:dyDescent="0.2">
      <c r="A11387" s="303"/>
      <c r="B11387" s="1"/>
      <c r="C11387" s="304"/>
      <c r="D11387" s="1"/>
      <c r="E11387" s="305"/>
      <c r="F11387" s="309"/>
      <c r="G11387" s="309"/>
    </row>
    <row r="11388" spans="1:7" s="310" customFormat="1" x14ac:dyDescent="0.2">
      <c r="A11388" s="303"/>
      <c r="B11388" s="1"/>
      <c r="C11388" s="304"/>
      <c r="D11388" s="1"/>
      <c r="E11388" s="305"/>
      <c r="F11388" s="309"/>
      <c r="G11388" s="309"/>
    </row>
    <row r="11389" spans="1:7" s="310" customFormat="1" x14ac:dyDescent="0.2">
      <c r="A11389" s="303"/>
      <c r="B11389" s="1"/>
      <c r="C11389" s="304"/>
      <c r="D11389" s="1"/>
      <c r="E11389" s="305"/>
      <c r="F11389" s="309"/>
      <c r="G11389" s="309"/>
    </row>
    <row r="11390" spans="1:7" s="310" customFormat="1" x14ac:dyDescent="0.2">
      <c r="A11390" s="303"/>
      <c r="B11390" s="1"/>
      <c r="C11390" s="304"/>
      <c r="D11390" s="1"/>
      <c r="E11390" s="305"/>
      <c r="F11390" s="309"/>
      <c r="G11390" s="309"/>
    </row>
    <row r="11391" spans="1:7" x14ac:dyDescent="0.2">
      <c r="B11391" s="1"/>
      <c r="C11391" s="304"/>
      <c r="D11391" s="1"/>
    </row>
    <row r="11392" spans="1:7" x14ac:dyDescent="0.2">
      <c r="B11392" s="1"/>
      <c r="C11392" s="304"/>
      <c r="D11392" s="1"/>
    </row>
    <row r="11393" spans="2:4" x14ac:dyDescent="0.2">
      <c r="B11393" s="1"/>
      <c r="C11393" s="304"/>
      <c r="D11393" s="1"/>
    </row>
    <row r="11394" spans="2:4" x14ac:dyDescent="0.2">
      <c r="B11394" s="1"/>
      <c r="C11394" s="304"/>
      <c r="D11394" s="1"/>
    </row>
    <row r="11395" spans="2:4" x14ac:dyDescent="0.2">
      <c r="B11395" s="1"/>
      <c r="C11395" s="304"/>
      <c r="D11395" s="1"/>
    </row>
    <row r="11396" spans="2:4" x14ac:dyDescent="0.2">
      <c r="B11396" s="1"/>
      <c r="C11396" s="304"/>
      <c r="D11396" s="1"/>
    </row>
    <row r="11397" spans="2:4" x14ac:dyDescent="0.2">
      <c r="B11397" s="1"/>
      <c r="C11397" s="304"/>
      <c r="D11397" s="1"/>
    </row>
    <row r="11398" spans="2:4" x14ac:dyDescent="0.2">
      <c r="B11398" s="1"/>
      <c r="C11398" s="304"/>
      <c r="D11398" s="1"/>
    </row>
    <row r="11399" spans="2:4" x14ac:dyDescent="0.2">
      <c r="B11399" s="1"/>
      <c r="C11399" s="304"/>
      <c r="D11399" s="1"/>
    </row>
    <row r="11400" spans="2:4" x14ac:dyDescent="0.2">
      <c r="B11400" s="1"/>
      <c r="C11400" s="304"/>
      <c r="D11400" s="1"/>
    </row>
    <row r="11401" spans="2:4" x14ac:dyDescent="0.2">
      <c r="B11401" s="1"/>
      <c r="C11401" s="304"/>
      <c r="D11401" s="1"/>
    </row>
    <row r="11402" spans="2:4" x14ac:dyDescent="0.2">
      <c r="B11402" s="1"/>
      <c r="C11402" s="304"/>
      <c r="D11402" s="1"/>
    </row>
    <row r="11403" spans="2:4" x14ac:dyDescent="0.2">
      <c r="B11403" s="1"/>
      <c r="C11403" s="304"/>
      <c r="D11403" s="1"/>
    </row>
    <row r="11404" spans="2:4" x14ac:dyDescent="0.2">
      <c r="B11404" s="1"/>
      <c r="C11404" s="304"/>
      <c r="D11404" s="1"/>
    </row>
    <row r="11405" spans="2:4" x14ac:dyDescent="0.2">
      <c r="B11405" s="1"/>
      <c r="C11405" s="304"/>
      <c r="D11405" s="1"/>
    </row>
    <row r="11406" spans="2:4" x14ac:dyDescent="0.2">
      <c r="B11406" s="1"/>
      <c r="C11406" s="304"/>
      <c r="D11406" s="1"/>
    </row>
    <row r="11407" spans="2:4" x14ac:dyDescent="0.2">
      <c r="B11407" s="1"/>
      <c r="C11407" s="304"/>
      <c r="D11407" s="1"/>
    </row>
    <row r="11408" spans="2:4" x14ac:dyDescent="0.2">
      <c r="B11408" s="1"/>
      <c r="C11408" s="304"/>
      <c r="D11408" s="1"/>
    </row>
    <row r="11409" spans="2:4" x14ac:dyDescent="0.2">
      <c r="B11409" s="1"/>
      <c r="C11409" s="304"/>
      <c r="D11409" s="1"/>
    </row>
    <row r="11410" spans="2:4" x14ac:dyDescent="0.2">
      <c r="B11410" s="1"/>
      <c r="C11410" s="304"/>
      <c r="D11410" s="1"/>
    </row>
    <row r="11411" spans="2:4" x14ac:dyDescent="0.2">
      <c r="B11411" s="1"/>
      <c r="C11411" s="304"/>
      <c r="D11411" s="1"/>
    </row>
    <row r="11412" spans="2:4" x14ac:dyDescent="0.2">
      <c r="B11412" s="1"/>
      <c r="C11412" s="304"/>
      <c r="D11412" s="1"/>
    </row>
    <row r="11413" spans="2:4" x14ac:dyDescent="0.2">
      <c r="B11413" s="1"/>
      <c r="C11413" s="304"/>
      <c r="D11413" s="1"/>
    </row>
    <row r="11414" spans="2:4" x14ac:dyDescent="0.2">
      <c r="B11414" s="1"/>
      <c r="C11414" s="304"/>
      <c r="D11414" s="1"/>
    </row>
    <row r="11415" spans="2:4" x14ac:dyDescent="0.2">
      <c r="B11415" s="1"/>
      <c r="C11415" s="304"/>
      <c r="D11415" s="1"/>
    </row>
    <row r="11416" spans="2:4" x14ac:dyDescent="0.2">
      <c r="B11416" s="1"/>
      <c r="C11416" s="304"/>
      <c r="D11416" s="1"/>
    </row>
    <row r="11417" spans="2:4" x14ac:dyDescent="0.2">
      <c r="B11417" s="1"/>
      <c r="C11417" s="304"/>
      <c r="D11417" s="1"/>
    </row>
    <row r="11418" spans="2:4" x14ac:dyDescent="0.2">
      <c r="B11418" s="1"/>
      <c r="C11418" s="304"/>
      <c r="D11418" s="1"/>
    </row>
    <row r="11419" spans="2:4" x14ac:dyDescent="0.2">
      <c r="B11419" s="1"/>
      <c r="C11419" s="304"/>
      <c r="D11419" s="1"/>
    </row>
    <row r="11420" spans="2:4" x14ac:dyDescent="0.2">
      <c r="B11420" s="1"/>
      <c r="C11420" s="304"/>
      <c r="D11420" s="1"/>
    </row>
    <row r="11421" spans="2:4" x14ac:dyDescent="0.2">
      <c r="B11421" s="1"/>
      <c r="C11421" s="304"/>
      <c r="D11421" s="1"/>
    </row>
    <row r="11422" spans="2:4" x14ac:dyDescent="0.2">
      <c r="B11422" s="1"/>
      <c r="C11422" s="304"/>
      <c r="D11422" s="1"/>
    </row>
    <row r="11423" spans="2:4" x14ac:dyDescent="0.2">
      <c r="B11423" s="1"/>
      <c r="C11423" s="304"/>
      <c r="D11423" s="1"/>
    </row>
    <row r="11424" spans="2:4" x14ac:dyDescent="0.2">
      <c r="B11424" s="1"/>
      <c r="C11424" s="304"/>
      <c r="D11424" s="1"/>
    </row>
    <row r="11425" spans="2:4" x14ac:dyDescent="0.2">
      <c r="B11425" s="1"/>
      <c r="C11425" s="304"/>
      <c r="D11425" s="1"/>
    </row>
    <row r="11426" spans="2:4" x14ac:dyDescent="0.2">
      <c r="B11426" s="1"/>
      <c r="C11426" s="304"/>
      <c r="D11426" s="1"/>
    </row>
    <row r="11427" spans="2:4" x14ac:dyDescent="0.2">
      <c r="B11427" s="1"/>
      <c r="C11427" s="304"/>
      <c r="D11427" s="1"/>
    </row>
    <row r="11428" spans="2:4" x14ac:dyDescent="0.2">
      <c r="B11428" s="1"/>
      <c r="C11428" s="304"/>
      <c r="D11428" s="1"/>
    </row>
    <row r="11429" spans="2:4" x14ac:dyDescent="0.2">
      <c r="B11429" s="1"/>
      <c r="C11429" s="304"/>
      <c r="D11429" s="1"/>
    </row>
    <row r="11430" spans="2:4" x14ac:dyDescent="0.2">
      <c r="B11430" s="1"/>
      <c r="C11430" s="304"/>
      <c r="D11430" s="1"/>
    </row>
    <row r="11431" spans="2:4" x14ac:dyDescent="0.2">
      <c r="B11431" s="1"/>
      <c r="C11431" s="304"/>
      <c r="D11431" s="1"/>
    </row>
    <row r="11432" spans="2:4" x14ac:dyDescent="0.2">
      <c r="B11432" s="1"/>
      <c r="C11432" s="304"/>
      <c r="D11432" s="1"/>
    </row>
    <row r="11433" spans="2:4" x14ac:dyDescent="0.2">
      <c r="B11433" s="1"/>
      <c r="C11433" s="304"/>
      <c r="D11433" s="1"/>
    </row>
    <row r="11434" spans="2:4" x14ac:dyDescent="0.2">
      <c r="B11434" s="1"/>
      <c r="C11434" s="304"/>
      <c r="D11434" s="1"/>
    </row>
    <row r="11435" spans="2:4" x14ac:dyDescent="0.2">
      <c r="B11435" s="1"/>
      <c r="C11435" s="304"/>
      <c r="D11435" s="1"/>
    </row>
    <row r="11436" spans="2:4" x14ac:dyDescent="0.2">
      <c r="B11436" s="1"/>
      <c r="C11436" s="304"/>
      <c r="D11436" s="1"/>
    </row>
    <row r="11437" spans="2:4" x14ac:dyDescent="0.2">
      <c r="B11437" s="1"/>
      <c r="C11437" s="304"/>
      <c r="D11437" s="1"/>
    </row>
    <row r="11438" spans="2:4" x14ac:dyDescent="0.2">
      <c r="B11438" s="1"/>
      <c r="C11438" s="304"/>
      <c r="D11438" s="1"/>
    </row>
    <row r="11439" spans="2:4" x14ac:dyDescent="0.2">
      <c r="B11439" s="1"/>
      <c r="C11439" s="304"/>
      <c r="D11439" s="1"/>
    </row>
    <row r="11440" spans="2:4" x14ac:dyDescent="0.2">
      <c r="B11440" s="1"/>
      <c r="C11440" s="304"/>
      <c r="D11440" s="1"/>
    </row>
    <row r="11441" spans="2:4" x14ac:dyDescent="0.2">
      <c r="B11441" s="1"/>
      <c r="C11441" s="304"/>
      <c r="D11441" s="1"/>
    </row>
    <row r="11442" spans="2:4" x14ac:dyDescent="0.2">
      <c r="B11442" s="1"/>
      <c r="C11442" s="304"/>
      <c r="D11442" s="1"/>
    </row>
    <row r="11443" spans="2:4" x14ac:dyDescent="0.2">
      <c r="B11443" s="1"/>
      <c r="C11443" s="304"/>
      <c r="D11443" s="1"/>
    </row>
    <row r="11444" spans="2:4" x14ac:dyDescent="0.2">
      <c r="B11444" s="1"/>
      <c r="C11444" s="304"/>
      <c r="D11444" s="1"/>
    </row>
    <row r="11445" spans="2:4" x14ac:dyDescent="0.2">
      <c r="B11445" s="1"/>
      <c r="C11445" s="304"/>
      <c r="D11445" s="1"/>
    </row>
    <row r="11446" spans="2:4" x14ac:dyDescent="0.2">
      <c r="B11446" s="1"/>
      <c r="C11446" s="304"/>
      <c r="D11446" s="1"/>
    </row>
    <row r="11447" spans="2:4" x14ac:dyDescent="0.2">
      <c r="B11447" s="1"/>
      <c r="C11447" s="304"/>
      <c r="D11447" s="1"/>
    </row>
    <row r="11448" spans="2:4" x14ac:dyDescent="0.2">
      <c r="B11448" s="1"/>
      <c r="C11448" s="304"/>
      <c r="D11448" s="1"/>
    </row>
    <row r="11449" spans="2:4" x14ac:dyDescent="0.2">
      <c r="B11449" s="1"/>
      <c r="C11449" s="304"/>
      <c r="D11449" s="1"/>
    </row>
    <row r="11450" spans="2:4" x14ac:dyDescent="0.2">
      <c r="B11450" s="1"/>
      <c r="C11450" s="304"/>
      <c r="D11450" s="1"/>
    </row>
    <row r="11451" spans="2:4" x14ac:dyDescent="0.2">
      <c r="B11451" s="1"/>
      <c r="C11451" s="304"/>
      <c r="D11451" s="1"/>
    </row>
    <row r="11452" spans="2:4" x14ac:dyDescent="0.2">
      <c r="B11452" s="1"/>
      <c r="C11452" s="304"/>
      <c r="D11452" s="1"/>
    </row>
    <row r="11453" spans="2:4" x14ac:dyDescent="0.2">
      <c r="B11453" s="1"/>
      <c r="C11453" s="304"/>
      <c r="D11453" s="1"/>
    </row>
    <row r="11454" spans="2:4" x14ac:dyDescent="0.2">
      <c r="B11454" s="1"/>
      <c r="C11454" s="304"/>
      <c r="D11454" s="1"/>
    </row>
    <row r="11455" spans="2:4" x14ac:dyDescent="0.2">
      <c r="B11455" s="1"/>
      <c r="C11455" s="304"/>
      <c r="D11455" s="1"/>
    </row>
    <row r="11456" spans="2:4" x14ac:dyDescent="0.2">
      <c r="B11456" s="1"/>
      <c r="C11456" s="304"/>
      <c r="D11456" s="1"/>
    </row>
    <row r="11457" spans="2:4" x14ac:dyDescent="0.2">
      <c r="B11457" s="1"/>
      <c r="C11457" s="304"/>
      <c r="D11457" s="1"/>
    </row>
    <row r="11458" spans="2:4" x14ac:dyDescent="0.2">
      <c r="B11458" s="1"/>
      <c r="C11458" s="304"/>
      <c r="D11458" s="1"/>
    </row>
    <row r="11459" spans="2:4" x14ac:dyDescent="0.2">
      <c r="B11459" s="1"/>
      <c r="C11459" s="304"/>
      <c r="D11459" s="1"/>
    </row>
    <row r="11460" spans="2:4" x14ac:dyDescent="0.2">
      <c r="B11460" s="1"/>
      <c r="C11460" s="304"/>
      <c r="D11460" s="1"/>
    </row>
    <row r="11461" spans="2:4" x14ac:dyDescent="0.2">
      <c r="B11461" s="1"/>
      <c r="C11461" s="304"/>
      <c r="D11461" s="1"/>
    </row>
    <row r="11462" spans="2:4" x14ac:dyDescent="0.2">
      <c r="B11462" s="1"/>
      <c r="C11462" s="304"/>
      <c r="D11462" s="1"/>
    </row>
    <row r="11463" spans="2:4" x14ac:dyDescent="0.2">
      <c r="B11463" s="1"/>
      <c r="C11463" s="304"/>
      <c r="D11463" s="1"/>
    </row>
    <row r="11464" spans="2:4" x14ac:dyDescent="0.2">
      <c r="B11464" s="1"/>
      <c r="C11464" s="304"/>
      <c r="D11464" s="1"/>
    </row>
    <row r="11465" spans="2:4" x14ac:dyDescent="0.2">
      <c r="B11465" s="1"/>
      <c r="C11465" s="304"/>
      <c r="D11465" s="1"/>
    </row>
    <row r="11466" spans="2:4" x14ac:dyDescent="0.2">
      <c r="B11466" s="1"/>
      <c r="C11466" s="304"/>
      <c r="D11466" s="1"/>
    </row>
    <row r="11467" spans="2:4" x14ac:dyDescent="0.2">
      <c r="B11467" s="1"/>
      <c r="C11467" s="304"/>
      <c r="D11467" s="1"/>
    </row>
    <row r="11468" spans="2:4" x14ac:dyDescent="0.2">
      <c r="B11468" s="1"/>
      <c r="C11468" s="304"/>
      <c r="D11468" s="1"/>
    </row>
    <row r="11469" spans="2:4" x14ac:dyDescent="0.2">
      <c r="B11469" s="1"/>
      <c r="C11469" s="304"/>
      <c r="D11469" s="1"/>
    </row>
    <row r="11470" spans="2:4" x14ac:dyDescent="0.2">
      <c r="B11470" s="1"/>
      <c r="C11470" s="304"/>
      <c r="D11470" s="1"/>
    </row>
    <row r="11471" spans="2:4" x14ac:dyDescent="0.2">
      <c r="B11471" s="1"/>
      <c r="C11471" s="304"/>
      <c r="D11471" s="1"/>
    </row>
    <row r="11472" spans="2:4" x14ac:dyDescent="0.2">
      <c r="B11472" s="1"/>
      <c r="C11472" s="304"/>
      <c r="D11472" s="1"/>
    </row>
    <row r="11473" spans="2:4" x14ac:dyDescent="0.2">
      <c r="B11473" s="1"/>
      <c r="C11473" s="304"/>
      <c r="D11473" s="1"/>
    </row>
    <row r="11474" spans="2:4" x14ac:dyDescent="0.2">
      <c r="B11474" s="1"/>
      <c r="C11474" s="304"/>
      <c r="D11474" s="1"/>
    </row>
    <row r="11475" spans="2:4" x14ac:dyDescent="0.2">
      <c r="B11475" s="1"/>
      <c r="C11475" s="304"/>
      <c r="D11475" s="1"/>
    </row>
    <row r="11476" spans="2:4" x14ac:dyDescent="0.2">
      <c r="B11476" s="1"/>
      <c r="C11476" s="304"/>
      <c r="D11476" s="1"/>
    </row>
    <row r="11477" spans="2:4" x14ac:dyDescent="0.2">
      <c r="B11477" s="1"/>
      <c r="C11477" s="304"/>
      <c r="D11477" s="1"/>
    </row>
    <row r="11478" spans="2:4" x14ac:dyDescent="0.2">
      <c r="B11478" s="1"/>
      <c r="C11478" s="304"/>
      <c r="D11478" s="1"/>
    </row>
    <row r="11479" spans="2:4" x14ac:dyDescent="0.2">
      <c r="B11479" s="1"/>
      <c r="C11479" s="304"/>
      <c r="D11479" s="1"/>
    </row>
    <row r="11480" spans="2:4" x14ac:dyDescent="0.2">
      <c r="B11480" s="1"/>
      <c r="C11480" s="304"/>
      <c r="D11480" s="1"/>
    </row>
    <row r="11481" spans="2:4" x14ac:dyDescent="0.2">
      <c r="B11481" s="1"/>
      <c r="C11481" s="304"/>
      <c r="D11481" s="1"/>
    </row>
    <row r="11482" spans="2:4" x14ac:dyDescent="0.2">
      <c r="B11482" s="1"/>
      <c r="C11482" s="304"/>
      <c r="D11482" s="1"/>
    </row>
    <row r="11483" spans="2:4" x14ac:dyDescent="0.2">
      <c r="B11483" s="1"/>
      <c r="C11483" s="304"/>
      <c r="D11483" s="1"/>
    </row>
    <row r="11484" spans="2:4" x14ac:dyDescent="0.2">
      <c r="B11484" s="1"/>
      <c r="C11484" s="304"/>
      <c r="D11484" s="1"/>
    </row>
    <row r="11485" spans="2:4" x14ac:dyDescent="0.2">
      <c r="B11485" s="1"/>
      <c r="C11485" s="304"/>
      <c r="D11485" s="1"/>
    </row>
    <row r="11486" spans="2:4" x14ac:dyDescent="0.2">
      <c r="B11486" s="1"/>
      <c r="C11486" s="304"/>
      <c r="D11486" s="1"/>
    </row>
    <row r="11487" spans="2:4" x14ac:dyDescent="0.2">
      <c r="B11487" s="1"/>
      <c r="C11487" s="304"/>
      <c r="D11487" s="1"/>
    </row>
    <row r="11488" spans="2:4" x14ac:dyDescent="0.2">
      <c r="B11488" s="1"/>
      <c r="C11488" s="304"/>
      <c r="D11488" s="1"/>
    </row>
    <row r="11489" spans="2:4" x14ac:dyDescent="0.2">
      <c r="B11489" s="1"/>
      <c r="C11489" s="304"/>
      <c r="D11489" s="1"/>
    </row>
    <row r="11490" spans="2:4" x14ac:dyDescent="0.2">
      <c r="B11490" s="1"/>
      <c r="C11490" s="304"/>
      <c r="D11490" s="1"/>
    </row>
    <row r="11491" spans="2:4" x14ac:dyDescent="0.2">
      <c r="B11491" s="1"/>
      <c r="C11491" s="304"/>
      <c r="D11491" s="1"/>
    </row>
    <row r="11492" spans="2:4" x14ac:dyDescent="0.2">
      <c r="B11492" s="1"/>
      <c r="C11492" s="304"/>
      <c r="D11492" s="1"/>
    </row>
    <row r="11493" spans="2:4" x14ac:dyDescent="0.2">
      <c r="B11493" s="1"/>
      <c r="C11493" s="304"/>
      <c r="D11493" s="1"/>
    </row>
    <row r="11494" spans="2:4" x14ac:dyDescent="0.2">
      <c r="B11494" s="1"/>
      <c r="C11494" s="304"/>
      <c r="D11494" s="1"/>
    </row>
    <row r="11495" spans="2:4" x14ac:dyDescent="0.2">
      <c r="B11495" s="1"/>
      <c r="C11495" s="304"/>
      <c r="D11495" s="1"/>
    </row>
    <row r="11496" spans="2:4" x14ac:dyDescent="0.2">
      <c r="B11496" s="1"/>
      <c r="C11496" s="304"/>
      <c r="D11496" s="1"/>
    </row>
    <row r="11497" spans="2:4" x14ac:dyDescent="0.2">
      <c r="B11497" s="1"/>
      <c r="C11497" s="304"/>
      <c r="D11497" s="1"/>
    </row>
    <row r="11498" spans="2:4" x14ac:dyDescent="0.2">
      <c r="B11498" s="1"/>
      <c r="C11498" s="304"/>
      <c r="D11498" s="1"/>
    </row>
    <row r="11499" spans="2:4" x14ac:dyDescent="0.2">
      <c r="B11499" s="1"/>
      <c r="C11499" s="304"/>
      <c r="D11499" s="1"/>
    </row>
    <row r="11500" spans="2:4" x14ac:dyDescent="0.2">
      <c r="B11500" s="1"/>
      <c r="C11500" s="304"/>
      <c r="D11500" s="1"/>
    </row>
    <row r="11501" spans="2:4" x14ac:dyDescent="0.2">
      <c r="B11501" s="1"/>
      <c r="C11501" s="304"/>
      <c r="D11501" s="1"/>
    </row>
    <row r="11502" spans="2:4" x14ac:dyDescent="0.2">
      <c r="B11502" s="1"/>
      <c r="C11502" s="304"/>
      <c r="D11502" s="1"/>
    </row>
    <row r="11503" spans="2:4" x14ac:dyDescent="0.2">
      <c r="B11503" s="1"/>
      <c r="C11503" s="304"/>
      <c r="D11503" s="1"/>
    </row>
    <row r="11504" spans="2:4" x14ac:dyDescent="0.2">
      <c r="B11504" s="1"/>
      <c r="C11504" s="304"/>
      <c r="D11504" s="1"/>
    </row>
    <row r="11505" spans="2:4" x14ac:dyDescent="0.2">
      <c r="B11505" s="1"/>
      <c r="C11505" s="304"/>
      <c r="D11505" s="1"/>
    </row>
    <row r="11506" spans="2:4" x14ac:dyDescent="0.2">
      <c r="B11506" s="1"/>
      <c r="C11506" s="304"/>
      <c r="D11506" s="1"/>
    </row>
    <row r="11507" spans="2:4" x14ac:dyDescent="0.2">
      <c r="B11507" s="1"/>
      <c r="C11507" s="304"/>
      <c r="D11507" s="1"/>
    </row>
    <row r="11508" spans="2:4" x14ac:dyDescent="0.2">
      <c r="B11508" s="1"/>
      <c r="C11508" s="304"/>
      <c r="D11508" s="1"/>
    </row>
    <row r="11509" spans="2:4" x14ac:dyDescent="0.2">
      <c r="B11509" s="1"/>
      <c r="C11509" s="304"/>
      <c r="D11509" s="1"/>
    </row>
    <row r="11510" spans="2:4" x14ac:dyDescent="0.2">
      <c r="B11510" s="1"/>
      <c r="C11510" s="304"/>
      <c r="D11510" s="1"/>
    </row>
    <row r="11511" spans="2:4" x14ac:dyDescent="0.2">
      <c r="B11511" s="1"/>
      <c r="C11511" s="304"/>
      <c r="D11511" s="1"/>
    </row>
    <row r="11512" spans="2:4" x14ac:dyDescent="0.2">
      <c r="B11512" s="1"/>
      <c r="C11512" s="304"/>
      <c r="D11512" s="1"/>
    </row>
    <row r="11513" spans="2:4" x14ac:dyDescent="0.2">
      <c r="B11513" s="1"/>
      <c r="C11513" s="304"/>
      <c r="D11513" s="1"/>
    </row>
    <row r="11514" spans="2:4" x14ac:dyDescent="0.2">
      <c r="B11514" s="1"/>
      <c r="C11514" s="304"/>
      <c r="D11514" s="1"/>
    </row>
    <row r="11515" spans="2:4" x14ac:dyDescent="0.2">
      <c r="B11515" s="1"/>
      <c r="C11515" s="304"/>
      <c r="D11515" s="1"/>
    </row>
    <row r="11516" spans="2:4" x14ac:dyDescent="0.2">
      <c r="B11516" s="1"/>
      <c r="C11516" s="304"/>
      <c r="D11516" s="1"/>
    </row>
    <row r="11517" spans="2:4" x14ac:dyDescent="0.2">
      <c r="B11517" s="1"/>
      <c r="C11517" s="304"/>
      <c r="D11517" s="1"/>
    </row>
    <row r="11518" spans="2:4" x14ac:dyDescent="0.2">
      <c r="B11518" s="1"/>
      <c r="C11518" s="304"/>
      <c r="D11518" s="1"/>
    </row>
    <row r="11519" spans="2:4" x14ac:dyDescent="0.2">
      <c r="B11519" s="1"/>
      <c r="C11519" s="304"/>
      <c r="D11519" s="1"/>
    </row>
    <row r="11520" spans="2:4" x14ac:dyDescent="0.2">
      <c r="B11520" s="1"/>
      <c r="C11520" s="304"/>
      <c r="D11520" s="1"/>
    </row>
    <row r="11521" spans="2:4" x14ac:dyDescent="0.2">
      <c r="B11521" s="1"/>
      <c r="C11521" s="304"/>
      <c r="D11521" s="1"/>
    </row>
    <row r="11522" spans="2:4" x14ac:dyDescent="0.2">
      <c r="B11522" s="1"/>
      <c r="C11522" s="304"/>
      <c r="D11522" s="1"/>
    </row>
    <row r="11523" spans="2:4" x14ac:dyDescent="0.2">
      <c r="B11523" s="1"/>
      <c r="C11523" s="304"/>
      <c r="D11523" s="1"/>
    </row>
    <row r="11524" spans="2:4" x14ac:dyDescent="0.2">
      <c r="B11524" s="1"/>
      <c r="C11524" s="304"/>
      <c r="D11524" s="1"/>
    </row>
    <row r="11525" spans="2:4" x14ac:dyDescent="0.2">
      <c r="B11525" s="1"/>
      <c r="C11525" s="304"/>
      <c r="D11525" s="1"/>
    </row>
    <row r="11526" spans="2:4" x14ac:dyDescent="0.2">
      <c r="B11526" s="1"/>
      <c r="C11526" s="304"/>
      <c r="D11526" s="1"/>
    </row>
    <row r="11527" spans="2:4" x14ac:dyDescent="0.2">
      <c r="B11527" s="1"/>
      <c r="C11527" s="304"/>
      <c r="D11527" s="1"/>
    </row>
    <row r="11528" spans="2:4" x14ac:dyDescent="0.2">
      <c r="B11528" s="1"/>
      <c r="C11528" s="304"/>
      <c r="D11528" s="1"/>
    </row>
    <row r="11529" spans="2:4" x14ac:dyDescent="0.2">
      <c r="B11529" s="1"/>
      <c r="C11529" s="304"/>
      <c r="D11529" s="1"/>
    </row>
    <row r="11530" spans="2:4" x14ac:dyDescent="0.2">
      <c r="B11530" s="1"/>
      <c r="C11530" s="304"/>
      <c r="D11530" s="1"/>
    </row>
    <row r="11531" spans="2:4" x14ac:dyDescent="0.2">
      <c r="B11531" s="1"/>
      <c r="C11531" s="304"/>
      <c r="D11531" s="1"/>
    </row>
    <row r="11532" spans="2:4" x14ac:dyDescent="0.2">
      <c r="B11532" s="1"/>
      <c r="C11532" s="304"/>
      <c r="D11532" s="1"/>
    </row>
    <row r="11533" spans="2:4" x14ac:dyDescent="0.2">
      <c r="B11533" s="1"/>
      <c r="C11533" s="304"/>
      <c r="D11533" s="1"/>
    </row>
    <row r="11534" spans="2:4" x14ac:dyDescent="0.2">
      <c r="B11534" s="1"/>
      <c r="C11534" s="304"/>
      <c r="D11534" s="1"/>
    </row>
    <row r="11535" spans="2:4" x14ac:dyDescent="0.2">
      <c r="B11535" s="1"/>
      <c r="C11535" s="304"/>
      <c r="D11535" s="1"/>
    </row>
    <row r="11536" spans="2:4" x14ac:dyDescent="0.2">
      <c r="B11536" s="1"/>
      <c r="C11536" s="304"/>
      <c r="D11536" s="1"/>
    </row>
    <row r="11537" spans="2:4" x14ac:dyDescent="0.2">
      <c r="B11537" s="1"/>
      <c r="C11537" s="304"/>
      <c r="D11537" s="1"/>
    </row>
    <row r="11538" spans="2:4" x14ac:dyDescent="0.2">
      <c r="B11538" s="1"/>
      <c r="C11538" s="304"/>
      <c r="D11538" s="1"/>
    </row>
    <row r="11539" spans="2:4" x14ac:dyDescent="0.2">
      <c r="B11539" s="1"/>
      <c r="C11539" s="304"/>
      <c r="D11539" s="1"/>
    </row>
    <row r="11540" spans="2:4" x14ac:dyDescent="0.2">
      <c r="B11540" s="1"/>
      <c r="C11540" s="304"/>
      <c r="D11540" s="1"/>
    </row>
    <row r="11541" spans="2:4" x14ac:dyDescent="0.2">
      <c r="B11541" s="1"/>
      <c r="C11541" s="304"/>
      <c r="D11541" s="1"/>
    </row>
    <row r="11542" spans="2:4" x14ac:dyDescent="0.2">
      <c r="B11542" s="1"/>
      <c r="C11542" s="304"/>
      <c r="D11542" s="1"/>
    </row>
    <row r="11543" spans="2:4" x14ac:dyDescent="0.2">
      <c r="B11543" s="1"/>
      <c r="C11543" s="304"/>
      <c r="D11543" s="1"/>
    </row>
    <row r="11544" spans="2:4" x14ac:dyDescent="0.2">
      <c r="B11544" s="1"/>
      <c r="C11544" s="304"/>
      <c r="D11544" s="1"/>
    </row>
    <row r="11545" spans="2:4" x14ac:dyDescent="0.2">
      <c r="B11545" s="1"/>
      <c r="C11545" s="304"/>
      <c r="D11545" s="1"/>
    </row>
    <row r="11546" spans="2:4" x14ac:dyDescent="0.2">
      <c r="B11546" s="1"/>
      <c r="C11546" s="304"/>
      <c r="D11546" s="1"/>
    </row>
    <row r="11547" spans="2:4" x14ac:dyDescent="0.2">
      <c r="B11547" s="1"/>
      <c r="C11547" s="304"/>
      <c r="D11547" s="1"/>
    </row>
    <row r="11548" spans="2:4" x14ac:dyDescent="0.2">
      <c r="B11548" s="1"/>
      <c r="C11548" s="304"/>
      <c r="D11548" s="1"/>
    </row>
    <row r="11549" spans="2:4" x14ac:dyDescent="0.2">
      <c r="B11549" s="1"/>
      <c r="C11549" s="304"/>
      <c r="D11549" s="1"/>
    </row>
    <row r="11550" spans="2:4" x14ac:dyDescent="0.2">
      <c r="B11550" s="1"/>
      <c r="C11550" s="304"/>
      <c r="D11550" s="1"/>
    </row>
    <row r="11551" spans="2:4" x14ac:dyDescent="0.2">
      <c r="B11551" s="1"/>
      <c r="C11551" s="304"/>
      <c r="D11551" s="1"/>
    </row>
    <row r="11552" spans="2:4" x14ac:dyDescent="0.2">
      <c r="B11552" s="1"/>
      <c r="C11552" s="304"/>
      <c r="D11552" s="1"/>
    </row>
    <row r="11553" spans="2:4" x14ac:dyDescent="0.2">
      <c r="B11553" s="1"/>
      <c r="C11553" s="304"/>
      <c r="D11553" s="1"/>
    </row>
    <row r="11554" spans="2:4" x14ac:dyDescent="0.2">
      <c r="B11554" s="1"/>
      <c r="C11554" s="304"/>
      <c r="D11554" s="1"/>
    </row>
    <row r="11555" spans="2:4" x14ac:dyDescent="0.2">
      <c r="B11555" s="1"/>
      <c r="C11555" s="304"/>
      <c r="D11555" s="1"/>
    </row>
    <row r="11556" spans="2:4" x14ac:dyDescent="0.2">
      <c r="B11556" s="1"/>
      <c r="C11556" s="304"/>
      <c r="D11556" s="1"/>
    </row>
    <row r="11557" spans="2:4" x14ac:dyDescent="0.2">
      <c r="B11557" s="1"/>
      <c r="C11557" s="304"/>
      <c r="D11557" s="1"/>
    </row>
    <row r="11558" spans="2:4" x14ac:dyDescent="0.2">
      <c r="B11558" s="1"/>
      <c r="C11558" s="304"/>
      <c r="D11558" s="1"/>
    </row>
    <row r="11559" spans="2:4" x14ac:dyDescent="0.2">
      <c r="B11559" s="1"/>
      <c r="C11559" s="304"/>
      <c r="D11559" s="1"/>
    </row>
    <row r="11560" spans="2:4" x14ac:dyDescent="0.2">
      <c r="B11560" s="1"/>
      <c r="C11560" s="304"/>
      <c r="D11560" s="1"/>
    </row>
    <row r="11561" spans="2:4" x14ac:dyDescent="0.2">
      <c r="B11561" s="1"/>
      <c r="C11561" s="304"/>
      <c r="D11561" s="1"/>
    </row>
    <row r="11562" spans="2:4" x14ac:dyDescent="0.2">
      <c r="B11562" s="1"/>
      <c r="C11562" s="304"/>
      <c r="D11562" s="1"/>
    </row>
    <row r="11563" spans="2:4" x14ac:dyDescent="0.2">
      <c r="B11563" s="1"/>
      <c r="C11563" s="304"/>
      <c r="D11563" s="1"/>
    </row>
    <row r="11564" spans="2:4" x14ac:dyDescent="0.2">
      <c r="B11564" s="1"/>
      <c r="C11564" s="304"/>
      <c r="D11564" s="1"/>
    </row>
    <row r="11565" spans="2:4" x14ac:dyDescent="0.2">
      <c r="B11565" s="1"/>
      <c r="C11565" s="304"/>
      <c r="D11565" s="1"/>
    </row>
    <row r="11566" spans="2:4" x14ac:dyDescent="0.2">
      <c r="B11566" s="1"/>
      <c r="C11566" s="304"/>
      <c r="D11566" s="1"/>
    </row>
    <row r="11567" spans="2:4" x14ac:dyDescent="0.2">
      <c r="B11567" s="1"/>
      <c r="C11567" s="304"/>
      <c r="D11567" s="1"/>
    </row>
    <row r="11568" spans="2:4" x14ac:dyDescent="0.2">
      <c r="B11568" s="1"/>
      <c r="C11568" s="304"/>
      <c r="D11568" s="1"/>
    </row>
    <row r="11569" spans="2:4" x14ac:dyDescent="0.2">
      <c r="B11569" s="1"/>
      <c r="C11569" s="304"/>
      <c r="D11569" s="1"/>
    </row>
    <row r="11570" spans="2:4" x14ac:dyDescent="0.2">
      <c r="B11570" s="1"/>
      <c r="C11570" s="304"/>
      <c r="D11570" s="1"/>
    </row>
    <row r="11571" spans="2:4" x14ac:dyDescent="0.2">
      <c r="B11571" s="1"/>
      <c r="C11571" s="304"/>
      <c r="D11571" s="1"/>
    </row>
    <row r="11572" spans="2:4" x14ac:dyDescent="0.2">
      <c r="B11572" s="1"/>
      <c r="C11572" s="304"/>
      <c r="D11572" s="1"/>
    </row>
    <row r="11573" spans="2:4" x14ac:dyDescent="0.2">
      <c r="B11573" s="1"/>
      <c r="C11573" s="304"/>
      <c r="D11573" s="1"/>
    </row>
    <row r="11574" spans="2:4" x14ac:dyDescent="0.2">
      <c r="B11574" s="1"/>
      <c r="C11574" s="304"/>
      <c r="D11574" s="1"/>
    </row>
    <row r="11575" spans="2:4" x14ac:dyDescent="0.2">
      <c r="B11575" s="1"/>
      <c r="C11575" s="304"/>
      <c r="D11575" s="1"/>
    </row>
    <row r="11576" spans="2:4" x14ac:dyDescent="0.2">
      <c r="B11576" s="1"/>
      <c r="C11576" s="304"/>
      <c r="D11576" s="1"/>
    </row>
    <row r="11577" spans="2:4" x14ac:dyDescent="0.2">
      <c r="B11577" s="1"/>
      <c r="C11577" s="304"/>
      <c r="D11577" s="1"/>
    </row>
    <row r="11578" spans="2:4" x14ac:dyDescent="0.2">
      <c r="B11578" s="1"/>
      <c r="C11578" s="304"/>
      <c r="D11578" s="1"/>
    </row>
    <row r="11579" spans="2:4" x14ac:dyDescent="0.2">
      <c r="B11579" s="1"/>
      <c r="C11579" s="304"/>
      <c r="D11579" s="1"/>
    </row>
    <row r="11580" spans="2:4" x14ac:dyDescent="0.2">
      <c r="B11580" s="1"/>
      <c r="C11580" s="304"/>
      <c r="D11580" s="1"/>
    </row>
    <row r="11581" spans="2:4" x14ac:dyDescent="0.2">
      <c r="B11581" s="1"/>
      <c r="C11581" s="304"/>
      <c r="D11581" s="1"/>
    </row>
    <row r="11582" spans="2:4" x14ac:dyDescent="0.2">
      <c r="B11582" s="1"/>
      <c r="C11582" s="304"/>
      <c r="D11582" s="1"/>
    </row>
    <row r="11583" spans="2:4" x14ac:dyDescent="0.2">
      <c r="B11583" s="1"/>
      <c r="C11583" s="304"/>
      <c r="D11583" s="1"/>
    </row>
    <row r="11584" spans="2:4" x14ac:dyDescent="0.2">
      <c r="B11584" s="1"/>
      <c r="C11584" s="304"/>
      <c r="D11584" s="1"/>
    </row>
    <row r="11585" spans="2:4" x14ac:dyDescent="0.2">
      <c r="B11585" s="1"/>
      <c r="C11585" s="304"/>
      <c r="D11585" s="1"/>
    </row>
    <row r="11586" spans="2:4" x14ac:dyDescent="0.2">
      <c r="B11586" s="1"/>
      <c r="C11586" s="304"/>
      <c r="D11586" s="1"/>
    </row>
    <row r="11587" spans="2:4" x14ac:dyDescent="0.2">
      <c r="B11587" s="1"/>
      <c r="C11587" s="304"/>
      <c r="D11587" s="1"/>
    </row>
    <row r="11588" spans="2:4" x14ac:dyDescent="0.2">
      <c r="B11588" s="1"/>
      <c r="C11588" s="304"/>
      <c r="D11588" s="1"/>
    </row>
    <row r="11589" spans="2:4" x14ac:dyDescent="0.2">
      <c r="B11589" s="1"/>
      <c r="C11589" s="304"/>
      <c r="D11589" s="1"/>
    </row>
    <row r="11590" spans="2:4" x14ac:dyDescent="0.2">
      <c r="B11590" s="1"/>
      <c r="C11590" s="304"/>
      <c r="D11590" s="1"/>
    </row>
    <row r="11591" spans="2:4" x14ac:dyDescent="0.2">
      <c r="B11591" s="1"/>
      <c r="C11591" s="304"/>
      <c r="D11591" s="1"/>
    </row>
    <row r="11592" spans="2:4" x14ac:dyDescent="0.2">
      <c r="B11592" s="1"/>
      <c r="C11592" s="304"/>
      <c r="D11592" s="1"/>
    </row>
    <row r="11593" spans="2:4" x14ac:dyDescent="0.2">
      <c r="B11593" s="1"/>
      <c r="C11593" s="304"/>
      <c r="D11593" s="1"/>
    </row>
    <row r="11594" spans="2:4" x14ac:dyDescent="0.2">
      <c r="B11594" s="1"/>
      <c r="C11594" s="304"/>
      <c r="D11594" s="1"/>
    </row>
    <row r="11595" spans="2:4" x14ac:dyDescent="0.2">
      <c r="B11595" s="1"/>
      <c r="C11595" s="304"/>
      <c r="D11595" s="1"/>
    </row>
    <row r="11596" spans="2:4" x14ac:dyDescent="0.2">
      <c r="B11596" s="1"/>
      <c r="C11596" s="304"/>
      <c r="D11596" s="1"/>
    </row>
    <row r="11597" spans="2:4" x14ac:dyDescent="0.2">
      <c r="B11597" s="1"/>
      <c r="C11597" s="304"/>
      <c r="D11597" s="1"/>
    </row>
    <row r="11598" spans="2:4" x14ac:dyDescent="0.2">
      <c r="B11598" s="1"/>
      <c r="C11598" s="304"/>
      <c r="D11598" s="1"/>
    </row>
    <row r="11599" spans="2:4" x14ac:dyDescent="0.2">
      <c r="B11599" s="1"/>
      <c r="C11599" s="304"/>
      <c r="D11599" s="1"/>
    </row>
    <row r="11600" spans="2:4" x14ac:dyDescent="0.2">
      <c r="B11600" s="1"/>
      <c r="C11600" s="304"/>
      <c r="D11600" s="1"/>
    </row>
    <row r="11601" spans="2:4" x14ac:dyDescent="0.2">
      <c r="B11601" s="1"/>
      <c r="C11601" s="304"/>
      <c r="D11601" s="1"/>
    </row>
    <row r="11602" spans="2:4" x14ac:dyDescent="0.2">
      <c r="B11602" s="1"/>
      <c r="C11602" s="304"/>
      <c r="D11602" s="1"/>
    </row>
    <row r="11603" spans="2:4" x14ac:dyDescent="0.2">
      <c r="B11603" s="1"/>
      <c r="C11603" s="304"/>
      <c r="D11603" s="1"/>
    </row>
    <row r="11604" spans="2:4" x14ac:dyDescent="0.2">
      <c r="B11604" s="1"/>
      <c r="C11604" s="304"/>
      <c r="D11604" s="1"/>
    </row>
    <row r="11605" spans="2:4" x14ac:dyDescent="0.2">
      <c r="B11605" s="1"/>
      <c r="C11605" s="304"/>
      <c r="D11605" s="1"/>
    </row>
    <row r="11606" spans="2:4" x14ac:dyDescent="0.2">
      <c r="B11606" s="1"/>
      <c r="C11606" s="304"/>
      <c r="D11606" s="1"/>
    </row>
    <row r="11607" spans="2:4" x14ac:dyDescent="0.2">
      <c r="B11607" s="1"/>
      <c r="C11607" s="304"/>
      <c r="D11607" s="1"/>
    </row>
    <row r="11608" spans="2:4" x14ac:dyDescent="0.2">
      <c r="B11608" s="1"/>
      <c r="C11608" s="304"/>
      <c r="D11608" s="1"/>
    </row>
    <row r="11609" spans="2:4" x14ac:dyDescent="0.2">
      <c r="B11609" s="1"/>
      <c r="C11609" s="304"/>
      <c r="D11609" s="1"/>
    </row>
    <row r="11610" spans="2:4" x14ac:dyDescent="0.2">
      <c r="B11610" s="1"/>
      <c r="C11610" s="304"/>
      <c r="D11610" s="1"/>
    </row>
    <row r="11611" spans="2:4" x14ac:dyDescent="0.2">
      <c r="B11611" s="1"/>
      <c r="C11611" s="304"/>
      <c r="D11611" s="1"/>
    </row>
    <row r="11612" spans="2:4" x14ac:dyDescent="0.2">
      <c r="B11612" s="1"/>
      <c r="C11612" s="304"/>
      <c r="D11612" s="1"/>
    </row>
    <row r="11613" spans="2:4" x14ac:dyDescent="0.2">
      <c r="B11613" s="1"/>
      <c r="C11613" s="304"/>
      <c r="D11613" s="1"/>
    </row>
    <row r="11614" spans="2:4" x14ac:dyDescent="0.2">
      <c r="B11614" s="1"/>
      <c r="C11614" s="304"/>
      <c r="D11614" s="1"/>
    </row>
    <row r="11615" spans="2:4" x14ac:dyDescent="0.2">
      <c r="B11615" s="1"/>
      <c r="C11615" s="304"/>
      <c r="D11615" s="1"/>
    </row>
    <row r="11616" spans="2:4" x14ac:dyDescent="0.2">
      <c r="B11616" s="1"/>
      <c r="C11616" s="304"/>
      <c r="D11616" s="1"/>
    </row>
    <row r="11617" spans="1:7" x14ac:dyDescent="0.2">
      <c r="B11617" s="1"/>
      <c r="C11617" s="304"/>
      <c r="D11617" s="1"/>
    </row>
    <row r="11618" spans="1:7" x14ac:dyDescent="0.2">
      <c r="B11618" s="1"/>
      <c r="C11618" s="304"/>
      <c r="D11618" s="1"/>
    </row>
    <row r="11619" spans="1:7" x14ac:dyDescent="0.2">
      <c r="B11619" s="1"/>
      <c r="C11619" s="304"/>
      <c r="D11619" s="1"/>
    </row>
    <row r="11620" spans="1:7" x14ac:dyDescent="0.2">
      <c r="B11620" s="1"/>
      <c r="C11620" s="304"/>
      <c r="D11620" s="1"/>
    </row>
    <row r="11621" spans="1:7" x14ac:dyDescent="0.2">
      <c r="B11621" s="1"/>
      <c r="C11621" s="304"/>
      <c r="D11621" s="1"/>
    </row>
    <row r="11622" spans="1:7" x14ac:dyDescent="0.2">
      <c r="B11622" s="1"/>
      <c r="C11622" s="304"/>
      <c r="D11622" s="1"/>
    </row>
    <row r="11623" spans="1:7" x14ac:dyDescent="0.2">
      <c r="B11623" s="1"/>
      <c r="C11623" s="304"/>
      <c r="D11623" s="1"/>
    </row>
    <row r="11624" spans="1:7" x14ac:dyDescent="0.2">
      <c r="B11624" s="1"/>
      <c r="C11624" s="304"/>
      <c r="D11624" s="1"/>
    </row>
    <row r="11625" spans="1:7" x14ac:dyDescent="0.2">
      <c r="B11625" s="1"/>
      <c r="C11625" s="304"/>
      <c r="D11625" s="1"/>
    </row>
    <row r="11626" spans="1:7" s="308" customFormat="1" x14ac:dyDescent="0.2">
      <c r="A11626" s="303"/>
      <c r="B11626" s="1"/>
      <c r="C11626" s="304"/>
      <c r="D11626" s="1"/>
      <c r="E11626" s="305"/>
      <c r="F11626" s="307"/>
      <c r="G11626" s="307"/>
    </row>
    <row r="11627" spans="1:7" s="308" customFormat="1" x14ac:dyDescent="0.2">
      <c r="A11627" s="303"/>
      <c r="B11627" s="1"/>
      <c r="C11627" s="304"/>
      <c r="D11627" s="1"/>
      <c r="E11627" s="305"/>
      <c r="F11627" s="307"/>
      <c r="G11627" s="307"/>
    </row>
    <row r="11628" spans="1:7" s="308" customFormat="1" x14ac:dyDescent="0.2">
      <c r="A11628" s="303"/>
      <c r="B11628" s="1"/>
      <c r="C11628" s="304"/>
      <c r="D11628" s="1"/>
      <c r="E11628" s="305"/>
      <c r="F11628" s="307"/>
      <c r="G11628" s="307"/>
    </row>
    <row r="11629" spans="1:7" s="308" customFormat="1" x14ac:dyDescent="0.2">
      <c r="A11629" s="303"/>
      <c r="B11629" s="1"/>
      <c r="C11629" s="304"/>
      <c r="D11629" s="1"/>
      <c r="E11629" s="305"/>
      <c r="F11629" s="307"/>
      <c r="G11629" s="307"/>
    </row>
    <row r="11630" spans="1:7" s="308" customFormat="1" x14ac:dyDescent="0.2">
      <c r="A11630" s="303"/>
      <c r="B11630" s="1"/>
      <c r="C11630" s="304"/>
      <c r="D11630" s="1"/>
      <c r="E11630" s="305"/>
      <c r="F11630" s="307"/>
      <c r="G11630" s="307"/>
    </row>
    <row r="11631" spans="1:7" x14ac:dyDescent="0.2">
      <c r="B11631" s="1"/>
      <c r="C11631" s="304"/>
      <c r="D11631" s="1"/>
    </row>
    <row r="11632" spans="1:7" x14ac:dyDescent="0.2">
      <c r="B11632" s="1"/>
      <c r="C11632" s="304"/>
      <c r="D11632" s="1"/>
    </row>
    <row r="11633" spans="1:7" x14ac:dyDescent="0.2">
      <c r="B11633" s="1"/>
      <c r="C11633" s="304"/>
      <c r="D11633" s="1"/>
    </row>
    <row r="11634" spans="1:7" x14ac:dyDescent="0.2">
      <c r="B11634" s="1"/>
      <c r="C11634" s="304"/>
      <c r="D11634" s="1"/>
    </row>
    <row r="11635" spans="1:7" x14ac:dyDescent="0.2">
      <c r="B11635" s="1"/>
      <c r="C11635" s="304"/>
      <c r="D11635" s="1"/>
    </row>
    <row r="11636" spans="1:7" x14ac:dyDescent="0.2">
      <c r="B11636" s="1"/>
      <c r="C11636" s="304"/>
      <c r="D11636" s="1"/>
    </row>
    <row r="11637" spans="1:7" x14ac:dyDescent="0.2">
      <c r="B11637" s="1"/>
      <c r="C11637" s="304"/>
      <c r="D11637" s="1"/>
    </row>
    <row r="11638" spans="1:7" x14ac:dyDescent="0.2">
      <c r="B11638" s="1"/>
      <c r="C11638" s="304"/>
      <c r="D11638" s="1"/>
    </row>
    <row r="11639" spans="1:7" x14ac:dyDescent="0.2">
      <c r="B11639" s="1"/>
      <c r="C11639" s="304"/>
      <c r="D11639" s="1"/>
    </row>
    <row r="11640" spans="1:7" x14ac:dyDescent="0.2">
      <c r="B11640" s="1"/>
      <c r="C11640" s="304"/>
      <c r="D11640" s="1"/>
    </row>
    <row r="11641" spans="1:7" x14ac:dyDescent="0.2">
      <c r="B11641" s="1"/>
      <c r="C11641" s="304"/>
      <c r="D11641" s="1"/>
    </row>
    <row r="11642" spans="1:7" x14ac:dyDescent="0.2">
      <c r="B11642" s="1"/>
      <c r="C11642" s="304"/>
      <c r="D11642" s="1"/>
    </row>
    <row r="11643" spans="1:7" x14ac:dyDescent="0.2">
      <c r="B11643" s="1"/>
      <c r="C11643" s="304"/>
      <c r="D11643" s="1"/>
    </row>
    <row r="11644" spans="1:7" x14ac:dyDescent="0.2">
      <c r="B11644" s="1"/>
      <c r="C11644" s="304"/>
      <c r="D11644" s="1"/>
    </row>
    <row r="11645" spans="1:7" s="310" customFormat="1" x14ac:dyDescent="0.2">
      <c r="A11645" s="303"/>
      <c r="B11645" s="1"/>
      <c r="C11645" s="304"/>
      <c r="D11645" s="1"/>
      <c r="E11645" s="305"/>
      <c r="F11645" s="309"/>
      <c r="G11645" s="309"/>
    </row>
    <row r="11646" spans="1:7" s="310" customFormat="1" x14ac:dyDescent="0.2">
      <c r="A11646" s="303"/>
      <c r="B11646" s="1"/>
      <c r="C11646" s="304"/>
      <c r="D11646" s="1"/>
      <c r="E11646" s="305"/>
      <c r="F11646" s="309"/>
      <c r="G11646" s="309"/>
    </row>
    <row r="11647" spans="1:7" s="310" customFormat="1" x14ac:dyDescent="0.2">
      <c r="A11647" s="303"/>
      <c r="B11647" s="1"/>
      <c r="C11647" s="304"/>
      <c r="D11647" s="1"/>
      <c r="E11647" s="305"/>
      <c r="F11647" s="309"/>
      <c r="G11647" s="309"/>
    </row>
    <row r="11648" spans="1:7" x14ac:dyDescent="0.2">
      <c r="B11648" s="1"/>
      <c r="C11648" s="304"/>
      <c r="D11648" s="1"/>
    </row>
    <row r="11649" spans="2:4" x14ac:dyDescent="0.2">
      <c r="B11649" s="1"/>
      <c r="C11649" s="304"/>
      <c r="D11649" s="1"/>
    </row>
    <row r="11650" spans="2:4" x14ac:dyDescent="0.2">
      <c r="B11650" s="1"/>
      <c r="C11650" s="304"/>
      <c r="D11650" s="1"/>
    </row>
    <row r="11651" spans="2:4" x14ac:dyDescent="0.2">
      <c r="B11651" s="1"/>
      <c r="C11651" s="304"/>
      <c r="D11651" s="1"/>
    </row>
    <row r="11652" spans="2:4" x14ac:dyDescent="0.2">
      <c r="B11652" s="1"/>
      <c r="C11652" s="304"/>
      <c r="D11652" s="1"/>
    </row>
    <row r="11653" spans="2:4" x14ac:dyDescent="0.2">
      <c r="B11653" s="1"/>
      <c r="C11653" s="304"/>
      <c r="D11653" s="1"/>
    </row>
    <row r="11654" spans="2:4" x14ac:dyDescent="0.2">
      <c r="B11654" s="1"/>
      <c r="C11654" s="304"/>
      <c r="D11654" s="1"/>
    </row>
    <row r="11655" spans="2:4" x14ac:dyDescent="0.2">
      <c r="B11655" s="1"/>
      <c r="C11655" s="304"/>
      <c r="D11655" s="1"/>
    </row>
    <row r="11656" spans="2:4" x14ac:dyDescent="0.2">
      <c r="B11656" s="1"/>
      <c r="C11656" s="304"/>
      <c r="D11656" s="1"/>
    </row>
    <row r="11657" spans="2:4" x14ac:dyDescent="0.2">
      <c r="B11657" s="1"/>
      <c r="C11657" s="304"/>
      <c r="D11657" s="1"/>
    </row>
    <row r="11658" spans="2:4" x14ac:dyDescent="0.2">
      <c r="B11658" s="1"/>
      <c r="C11658" s="304"/>
      <c r="D11658" s="1"/>
    </row>
    <row r="11659" spans="2:4" x14ac:dyDescent="0.2">
      <c r="B11659" s="1"/>
      <c r="C11659" s="304"/>
      <c r="D11659" s="1"/>
    </row>
    <row r="11660" spans="2:4" x14ac:dyDescent="0.2">
      <c r="B11660" s="1"/>
      <c r="C11660" s="304"/>
      <c r="D11660" s="1"/>
    </row>
    <row r="11661" spans="2:4" x14ac:dyDescent="0.2">
      <c r="B11661" s="1"/>
      <c r="C11661" s="304"/>
      <c r="D11661" s="1"/>
    </row>
    <row r="11662" spans="2:4" x14ac:dyDescent="0.2">
      <c r="B11662" s="1"/>
      <c r="C11662" s="304"/>
      <c r="D11662" s="1"/>
    </row>
    <row r="11663" spans="2:4" x14ac:dyDescent="0.2">
      <c r="B11663" s="1"/>
      <c r="C11663" s="304"/>
      <c r="D11663" s="1"/>
    </row>
    <row r="11664" spans="2:4" x14ac:dyDescent="0.2">
      <c r="B11664" s="1"/>
      <c r="C11664" s="304"/>
      <c r="D11664" s="1"/>
    </row>
    <row r="11665" spans="2:4" x14ac:dyDescent="0.2">
      <c r="B11665" s="1"/>
      <c r="C11665" s="304"/>
      <c r="D11665" s="1"/>
    </row>
    <row r="11666" spans="2:4" x14ac:dyDescent="0.2">
      <c r="B11666" s="1"/>
      <c r="C11666" s="304"/>
      <c r="D11666" s="1"/>
    </row>
    <row r="11667" spans="2:4" x14ac:dyDescent="0.2">
      <c r="B11667" s="1"/>
      <c r="C11667" s="304"/>
      <c r="D11667" s="1"/>
    </row>
    <row r="11668" spans="2:4" x14ac:dyDescent="0.2">
      <c r="B11668" s="1"/>
      <c r="C11668" s="304"/>
      <c r="D11668" s="1"/>
    </row>
    <row r="11669" spans="2:4" x14ac:dyDescent="0.2">
      <c r="B11669" s="1"/>
      <c r="C11669" s="304"/>
      <c r="D11669" s="1"/>
    </row>
    <row r="11670" spans="2:4" x14ac:dyDescent="0.2">
      <c r="B11670" s="1"/>
      <c r="C11670" s="304"/>
      <c r="D11670" s="1"/>
    </row>
    <row r="11671" spans="2:4" x14ac:dyDescent="0.2">
      <c r="B11671" s="1"/>
      <c r="C11671" s="304"/>
      <c r="D11671" s="1"/>
    </row>
    <row r="11672" spans="2:4" x14ac:dyDescent="0.2">
      <c r="B11672" s="1"/>
      <c r="C11672" s="304"/>
      <c r="D11672" s="1"/>
    </row>
    <row r="11673" spans="2:4" x14ac:dyDescent="0.2">
      <c r="B11673" s="1"/>
      <c r="C11673" s="304"/>
      <c r="D11673" s="1"/>
    </row>
    <row r="11674" spans="2:4" x14ac:dyDescent="0.2">
      <c r="B11674" s="1"/>
      <c r="C11674" s="304"/>
      <c r="D11674" s="1"/>
    </row>
    <row r="11675" spans="2:4" x14ac:dyDescent="0.2">
      <c r="B11675" s="1"/>
      <c r="C11675" s="304"/>
      <c r="D11675" s="1"/>
    </row>
    <row r="11676" spans="2:4" x14ac:dyDescent="0.2">
      <c r="B11676" s="1"/>
      <c r="C11676" s="304"/>
      <c r="D11676" s="1"/>
    </row>
    <row r="11677" spans="2:4" x14ac:dyDescent="0.2">
      <c r="B11677" s="1"/>
      <c r="C11677" s="304"/>
      <c r="D11677" s="1"/>
    </row>
    <row r="11678" spans="2:4" x14ac:dyDescent="0.2">
      <c r="B11678" s="1"/>
      <c r="C11678" s="304"/>
      <c r="D11678" s="1"/>
    </row>
    <row r="11679" spans="2:4" x14ac:dyDescent="0.2">
      <c r="B11679" s="1"/>
      <c r="C11679" s="304"/>
      <c r="D11679" s="1"/>
    </row>
    <row r="11680" spans="2:4" x14ac:dyDescent="0.2">
      <c r="B11680" s="1"/>
      <c r="C11680" s="304"/>
      <c r="D11680" s="1"/>
    </row>
    <row r="11681" spans="2:4" x14ac:dyDescent="0.2">
      <c r="B11681" s="1"/>
      <c r="C11681" s="304"/>
      <c r="D11681" s="1"/>
    </row>
    <row r="11682" spans="2:4" x14ac:dyDescent="0.2">
      <c r="B11682" s="1"/>
      <c r="C11682" s="304"/>
      <c r="D11682" s="1"/>
    </row>
    <row r="11683" spans="2:4" x14ac:dyDescent="0.2">
      <c r="B11683" s="1"/>
      <c r="C11683" s="304"/>
      <c r="D11683" s="1"/>
    </row>
    <row r="11684" spans="2:4" x14ac:dyDescent="0.2">
      <c r="B11684" s="1"/>
      <c r="C11684" s="304"/>
      <c r="D11684" s="1"/>
    </row>
    <row r="11685" spans="2:4" x14ac:dyDescent="0.2">
      <c r="B11685" s="1"/>
      <c r="C11685" s="304"/>
      <c r="D11685" s="1"/>
    </row>
    <row r="11686" spans="2:4" x14ac:dyDescent="0.2">
      <c r="B11686" s="1"/>
      <c r="C11686" s="304"/>
      <c r="D11686" s="1"/>
    </row>
    <row r="11687" spans="2:4" x14ac:dyDescent="0.2">
      <c r="B11687" s="1"/>
      <c r="C11687" s="304"/>
      <c r="D11687" s="1"/>
    </row>
    <row r="11688" spans="2:4" x14ac:dyDescent="0.2">
      <c r="B11688" s="1"/>
      <c r="C11688" s="304"/>
      <c r="D11688" s="1"/>
    </row>
    <row r="11689" spans="2:4" x14ac:dyDescent="0.2">
      <c r="B11689" s="1"/>
      <c r="C11689" s="304"/>
      <c r="D11689" s="1"/>
    </row>
    <row r="11690" spans="2:4" x14ac:dyDescent="0.2">
      <c r="B11690" s="1"/>
      <c r="C11690" s="304"/>
      <c r="D11690" s="1"/>
    </row>
    <row r="11691" spans="2:4" x14ac:dyDescent="0.2">
      <c r="B11691" s="1"/>
      <c r="C11691" s="304"/>
      <c r="D11691" s="1"/>
    </row>
    <row r="11692" spans="2:4" x14ac:dyDescent="0.2">
      <c r="B11692" s="1"/>
      <c r="C11692" s="304"/>
      <c r="D11692" s="1"/>
    </row>
    <row r="11693" spans="2:4" x14ac:dyDescent="0.2">
      <c r="B11693" s="1"/>
      <c r="C11693" s="304"/>
      <c r="D11693" s="1"/>
    </row>
    <row r="11694" spans="2:4" x14ac:dyDescent="0.2">
      <c r="B11694" s="1"/>
      <c r="C11694" s="304"/>
      <c r="D11694" s="1"/>
    </row>
    <row r="11695" spans="2:4" x14ac:dyDescent="0.2">
      <c r="B11695" s="1"/>
      <c r="C11695" s="304"/>
      <c r="D11695" s="1"/>
    </row>
    <row r="11696" spans="2:4" x14ac:dyDescent="0.2">
      <c r="B11696" s="1"/>
      <c r="C11696" s="304"/>
      <c r="D11696" s="1"/>
    </row>
    <row r="11697" spans="2:4" x14ac:dyDescent="0.2">
      <c r="B11697" s="1"/>
      <c r="C11697" s="304"/>
      <c r="D11697" s="1"/>
    </row>
    <row r="11698" spans="2:4" x14ac:dyDescent="0.2">
      <c r="B11698" s="1"/>
      <c r="C11698" s="304"/>
      <c r="D11698" s="1"/>
    </row>
    <row r="11699" spans="2:4" x14ac:dyDescent="0.2">
      <c r="B11699" s="1"/>
      <c r="C11699" s="304"/>
      <c r="D11699" s="1"/>
    </row>
    <row r="11700" spans="2:4" x14ac:dyDescent="0.2">
      <c r="B11700" s="1"/>
      <c r="C11700" s="304"/>
      <c r="D11700" s="1"/>
    </row>
    <row r="11701" spans="2:4" x14ac:dyDescent="0.2">
      <c r="B11701" s="1"/>
      <c r="C11701" s="304"/>
      <c r="D11701" s="1"/>
    </row>
    <row r="11702" spans="2:4" x14ac:dyDescent="0.2">
      <c r="B11702" s="1"/>
      <c r="C11702" s="304"/>
      <c r="D11702" s="1"/>
    </row>
    <row r="11703" spans="2:4" x14ac:dyDescent="0.2">
      <c r="B11703" s="1"/>
      <c r="C11703" s="304"/>
      <c r="D11703" s="1"/>
    </row>
    <row r="11704" spans="2:4" x14ac:dyDescent="0.2">
      <c r="B11704" s="1"/>
      <c r="C11704" s="304"/>
      <c r="D11704" s="1"/>
    </row>
    <row r="11705" spans="2:4" x14ac:dyDescent="0.2">
      <c r="B11705" s="1"/>
      <c r="C11705" s="304"/>
      <c r="D11705" s="1"/>
    </row>
    <row r="11706" spans="2:4" x14ac:dyDescent="0.2">
      <c r="B11706" s="1"/>
      <c r="C11706" s="304"/>
      <c r="D11706" s="1"/>
    </row>
    <row r="11707" spans="2:4" x14ac:dyDescent="0.2">
      <c r="B11707" s="1"/>
      <c r="C11707" s="304"/>
      <c r="D11707" s="1"/>
    </row>
    <row r="11708" spans="2:4" x14ac:dyDescent="0.2">
      <c r="B11708" s="1"/>
      <c r="C11708" s="304"/>
      <c r="D11708" s="1"/>
    </row>
    <row r="11709" spans="2:4" x14ac:dyDescent="0.2">
      <c r="B11709" s="1"/>
      <c r="C11709" s="304"/>
      <c r="D11709" s="1"/>
    </row>
    <row r="11710" spans="2:4" x14ac:dyDescent="0.2">
      <c r="B11710" s="1"/>
      <c r="C11710" s="304"/>
      <c r="D11710" s="1"/>
    </row>
    <row r="11711" spans="2:4" x14ac:dyDescent="0.2">
      <c r="B11711" s="1"/>
      <c r="C11711" s="304"/>
      <c r="D11711" s="1"/>
    </row>
    <row r="11712" spans="2:4" x14ac:dyDescent="0.2">
      <c r="B11712" s="1"/>
      <c r="C11712" s="304"/>
      <c r="D11712" s="1"/>
    </row>
    <row r="11713" spans="2:4" x14ac:dyDescent="0.2">
      <c r="B11713" s="1"/>
      <c r="C11713" s="304"/>
      <c r="D11713" s="1"/>
    </row>
    <row r="11714" spans="2:4" x14ac:dyDescent="0.2">
      <c r="B11714" s="1"/>
      <c r="C11714" s="304"/>
      <c r="D11714" s="1"/>
    </row>
    <row r="11715" spans="2:4" x14ac:dyDescent="0.2">
      <c r="B11715" s="1"/>
      <c r="C11715" s="304"/>
      <c r="D11715" s="1"/>
    </row>
    <row r="11716" spans="2:4" x14ac:dyDescent="0.2">
      <c r="B11716" s="1"/>
      <c r="C11716" s="304"/>
      <c r="D11716" s="1"/>
    </row>
    <row r="11717" spans="2:4" x14ac:dyDescent="0.2">
      <c r="B11717" s="1"/>
      <c r="C11717" s="304"/>
      <c r="D11717" s="1"/>
    </row>
    <row r="11718" spans="2:4" x14ac:dyDescent="0.2">
      <c r="B11718" s="1"/>
      <c r="C11718" s="304"/>
      <c r="D11718" s="1"/>
    </row>
    <row r="11719" spans="2:4" x14ac:dyDescent="0.2">
      <c r="B11719" s="1"/>
      <c r="C11719" s="304"/>
      <c r="D11719" s="1"/>
    </row>
    <row r="11720" spans="2:4" x14ac:dyDescent="0.2">
      <c r="B11720" s="1"/>
      <c r="C11720" s="304"/>
      <c r="D11720" s="1"/>
    </row>
    <row r="11721" spans="2:4" x14ac:dyDescent="0.2">
      <c r="B11721" s="1"/>
      <c r="C11721" s="304"/>
      <c r="D11721" s="1"/>
    </row>
    <row r="11722" spans="2:4" x14ac:dyDescent="0.2">
      <c r="B11722" s="1"/>
      <c r="C11722" s="304"/>
      <c r="D11722" s="1"/>
    </row>
    <row r="11723" spans="2:4" x14ac:dyDescent="0.2">
      <c r="B11723" s="1"/>
      <c r="C11723" s="304"/>
      <c r="D11723" s="1"/>
    </row>
    <row r="11724" spans="2:4" x14ac:dyDescent="0.2">
      <c r="B11724" s="1"/>
      <c r="C11724" s="304"/>
      <c r="D11724" s="1"/>
    </row>
    <row r="11725" spans="2:4" x14ac:dyDescent="0.2">
      <c r="B11725" s="1"/>
      <c r="C11725" s="304"/>
      <c r="D11725" s="1"/>
    </row>
    <row r="11726" spans="2:4" x14ac:dyDescent="0.2">
      <c r="B11726" s="1"/>
      <c r="C11726" s="304"/>
      <c r="D11726" s="1"/>
    </row>
    <row r="11727" spans="2:4" x14ac:dyDescent="0.2">
      <c r="B11727" s="1"/>
      <c r="C11727" s="304"/>
      <c r="D11727" s="1"/>
    </row>
    <row r="11728" spans="2:4" x14ac:dyDescent="0.2">
      <c r="B11728" s="1"/>
      <c r="C11728" s="304"/>
      <c r="D11728" s="1"/>
    </row>
    <row r="11729" spans="2:4" x14ac:dyDescent="0.2">
      <c r="B11729" s="1"/>
      <c r="C11729" s="304"/>
      <c r="D11729" s="1"/>
    </row>
    <row r="11730" spans="2:4" x14ac:dyDescent="0.2">
      <c r="B11730" s="1"/>
      <c r="C11730" s="304"/>
      <c r="D11730" s="1"/>
    </row>
    <row r="11731" spans="2:4" x14ac:dyDescent="0.2">
      <c r="B11731" s="1"/>
      <c r="C11731" s="304"/>
      <c r="D11731" s="1"/>
    </row>
    <row r="11732" spans="2:4" x14ac:dyDescent="0.2">
      <c r="B11732" s="1"/>
      <c r="C11732" s="304"/>
      <c r="D11732" s="1"/>
    </row>
    <row r="11733" spans="2:4" x14ac:dyDescent="0.2">
      <c r="B11733" s="1"/>
      <c r="C11733" s="304"/>
      <c r="D11733" s="1"/>
    </row>
    <row r="11734" spans="2:4" x14ac:dyDescent="0.2">
      <c r="B11734" s="1"/>
      <c r="C11734" s="304"/>
      <c r="D11734" s="1"/>
    </row>
    <row r="11735" spans="2:4" x14ac:dyDescent="0.2">
      <c r="B11735" s="1"/>
      <c r="C11735" s="304"/>
      <c r="D11735" s="1"/>
    </row>
    <row r="11736" spans="2:4" x14ac:dyDescent="0.2">
      <c r="B11736" s="1"/>
      <c r="C11736" s="304"/>
      <c r="D11736" s="1"/>
    </row>
    <row r="11737" spans="2:4" x14ac:dyDescent="0.2">
      <c r="B11737" s="1"/>
      <c r="C11737" s="304"/>
      <c r="D11737" s="1"/>
    </row>
    <row r="11738" spans="2:4" x14ac:dyDescent="0.2">
      <c r="B11738" s="1"/>
      <c r="C11738" s="304"/>
      <c r="D11738" s="1"/>
    </row>
    <row r="11739" spans="2:4" x14ac:dyDescent="0.2">
      <c r="B11739" s="1"/>
      <c r="C11739" s="304"/>
      <c r="D11739" s="1"/>
    </row>
    <row r="11740" spans="2:4" x14ac:dyDescent="0.2">
      <c r="B11740" s="1"/>
      <c r="C11740" s="304"/>
      <c r="D11740" s="1"/>
    </row>
    <row r="11741" spans="2:4" x14ac:dyDescent="0.2">
      <c r="B11741" s="1"/>
      <c r="C11741" s="304"/>
      <c r="D11741" s="1"/>
    </row>
    <row r="11742" spans="2:4" x14ac:dyDescent="0.2">
      <c r="B11742" s="1"/>
      <c r="C11742" s="304"/>
      <c r="D11742" s="1"/>
    </row>
    <row r="11743" spans="2:4" x14ac:dyDescent="0.2">
      <c r="B11743" s="1"/>
      <c r="C11743" s="304"/>
      <c r="D11743" s="1"/>
    </row>
    <row r="11744" spans="2:4" x14ac:dyDescent="0.2">
      <c r="B11744" s="1"/>
      <c r="C11744" s="304"/>
      <c r="D11744" s="1"/>
    </row>
    <row r="11745" spans="2:4" x14ac:dyDescent="0.2">
      <c r="B11745" s="1"/>
      <c r="C11745" s="304"/>
      <c r="D11745" s="1"/>
    </row>
    <row r="11746" spans="2:4" x14ac:dyDescent="0.2">
      <c r="B11746" s="1"/>
      <c r="C11746" s="304"/>
      <c r="D11746" s="1"/>
    </row>
    <row r="11747" spans="2:4" x14ac:dyDescent="0.2">
      <c r="B11747" s="1"/>
      <c r="C11747" s="304"/>
      <c r="D11747" s="1"/>
    </row>
    <row r="11748" spans="2:4" x14ac:dyDescent="0.2">
      <c r="B11748" s="1"/>
      <c r="C11748" s="304"/>
      <c r="D11748" s="1"/>
    </row>
    <row r="11749" spans="2:4" x14ac:dyDescent="0.2">
      <c r="B11749" s="1"/>
      <c r="C11749" s="304"/>
      <c r="D11749" s="1"/>
    </row>
    <row r="11750" spans="2:4" x14ac:dyDescent="0.2">
      <c r="B11750" s="1"/>
      <c r="C11750" s="304"/>
      <c r="D11750" s="1"/>
    </row>
    <row r="11751" spans="2:4" x14ac:dyDescent="0.2">
      <c r="B11751" s="1"/>
      <c r="C11751" s="304"/>
      <c r="D11751" s="1"/>
    </row>
    <row r="11752" spans="2:4" x14ac:dyDescent="0.2">
      <c r="B11752" s="1"/>
      <c r="C11752" s="304"/>
      <c r="D11752" s="1"/>
    </row>
    <row r="11753" spans="2:4" x14ac:dyDescent="0.2">
      <c r="B11753" s="1"/>
      <c r="C11753" s="304"/>
      <c r="D11753" s="1"/>
    </row>
    <row r="11754" spans="2:4" x14ac:dyDescent="0.2">
      <c r="B11754" s="1"/>
      <c r="C11754" s="304"/>
      <c r="D11754" s="1"/>
    </row>
    <row r="11755" spans="2:4" x14ac:dyDescent="0.2">
      <c r="B11755" s="1"/>
      <c r="C11755" s="304"/>
      <c r="D11755" s="1"/>
    </row>
    <row r="11756" spans="2:4" x14ac:dyDescent="0.2">
      <c r="B11756" s="1"/>
      <c r="C11756" s="304"/>
      <c r="D11756" s="1"/>
    </row>
    <row r="11757" spans="2:4" x14ac:dyDescent="0.2">
      <c r="B11757" s="1"/>
      <c r="C11757" s="304"/>
      <c r="D11757" s="1"/>
    </row>
    <row r="11758" spans="2:4" x14ac:dyDescent="0.2">
      <c r="B11758" s="1"/>
      <c r="C11758" s="304"/>
      <c r="D11758" s="1"/>
    </row>
    <row r="11759" spans="2:4" x14ac:dyDescent="0.2">
      <c r="B11759" s="1"/>
      <c r="C11759" s="304"/>
      <c r="D11759" s="1"/>
    </row>
    <row r="11760" spans="2:4" x14ac:dyDescent="0.2">
      <c r="B11760" s="1"/>
      <c r="C11760" s="304"/>
      <c r="D11760" s="1"/>
    </row>
    <row r="11761" spans="2:4" x14ac:dyDescent="0.2">
      <c r="B11761" s="1"/>
      <c r="C11761" s="304"/>
      <c r="D11761" s="1"/>
    </row>
    <row r="11762" spans="2:4" x14ac:dyDescent="0.2">
      <c r="B11762" s="1"/>
      <c r="C11762" s="304"/>
      <c r="D11762" s="1"/>
    </row>
    <row r="11763" spans="2:4" x14ac:dyDescent="0.2">
      <c r="B11763" s="1"/>
      <c r="C11763" s="304"/>
      <c r="D11763" s="1"/>
    </row>
    <row r="11764" spans="2:4" x14ac:dyDescent="0.2">
      <c r="B11764" s="1"/>
      <c r="C11764" s="304"/>
      <c r="D11764" s="1"/>
    </row>
    <row r="11765" spans="2:4" x14ac:dyDescent="0.2">
      <c r="B11765" s="1"/>
      <c r="C11765" s="304"/>
      <c r="D11765" s="1"/>
    </row>
    <row r="11766" spans="2:4" x14ac:dyDescent="0.2">
      <c r="B11766" s="1"/>
      <c r="C11766" s="304"/>
      <c r="D11766" s="1"/>
    </row>
    <row r="11767" spans="2:4" x14ac:dyDescent="0.2">
      <c r="B11767" s="1"/>
      <c r="C11767" s="304"/>
      <c r="D11767" s="1"/>
    </row>
    <row r="11768" spans="2:4" x14ac:dyDescent="0.2">
      <c r="B11768" s="1"/>
      <c r="C11768" s="304"/>
      <c r="D11768" s="1"/>
    </row>
    <row r="11769" spans="2:4" x14ac:dyDescent="0.2">
      <c r="B11769" s="1"/>
      <c r="C11769" s="304"/>
      <c r="D11769" s="1"/>
    </row>
    <row r="11770" spans="2:4" x14ac:dyDescent="0.2">
      <c r="B11770" s="1"/>
      <c r="C11770" s="304"/>
      <c r="D11770" s="1"/>
    </row>
    <row r="11771" spans="2:4" x14ac:dyDescent="0.2">
      <c r="B11771" s="1"/>
      <c r="C11771" s="304"/>
      <c r="D11771" s="1"/>
    </row>
    <row r="11772" spans="2:4" x14ac:dyDescent="0.2">
      <c r="B11772" s="1"/>
      <c r="C11772" s="304"/>
      <c r="D11772" s="1"/>
    </row>
    <row r="11773" spans="2:4" x14ac:dyDescent="0.2">
      <c r="B11773" s="1"/>
      <c r="C11773" s="304"/>
      <c r="D11773" s="1"/>
    </row>
    <row r="11774" spans="2:4" x14ac:dyDescent="0.2">
      <c r="B11774" s="1"/>
      <c r="C11774" s="304"/>
      <c r="D11774" s="1"/>
    </row>
    <row r="11775" spans="2:4" x14ac:dyDescent="0.2">
      <c r="B11775" s="1"/>
      <c r="C11775" s="304"/>
      <c r="D11775" s="1"/>
    </row>
    <row r="11776" spans="2:4" x14ac:dyDescent="0.2">
      <c r="B11776" s="1"/>
      <c r="C11776" s="304"/>
      <c r="D11776" s="1"/>
    </row>
    <row r="11777" spans="2:4" x14ac:dyDescent="0.2">
      <c r="B11777" s="1"/>
      <c r="C11777" s="304"/>
      <c r="D11777" s="1"/>
    </row>
    <row r="11778" spans="2:4" x14ac:dyDescent="0.2">
      <c r="B11778" s="1"/>
      <c r="C11778" s="304"/>
      <c r="D11778" s="1"/>
    </row>
    <row r="11779" spans="2:4" x14ac:dyDescent="0.2">
      <c r="B11779" s="1"/>
      <c r="C11779" s="304"/>
      <c r="D11779" s="1"/>
    </row>
    <row r="11780" spans="2:4" x14ac:dyDescent="0.2">
      <c r="B11780" s="1"/>
      <c r="C11780" s="304"/>
      <c r="D11780" s="1"/>
    </row>
    <row r="11781" spans="2:4" x14ac:dyDescent="0.2">
      <c r="B11781" s="1"/>
      <c r="C11781" s="304"/>
      <c r="D11781" s="1"/>
    </row>
    <row r="11782" spans="2:4" x14ac:dyDescent="0.2">
      <c r="B11782" s="1"/>
      <c r="C11782" s="304"/>
      <c r="D11782" s="1"/>
    </row>
    <row r="11783" spans="2:4" x14ac:dyDescent="0.2">
      <c r="B11783" s="1"/>
      <c r="C11783" s="304"/>
      <c r="D11783" s="1"/>
    </row>
    <row r="11784" spans="2:4" x14ac:dyDescent="0.2">
      <c r="B11784" s="1"/>
      <c r="C11784" s="304"/>
      <c r="D11784" s="1"/>
    </row>
    <row r="11785" spans="2:4" x14ac:dyDescent="0.2">
      <c r="B11785" s="1"/>
      <c r="C11785" s="304"/>
      <c r="D11785" s="1"/>
    </row>
    <row r="11786" spans="2:4" x14ac:dyDescent="0.2">
      <c r="B11786" s="1"/>
      <c r="C11786" s="304"/>
      <c r="D11786" s="1"/>
    </row>
    <row r="11787" spans="2:4" x14ac:dyDescent="0.2">
      <c r="B11787" s="1"/>
      <c r="C11787" s="304"/>
      <c r="D11787" s="1"/>
    </row>
    <row r="11788" spans="2:4" x14ac:dyDescent="0.2">
      <c r="B11788" s="1"/>
      <c r="C11788" s="304"/>
      <c r="D11788" s="1"/>
    </row>
    <row r="11789" spans="2:4" x14ac:dyDescent="0.2">
      <c r="B11789" s="1"/>
      <c r="C11789" s="304"/>
      <c r="D11789" s="1"/>
    </row>
    <row r="11790" spans="2:4" x14ac:dyDescent="0.2">
      <c r="B11790" s="1"/>
      <c r="C11790" s="304"/>
      <c r="D11790" s="1"/>
    </row>
    <row r="11791" spans="2:4" x14ac:dyDescent="0.2">
      <c r="B11791" s="1"/>
      <c r="C11791" s="304"/>
      <c r="D11791" s="1"/>
    </row>
    <row r="11792" spans="2:4" x14ac:dyDescent="0.2">
      <c r="B11792" s="1"/>
      <c r="C11792" s="304"/>
      <c r="D11792" s="1"/>
    </row>
    <row r="11793" spans="2:4" x14ac:dyDescent="0.2">
      <c r="B11793" s="1"/>
      <c r="C11793" s="304"/>
      <c r="D11793" s="1"/>
    </row>
    <row r="11794" spans="2:4" x14ac:dyDescent="0.2">
      <c r="B11794" s="1"/>
      <c r="C11794" s="304"/>
      <c r="D11794" s="1"/>
    </row>
    <row r="11795" spans="2:4" x14ac:dyDescent="0.2">
      <c r="B11795" s="1"/>
      <c r="C11795" s="304"/>
      <c r="D11795" s="1"/>
    </row>
    <row r="11796" spans="2:4" x14ac:dyDescent="0.2">
      <c r="B11796" s="1"/>
      <c r="C11796" s="304"/>
      <c r="D11796" s="1"/>
    </row>
    <row r="11797" spans="2:4" x14ac:dyDescent="0.2">
      <c r="B11797" s="1"/>
      <c r="C11797" s="304"/>
      <c r="D11797" s="1"/>
    </row>
    <row r="11798" spans="2:4" x14ac:dyDescent="0.2">
      <c r="B11798" s="1"/>
      <c r="C11798" s="304"/>
      <c r="D11798" s="1"/>
    </row>
    <row r="11799" spans="2:4" x14ac:dyDescent="0.2">
      <c r="B11799" s="1"/>
      <c r="C11799" s="304"/>
      <c r="D11799" s="1"/>
    </row>
    <row r="11800" spans="2:4" x14ac:dyDescent="0.2">
      <c r="B11800" s="1"/>
      <c r="C11800" s="304"/>
      <c r="D11800" s="1"/>
    </row>
    <row r="11801" spans="2:4" x14ac:dyDescent="0.2">
      <c r="B11801" s="1"/>
      <c r="C11801" s="304"/>
      <c r="D11801" s="1"/>
    </row>
    <row r="11802" spans="2:4" x14ac:dyDescent="0.2">
      <c r="B11802" s="1"/>
      <c r="C11802" s="304"/>
      <c r="D11802" s="1"/>
    </row>
    <row r="11803" spans="2:4" x14ac:dyDescent="0.2">
      <c r="B11803" s="1"/>
      <c r="C11803" s="304"/>
      <c r="D11803" s="1"/>
    </row>
    <row r="11804" spans="2:4" x14ac:dyDescent="0.2">
      <c r="B11804" s="1"/>
      <c r="C11804" s="304"/>
      <c r="D11804" s="1"/>
    </row>
    <row r="11805" spans="2:4" x14ac:dyDescent="0.2">
      <c r="B11805" s="1"/>
      <c r="C11805" s="304"/>
      <c r="D11805" s="1"/>
    </row>
    <row r="11806" spans="2:4" x14ac:dyDescent="0.2">
      <c r="B11806" s="1"/>
      <c r="C11806" s="304"/>
      <c r="D11806" s="1"/>
    </row>
    <row r="11807" spans="2:4" x14ac:dyDescent="0.2">
      <c r="B11807" s="1"/>
      <c r="C11807" s="304"/>
      <c r="D11807" s="1"/>
    </row>
    <row r="11808" spans="2:4" x14ac:dyDescent="0.2">
      <c r="B11808" s="1"/>
      <c r="C11808" s="304"/>
      <c r="D11808" s="1"/>
    </row>
    <row r="11809" spans="2:4" x14ac:dyDescent="0.2">
      <c r="B11809" s="1"/>
      <c r="C11809" s="304"/>
      <c r="D11809" s="1"/>
    </row>
    <row r="11810" spans="2:4" x14ac:dyDescent="0.2">
      <c r="B11810" s="1"/>
      <c r="C11810" s="304"/>
      <c r="D11810" s="1"/>
    </row>
    <row r="11811" spans="2:4" x14ac:dyDescent="0.2">
      <c r="B11811" s="1"/>
      <c r="C11811" s="304"/>
      <c r="D11811" s="1"/>
    </row>
    <row r="11812" spans="2:4" x14ac:dyDescent="0.2">
      <c r="B11812" s="1"/>
      <c r="C11812" s="304"/>
      <c r="D11812" s="1"/>
    </row>
    <row r="11813" spans="2:4" x14ac:dyDescent="0.2">
      <c r="B11813" s="1"/>
      <c r="C11813" s="304"/>
      <c r="D11813" s="1"/>
    </row>
    <row r="11814" spans="2:4" x14ac:dyDescent="0.2">
      <c r="B11814" s="1"/>
      <c r="C11814" s="304"/>
      <c r="D11814" s="1"/>
    </row>
    <row r="11815" spans="2:4" x14ac:dyDescent="0.2">
      <c r="B11815" s="1"/>
      <c r="C11815" s="304"/>
      <c r="D11815" s="1"/>
    </row>
    <row r="11816" spans="2:4" x14ac:dyDescent="0.2">
      <c r="B11816" s="1"/>
      <c r="C11816" s="304"/>
      <c r="D11816" s="1"/>
    </row>
    <row r="11817" spans="2:4" x14ac:dyDescent="0.2">
      <c r="B11817" s="1"/>
      <c r="C11817" s="304"/>
      <c r="D11817" s="1"/>
    </row>
    <row r="11818" spans="2:4" x14ac:dyDescent="0.2">
      <c r="B11818" s="1"/>
      <c r="C11818" s="304"/>
      <c r="D11818" s="1"/>
    </row>
    <row r="11819" spans="2:4" x14ac:dyDescent="0.2">
      <c r="B11819" s="1"/>
      <c r="C11819" s="304"/>
      <c r="D11819" s="1"/>
    </row>
    <row r="11820" spans="2:4" x14ac:dyDescent="0.2">
      <c r="B11820" s="1"/>
      <c r="C11820" s="304"/>
      <c r="D11820" s="1"/>
    </row>
    <row r="11821" spans="2:4" x14ac:dyDescent="0.2">
      <c r="B11821" s="1"/>
      <c r="C11821" s="304"/>
      <c r="D11821" s="1"/>
    </row>
    <row r="11822" spans="2:4" x14ac:dyDescent="0.2">
      <c r="B11822" s="1"/>
      <c r="C11822" s="304"/>
      <c r="D11822" s="1"/>
    </row>
    <row r="11823" spans="2:4" x14ac:dyDescent="0.2">
      <c r="B11823" s="1"/>
      <c r="C11823" s="304"/>
      <c r="D11823" s="1"/>
    </row>
    <row r="11824" spans="2:4" x14ac:dyDescent="0.2">
      <c r="B11824" s="1"/>
      <c r="C11824" s="304"/>
      <c r="D11824" s="1"/>
    </row>
    <row r="11825" spans="2:4" x14ac:dyDescent="0.2">
      <c r="B11825" s="1"/>
      <c r="C11825" s="304"/>
      <c r="D11825" s="1"/>
    </row>
    <row r="11826" spans="2:4" x14ac:dyDescent="0.2">
      <c r="B11826" s="1"/>
      <c r="C11826" s="304"/>
      <c r="D11826" s="1"/>
    </row>
    <row r="11827" spans="2:4" x14ac:dyDescent="0.2">
      <c r="B11827" s="1"/>
      <c r="C11827" s="304"/>
      <c r="D11827" s="1"/>
    </row>
    <row r="11828" spans="2:4" x14ac:dyDescent="0.2">
      <c r="B11828" s="1"/>
      <c r="C11828" s="304"/>
      <c r="D11828" s="1"/>
    </row>
    <row r="11829" spans="2:4" x14ac:dyDescent="0.2">
      <c r="B11829" s="1"/>
      <c r="C11829" s="304"/>
      <c r="D11829" s="1"/>
    </row>
    <row r="11830" spans="2:4" x14ac:dyDescent="0.2">
      <c r="B11830" s="1"/>
      <c r="C11830" s="304"/>
      <c r="D11830" s="1"/>
    </row>
    <row r="11831" spans="2:4" x14ac:dyDescent="0.2">
      <c r="B11831" s="1"/>
      <c r="C11831" s="304"/>
      <c r="D11831" s="1"/>
    </row>
    <row r="11832" spans="2:4" x14ac:dyDescent="0.2">
      <c r="B11832" s="1"/>
      <c r="C11832" s="304"/>
      <c r="D11832" s="1"/>
    </row>
    <row r="11833" spans="2:4" x14ac:dyDescent="0.2">
      <c r="B11833" s="1"/>
      <c r="C11833" s="304"/>
      <c r="D11833" s="1"/>
    </row>
    <row r="11834" spans="2:4" x14ac:dyDescent="0.2">
      <c r="B11834" s="1"/>
      <c r="C11834" s="304"/>
      <c r="D11834" s="1"/>
    </row>
    <row r="11835" spans="2:4" x14ac:dyDescent="0.2">
      <c r="B11835" s="1"/>
      <c r="C11835" s="304"/>
      <c r="D11835" s="1"/>
    </row>
    <row r="11836" spans="2:4" x14ac:dyDescent="0.2">
      <c r="B11836" s="1"/>
      <c r="C11836" s="304"/>
      <c r="D11836" s="1"/>
    </row>
    <row r="11837" spans="2:4" x14ac:dyDescent="0.2">
      <c r="B11837" s="1"/>
      <c r="C11837" s="304"/>
      <c r="D11837" s="1"/>
    </row>
    <row r="11838" spans="2:4" x14ac:dyDescent="0.2">
      <c r="B11838" s="1"/>
      <c r="C11838" s="304"/>
      <c r="D11838" s="1"/>
    </row>
    <row r="11839" spans="2:4" x14ac:dyDescent="0.2">
      <c r="B11839" s="1"/>
      <c r="C11839" s="304"/>
      <c r="D11839" s="1"/>
    </row>
    <row r="11840" spans="2:4" x14ac:dyDescent="0.2">
      <c r="B11840" s="1"/>
      <c r="C11840" s="304"/>
      <c r="D11840" s="1"/>
    </row>
    <row r="11841" spans="2:4" x14ac:dyDescent="0.2">
      <c r="B11841" s="1"/>
      <c r="C11841" s="304"/>
      <c r="D11841" s="1"/>
    </row>
    <row r="11842" spans="2:4" x14ac:dyDescent="0.2">
      <c r="B11842" s="1"/>
      <c r="C11842" s="304"/>
      <c r="D11842" s="1"/>
    </row>
    <row r="11843" spans="2:4" x14ac:dyDescent="0.2">
      <c r="B11843" s="1"/>
      <c r="C11843" s="304"/>
      <c r="D11843" s="1"/>
    </row>
    <row r="11844" spans="2:4" x14ac:dyDescent="0.2">
      <c r="B11844" s="1"/>
      <c r="C11844" s="304"/>
      <c r="D11844" s="1"/>
    </row>
    <row r="11845" spans="2:4" x14ac:dyDescent="0.2">
      <c r="B11845" s="1"/>
      <c r="C11845" s="304"/>
      <c r="D11845" s="1"/>
    </row>
    <row r="11846" spans="2:4" x14ac:dyDescent="0.2">
      <c r="B11846" s="1"/>
      <c r="C11846" s="304"/>
      <c r="D11846" s="1"/>
    </row>
    <row r="11847" spans="2:4" x14ac:dyDescent="0.2">
      <c r="B11847" s="1"/>
      <c r="C11847" s="304"/>
      <c r="D11847" s="1"/>
    </row>
    <row r="11848" spans="2:4" x14ac:dyDescent="0.2">
      <c r="B11848" s="1"/>
      <c r="C11848" s="304"/>
      <c r="D11848" s="1"/>
    </row>
    <row r="11849" spans="2:4" x14ac:dyDescent="0.2">
      <c r="B11849" s="1"/>
      <c r="C11849" s="304"/>
      <c r="D11849" s="1"/>
    </row>
    <row r="11850" spans="2:4" x14ac:dyDescent="0.2">
      <c r="B11850" s="1"/>
      <c r="C11850" s="304"/>
      <c r="D11850" s="1"/>
    </row>
    <row r="11851" spans="2:4" x14ac:dyDescent="0.2">
      <c r="B11851" s="1"/>
      <c r="C11851" s="304"/>
      <c r="D11851" s="1"/>
    </row>
    <row r="11852" spans="2:4" x14ac:dyDescent="0.2">
      <c r="B11852" s="1"/>
      <c r="C11852" s="304"/>
      <c r="D11852" s="1"/>
    </row>
    <row r="11853" spans="2:4" x14ac:dyDescent="0.2">
      <c r="B11853" s="1"/>
      <c r="C11853" s="304"/>
      <c r="D11853" s="1"/>
    </row>
    <row r="11854" spans="2:4" x14ac:dyDescent="0.2">
      <c r="B11854" s="1"/>
      <c r="C11854" s="304"/>
      <c r="D11854" s="1"/>
    </row>
    <row r="11855" spans="2:4" x14ac:dyDescent="0.2">
      <c r="B11855" s="1"/>
      <c r="C11855" s="304"/>
      <c r="D11855" s="1"/>
    </row>
    <row r="11856" spans="2:4" x14ac:dyDescent="0.2">
      <c r="B11856" s="1"/>
      <c r="C11856" s="304"/>
      <c r="D11856" s="1"/>
    </row>
    <row r="11857" spans="1:7" x14ac:dyDescent="0.2">
      <c r="B11857" s="1"/>
      <c r="C11857" s="304"/>
      <c r="D11857" s="1"/>
    </row>
    <row r="11858" spans="1:7" x14ac:dyDescent="0.2">
      <c r="B11858" s="1"/>
      <c r="C11858" s="304"/>
      <c r="D11858" s="1"/>
    </row>
    <row r="11859" spans="1:7" x14ac:dyDescent="0.2">
      <c r="B11859" s="1"/>
      <c r="C11859" s="304"/>
      <c r="D11859" s="1"/>
    </row>
    <row r="11860" spans="1:7" x14ac:dyDescent="0.2">
      <c r="B11860" s="1"/>
      <c r="C11860" s="304"/>
      <c r="D11860" s="1"/>
    </row>
    <row r="11861" spans="1:7" x14ac:dyDescent="0.2">
      <c r="B11861" s="1"/>
      <c r="C11861" s="304"/>
      <c r="D11861" s="1"/>
    </row>
    <row r="11862" spans="1:7" s="308" customFormat="1" x14ac:dyDescent="0.2">
      <c r="A11862" s="303"/>
      <c r="B11862" s="1"/>
      <c r="C11862" s="304"/>
      <c r="D11862" s="1"/>
      <c r="E11862" s="305"/>
      <c r="F11862" s="307"/>
      <c r="G11862" s="307"/>
    </row>
    <row r="11863" spans="1:7" s="308" customFormat="1" x14ac:dyDescent="0.2">
      <c r="A11863" s="303"/>
      <c r="B11863" s="1"/>
      <c r="C11863" s="304"/>
      <c r="D11863" s="1"/>
      <c r="E11863" s="305"/>
      <c r="F11863" s="307"/>
      <c r="G11863" s="307"/>
    </row>
    <row r="11864" spans="1:7" s="308" customFormat="1" x14ac:dyDescent="0.2">
      <c r="A11864" s="303"/>
      <c r="B11864" s="1"/>
      <c r="C11864" s="304"/>
      <c r="D11864" s="1"/>
      <c r="E11864" s="305"/>
      <c r="F11864" s="307"/>
      <c r="G11864" s="307"/>
    </row>
    <row r="11865" spans="1:7" s="308" customFormat="1" x14ac:dyDescent="0.2">
      <c r="A11865" s="303"/>
      <c r="B11865" s="1"/>
      <c r="C11865" s="304"/>
      <c r="D11865" s="1"/>
      <c r="E11865" s="305"/>
      <c r="F11865" s="307"/>
      <c r="G11865" s="307"/>
    </row>
    <row r="11866" spans="1:7" s="308" customFormat="1" x14ac:dyDescent="0.2">
      <c r="A11866" s="303"/>
      <c r="B11866" s="1"/>
      <c r="C11866" s="304"/>
      <c r="D11866" s="1"/>
      <c r="E11866" s="305"/>
      <c r="F11866" s="307"/>
      <c r="G11866" s="307"/>
    </row>
    <row r="11867" spans="1:7" x14ac:dyDescent="0.2">
      <c r="B11867" s="1"/>
      <c r="C11867" s="304"/>
      <c r="D11867" s="1"/>
    </row>
    <row r="11868" spans="1:7" x14ac:dyDescent="0.2">
      <c r="B11868" s="1"/>
      <c r="C11868" s="304"/>
      <c r="D11868" s="1"/>
    </row>
    <row r="11869" spans="1:7" x14ac:dyDescent="0.2">
      <c r="B11869" s="1"/>
      <c r="C11869" s="304"/>
      <c r="D11869" s="1"/>
    </row>
    <row r="11870" spans="1:7" x14ac:dyDescent="0.2">
      <c r="B11870" s="1"/>
      <c r="C11870" s="304"/>
      <c r="D11870" s="1"/>
    </row>
    <row r="11871" spans="1:7" x14ac:dyDescent="0.2">
      <c r="B11871" s="1"/>
      <c r="C11871" s="304"/>
      <c r="D11871" s="1"/>
    </row>
    <row r="11872" spans="1:7" x14ac:dyDescent="0.2">
      <c r="B11872" s="1"/>
      <c r="C11872" s="304"/>
      <c r="D11872" s="1"/>
    </row>
    <row r="11873" spans="1:7" x14ac:dyDescent="0.2">
      <c r="B11873" s="1"/>
      <c r="C11873" s="304"/>
      <c r="D11873" s="1"/>
    </row>
    <row r="11874" spans="1:7" x14ac:dyDescent="0.2">
      <c r="B11874" s="1"/>
      <c r="C11874" s="304"/>
      <c r="D11874" s="1"/>
    </row>
    <row r="11875" spans="1:7" x14ac:dyDescent="0.2">
      <c r="B11875" s="1"/>
      <c r="C11875" s="304"/>
      <c r="D11875" s="1"/>
    </row>
    <row r="11876" spans="1:7" x14ac:dyDescent="0.2">
      <c r="B11876" s="1"/>
      <c r="C11876" s="304"/>
      <c r="D11876" s="1"/>
    </row>
    <row r="11877" spans="1:7" x14ac:dyDescent="0.2">
      <c r="B11877" s="1"/>
      <c r="C11877" s="304"/>
      <c r="D11877" s="1"/>
    </row>
    <row r="11878" spans="1:7" x14ac:dyDescent="0.2">
      <c r="B11878" s="1"/>
      <c r="C11878" s="304"/>
      <c r="D11878" s="1"/>
    </row>
    <row r="11879" spans="1:7" s="310" customFormat="1" x14ac:dyDescent="0.2">
      <c r="A11879" s="303"/>
      <c r="B11879" s="1"/>
      <c r="C11879" s="304"/>
      <c r="D11879" s="1"/>
      <c r="E11879" s="305"/>
      <c r="F11879" s="309"/>
      <c r="G11879" s="309"/>
    </row>
    <row r="11880" spans="1:7" s="310" customFormat="1" x14ac:dyDescent="0.2">
      <c r="A11880" s="303"/>
      <c r="B11880" s="1"/>
      <c r="C11880" s="304"/>
      <c r="D11880" s="1"/>
      <c r="E11880" s="305"/>
      <c r="F11880" s="309"/>
      <c r="G11880" s="309"/>
    </row>
    <row r="11881" spans="1:7" s="310" customFormat="1" x14ac:dyDescent="0.2">
      <c r="A11881" s="303"/>
      <c r="B11881" s="1"/>
      <c r="C11881" s="304"/>
      <c r="D11881" s="1"/>
      <c r="E11881" s="305"/>
      <c r="F11881" s="309"/>
      <c r="G11881" s="309"/>
    </row>
    <row r="11882" spans="1:7" x14ac:dyDescent="0.2">
      <c r="B11882" s="1"/>
      <c r="C11882" s="304"/>
      <c r="D11882" s="1"/>
    </row>
    <row r="11883" spans="1:7" x14ac:dyDescent="0.2">
      <c r="B11883" s="1"/>
      <c r="C11883" s="304"/>
      <c r="D11883" s="1"/>
    </row>
    <row r="11884" spans="1:7" x14ac:dyDescent="0.2">
      <c r="B11884" s="1"/>
      <c r="C11884" s="304"/>
      <c r="D11884" s="1"/>
    </row>
    <row r="11885" spans="1:7" x14ac:dyDescent="0.2">
      <c r="B11885" s="1"/>
      <c r="C11885" s="304"/>
      <c r="D11885" s="1"/>
    </row>
    <row r="11886" spans="1:7" x14ac:dyDescent="0.2">
      <c r="B11886" s="1"/>
      <c r="C11886" s="304"/>
      <c r="D11886" s="1"/>
    </row>
    <row r="11887" spans="1:7" x14ac:dyDescent="0.2">
      <c r="B11887" s="1"/>
      <c r="C11887" s="304"/>
      <c r="D11887" s="1"/>
    </row>
    <row r="11888" spans="1:7" x14ac:dyDescent="0.2">
      <c r="B11888" s="1"/>
      <c r="C11888" s="304"/>
      <c r="D11888" s="1"/>
    </row>
    <row r="11889" spans="2:4" x14ac:dyDescent="0.2">
      <c r="B11889" s="1"/>
      <c r="C11889" s="304"/>
      <c r="D11889" s="1"/>
    </row>
    <row r="11890" spans="2:4" x14ac:dyDescent="0.2">
      <c r="B11890" s="1"/>
      <c r="C11890" s="304"/>
      <c r="D11890" s="1"/>
    </row>
    <row r="11891" spans="2:4" x14ac:dyDescent="0.2">
      <c r="B11891" s="1"/>
      <c r="C11891" s="304"/>
      <c r="D11891" s="1"/>
    </row>
    <row r="11892" spans="2:4" x14ac:dyDescent="0.2">
      <c r="B11892" s="1"/>
      <c r="C11892" s="304"/>
      <c r="D11892" s="1"/>
    </row>
    <row r="11893" spans="2:4" x14ac:dyDescent="0.2">
      <c r="B11893" s="1"/>
      <c r="C11893" s="304"/>
      <c r="D11893" s="1"/>
    </row>
    <row r="11894" spans="2:4" x14ac:dyDescent="0.2">
      <c r="B11894" s="1"/>
      <c r="C11894" s="304"/>
      <c r="D11894" s="1"/>
    </row>
    <row r="11895" spans="2:4" x14ac:dyDescent="0.2">
      <c r="B11895" s="1"/>
      <c r="C11895" s="304"/>
      <c r="D11895" s="1"/>
    </row>
    <row r="11896" spans="2:4" x14ac:dyDescent="0.2">
      <c r="B11896" s="1"/>
      <c r="C11896" s="304"/>
      <c r="D11896" s="1"/>
    </row>
    <row r="11897" spans="2:4" x14ac:dyDescent="0.2">
      <c r="B11897" s="1"/>
      <c r="C11897" s="304"/>
      <c r="D11897" s="1"/>
    </row>
    <row r="11898" spans="2:4" x14ac:dyDescent="0.2">
      <c r="B11898" s="1"/>
      <c r="C11898" s="304"/>
      <c r="D11898" s="1"/>
    </row>
    <row r="11899" spans="2:4" x14ac:dyDescent="0.2">
      <c r="B11899" s="1"/>
      <c r="C11899" s="304"/>
      <c r="D11899" s="1"/>
    </row>
    <row r="11900" spans="2:4" x14ac:dyDescent="0.2">
      <c r="B11900" s="1"/>
      <c r="C11900" s="304"/>
      <c r="D11900" s="1"/>
    </row>
    <row r="11901" spans="2:4" x14ac:dyDescent="0.2">
      <c r="B11901" s="1"/>
      <c r="C11901" s="304"/>
      <c r="D11901" s="1"/>
    </row>
    <row r="11902" spans="2:4" x14ac:dyDescent="0.2">
      <c r="B11902" s="1"/>
      <c r="C11902" s="304"/>
      <c r="D11902" s="1"/>
    </row>
    <row r="11903" spans="2:4" x14ac:dyDescent="0.2">
      <c r="B11903" s="1"/>
      <c r="C11903" s="304"/>
      <c r="D11903" s="1"/>
    </row>
    <row r="11904" spans="2:4" x14ac:dyDescent="0.2">
      <c r="B11904" s="1"/>
      <c r="C11904" s="304"/>
      <c r="D11904" s="1"/>
    </row>
    <row r="11905" spans="2:4" x14ac:dyDescent="0.2">
      <c r="B11905" s="1"/>
      <c r="C11905" s="304"/>
      <c r="D11905" s="1"/>
    </row>
    <row r="11906" spans="2:4" x14ac:dyDescent="0.2">
      <c r="B11906" s="1"/>
      <c r="C11906" s="304"/>
      <c r="D11906" s="1"/>
    </row>
    <row r="11907" spans="2:4" x14ac:dyDescent="0.2">
      <c r="B11907" s="1"/>
      <c r="C11907" s="304"/>
      <c r="D11907" s="1"/>
    </row>
    <row r="11908" spans="2:4" x14ac:dyDescent="0.2">
      <c r="B11908" s="1"/>
      <c r="C11908" s="304"/>
      <c r="D11908" s="1"/>
    </row>
    <row r="11909" spans="2:4" x14ac:dyDescent="0.2">
      <c r="B11909" s="1"/>
      <c r="C11909" s="304"/>
      <c r="D11909" s="1"/>
    </row>
    <row r="11910" spans="2:4" x14ac:dyDescent="0.2">
      <c r="B11910" s="1"/>
      <c r="C11910" s="304"/>
      <c r="D11910" s="1"/>
    </row>
    <row r="11911" spans="2:4" x14ac:dyDescent="0.2">
      <c r="B11911" s="1"/>
      <c r="C11911" s="304"/>
      <c r="D11911" s="1"/>
    </row>
    <row r="11912" spans="2:4" x14ac:dyDescent="0.2">
      <c r="B11912" s="1"/>
      <c r="C11912" s="304"/>
      <c r="D11912" s="1"/>
    </row>
    <row r="11913" spans="2:4" x14ac:dyDescent="0.2">
      <c r="B11913" s="1"/>
      <c r="C11913" s="304"/>
      <c r="D11913" s="1"/>
    </row>
    <row r="11914" spans="2:4" x14ac:dyDescent="0.2">
      <c r="B11914" s="1"/>
      <c r="C11914" s="304"/>
      <c r="D11914" s="1"/>
    </row>
    <row r="11915" spans="2:4" x14ac:dyDescent="0.2">
      <c r="B11915" s="1"/>
      <c r="C11915" s="304"/>
      <c r="D11915" s="1"/>
    </row>
    <row r="11916" spans="2:4" x14ac:dyDescent="0.2">
      <c r="B11916" s="1"/>
      <c r="C11916" s="304"/>
      <c r="D11916" s="1"/>
    </row>
    <row r="11917" spans="2:4" x14ac:dyDescent="0.2">
      <c r="B11917" s="1"/>
      <c r="C11917" s="304"/>
      <c r="D11917" s="1"/>
    </row>
    <row r="11918" spans="2:4" x14ac:dyDescent="0.2">
      <c r="B11918" s="1"/>
      <c r="C11918" s="304"/>
      <c r="D11918" s="1"/>
    </row>
    <row r="11919" spans="2:4" x14ac:dyDescent="0.2">
      <c r="B11919" s="1"/>
      <c r="C11919" s="304"/>
      <c r="D11919" s="1"/>
    </row>
    <row r="11920" spans="2:4" x14ac:dyDescent="0.2">
      <c r="B11920" s="1"/>
      <c r="C11920" s="304"/>
      <c r="D11920" s="1"/>
    </row>
    <row r="11921" spans="2:4" x14ac:dyDescent="0.2">
      <c r="B11921" s="1"/>
      <c r="C11921" s="304"/>
      <c r="D11921" s="1"/>
    </row>
    <row r="11922" spans="2:4" x14ac:dyDescent="0.2">
      <c r="B11922" s="1"/>
      <c r="C11922" s="304"/>
      <c r="D11922" s="1"/>
    </row>
    <row r="11923" spans="2:4" x14ac:dyDescent="0.2">
      <c r="B11923" s="1"/>
      <c r="C11923" s="304"/>
      <c r="D11923" s="1"/>
    </row>
    <row r="11924" spans="2:4" x14ac:dyDescent="0.2">
      <c r="B11924" s="1"/>
      <c r="C11924" s="304"/>
      <c r="D11924" s="1"/>
    </row>
    <row r="11925" spans="2:4" x14ac:dyDescent="0.2">
      <c r="B11925" s="1"/>
      <c r="C11925" s="304"/>
      <c r="D11925" s="1"/>
    </row>
    <row r="11926" spans="2:4" x14ac:dyDescent="0.2">
      <c r="B11926" s="1"/>
      <c r="C11926" s="304"/>
      <c r="D11926" s="1"/>
    </row>
    <row r="11927" spans="2:4" x14ac:dyDescent="0.2">
      <c r="B11927" s="1"/>
      <c r="C11927" s="304"/>
      <c r="D11927" s="1"/>
    </row>
    <row r="11928" spans="2:4" x14ac:dyDescent="0.2">
      <c r="B11928" s="1"/>
      <c r="C11928" s="304"/>
      <c r="D11928" s="1"/>
    </row>
    <row r="11929" spans="2:4" x14ac:dyDescent="0.2">
      <c r="B11929" s="1"/>
      <c r="C11929" s="304"/>
      <c r="D11929" s="1"/>
    </row>
    <row r="11930" spans="2:4" x14ac:dyDescent="0.2">
      <c r="B11930" s="1"/>
      <c r="C11930" s="304"/>
      <c r="D11930" s="1"/>
    </row>
    <row r="11931" spans="2:4" x14ac:dyDescent="0.2">
      <c r="B11931" s="1"/>
      <c r="C11931" s="304"/>
      <c r="D11931" s="1"/>
    </row>
    <row r="11932" spans="2:4" x14ac:dyDescent="0.2">
      <c r="B11932" s="1"/>
      <c r="C11932" s="304"/>
      <c r="D11932" s="1"/>
    </row>
    <row r="11933" spans="2:4" x14ac:dyDescent="0.2">
      <c r="B11933" s="1"/>
      <c r="C11933" s="304"/>
      <c r="D11933" s="1"/>
    </row>
    <row r="11934" spans="2:4" x14ac:dyDescent="0.2">
      <c r="B11934" s="1"/>
      <c r="C11934" s="304"/>
      <c r="D11934" s="1"/>
    </row>
    <row r="11935" spans="2:4" x14ac:dyDescent="0.2">
      <c r="B11935" s="1"/>
      <c r="C11935" s="304"/>
      <c r="D11935" s="1"/>
    </row>
    <row r="11936" spans="2:4" x14ac:dyDescent="0.2">
      <c r="B11936" s="1"/>
      <c r="C11936" s="304"/>
      <c r="D11936" s="1"/>
    </row>
    <row r="11937" spans="2:4" x14ac:dyDescent="0.2">
      <c r="B11937" s="1"/>
      <c r="C11937" s="304"/>
      <c r="D11937" s="1"/>
    </row>
    <row r="11938" spans="2:4" x14ac:dyDescent="0.2">
      <c r="B11938" s="1"/>
      <c r="C11938" s="304"/>
      <c r="D11938" s="1"/>
    </row>
    <row r="11939" spans="2:4" x14ac:dyDescent="0.2">
      <c r="B11939" s="1"/>
      <c r="C11939" s="304"/>
      <c r="D11939" s="1"/>
    </row>
    <row r="11940" spans="2:4" x14ac:dyDescent="0.2">
      <c r="B11940" s="1"/>
      <c r="C11940" s="304"/>
      <c r="D11940" s="1"/>
    </row>
    <row r="11941" spans="2:4" x14ac:dyDescent="0.2">
      <c r="B11941" s="1"/>
      <c r="C11941" s="304"/>
      <c r="D11941" s="1"/>
    </row>
    <row r="11942" spans="2:4" x14ac:dyDescent="0.2">
      <c r="B11942" s="1"/>
      <c r="C11942" s="304"/>
      <c r="D11942" s="1"/>
    </row>
    <row r="11943" spans="2:4" x14ac:dyDescent="0.2">
      <c r="B11943" s="1"/>
      <c r="C11943" s="304"/>
      <c r="D11943" s="1"/>
    </row>
    <row r="11944" spans="2:4" x14ac:dyDescent="0.2">
      <c r="B11944" s="1"/>
      <c r="C11944" s="304"/>
      <c r="D11944" s="1"/>
    </row>
    <row r="11945" spans="2:4" x14ac:dyDescent="0.2">
      <c r="B11945" s="1"/>
      <c r="C11945" s="304"/>
      <c r="D11945" s="1"/>
    </row>
    <row r="11946" spans="2:4" x14ac:dyDescent="0.2">
      <c r="B11946" s="1"/>
      <c r="C11946" s="304"/>
      <c r="D11946" s="1"/>
    </row>
    <row r="11947" spans="2:4" x14ac:dyDescent="0.2">
      <c r="B11947" s="1"/>
      <c r="C11947" s="304"/>
      <c r="D11947" s="1"/>
    </row>
    <row r="11948" spans="2:4" x14ac:dyDescent="0.2">
      <c r="B11948" s="1"/>
      <c r="C11948" s="304"/>
      <c r="D11948" s="1"/>
    </row>
    <row r="11949" spans="2:4" x14ac:dyDescent="0.2">
      <c r="B11949" s="1"/>
      <c r="C11949" s="304"/>
      <c r="D11949" s="1"/>
    </row>
    <row r="11950" spans="2:4" x14ac:dyDescent="0.2">
      <c r="B11950" s="1"/>
      <c r="C11950" s="304"/>
      <c r="D11950" s="1"/>
    </row>
    <row r="11951" spans="2:4" x14ac:dyDescent="0.2">
      <c r="B11951" s="1"/>
      <c r="C11951" s="304"/>
      <c r="D11951" s="1"/>
    </row>
    <row r="11952" spans="2:4" x14ac:dyDescent="0.2">
      <c r="B11952" s="1"/>
      <c r="C11952" s="304"/>
      <c r="D11952" s="1"/>
    </row>
    <row r="11953" spans="2:4" x14ac:dyDescent="0.2">
      <c r="B11953" s="1"/>
      <c r="C11953" s="304"/>
      <c r="D11953" s="1"/>
    </row>
    <row r="11954" spans="2:4" x14ac:dyDescent="0.2">
      <c r="B11954" s="1"/>
      <c r="C11954" s="304"/>
      <c r="D11954" s="1"/>
    </row>
    <row r="11955" spans="2:4" x14ac:dyDescent="0.2">
      <c r="B11955" s="1"/>
      <c r="C11955" s="304"/>
      <c r="D11955" s="1"/>
    </row>
    <row r="11956" spans="2:4" x14ac:dyDescent="0.2">
      <c r="B11956" s="1"/>
      <c r="C11956" s="304"/>
      <c r="D11956" s="1"/>
    </row>
    <row r="11957" spans="2:4" x14ac:dyDescent="0.2">
      <c r="B11957" s="1"/>
      <c r="C11957" s="304"/>
      <c r="D11957" s="1"/>
    </row>
    <row r="11958" spans="2:4" x14ac:dyDescent="0.2">
      <c r="B11958" s="1"/>
      <c r="C11958" s="304"/>
      <c r="D11958" s="1"/>
    </row>
    <row r="11959" spans="2:4" x14ac:dyDescent="0.2">
      <c r="B11959" s="1"/>
      <c r="C11959" s="304"/>
      <c r="D11959" s="1"/>
    </row>
    <row r="11960" spans="2:4" x14ac:dyDescent="0.2">
      <c r="B11960" s="1"/>
      <c r="C11960" s="304"/>
      <c r="D11960" s="1"/>
    </row>
    <row r="11961" spans="2:4" x14ac:dyDescent="0.2">
      <c r="B11961" s="1"/>
      <c r="C11961" s="304"/>
      <c r="D11961" s="1"/>
    </row>
    <row r="11962" spans="2:4" x14ac:dyDescent="0.2">
      <c r="B11962" s="1"/>
      <c r="C11962" s="304"/>
      <c r="D11962" s="1"/>
    </row>
    <row r="11963" spans="2:4" x14ac:dyDescent="0.2">
      <c r="B11963" s="1"/>
      <c r="C11963" s="304"/>
      <c r="D11963" s="1"/>
    </row>
    <row r="11964" spans="2:4" x14ac:dyDescent="0.2">
      <c r="B11964" s="1"/>
      <c r="C11964" s="304"/>
      <c r="D11964" s="1"/>
    </row>
    <row r="11965" spans="2:4" x14ac:dyDescent="0.2">
      <c r="B11965" s="1"/>
      <c r="C11965" s="304"/>
      <c r="D11965" s="1"/>
    </row>
    <row r="11966" spans="2:4" x14ac:dyDescent="0.2">
      <c r="B11966" s="1"/>
      <c r="C11966" s="304"/>
      <c r="D11966" s="1"/>
    </row>
    <row r="11967" spans="2:4" x14ac:dyDescent="0.2">
      <c r="B11967" s="1"/>
      <c r="C11967" s="304"/>
      <c r="D11967" s="1"/>
    </row>
    <row r="11968" spans="2:4" x14ac:dyDescent="0.2">
      <c r="B11968" s="1"/>
      <c r="C11968" s="304"/>
      <c r="D11968" s="1"/>
    </row>
    <row r="11969" spans="2:4" x14ac:dyDescent="0.2">
      <c r="B11969" s="1"/>
      <c r="C11969" s="304"/>
      <c r="D11969" s="1"/>
    </row>
    <row r="11970" spans="2:4" x14ac:dyDescent="0.2">
      <c r="B11970" s="1"/>
      <c r="C11970" s="304"/>
      <c r="D11970" s="1"/>
    </row>
    <row r="11971" spans="2:4" x14ac:dyDescent="0.2">
      <c r="B11971" s="1"/>
      <c r="C11971" s="304"/>
      <c r="D11971" s="1"/>
    </row>
    <row r="11972" spans="2:4" x14ac:dyDescent="0.2">
      <c r="B11972" s="1"/>
      <c r="C11972" s="304"/>
      <c r="D11972" s="1"/>
    </row>
    <row r="11973" spans="2:4" x14ac:dyDescent="0.2">
      <c r="B11973" s="1"/>
      <c r="C11973" s="304"/>
      <c r="D11973" s="1"/>
    </row>
    <row r="11974" spans="2:4" x14ac:dyDescent="0.2">
      <c r="B11974" s="1"/>
      <c r="C11974" s="304"/>
      <c r="D11974" s="1"/>
    </row>
    <row r="11975" spans="2:4" x14ac:dyDescent="0.2">
      <c r="B11975" s="1"/>
      <c r="C11975" s="304"/>
      <c r="D11975" s="1"/>
    </row>
    <row r="11976" spans="2:4" x14ac:dyDescent="0.2">
      <c r="B11976" s="1"/>
      <c r="C11976" s="304"/>
      <c r="D11976" s="1"/>
    </row>
    <row r="11977" spans="2:4" x14ac:dyDescent="0.2">
      <c r="B11977" s="1"/>
      <c r="C11977" s="304"/>
      <c r="D11977" s="1"/>
    </row>
    <row r="11978" spans="2:4" x14ac:dyDescent="0.2">
      <c r="B11978" s="1"/>
      <c r="C11978" s="304"/>
      <c r="D11978" s="1"/>
    </row>
    <row r="11979" spans="2:4" x14ac:dyDescent="0.2">
      <c r="B11979" s="1"/>
      <c r="C11979" s="304"/>
      <c r="D11979" s="1"/>
    </row>
    <row r="11980" spans="2:4" x14ac:dyDescent="0.2">
      <c r="B11980" s="1"/>
      <c r="C11980" s="304"/>
      <c r="D11980" s="1"/>
    </row>
    <row r="11981" spans="2:4" x14ac:dyDescent="0.2">
      <c r="B11981" s="1"/>
      <c r="C11981" s="304"/>
      <c r="D11981" s="1"/>
    </row>
    <row r="11982" spans="2:4" x14ac:dyDescent="0.2">
      <c r="B11982" s="1"/>
      <c r="C11982" s="304"/>
      <c r="D11982" s="1"/>
    </row>
    <row r="11983" spans="2:4" x14ac:dyDescent="0.2">
      <c r="B11983" s="1"/>
      <c r="C11983" s="304"/>
      <c r="D11983" s="1"/>
    </row>
    <row r="11984" spans="2:4" x14ac:dyDescent="0.2">
      <c r="B11984" s="1"/>
      <c r="C11984" s="304"/>
      <c r="D11984" s="1"/>
    </row>
    <row r="11985" spans="2:4" x14ac:dyDescent="0.2">
      <c r="B11985" s="1"/>
      <c r="C11985" s="304"/>
      <c r="D11985" s="1"/>
    </row>
    <row r="11986" spans="2:4" x14ac:dyDescent="0.2">
      <c r="B11986" s="1"/>
      <c r="C11986" s="304"/>
      <c r="D11986" s="1"/>
    </row>
    <row r="11987" spans="2:4" x14ac:dyDescent="0.2">
      <c r="B11987" s="1"/>
      <c r="C11987" s="304"/>
      <c r="D11987" s="1"/>
    </row>
    <row r="11988" spans="2:4" x14ac:dyDescent="0.2">
      <c r="B11988" s="1"/>
      <c r="C11988" s="304"/>
      <c r="D11988" s="1"/>
    </row>
    <row r="11989" spans="2:4" x14ac:dyDescent="0.2">
      <c r="B11989" s="1"/>
      <c r="C11989" s="304"/>
      <c r="D11989" s="1"/>
    </row>
    <row r="11990" spans="2:4" x14ac:dyDescent="0.2">
      <c r="B11990" s="1"/>
      <c r="C11990" s="304"/>
      <c r="D11990" s="1"/>
    </row>
    <row r="11991" spans="2:4" x14ac:dyDescent="0.2">
      <c r="B11991" s="1"/>
      <c r="C11991" s="304"/>
      <c r="D11991" s="1"/>
    </row>
    <row r="11992" spans="2:4" x14ac:dyDescent="0.2">
      <c r="B11992" s="1"/>
      <c r="C11992" s="304"/>
      <c r="D11992" s="1"/>
    </row>
    <row r="11993" spans="2:4" x14ac:dyDescent="0.2">
      <c r="B11993" s="1"/>
      <c r="C11993" s="304"/>
      <c r="D11993" s="1"/>
    </row>
    <row r="11994" spans="2:4" x14ac:dyDescent="0.2">
      <c r="B11994" s="1"/>
      <c r="C11994" s="304"/>
      <c r="D11994" s="1"/>
    </row>
    <row r="11995" spans="2:4" x14ac:dyDescent="0.2">
      <c r="B11995" s="1"/>
      <c r="C11995" s="304"/>
      <c r="D11995" s="1"/>
    </row>
    <row r="11996" spans="2:4" x14ac:dyDescent="0.2">
      <c r="B11996" s="1"/>
      <c r="C11996" s="304"/>
      <c r="D11996" s="1"/>
    </row>
    <row r="11997" spans="2:4" x14ac:dyDescent="0.2">
      <c r="B11997" s="1"/>
      <c r="C11997" s="304"/>
      <c r="D11997" s="1"/>
    </row>
    <row r="11998" spans="2:4" x14ac:dyDescent="0.2">
      <c r="B11998" s="1"/>
      <c r="C11998" s="304"/>
      <c r="D11998" s="1"/>
    </row>
    <row r="11999" spans="2:4" x14ac:dyDescent="0.2">
      <c r="B11999" s="1"/>
      <c r="C11999" s="304"/>
      <c r="D11999" s="1"/>
    </row>
    <row r="12000" spans="2:4" x14ac:dyDescent="0.2">
      <c r="B12000" s="1"/>
      <c r="C12000" s="304"/>
      <c r="D12000" s="1"/>
    </row>
    <row r="12001" spans="2:4" x14ac:dyDescent="0.2">
      <c r="B12001" s="1"/>
      <c r="C12001" s="304"/>
      <c r="D12001" s="1"/>
    </row>
    <row r="12002" spans="2:4" x14ac:dyDescent="0.2">
      <c r="B12002" s="1"/>
      <c r="C12002" s="304"/>
      <c r="D12002" s="1"/>
    </row>
    <row r="12003" spans="2:4" x14ac:dyDescent="0.2">
      <c r="B12003" s="1"/>
      <c r="C12003" s="304"/>
      <c r="D12003" s="1"/>
    </row>
    <row r="12004" spans="2:4" x14ac:dyDescent="0.2">
      <c r="B12004" s="1"/>
      <c r="C12004" s="304"/>
      <c r="D12004" s="1"/>
    </row>
    <row r="12005" spans="2:4" x14ac:dyDescent="0.2">
      <c r="B12005" s="1"/>
      <c r="C12005" s="304"/>
      <c r="D12005" s="1"/>
    </row>
    <row r="12006" spans="2:4" x14ac:dyDescent="0.2">
      <c r="B12006" s="1"/>
      <c r="C12006" s="304"/>
      <c r="D12006" s="1"/>
    </row>
    <row r="12007" spans="2:4" x14ac:dyDescent="0.2">
      <c r="B12007" s="1"/>
      <c r="C12007" s="304"/>
      <c r="D12007" s="1"/>
    </row>
    <row r="12008" spans="2:4" x14ac:dyDescent="0.2">
      <c r="B12008" s="1"/>
      <c r="C12008" s="304"/>
      <c r="D12008" s="1"/>
    </row>
    <row r="12009" spans="2:4" x14ac:dyDescent="0.2">
      <c r="B12009" s="1"/>
      <c r="C12009" s="304"/>
      <c r="D12009" s="1"/>
    </row>
    <row r="12010" spans="2:4" x14ac:dyDescent="0.2">
      <c r="B12010" s="1"/>
      <c r="C12010" s="304"/>
      <c r="D12010" s="1"/>
    </row>
    <row r="12011" spans="2:4" x14ac:dyDescent="0.2">
      <c r="B12011" s="1"/>
      <c r="C12011" s="304"/>
      <c r="D12011" s="1"/>
    </row>
    <row r="12012" spans="2:4" x14ac:dyDescent="0.2">
      <c r="B12012" s="1"/>
      <c r="C12012" s="304"/>
      <c r="D12012" s="1"/>
    </row>
    <row r="12013" spans="2:4" x14ac:dyDescent="0.2">
      <c r="B12013" s="1"/>
      <c r="C12013" s="304"/>
      <c r="D12013" s="1"/>
    </row>
    <row r="12014" spans="2:4" x14ac:dyDescent="0.2">
      <c r="B12014" s="1"/>
      <c r="C12014" s="304"/>
      <c r="D12014" s="1"/>
    </row>
    <row r="12015" spans="2:4" x14ac:dyDescent="0.2">
      <c r="B12015" s="1"/>
      <c r="C12015" s="304"/>
      <c r="D12015" s="1"/>
    </row>
    <row r="12016" spans="2:4" x14ac:dyDescent="0.2">
      <c r="B12016" s="1"/>
      <c r="C12016" s="304"/>
      <c r="D12016" s="1"/>
    </row>
    <row r="12017" spans="2:4" x14ac:dyDescent="0.2">
      <c r="B12017" s="1"/>
      <c r="C12017" s="304"/>
      <c r="D12017" s="1"/>
    </row>
    <row r="12018" spans="2:4" x14ac:dyDescent="0.2">
      <c r="B12018" s="1"/>
      <c r="C12018" s="304"/>
      <c r="D12018" s="1"/>
    </row>
    <row r="12019" spans="2:4" x14ac:dyDescent="0.2">
      <c r="B12019" s="1"/>
      <c r="C12019" s="304"/>
      <c r="D12019" s="1"/>
    </row>
    <row r="12020" spans="2:4" x14ac:dyDescent="0.2">
      <c r="B12020" s="1"/>
      <c r="C12020" s="304"/>
      <c r="D12020" s="1"/>
    </row>
    <row r="12021" spans="2:4" x14ac:dyDescent="0.2">
      <c r="B12021" s="1"/>
      <c r="C12021" s="304"/>
      <c r="D12021" s="1"/>
    </row>
    <row r="12022" spans="2:4" x14ac:dyDescent="0.2">
      <c r="B12022" s="1"/>
      <c r="C12022" s="304"/>
      <c r="D12022" s="1"/>
    </row>
    <row r="12023" spans="2:4" x14ac:dyDescent="0.2">
      <c r="B12023" s="1"/>
      <c r="C12023" s="304"/>
      <c r="D12023" s="1"/>
    </row>
    <row r="12024" spans="2:4" x14ac:dyDescent="0.2">
      <c r="B12024" s="1"/>
      <c r="C12024" s="304"/>
      <c r="D12024" s="1"/>
    </row>
    <row r="12025" spans="2:4" x14ac:dyDescent="0.2">
      <c r="B12025" s="1"/>
      <c r="C12025" s="304"/>
      <c r="D12025" s="1"/>
    </row>
    <row r="12026" spans="2:4" x14ac:dyDescent="0.2">
      <c r="B12026" s="1"/>
      <c r="C12026" s="304"/>
      <c r="D12026" s="1"/>
    </row>
    <row r="12027" spans="2:4" x14ac:dyDescent="0.2">
      <c r="B12027" s="1"/>
      <c r="C12027" s="304"/>
      <c r="D12027" s="1"/>
    </row>
    <row r="12028" spans="2:4" x14ac:dyDescent="0.2">
      <c r="B12028" s="1"/>
      <c r="C12028" s="304"/>
      <c r="D12028" s="1"/>
    </row>
    <row r="12029" spans="2:4" x14ac:dyDescent="0.2">
      <c r="B12029" s="1"/>
      <c r="C12029" s="304"/>
      <c r="D12029" s="1"/>
    </row>
    <row r="12030" spans="2:4" x14ac:dyDescent="0.2">
      <c r="B12030" s="1"/>
      <c r="C12030" s="304"/>
      <c r="D12030" s="1"/>
    </row>
    <row r="12031" spans="2:4" x14ac:dyDescent="0.2">
      <c r="B12031" s="1"/>
      <c r="C12031" s="304"/>
      <c r="D12031" s="1"/>
    </row>
    <row r="12032" spans="2:4" x14ac:dyDescent="0.2">
      <c r="B12032" s="1"/>
      <c r="C12032" s="304"/>
      <c r="D12032" s="1"/>
    </row>
    <row r="12033" spans="2:4" x14ac:dyDescent="0.2">
      <c r="B12033" s="1"/>
      <c r="C12033" s="304"/>
      <c r="D12033" s="1"/>
    </row>
    <row r="12034" spans="2:4" x14ac:dyDescent="0.2">
      <c r="B12034" s="1"/>
      <c r="C12034" s="304"/>
      <c r="D12034" s="1"/>
    </row>
    <row r="12035" spans="2:4" x14ac:dyDescent="0.2">
      <c r="B12035" s="1"/>
      <c r="C12035" s="304"/>
      <c r="D12035" s="1"/>
    </row>
    <row r="12036" spans="2:4" x14ac:dyDescent="0.2">
      <c r="B12036" s="1"/>
      <c r="C12036" s="304"/>
      <c r="D12036" s="1"/>
    </row>
    <row r="12037" spans="2:4" x14ac:dyDescent="0.2">
      <c r="B12037" s="1"/>
      <c r="C12037" s="304"/>
      <c r="D12037" s="1"/>
    </row>
    <row r="12038" spans="2:4" x14ac:dyDescent="0.2">
      <c r="B12038" s="1"/>
      <c r="C12038" s="304"/>
      <c r="D12038" s="1"/>
    </row>
    <row r="12039" spans="2:4" x14ac:dyDescent="0.2">
      <c r="B12039" s="1"/>
      <c r="C12039" s="304"/>
      <c r="D12039" s="1"/>
    </row>
    <row r="12040" spans="2:4" x14ac:dyDescent="0.2">
      <c r="B12040" s="1"/>
      <c r="C12040" s="304"/>
      <c r="D12040" s="1"/>
    </row>
    <row r="12041" spans="2:4" x14ac:dyDescent="0.2">
      <c r="B12041" s="1"/>
      <c r="C12041" s="304"/>
      <c r="D12041" s="1"/>
    </row>
    <row r="12042" spans="2:4" x14ac:dyDescent="0.2">
      <c r="B12042" s="1"/>
      <c r="C12042" s="304"/>
      <c r="D12042" s="1"/>
    </row>
    <row r="12043" spans="2:4" x14ac:dyDescent="0.2">
      <c r="B12043" s="1"/>
      <c r="C12043" s="304"/>
      <c r="D12043" s="1"/>
    </row>
    <row r="12044" spans="2:4" x14ac:dyDescent="0.2">
      <c r="B12044" s="1"/>
      <c r="C12044" s="304"/>
      <c r="D12044" s="1"/>
    </row>
    <row r="12045" spans="2:4" x14ac:dyDescent="0.2">
      <c r="B12045" s="1"/>
      <c r="C12045" s="304"/>
      <c r="D12045" s="1"/>
    </row>
    <row r="12046" spans="2:4" x14ac:dyDescent="0.2">
      <c r="B12046" s="1"/>
      <c r="C12046" s="304"/>
      <c r="D12046" s="1"/>
    </row>
    <row r="12047" spans="2:4" x14ac:dyDescent="0.2">
      <c r="B12047" s="1"/>
      <c r="C12047" s="304"/>
      <c r="D12047" s="1"/>
    </row>
    <row r="12048" spans="2:4" x14ac:dyDescent="0.2">
      <c r="B12048" s="1"/>
      <c r="C12048" s="304"/>
      <c r="D12048" s="1"/>
    </row>
    <row r="12049" spans="2:4" x14ac:dyDescent="0.2">
      <c r="B12049" s="1"/>
      <c r="C12049" s="304"/>
      <c r="D12049" s="1"/>
    </row>
    <row r="12050" spans="2:4" x14ac:dyDescent="0.2">
      <c r="B12050" s="1"/>
      <c r="C12050" s="304"/>
      <c r="D12050" s="1"/>
    </row>
    <row r="12051" spans="2:4" x14ac:dyDescent="0.2">
      <c r="B12051" s="1"/>
      <c r="C12051" s="304"/>
      <c r="D12051" s="1"/>
    </row>
    <row r="12052" spans="2:4" x14ac:dyDescent="0.2">
      <c r="B12052" s="1"/>
      <c r="C12052" s="304"/>
      <c r="D12052" s="1"/>
    </row>
    <row r="12053" spans="2:4" x14ac:dyDescent="0.2">
      <c r="B12053" s="1"/>
      <c r="C12053" s="304"/>
      <c r="D12053" s="1"/>
    </row>
    <row r="12054" spans="2:4" x14ac:dyDescent="0.2">
      <c r="B12054" s="1"/>
      <c r="C12054" s="304"/>
      <c r="D12054" s="1"/>
    </row>
    <row r="12055" spans="2:4" x14ac:dyDescent="0.2">
      <c r="B12055" s="1"/>
      <c r="C12055" s="304"/>
      <c r="D12055" s="1"/>
    </row>
    <row r="12056" spans="2:4" x14ac:dyDescent="0.2">
      <c r="B12056" s="1"/>
      <c r="C12056" s="304"/>
      <c r="D12056" s="1"/>
    </row>
    <row r="12057" spans="2:4" x14ac:dyDescent="0.2">
      <c r="B12057" s="1"/>
      <c r="C12057" s="304"/>
      <c r="D12057" s="1"/>
    </row>
    <row r="12058" spans="2:4" x14ac:dyDescent="0.2">
      <c r="B12058" s="1"/>
      <c r="C12058" s="304"/>
      <c r="D12058" s="1"/>
    </row>
    <row r="12059" spans="2:4" x14ac:dyDescent="0.2">
      <c r="B12059" s="1"/>
      <c r="C12059" s="304"/>
      <c r="D12059" s="1"/>
    </row>
    <row r="12060" spans="2:4" x14ac:dyDescent="0.2">
      <c r="B12060" s="1"/>
      <c r="C12060" s="304"/>
      <c r="D12060" s="1"/>
    </row>
    <row r="12061" spans="2:4" x14ac:dyDescent="0.2">
      <c r="B12061" s="1"/>
      <c r="C12061" s="304"/>
      <c r="D12061" s="1"/>
    </row>
    <row r="12062" spans="2:4" x14ac:dyDescent="0.2">
      <c r="B12062" s="1"/>
      <c r="C12062" s="304"/>
      <c r="D12062" s="1"/>
    </row>
    <row r="12063" spans="2:4" x14ac:dyDescent="0.2">
      <c r="B12063" s="1"/>
      <c r="C12063" s="304"/>
      <c r="D12063" s="1"/>
    </row>
    <row r="12064" spans="2:4" x14ac:dyDescent="0.2">
      <c r="B12064" s="1"/>
      <c r="C12064" s="304"/>
      <c r="D12064" s="1"/>
    </row>
    <row r="12065" spans="2:4" x14ac:dyDescent="0.2">
      <c r="B12065" s="1"/>
      <c r="C12065" s="304"/>
      <c r="D12065" s="1"/>
    </row>
    <row r="12066" spans="2:4" x14ac:dyDescent="0.2">
      <c r="B12066" s="1"/>
      <c r="C12066" s="304"/>
      <c r="D12066" s="1"/>
    </row>
    <row r="12067" spans="2:4" x14ac:dyDescent="0.2">
      <c r="B12067" s="1"/>
      <c r="C12067" s="304"/>
      <c r="D12067" s="1"/>
    </row>
    <row r="12068" spans="2:4" x14ac:dyDescent="0.2">
      <c r="B12068" s="1"/>
      <c r="C12068" s="304"/>
      <c r="D12068" s="1"/>
    </row>
    <row r="12069" spans="2:4" x14ac:dyDescent="0.2">
      <c r="B12069" s="1"/>
      <c r="C12069" s="304"/>
      <c r="D12069" s="1"/>
    </row>
    <row r="12070" spans="2:4" x14ac:dyDescent="0.2">
      <c r="B12070" s="1"/>
      <c r="C12070" s="304"/>
      <c r="D12070" s="1"/>
    </row>
    <row r="12071" spans="2:4" x14ac:dyDescent="0.2">
      <c r="B12071" s="1"/>
      <c r="C12071" s="304"/>
      <c r="D12071" s="1"/>
    </row>
    <row r="12072" spans="2:4" x14ac:dyDescent="0.2">
      <c r="B12072" s="1"/>
      <c r="C12072" s="304"/>
      <c r="D12072" s="1"/>
    </row>
    <row r="12073" spans="2:4" x14ac:dyDescent="0.2">
      <c r="B12073" s="1"/>
      <c r="C12073" s="304"/>
      <c r="D12073" s="1"/>
    </row>
    <row r="12074" spans="2:4" x14ac:dyDescent="0.2">
      <c r="B12074" s="1"/>
      <c r="C12074" s="304"/>
      <c r="D12074" s="1"/>
    </row>
    <row r="12075" spans="2:4" x14ac:dyDescent="0.2">
      <c r="B12075" s="1"/>
      <c r="C12075" s="304"/>
      <c r="D12075" s="1"/>
    </row>
    <row r="12076" spans="2:4" x14ac:dyDescent="0.2">
      <c r="B12076" s="1"/>
      <c r="C12076" s="304"/>
      <c r="D12076" s="1"/>
    </row>
    <row r="12077" spans="2:4" x14ac:dyDescent="0.2">
      <c r="B12077" s="1"/>
      <c r="C12077" s="304"/>
      <c r="D12077" s="1"/>
    </row>
    <row r="12078" spans="2:4" x14ac:dyDescent="0.2">
      <c r="B12078" s="1"/>
      <c r="C12078" s="304"/>
      <c r="D12078" s="1"/>
    </row>
    <row r="12079" spans="2:4" x14ac:dyDescent="0.2">
      <c r="B12079" s="1"/>
      <c r="C12079" s="304"/>
      <c r="D12079" s="1"/>
    </row>
    <row r="12080" spans="2:4" x14ac:dyDescent="0.2">
      <c r="B12080" s="1"/>
      <c r="C12080" s="304"/>
      <c r="D12080" s="1"/>
    </row>
    <row r="12081" spans="2:4" x14ac:dyDescent="0.2">
      <c r="B12081" s="1"/>
      <c r="C12081" s="304"/>
      <c r="D12081" s="1"/>
    </row>
    <row r="12082" spans="2:4" x14ac:dyDescent="0.2">
      <c r="B12082" s="1"/>
      <c r="C12082" s="304"/>
      <c r="D12082" s="1"/>
    </row>
    <row r="12083" spans="2:4" x14ac:dyDescent="0.2">
      <c r="B12083" s="1"/>
      <c r="C12083" s="304"/>
      <c r="D12083" s="1"/>
    </row>
    <row r="12084" spans="2:4" x14ac:dyDescent="0.2">
      <c r="B12084" s="1"/>
      <c r="C12084" s="304"/>
      <c r="D12084" s="1"/>
    </row>
    <row r="12085" spans="2:4" x14ac:dyDescent="0.2">
      <c r="B12085" s="1"/>
      <c r="C12085" s="304"/>
      <c r="D12085" s="1"/>
    </row>
    <row r="12086" spans="2:4" x14ac:dyDescent="0.2">
      <c r="B12086" s="1"/>
      <c r="C12086" s="304"/>
      <c r="D12086" s="1"/>
    </row>
    <row r="12087" spans="2:4" x14ac:dyDescent="0.2">
      <c r="B12087" s="1"/>
      <c r="C12087" s="304"/>
      <c r="D12087" s="1"/>
    </row>
    <row r="12088" spans="2:4" x14ac:dyDescent="0.2">
      <c r="B12088" s="1"/>
      <c r="C12088" s="304"/>
      <c r="D12088" s="1"/>
    </row>
    <row r="12089" spans="2:4" x14ac:dyDescent="0.2">
      <c r="B12089" s="1"/>
      <c r="C12089" s="304"/>
      <c r="D12089" s="1"/>
    </row>
    <row r="12090" spans="2:4" x14ac:dyDescent="0.2">
      <c r="B12090" s="1"/>
      <c r="C12090" s="304"/>
      <c r="D12090" s="1"/>
    </row>
    <row r="12091" spans="2:4" x14ac:dyDescent="0.2">
      <c r="B12091" s="1"/>
      <c r="C12091" s="304"/>
      <c r="D12091" s="1"/>
    </row>
    <row r="12092" spans="2:4" x14ac:dyDescent="0.2">
      <c r="B12092" s="1"/>
      <c r="C12092" s="304"/>
      <c r="D12092" s="1"/>
    </row>
    <row r="12093" spans="2:4" x14ac:dyDescent="0.2">
      <c r="B12093" s="1"/>
      <c r="C12093" s="304"/>
      <c r="D12093" s="1"/>
    </row>
    <row r="12094" spans="2:4" x14ac:dyDescent="0.2">
      <c r="B12094" s="1"/>
      <c r="C12094" s="304"/>
      <c r="D12094" s="1"/>
    </row>
    <row r="12095" spans="2:4" x14ac:dyDescent="0.2">
      <c r="B12095" s="1"/>
      <c r="C12095" s="304"/>
      <c r="D12095" s="1"/>
    </row>
    <row r="12096" spans="2:4" x14ac:dyDescent="0.2">
      <c r="B12096" s="1"/>
      <c r="C12096" s="304"/>
      <c r="D12096" s="1"/>
    </row>
    <row r="12097" spans="1:7" x14ac:dyDescent="0.2">
      <c r="B12097" s="1"/>
      <c r="C12097" s="304"/>
      <c r="D12097" s="1"/>
    </row>
    <row r="12098" spans="1:7" x14ac:dyDescent="0.2">
      <c r="B12098" s="1"/>
      <c r="C12098" s="304"/>
      <c r="D12098" s="1"/>
    </row>
    <row r="12099" spans="1:7" x14ac:dyDescent="0.2">
      <c r="B12099" s="1"/>
      <c r="C12099" s="304"/>
      <c r="D12099" s="1"/>
    </row>
    <row r="12100" spans="1:7" x14ac:dyDescent="0.2">
      <c r="B12100" s="1"/>
      <c r="C12100" s="304"/>
      <c r="D12100" s="1"/>
    </row>
    <row r="12101" spans="1:7" x14ac:dyDescent="0.2">
      <c r="B12101" s="1"/>
      <c r="C12101" s="304"/>
      <c r="D12101" s="1"/>
    </row>
    <row r="12102" spans="1:7" x14ac:dyDescent="0.2">
      <c r="B12102" s="1"/>
      <c r="C12102" s="304"/>
      <c r="D12102" s="1"/>
    </row>
    <row r="12103" spans="1:7" x14ac:dyDescent="0.2">
      <c r="B12103" s="1"/>
      <c r="C12103" s="304"/>
      <c r="D12103" s="1"/>
    </row>
    <row r="12104" spans="1:7" s="308" customFormat="1" x14ac:dyDescent="0.2">
      <c r="A12104" s="303"/>
      <c r="B12104" s="1"/>
      <c r="C12104" s="304"/>
      <c r="D12104" s="1"/>
      <c r="E12104" s="305"/>
      <c r="F12104" s="307"/>
      <c r="G12104" s="307"/>
    </row>
    <row r="12105" spans="1:7" s="308" customFormat="1" x14ac:dyDescent="0.2">
      <c r="A12105" s="303"/>
      <c r="B12105" s="1"/>
      <c r="C12105" s="304"/>
      <c r="D12105" s="1"/>
      <c r="E12105" s="305"/>
      <c r="F12105" s="307"/>
      <c r="G12105" s="307"/>
    </row>
    <row r="12106" spans="1:7" s="308" customFormat="1" x14ac:dyDescent="0.2">
      <c r="A12106" s="303"/>
      <c r="B12106" s="1"/>
      <c r="C12106" s="304"/>
      <c r="D12106" s="1"/>
      <c r="E12106" s="305"/>
      <c r="F12106" s="307"/>
      <c r="G12106" s="307"/>
    </row>
    <row r="12107" spans="1:7" s="308" customFormat="1" x14ac:dyDescent="0.2">
      <c r="A12107" s="303"/>
      <c r="B12107" s="1"/>
      <c r="C12107" s="304"/>
      <c r="D12107" s="1"/>
      <c r="E12107" s="305"/>
      <c r="F12107" s="307"/>
      <c r="G12107" s="307"/>
    </row>
    <row r="12108" spans="1:7" s="308" customFormat="1" x14ac:dyDescent="0.2">
      <c r="A12108" s="303"/>
      <c r="B12108" s="1"/>
      <c r="C12108" s="304"/>
      <c r="D12108" s="1"/>
      <c r="E12108" s="305"/>
      <c r="F12108" s="307"/>
      <c r="G12108" s="307"/>
    </row>
    <row r="12109" spans="1:7" x14ac:dyDescent="0.2">
      <c r="B12109" s="1"/>
      <c r="C12109" s="304"/>
      <c r="D12109" s="1"/>
    </row>
    <row r="12110" spans="1:7" x14ac:dyDescent="0.2">
      <c r="B12110" s="1"/>
      <c r="C12110" s="304"/>
      <c r="D12110" s="1"/>
    </row>
    <row r="12111" spans="1:7" x14ac:dyDescent="0.2">
      <c r="B12111" s="1"/>
      <c r="C12111" s="304"/>
      <c r="D12111" s="1"/>
    </row>
    <row r="12112" spans="1:7" x14ac:dyDescent="0.2">
      <c r="B12112" s="1"/>
      <c r="C12112" s="304"/>
      <c r="D12112" s="1"/>
    </row>
    <row r="12113" spans="1:7" x14ac:dyDescent="0.2">
      <c r="B12113" s="1"/>
      <c r="C12113" s="304"/>
      <c r="D12113" s="1"/>
    </row>
    <row r="12114" spans="1:7" x14ac:dyDescent="0.2">
      <c r="B12114" s="1"/>
      <c r="C12114" s="304"/>
      <c r="D12114" s="1"/>
    </row>
    <row r="12115" spans="1:7" x14ac:dyDescent="0.2">
      <c r="B12115" s="1"/>
      <c r="C12115" s="304"/>
      <c r="D12115" s="1"/>
    </row>
    <row r="12116" spans="1:7" x14ac:dyDescent="0.2">
      <c r="B12116" s="1"/>
      <c r="C12116" s="304"/>
      <c r="D12116" s="1"/>
    </row>
    <row r="12117" spans="1:7" x14ac:dyDescent="0.2">
      <c r="B12117" s="1"/>
      <c r="C12117" s="304"/>
      <c r="D12117" s="1"/>
    </row>
    <row r="12118" spans="1:7" x14ac:dyDescent="0.2">
      <c r="B12118" s="1"/>
      <c r="C12118" s="304"/>
      <c r="D12118" s="1"/>
    </row>
    <row r="12119" spans="1:7" x14ac:dyDescent="0.2">
      <c r="B12119" s="1"/>
      <c r="C12119" s="304"/>
      <c r="D12119" s="1"/>
    </row>
    <row r="12120" spans="1:7" x14ac:dyDescent="0.2">
      <c r="B12120" s="1"/>
      <c r="C12120" s="304"/>
      <c r="D12120" s="1"/>
    </row>
    <row r="12121" spans="1:7" s="310" customFormat="1" x14ac:dyDescent="0.2">
      <c r="A12121" s="303"/>
      <c r="B12121" s="1"/>
      <c r="C12121" s="304"/>
      <c r="D12121" s="1"/>
      <c r="E12121" s="305"/>
      <c r="F12121" s="309"/>
      <c r="G12121" s="309"/>
    </row>
    <row r="12122" spans="1:7" s="310" customFormat="1" x14ac:dyDescent="0.2">
      <c r="A12122" s="303"/>
      <c r="B12122" s="1"/>
      <c r="C12122" s="304"/>
      <c r="D12122" s="1"/>
      <c r="E12122" s="305"/>
      <c r="F12122" s="309"/>
      <c r="G12122" s="309"/>
    </row>
    <row r="12123" spans="1:7" s="310" customFormat="1" x14ac:dyDescent="0.2">
      <c r="A12123" s="303"/>
      <c r="B12123" s="1"/>
      <c r="C12123" s="304"/>
      <c r="D12123" s="1"/>
      <c r="E12123" s="305"/>
      <c r="F12123" s="309"/>
      <c r="G12123" s="309"/>
    </row>
    <row r="12124" spans="1:7" x14ac:dyDescent="0.2">
      <c r="B12124" s="1"/>
      <c r="C12124" s="304"/>
      <c r="D12124" s="1"/>
    </row>
    <row r="12125" spans="1:7" x14ac:dyDescent="0.2">
      <c r="B12125" s="1"/>
      <c r="C12125" s="304"/>
      <c r="D12125" s="1"/>
    </row>
    <row r="12126" spans="1:7" x14ac:dyDescent="0.2">
      <c r="B12126" s="1"/>
      <c r="C12126" s="304"/>
      <c r="D12126" s="1"/>
    </row>
    <row r="12127" spans="1:7" x14ac:dyDescent="0.2">
      <c r="B12127" s="1"/>
      <c r="C12127" s="304"/>
      <c r="D12127" s="1"/>
    </row>
    <row r="12128" spans="1:7" x14ac:dyDescent="0.2">
      <c r="B12128" s="1"/>
      <c r="C12128" s="304"/>
      <c r="D12128" s="1"/>
    </row>
    <row r="12129" spans="2:4" x14ac:dyDescent="0.2">
      <c r="B12129" s="1"/>
      <c r="C12129" s="304"/>
      <c r="D12129" s="1"/>
    </row>
    <row r="12130" spans="2:4" x14ac:dyDescent="0.2">
      <c r="B12130" s="1"/>
      <c r="C12130" s="304"/>
      <c r="D12130" s="1"/>
    </row>
    <row r="12131" spans="2:4" x14ac:dyDescent="0.2">
      <c r="B12131" s="1"/>
      <c r="C12131" s="304"/>
      <c r="D12131" s="1"/>
    </row>
    <row r="12132" spans="2:4" x14ac:dyDescent="0.2">
      <c r="B12132" s="1"/>
      <c r="C12132" s="304"/>
      <c r="D12132" s="1"/>
    </row>
    <row r="12133" spans="2:4" x14ac:dyDescent="0.2">
      <c r="B12133" s="1"/>
      <c r="C12133" s="304"/>
      <c r="D12133" s="1"/>
    </row>
    <row r="12134" spans="2:4" x14ac:dyDescent="0.2">
      <c r="B12134" s="1"/>
      <c r="C12134" s="304"/>
      <c r="D12134" s="1"/>
    </row>
    <row r="12135" spans="2:4" x14ac:dyDescent="0.2">
      <c r="B12135" s="1"/>
      <c r="C12135" s="304"/>
      <c r="D12135" s="1"/>
    </row>
    <row r="12136" spans="2:4" x14ac:dyDescent="0.2">
      <c r="B12136" s="1"/>
      <c r="C12136" s="304"/>
      <c r="D12136" s="1"/>
    </row>
    <row r="12137" spans="2:4" x14ac:dyDescent="0.2">
      <c r="B12137" s="1"/>
      <c r="C12137" s="304"/>
      <c r="D12137" s="1"/>
    </row>
    <row r="12138" spans="2:4" x14ac:dyDescent="0.2">
      <c r="B12138" s="1"/>
      <c r="C12138" s="304"/>
      <c r="D12138" s="1"/>
    </row>
    <row r="12139" spans="2:4" x14ac:dyDescent="0.2">
      <c r="B12139" s="1"/>
      <c r="C12139" s="304"/>
      <c r="D12139" s="1"/>
    </row>
    <row r="12140" spans="2:4" x14ac:dyDescent="0.2">
      <c r="B12140" s="1"/>
      <c r="C12140" s="304"/>
      <c r="D12140" s="1"/>
    </row>
    <row r="12141" spans="2:4" x14ac:dyDescent="0.2">
      <c r="B12141" s="1"/>
      <c r="C12141" s="304"/>
      <c r="D12141" s="1"/>
    </row>
    <row r="12142" spans="2:4" x14ac:dyDescent="0.2">
      <c r="B12142" s="1"/>
      <c r="C12142" s="304"/>
      <c r="D12142" s="1"/>
    </row>
    <row r="12143" spans="2:4" x14ac:dyDescent="0.2">
      <c r="B12143" s="1"/>
      <c r="C12143" s="304"/>
      <c r="D12143" s="1"/>
    </row>
    <row r="12144" spans="2:4" x14ac:dyDescent="0.2">
      <c r="B12144" s="1"/>
      <c r="C12144" s="304"/>
      <c r="D12144" s="1"/>
    </row>
    <row r="12145" spans="2:4" x14ac:dyDescent="0.2">
      <c r="B12145" s="1"/>
      <c r="C12145" s="304"/>
      <c r="D12145" s="1"/>
    </row>
    <row r="12146" spans="2:4" x14ac:dyDescent="0.2">
      <c r="B12146" s="1"/>
      <c r="C12146" s="304"/>
      <c r="D12146" s="1"/>
    </row>
    <row r="12147" spans="2:4" x14ac:dyDescent="0.2">
      <c r="B12147" s="1"/>
      <c r="C12147" s="304"/>
      <c r="D12147" s="1"/>
    </row>
    <row r="12148" spans="2:4" x14ac:dyDescent="0.2">
      <c r="B12148" s="1"/>
      <c r="C12148" s="304"/>
      <c r="D12148" s="1"/>
    </row>
    <row r="12149" spans="2:4" x14ac:dyDescent="0.2">
      <c r="B12149" s="1"/>
      <c r="C12149" s="304"/>
      <c r="D12149" s="1"/>
    </row>
    <row r="12150" spans="2:4" x14ac:dyDescent="0.2">
      <c r="B12150" s="1"/>
      <c r="C12150" s="304"/>
      <c r="D12150" s="1"/>
    </row>
    <row r="12151" spans="2:4" x14ac:dyDescent="0.2">
      <c r="B12151" s="1"/>
      <c r="C12151" s="304"/>
      <c r="D12151" s="1"/>
    </row>
    <row r="12152" spans="2:4" x14ac:dyDescent="0.2">
      <c r="B12152" s="1"/>
      <c r="C12152" s="304"/>
      <c r="D12152" s="1"/>
    </row>
    <row r="12153" spans="2:4" x14ac:dyDescent="0.2">
      <c r="B12153" s="1"/>
      <c r="C12153" s="304"/>
      <c r="D12153" s="1"/>
    </row>
    <row r="12154" spans="2:4" x14ac:dyDescent="0.2">
      <c r="B12154" s="1"/>
      <c r="C12154" s="304"/>
      <c r="D12154" s="1"/>
    </row>
    <row r="12155" spans="2:4" x14ac:dyDescent="0.2">
      <c r="B12155" s="1"/>
      <c r="C12155" s="304"/>
      <c r="D12155" s="1"/>
    </row>
    <row r="12156" spans="2:4" x14ac:dyDescent="0.2">
      <c r="B12156" s="1"/>
      <c r="C12156" s="304"/>
      <c r="D12156" s="1"/>
    </row>
    <row r="12157" spans="2:4" x14ac:dyDescent="0.2">
      <c r="B12157" s="1"/>
      <c r="C12157" s="304"/>
      <c r="D12157" s="1"/>
    </row>
    <row r="12158" spans="2:4" x14ac:dyDescent="0.2">
      <c r="B12158" s="1"/>
      <c r="C12158" s="304"/>
      <c r="D12158" s="1"/>
    </row>
    <row r="12159" spans="2:4" x14ac:dyDescent="0.2">
      <c r="B12159" s="1"/>
      <c r="C12159" s="304"/>
      <c r="D12159" s="1"/>
    </row>
    <row r="12160" spans="2:4" x14ac:dyDescent="0.2">
      <c r="B12160" s="1"/>
      <c r="C12160" s="304"/>
      <c r="D12160" s="1"/>
    </row>
    <row r="12161" spans="2:4" x14ac:dyDescent="0.2">
      <c r="B12161" s="1"/>
      <c r="C12161" s="304"/>
      <c r="D12161" s="1"/>
    </row>
    <row r="12162" spans="2:4" x14ac:dyDescent="0.2">
      <c r="B12162" s="1"/>
      <c r="C12162" s="304"/>
      <c r="D12162" s="1"/>
    </row>
    <row r="12163" spans="2:4" x14ac:dyDescent="0.2">
      <c r="B12163" s="1"/>
      <c r="C12163" s="304"/>
      <c r="D12163" s="1"/>
    </row>
    <row r="12164" spans="2:4" x14ac:dyDescent="0.2">
      <c r="B12164" s="1"/>
      <c r="C12164" s="304"/>
      <c r="D12164" s="1"/>
    </row>
    <row r="12165" spans="2:4" x14ac:dyDescent="0.2">
      <c r="B12165" s="1"/>
      <c r="C12165" s="304"/>
      <c r="D12165" s="1"/>
    </row>
    <row r="12166" spans="2:4" x14ac:dyDescent="0.2">
      <c r="B12166" s="1"/>
      <c r="C12166" s="304"/>
      <c r="D12166" s="1"/>
    </row>
    <row r="12167" spans="2:4" x14ac:dyDescent="0.2">
      <c r="B12167" s="1"/>
      <c r="C12167" s="304"/>
      <c r="D12167" s="1"/>
    </row>
    <row r="12168" spans="2:4" x14ac:dyDescent="0.2">
      <c r="B12168" s="1"/>
      <c r="C12168" s="304"/>
      <c r="D12168" s="1"/>
    </row>
    <row r="12169" spans="2:4" x14ac:dyDescent="0.2">
      <c r="B12169" s="1"/>
      <c r="C12169" s="304"/>
      <c r="D12169" s="1"/>
    </row>
    <row r="12170" spans="2:4" x14ac:dyDescent="0.2">
      <c r="B12170" s="1"/>
      <c r="C12170" s="304"/>
      <c r="D12170" s="1"/>
    </row>
    <row r="12171" spans="2:4" x14ac:dyDescent="0.2">
      <c r="B12171" s="1"/>
      <c r="C12171" s="304"/>
      <c r="D12171" s="1"/>
    </row>
    <row r="12172" spans="2:4" x14ac:dyDescent="0.2">
      <c r="B12172" s="1"/>
      <c r="C12172" s="304"/>
      <c r="D12172" s="1"/>
    </row>
    <row r="12173" spans="2:4" x14ac:dyDescent="0.2">
      <c r="B12173" s="1"/>
      <c r="C12173" s="304"/>
      <c r="D12173" s="1"/>
    </row>
    <row r="12174" spans="2:4" x14ac:dyDescent="0.2">
      <c r="B12174" s="1"/>
      <c r="C12174" s="304"/>
      <c r="D12174" s="1"/>
    </row>
    <row r="12175" spans="2:4" x14ac:dyDescent="0.2">
      <c r="B12175" s="1"/>
      <c r="C12175" s="304"/>
      <c r="D12175" s="1"/>
    </row>
    <row r="12176" spans="2:4" x14ac:dyDescent="0.2">
      <c r="B12176" s="1"/>
      <c r="C12176" s="304"/>
      <c r="D12176" s="1"/>
    </row>
    <row r="12177" spans="2:4" x14ac:dyDescent="0.2">
      <c r="B12177" s="1"/>
      <c r="C12177" s="304"/>
      <c r="D12177" s="1"/>
    </row>
    <row r="12178" spans="2:4" x14ac:dyDescent="0.2">
      <c r="B12178" s="1"/>
      <c r="C12178" s="304"/>
      <c r="D12178" s="1"/>
    </row>
    <row r="12179" spans="2:4" x14ac:dyDescent="0.2">
      <c r="B12179" s="1"/>
      <c r="C12179" s="304"/>
      <c r="D12179" s="1"/>
    </row>
    <row r="12180" spans="2:4" x14ac:dyDescent="0.2">
      <c r="B12180" s="1"/>
      <c r="C12180" s="304"/>
      <c r="D12180" s="1"/>
    </row>
    <row r="12181" spans="2:4" x14ac:dyDescent="0.2">
      <c r="B12181" s="1"/>
      <c r="C12181" s="304"/>
      <c r="D12181" s="1"/>
    </row>
    <row r="12182" spans="2:4" x14ac:dyDescent="0.2">
      <c r="B12182" s="1"/>
      <c r="C12182" s="304"/>
      <c r="D12182" s="1"/>
    </row>
    <row r="12183" spans="2:4" x14ac:dyDescent="0.2">
      <c r="B12183" s="1"/>
      <c r="C12183" s="304"/>
      <c r="D12183" s="1"/>
    </row>
    <row r="12184" spans="2:4" x14ac:dyDescent="0.2">
      <c r="B12184" s="1"/>
      <c r="C12184" s="304"/>
      <c r="D12184" s="1"/>
    </row>
    <row r="12185" spans="2:4" x14ac:dyDescent="0.2">
      <c r="B12185" s="1"/>
      <c r="C12185" s="304"/>
      <c r="D12185" s="1"/>
    </row>
    <row r="12186" spans="2:4" x14ac:dyDescent="0.2">
      <c r="B12186" s="1"/>
      <c r="C12186" s="304"/>
      <c r="D12186" s="1"/>
    </row>
    <row r="12187" spans="2:4" x14ac:dyDescent="0.2">
      <c r="B12187" s="1"/>
      <c r="C12187" s="304"/>
      <c r="D12187" s="1"/>
    </row>
    <row r="12188" spans="2:4" x14ac:dyDescent="0.2">
      <c r="B12188" s="1"/>
      <c r="C12188" s="304"/>
      <c r="D12188" s="1"/>
    </row>
    <row r="12189" spans="2:4" x14ac:dyDescent="0.2">
      <c r="B12189" s="1"/>
      <c r="C12189" s="304"/>
      <c r="D12189" s="1"/>
    </row>
    <row r="12190" spans="2:4" x14ac:dyDescent="0.2">
      <c r="B12190" s="1"/>
      <c r="C12190" s="304"/>
      <c r="D12190" s="1"/>
    </row>
    <row r="12191" spans="2:4" x14ac:dyDescent="0.2">
      <c r="B12191" s="1"/>
      <c r="C12191" s="304"/>
      <c r="D12191" s="1"/>
    </row>
    <row r="12192" spans="2:4" x14ac:dyDescent="0.2">
      <c r="B12192" s="1"/>
      <c r="C12192" s="304"/>
      <c r="D12192" s="1"/>
    </row>
    <row r="12193" spans="2:4" x14ac:dyDescent="0.2">
      <c r="B12193" s="1"/>
      <c r="C12193" s="304"/>
      <c r="D12193" s="1"/>
    </row>
    <row r="12194" spans="2:4" x14ac:dyDescent="0.2">
      <c r="B12194" s="1"/>
      <c r="C12194" s="304"/>
      <c r="D12194" s="1"/>
    </row>
    <row r="12195" spans="2:4" x14ac:dyDescent="0.2">
      <c r="B12195" s="1"/>
      <c r="C12195" s="304"/>
      <c r="D12195" s="1"/>
    </row>
    <row r="12196" spans="2:4" x14ac:dyDescent="0.2">
      <c r="B12196" s="1"/>
      <c r="C12196" s="304"/>
      <c r="D12196" s="1"/>
    </row>
    <row r="12197" spans="2:4" x14ac:dyDescent="0.2">
      <c r="B12197" s="1"/>
      <c r="C12197" s="304"/>
      <c r="D12197" s="1"/>
    </row>
    <row r="12198" spans="2:4" x14ac:dyDescent="0.2">
      <c r="B12198" s="1"/>
      <c r="C12198" s="304"/>
      <c r="D12198" s="1"/>
    </row>
    <row r="12199" spans="2:4" x14ac:dyDescent="0.2">
      <c r="B12199" s="1"/>
      <c r="C12199" s="304"/>
      <c r="D12199" s="1"/>
    </row>
    <row r="12200" spans="2:4" x14ac:dyDescent="0.2">
      <c r="B12200" s="1"/>
      <c r="C12200" s="304"/>
      <c r="D12200" s="1"/>
    </row>
    <row r="12201" spans="2:4" x14ac:dyDescent="0.2">
      <c r="B12201" s="1"/>
      <c r="C12201" s="304"/>
      <c r="D12201" s="1"/>
    </row>
    <row r="12202" spans="2:4" x14ac:dyDescent="0.2">
      <c r="B12202" s="1"/>
      <c r="C12202" s="304"/>
      <c r="D12202" s="1"/>
    </row>
    <row r="12203" spans="2:4" x14ac:dyDescent="0.2">
      <c r="B12203" s="1"/>
      <c r="C12203" s="304"/>
      <c r="D12203" s="1"/>
    </row>
    <row r="12204" spans="2:4" x14ac:dyDescent="0.2">
      <c r="B12204" s="1"/>
      <c r="C12204" s="304"/>
      <c r="D12204" s="1"/>
    </row>
    <row r="12205" spans="2:4" x14ac:dyDescent="0.2">
      <c r="B12205" s="1"/>
      <c r="C12205" s="304"/>
      <c r="D12205" s="1"/>
    </row>
    <row r="12206" spans="2:4" x14ac:dyDescent="0.2">
      <c r="B12206" s="1"/>
      <c r="C12206" s="304"/>
      <c r="D12206" s="1"/>
    </row>
    <row r="12207" spans="2:4" x14ac:dyDescent="0.2">
      <c r="B12207" s="1"/>
      <c r="C12207" s="304"/>
      <c r="D12207" s="1"/>
    </row>
    <row r="12208" spans="2:4" x14ac:dyDescent="0.2">
      <c r="B12208" s="1"/>
      <c r="C12208" s="304"/>
      <c r="D12208" s="1"/>
    </row>
    <row r="12209" spans="2:4" x14ac:dyDescent="0.2">
      <c r="B12209" s="1"/>
      <c r="C12209" s="304"/>
      <c r="D12209" s="1"/>
    </row>
    <row r="12210" spans="2:4" x14ac:dyDescent="0.2">
      <c r="B12210" s="1"/>
      <c r="C12210" s="304"/>
      <c r="D12210" s="1"/>
    </row>
    <row r="12211" spans="2:4" x14ac:dyDescent="0.2">
      <c r="B12211" s="1"/>
      <c r="C12211" s="304"/>
      <c r="D12211" s="1"/>
    </row>
    <row r="12212" spans="2:4" x14ac:dyDescent="0.2">
      <c r="B12212" s="1"/>
      <c r="C12212" s="304"/>
      <c r="D12212" s="1"/>
    </row>
    <row r="12213" spans="2:4" x14ac:dyDescent="0.2">
      <c r="B12213" s="1"/>
      <c r="C12213" s="304"/>
      <c r="D12213" s="1"/>
    </row>
    <row r="12214" spans="2:4" x14ac:dyDescent="0.2">
      <c r="B12214" s="1"/>
      <c r="C12214" s="304"/>
      <c r="D12214" s="1"/>
    </row>
    <row r="12215" spans="2:4" x14ac:dyDescent="0.2">
      <c r="B12215" s="1"/>
      <c r="C12215" s="304"/>
      <c r="D12215" s="1"/>
    </row>
    <row r="12216" spans="2:4" x14ac:dyDescent="0.2">
      <c r="B12216" s="1"/>
      <c r="C12216" s="304"/>
      <c r="D12216" s="1"/>
    </row>
    <row r="12217" spans="2:4" x14ac:dyDescent="0.2">
      <c r="B12217" s="1"/>
      <c r="C12217" s="304"/>
      <c r="D12217" s="1"/>
    </row>
    <row r="12218" spans="2:4" x14ac:dyDescent="0.2">
      <c r="B12218" s="1"/>
      <c r="C12218" s="304"/>
      <c r="D12218" s="1"/>
    </row>
    <row r="12219" spans="2:4" x14ac:dyDescent="0.2">
      <c r="B12219" s="1"/>
      <c r="C12219" s="304"/>
      <c r="D12219" s="1"/>
    </row>
    <row r="12220" spans="2:4" x14ac:dyDescent="0.2">
      <c r="B12220" s="1"/>
      <c r="C12220" s="304"/>
      <c r="D12220" s="1"/>
    </row>
    <row r="12221" spans="2:4" x14ac:dyDescent="0.2">
      <c r="B12221" s="1"/>
      <c r="C12221" s="304"/>
      <c r="D12221" s="1"/>
    </row>
    <row r="12222" spans="2:4" x14ac:dyDescent="0.2">
      <c r="B12222" s="1"/>
      <c r="C12222" s="304"/>
      <c r="D12222" s="1"/>
    </row>
    <row r="12223" spans="2:4" x14ac:dyDescent="0.2">
      <c r="B12223" s="1"/>
      <c r="C12223" s="304"/>
      <c r="D12223" s="1"/>
    </row>
    <row r="12224" spans="2:4" x14ac:dyDescent="0.2">
      <c r="B12224" s="1"/>
      <c r="C12224" s="304"/>
      <c r="D12224" s="1"/>
    </row>
    <row r="12225" spans="2:4" x14ac:dyDescent="0.2">
      <c r="B12225" s="1"/>
      <c r="C12225" s="304"/>
      <c r="D12225" s="1"/>
    </row>
    <row r="12226" spans="2:4" x14ac:dyDescent="0.2">
      <c r="B12226" s="1"/>
      <c r="C12226" s="304"/>
      <c r="D12226" s="1"/>
    </row>
    <row r="12227" spans="2:4" x14ac:dyDescent="0.2">
      <c r="B12227" s="1"/>
      <c r="C12227" s="304"/>
      <c r="D12227" s="1"/>
    </row>
    <row r="12228" spans="2:4" x14ac:dyDescent="0.2">
      <c r="B12228" s="1"/>
      <c r="C12228" s="304"/>
      <c r="D12228" s="1"/>
    </row>
    <row r="12229" spans="2:4" x14ac:dyDescent="0.2">
      <c r="B12229" s="1"/>
      <c r="C12229" s="304"/>
      <c r="D12229" s="1"/>
    </row>
    <row r="12230" spans="2:4" x14ac:dyDescent="0.2">
      <c r="B12230" s="1"/>
      <c r="C12230" s="304"/>
      <c r="D12230" s="1"/>
    </row>
    <row r="12231" spans="2:4" x14ac:dyDescent="0.2">
      <c r="B12231" s="1"/>
      <c r="C12231" s="304"/>
      <c r="D12231" s="1"/>
    </row>
    <row r="12232" spans="2:4" x14ac:dyDescent="0.2">
      <c r="B12232" s="1"/>
      <c r="C12232" s="304"/>
      <c r="D12232" s="1"/>
    </row>
    <row r="12233" spans="2:4" x14ac:dyDescent="0.2">
      <c r="B12233" s="1"/>
      <c r="C12233" s="304"/>
      <c r="D12233" s="1"/>
    </row>
    <row r="12234" spans="2:4" x14ac:dyDescent="0.2">
      <c r="B12234" s="1"/>
      <c r="C12234" s="304"/>
      <c r="D12234" s="1"/>
    </row>
    <row r="12235" spans="2:4" x14ac:dyDescent="0.2">
      <c r="B12235" s="1"/>
      <c r="C12235" s="304"/>
      <c r="D12235" s="1"/>
    </row>
    <row r="12236" spans="2:4" x14ac:dyDescent="0.2">
      <c r="B12236" s="1"/>
      <c r="C12236" s="304"/>
      <c r="D12236" s="1"/>
    </row>
    <row r="12237" spans="2:4" x14ac:dyDescent="0.2">
      <c r="B12237" s="1"/>
      <c r="C12237" s="304"/>
      <c r="D12237" s="1"/>
    </row>
    <row r="12238" spans="2:4" x14ac:dyDescent="0.2">
      <c r="B12238" s="1"/>
      <c r="C12238" s="304"/>
      <c r="D12238" s="1"/>
    </row>
    <row r="12239" spans="2:4" x14ac:dyDescent="0.2">
      <c r="B12239" s="1"/>
      <c r="C12239" s="304"/>
      <c r="D12239" s="1"/>
    </row>
    <row r="12240" spans="2:4" x14ac:dyDescent="0.2">
      <c r="B12240" s="1"/>
      <c r="C12240" s="304"/>
      <c r="D12240" s="1"/>
    </row>
    <row r="12241" spans="2:4" x14ac:dyDescent="0.2">
      <c r="B12241" s="1"/>
      <c r="C12241" s="304"/>
      <c r="D12241" s="1"/>
    </row>
    <row r="12242" spans="2:4" x14ac:dyDescent="0.2">
      <c r="B12242" s="1"/>
      <c r="C12242" s="304"/>
      <c r="D12242" s="1"/>
    </row>
    <row r="12243" spans="2:4" x14ac:dyDescent="0.2">
      <c r="B12243" s="1"/>
      <c r="C12243" s="304"/>
      <c r="D12243" s="1"/>
    </row>
    <row r="12244" spans="2:4" x14ac:dyDescent="0.2">
      <c r="B12244" s="1"/>
      <c r="C12244" s="304"/>
      <c r="D12244" s="1"/>
    </row>
    <row r="12245" spans="2:4" x14ac:dyDescent="0.2">
      <c r="B12245" s="1"/>
      <c r="C12245" s="304"/>
      <c r="D12245" s="1"/>
    </row>
    <row r="12246" spans="2:4" x14ac:dyDescent="0.2">
      <c r="B12246" s="1"/>
      <c r="C12246" s="304"/>
      <c r="D12246" s="1"/>
    </row>
    <row r="12247" spans="2:4" x14ac:dyDescent="0.2">
      <c r="B12247" s="1"/>
      <c r="C12247" s="304"/>
      <c r="D12247" s="1"/>
    </row>
    <row r="12248" spans="2:4" x14ac:dyDescent="0.2">
      <c r="B12248" s="1"/>
      <c r="C12248" s="304"/>
      <c r="D12248" s="1"/>
    </row>
    <row r="12249" spans="2:4" x14ac:dyDescent="0.2">
      <c r="B12249" s="1"/>
      <c r="C12249" s="304"/>
      <c r="D12249" s="1"/>
    </row>
    <row r="12250" spans="2:4" x14ac:dyDescent="0.2">
      <c r="B12250" s="1"/>
      <c r="C12250" s="304"/>
      <c r="D12250" s="1"/>
    </row>
    <row r="12251" spans="2:4" x14ac:dyDescent="0.2">
      <c r="B12251" s="1"/>
      <c r="C12251" s="304"/>
      <c r="D12251" s="1"/>
    </row>
    <row r="12252" spans="2:4" x14ac:dyDescent="0.2">
      <c r="B12252" s="1"/>
      <c r="C12252" s="304"/>
      <c r="D12252" s="1"/>
    </row>
    <row r="12253" spans="2:4" x14ac:dyDescent="0.2">
      <c r="B12253" s="1"/>
      <c r="C12253" s="304"/>
      <c r="D12253" s="1"/>
    </row>
    <row r="12254" spans="2:4" x14ac:dyDescent="0.2">
      <c r="B12254" s="1"/>
      <c r="C12254" s="304"/>
      <c r="D12254" s="1"/>
    </row>
    <row r="12255" spans="2:4" x14ac:dyDescent="0.2">
      <c r="B12255" s="1"/>
      <c r="C12255" s="304"/>
      <c r="D12255" s="1"/>
    </row>
    <row r="12256" spans="2:4" x14ac:dyDescent="0.2">
      <c r="B12256" s="1"/>
      <c r="C12256" s="304"/>
      <c r="D12256" s="1"/>
    </row>
    <row r="12257" spans="2:4" x14ac:dyDescent="0.2">
      <c r="B12257" s="1"/>
      <c r="C12257" s="304"/>
      <c r="D12257" s="1"/>
    </row>
    <row r="12258" spans="2:4" x14ac:dyDescent="0.2">
      <c r="B12258" s="1"/>
      <c r="C12258" s="304"/>
      <c r="D12258" s="1"/>
    </row>
    <row r="12259" spans="2:4" x14ac:dyDescent="0.2">
      <c r="B12259" s="1"/>
      <c r="C12259" s="304"/>
      <c r="D12259" s="1"/>
    </row>
    <row r="12260" spans="2:4" x14ac:dyDescent="0.2">
      <c r="B12260" s="1"/>
      <c r="C12260" s="304"/>
      <c r="D12260" s="1"/>
    </row>
    <row r="12261" spans="2:4" x14ac:dyDescent="0.2">
      <c r="B12261" s="1"/>
      <c r="C12261" s="304"/>
      <c r="D12261" s="1"/>
    </row>
    <row r="12262" spans="2:4" x14ac:dyDescent="0.2">
      <c r="B12262" s="1"/>
      <c r="C12262" s="304"/>
      <c r="D12262" s="1"/>
    </row>
    <row r="12263" spans="2:4" x14ac:dyDescent="0.2">
      <c r="B12263" s="1"/>
      <c r="C12263" s="304"/>
      <c r="D12263" s="1"/>
    </row>
    <row r="12264" spans="2:4" x14ac:dyDescent="0.2">
      <c r="B12264" s="1"/>
      <c r="C12264" s="304"/>
      <c r="D12264" s="1"/>
    </row>
    <row r="12265" spans="2:4" x14ac:dyDescent="0.2">
      <c r="B12265" s="1"/>
      <c r="C12265" s="304"/>
      <c r="D12265" s="1"/>
    </row>
    <row r="12266" spans="2:4" x14ac:dyDescent="0.2">
      <c r="B12266" s="1"/>
      <c r="C12266" s="304"/>
      <c r="D12266" s="1"/>
    </row>
    <row r="12267" spans="2:4" x14ac:dyDescent="0.2">
      <c r="B12267" s="1"/>
      <c r="C12267" s="304"/>
      <c r="D12267" s="1"/>
    </row>
    <row r="12268" spans="2:4" x14ac:dyDescent="0.2">
      <c r="B12268" s="1"/>
      <c r="C12268" s="304"/>
      <c r="D12268" s="1"/>
    </row>
    <row r="12269" spans="2:4" x14ac:dyDescent="0.2">
      <c r="B12269" s="1"/>
      <c r="C12269" s="304"/>
      <c r="D12269" s="1"/>
    </row>
    <row r="12270" spans="2:4" x14ac:dyDescent="0.2">
      <c r="B12270" s="1"/>
      <c r="C12270" s="304"/>
      <c r="D12270" s="1"/>
    </row>
    <row r="12271" spans="2:4" x14ac:dyDescent="0.2">
      <c r="B12271" s="1"/>
      <c r="C12271" s="304"/>
      <c r="D12271" s="1"/>
    </row>
    <row r="12272" spans="2:4" x14ac:dyDescent="0.2">
      <c r="B12272" s="1"/>
      <c r="C12272" s="304"/>
      <c r="D12272" s="1"/>
    </row>
    <row r="12273" spans="2:4" x14ac:dyDescent="0.2">
      <c r="B12273" s="1"/>
      <c r="C12273" s="304"/>
      <c r="D12273" s="1"/>
    </row>
    <row r="12274" spans="2:4" x14ac:dyDescent="0.2">
      <c r="B12274" s="1"/>
      <c r="C12274" s="304"/>
      <c r="D12274" s="1"/>
    </row>
    <row r="12275" spans="2:4" x14ac:dyDescent="0.2">
      <c r="B12275" s="1"/>
      <c r="C12275" s="304"/>
      <c r="D12275" s="1"/>
    </row>
    <row r="12276" spans="2:4" x14ac:dyDescent="0.2">
      <c r="B12276" s="1"/>
      <c r="C12276" s="304"/>
      <c r="D12276" s="1"/>
    </row>
    <row r="12277" spans="2:4" x14ac:dyDescent="0.2">
      <c r="B12277" s="1"/>
      <c r="C12277" s="304"/>
      <c r="D12277" s="1"/>
    </row>
    <row r="12278" spans="2:4" x14ac:dyDescent="0.2">
      <c r="B12278" s="1"/>
      <c r="C12278" s="304"/>
      <c r="D12278" s="1"/>
    </row>
    <row r="12279" spans="2:4" x14ac:dyDescent="0.2">
      <c r="B12279" s="1"/>
      <c r="C12279" s="304"/>
      <c r="D12279" s="1"/>
    </row>
    <row r="12280" spans="2:4" x14ac:dyDescent="0.2">
      <c r="B12280" s="1"/>
      <c r="C12280" s="304"/>
      <c r="D12280" s="1"/>
    </row>
    <row r="12281" spans="2:4" x14ac:dyDescent="0.2">
      <c r="B12281" s="1"/>
      <c r="C12281" s="304"/>
      <c r="D12281" s="1"/>
    </row>
    <row r="12282" spans="2:4" x14ac:dyDescent="0.2">
      <c r="B12282" s="1"/>
      <c r="C12282" s="304"/>
      <c r="D12282" s="1"/>
    </row>
    <row r="12283" spans="2:4" x14ac:dyDescent="0.2">
      <c r="B12283" s="1"/>
      <c r="C12283" s="304"/>
      <c r="D12283" s="1"/>
    </row>
    <row r="12284" spans="2:4" x14ac:dyDescent="0.2">
      <c r="B12284" s="1"/>
      <c r="C12284" s="304"/>
      <c r="D12284" s="1"/>
    </row>
    <row r="12285" spans="2:4" x14ac:dyDescent="0.2">
      <c r="B12285" s="1"/>
      <c r="C12285" s="304"/>
      <c r="D12285" s="1"/>
    </row>
    <row r="12286" spans="2:4" x14ac:dyDescent="0.2">
      <c r="B12286" s="1"/>
      <c r="C12286" s="304"/>
      <c r="D12286" s="1"/>
    </row>
    <row r="12287" spans="2:4" x14ac:dyDescent="0.2">
      <c r="B12287" s="1"/>
      <c r="C12287" s="304"/>
      <c r="D12287" s="1"/>
    </row>
    <row r="12288" spans="2:4" x14ac:dyDescent="0.2">
      <c r="B12288" s="1"/>
      <c r="C12288" s="304"/>
      <c r="D12288" s="1"/>
    </row>
    <row r="12289" spans="2:4" x14ac:dyDescent="0.2">
      <c r="B12289" s="1"/>
      <c r="C12289" s="304"/>
      <c r="D12289" s="1"/>
    </row>
    <row r="12290" spans="2:4" x14ac:dyDescent="0.2">
      <c r="B12290" s="1"/>
      <c r="C12290" s="304"/>
      <c r="D12290" s="1"/>
    </row>
    <row r="12291" spans="2:4" x14ac:dyDescent="0.2">
      <c r="B12291" s="1"/>
      <c r="C12291" s="304"/>
      <c r="D12291" s="1"/>
    </row>
    <row r="12292" spans="2:4" x14ac:dyDescent="0.2">
      <c r="B12292" s="1"/>
      <c r="C12292" s="304"/>
      <c r="D12292" s="1"/>
    </row>
    <row r="12293" spans="2:4" x14ac:dyDescent="0.2">
      <c r="B12293" s="1"/>
      <c r="C12293" s="304"/>
      <c r="D12293" s="1"/>
    </row>
    <row r="12294" spans="2:4" x14ac:dyDescent="0.2">
      <c r="B12294" s="1"/>
      <c r="C12294" s="304"/>
      <c r="D12294" s="1"/>
    </row>
    <row r="12295" spans="2:4" x14ac:dyDescent="0.2">
      <c r="B12295" s="1"/>
      <c r="C12295" s="304"/>
      <c r="D12295" s="1"/>
    </row>
    <row r="12296" spans="2:4" x14ac:dyDescent="0.2">
      <c r="B12296" s="1"/>
      <c r="C12296" s="304"/>
      <c r="D12296" s="1"/>
    </row>
    <row r="12297" spans="2:4" x14ac:dyDescent="0.2">
      <c r="B12297" s="1"/>
      <c r="C12297" s="304"/>
      <c r="D12297" s="1"/>
    </row>
    <row r="12298" spans="2:4" x14ac:dyDescent="0.2">
      <c r="B12298" s="1"/>
      <c r="C12298" s="304"/>
      <c r="D12298" s="1"/>
    </row>
    <row r="12299" spans="2:4" x14ac:dyDescent="0.2">
      <c r="B12299" s="1"/>
      <c r="C12299" s="304"/>
      <c r="D12299" s="1"/>
    </row>
    <row r="12300" spans="2:4" x14ac:dyDescent="0.2">
      <c r="B12300" s="1"/>
      <c r="C12300" s="304"/>
      <c r="D12300" s="1"/>
    </row>
    <row r="12301" spans="2:4" x14ac:dyDescent="0.2">
      <c r="B12301" s="1"/>
      <c r="C12301" s="304"/>
      <c r="D12301" s="1"/>
    </row>
    <row r="12302" spans="2:4" x14ac:dyDescent="0.2">
      <c r="B12302" s="1"/>
      <c r="C12302" s="304"/>
      <c r="D12302" s="1"/>
    </row>
    <row r="12303" spans="2:4" x14ac:dyDescent="0.2">
      <c r="B12303" s="1"/>
      <c r="C12303" s="304"/>
      <c r="D12303" s="1"/>
    </row>
    <row r="12304" spans="2:4" x14ac:dyDescent="0.2">
      <c r="B12304" s="1"/>
      <c r="C12304" s="304"/>
      <c r="D12304" s="1"/>
    </row>
    <row r="12305" spans="2:4" x14ac:dyDescent="0.2">
      <c r="B12305" s="1"/>
      <c r="C12305" s="304"/>
      <c r="D12305" s="1"/>
    </row>
    <row r="12306" spans="2:4" x14ac:dyDescent="0.2">
      <c r="B12306" s="1"/>
      <c r="C12306" s="304"/>
      <c r="D12306" s="1"/>
    </row>
    <row r="12307" spans="2:4" x14ac:dyDescent="0.2">
      <c r="B12307" s="1"/>
      <c r="C12307" s="304"/>
      <c r="D12307" s="1"/>
    </row>
    <row r="12308" spans="2:4" x14ac:dyDescent="0.2">
      <c r="B12308" s="1"/>
      <c r="C12308" s="304"/>
      <c r="D12308" s="1"/>
    </row>
    <row r="12309" spans="2:4" x14ac:dyDescent="0.2">
      <c r="B12309" s="1"/>
      <c r="C12309" s="304"/>
      <c r="D12309" s="1"/>
    </row>
    <row r="12310" spans="2:4" x14ac:dyDescent="0.2">
      <c r="B12310" s="1"/>
      <c r="C12310" s="304"/>
      <c r="D12310" s="1"/>
    </row>
    <row r="12311" spans="2:4" x14ac:dyDescent="0.2">
      <c r="B12311" s="1"/>
      <c r="C12311" s="304"/>
      <c r="D12311" s="1"/>
    </row>
    <row r="12312" spans="2:4" x14ac:dyDescent="0.2">
      <c r="B12312" s="1"/>
      <c r="C12312" s="304"/>
      <c r="D12312" s="1"/>
    </row>
    <row r="12313" spans="2:4" x14ac:dyDescent="0.2">
      <c r="B12313" s="1"/>
      <c r="C12313" s="304"/>
      <c r="D12313" s="1"/>
    </row>
    <row r="12314" spans="2:4" x14ac:dyDescent="0.2">
      <c r="B12314" s="1"/>
      <c r="C12314" s="304"/>
      <c r="D12314" s="1"/>
    </row>
    <row r="12315" spans="2:4" x14ac:dyDescent="0.2">
      <c r="B12315" s="1"/>
      <c r="C12315" s="304"/>
      <c r="D12315" s="1"/>
    </row>
    <row r="12316" spans="2:4" x14ac:dyDescent="0.2">
      <c r="B12316" s="1"/>
      <c r="C12316" s="304"/>
      <c r="D12316" s="1"/>
    </row>
    <row r="12317" spans="2:4" x14ac:dyDescent="0.2">
      <c r="B12317" s="1"/>
      <c r="C12317" s="304"/>
      <c r="D12317" s="1"/>
    </row>
    <row r="12318" spans="2:4" x14ac:dyDescent="0.2">
      <c r="B12318" s="1"/>
      <c r="C12318" s="304"/>
      <c r="D12318" s="1"/>
    </row>
    <row r="12319" spans="2:4" x14ac:dyDescent="0.2">
      <c r="B12319" s="1"/>
      <c r="C12319" s="304"/>
      <c r="D12319" s="1"/>
    </row>
    <row r="12320" spans="2:4" x14ac:dyDescent="0.2">
      <c r="B12320" s="1"/>
      <c r="C12320" s="304"/>
      <c r="D12320" s="1"/>
    </row>
    <row r="12321" spans="2:4" x14ac:dyDescent="0.2">
      <c r="B12321" s="1"/>
      <c r="C12321" s="304"/>
      <c r="D12321" s="1"/>
    </row>
    <row r="12322" spans="2:4" x14ac:dyDescent="0.2">
      <c r="B12322" s="1"/>
      <c r="C12322" s="304"/>
      <c r="D12322" s="1"/>
    </row>
    <row r="12323" spans="2:4" x14ac:dyDescent="0.2">
      <c r="B12323" s="1"/>
      <c r="C12323" s="304"/>
      <c r="D12323" s="1"/>
    </row>
    <row r="12324" spans="2:4" x14ac:dyDescent="0.2">
      <c r="B12324" s="1"/>
      <c r="C12324" s="304"/>
      <c r="D12324" s="1"/>
    </row>
    <row r="12325" spans="2:4" x14ac:dyDescent="0.2">
      <c r="B12325" s="1"/>
      <c r="C12325" s="304"/>
      <c r="D12325" s="1"/>
    </row>
    <row r="12326" spans="2:4" x14ac:dyDescent="0.2">
      <c r="B12326" s="1"/>
      <c r="C12326" s="304"/>
      <c r="D12326" s="1"/>
    </row>
    <row r="12327" spans="2:4" x14ac:dyDescent="0.2">
      <c r="B12327" s="1"/>
      <c r="C12327" s="304"/>
      <c r="D12327" s="1"/>
    </row>
    <row r="12328" spans="2:4" x14ac:dyDescent="0.2">
      <c r="B12328" s="1"/>
      <c r="C12328" s="304"/>
      <c r="D12328" s="1"/>
    </row>
    <row r="12329" spans="2:4" x14ac:dyDescent="0.2">
      <c r="B12329" s="1"/>
      <c r="C12329" s="304"/>
      <c r="D12329" s="1"/>
    </row>
    <row r="12330" spans="2:4" x14ac:dyDescent="0.2">
      <c r="B12330" s="1"/>
      <c r="C12330" s="304"/>
      <c r="D12330" s="1"/>
    </row>
    <row r="12331" spans="2:4" x14ac:dyDescent="0.2">
      <c r="B12331" s="1"/>
      <c r="C12331" s="304"/>
      <c r="D12331" s="1"/>
    </row>
    <row r="12332" spans="2:4" x14ac:dyDescent="0.2">
      <c r="B12332" s="1"/>
      <c r="C12332" s="304"/>
      <c r="D12332" s="1"/>
    </row>
    <row r="12333" spans="2:4" x14ac:dyDescent="0.2">
      <c r="B12333" s="1"/>
      <c r="C12333" s="304"/>
      <c r="D12333" s="1"/>
    </row>
    <row r="12334" spans="2:4" x14ac:dyDescent="0.2">
      <c r="B12334" s="1"/>
      <c r="C12334" s="304"/>
      <c r="D12334" s="1"/>
    </row>
    <row r="12335" spans="2:4" x14ac:dyDescent="0.2">
      <c r="B12335" s="1"/>
      <c r="C12335" s="304"/>
      <c r="D12335" s="1"/>
    </row>
    <row r="12336" spans="2:4" x14ac:dyDescent="0.2">
      <c r="B12336" s="1"/>
      <c r="C12336" s="304"/>
      <c r="D12336" s="1"/>
    </row>
    <row r="12337" spans="2:4" x14ac:dyDescent="0.2">
      <c r="B12337" s="1"/>
      <c r="C12337" s="304"/>
      <c r="D12337" s="1"/>
    </row>
    <row r="12338" spans="2:4" x14ac:dyDescent="0.2">
      <c r="B12338" s="1"/>
      <c r="C12338" s="304"/>
      <c r="D12338" s="1"/>
    </row>
    <row r="12339" spans="2:4" x14ac:dyDescent="0.2">
      <c r="B12339" s="1"/>
      <c r="C12339" s="304"/>
      <c r="D12339" s="1"/>
    </row>
    <row r="12340" spans="2:4" x14ac:dyDescent="0.2">
      <c r="B12340" s="1"/>
      <c r="C12340" s="304"/>
      <c r="D12340" s="1"/>
    </row>
    <row r="12341" spans="2:4" x14ac:dyDescent="0.2">
      <c r="B12341" s="1"/>
      <c r="C12341" s="304"/>
      <c r="D12341" s="1"/>
    </row>
    <row r="12342" spans="2:4" x14ac:dyDescent="0.2">
      <c r="B12342" s="1"/>
      <c r="C12342" s="304"/>
      <c r="D12342" s="1"/>
    </row>
    <row r="12343" spans="2:4" x14ac:dyDescent="0.2">
      <c r="B12343" s="1"/>
      <c r="C12343" s="304"/>
      <c r="D12343" s="1"/>
    </row>
    <row r="12344" spans="2:4" x14ac:dyDescent="0.2">
      <c r="B12344" s="1"/>
      <c r="C12344" s="304"/>
      <c r="D12344" s="1"/>
    </row>
    <row r="12345" spans="2:4" x14ac:dyDescent="0.2">
      <c r="B12345" s="1"/>
      <c r="C12345" s="304"/>
      <c r="D12345" s="1"/>
    </row>
    <row r="12346" spans="2:4" x14ac:dyDescent="0.2">
      <c r="B12346" s="1"/>
      <c r="C12346" s="304"/>
      <c r="D12346" s="1"/>
    </row>
    <row r="12347" spans="2:4" x14ac:dyDescent="0.2">
      <c r="B12347" s="1"/>
      <c r="C12347" s="304"/>
      <c r="D12347" s="1"/>
    </row>
    <row r="12348" spans="2:4" x14ac:dyDescent="0.2">
      <c r="B12348" s="1"/>
      <c r="C12348" s="304"/>
      <c r="D12348" s="1"/>
    </row>
    <row r="12349" spans="2:4" x14ac:dyDescent="0.2">
      <c r="B12349" s="1"/>
      <c r="C12349" s="304"/>
      <c r="D12349" s="1"/>
    </row>
    <row r="12350" spans="2:4" x14ac:dyDescent="0.2">
      <c r="B12350" s="1"/>
      <c r="C12350" s="304"/>
      <c r="D12350" s="1"/>
    </row>
    <row r="12351" spans="2:4" x14ac:dyDescent="0.2">
      <c r="B12351" s="1"/>
      <c r="C12351" s="304"/>
      <c r="D12351" s="1"/>
    </row>
    <row r="12352" spans="2:4" x14ac:dyDescent="0.2">
      <c r="B12352" s="1"/>
      <c r="C12352" s="304"/>
      <c r="D12352" s="1"/>
    </row>
    <row r="12353" spans="1:7" x14ac:dyDescent="0.2">
      <c r="B12353" s="1"/>
      <c r="C12353" s="304"/>
      <c r="D12353" s="1"/>
    </row>
    <row r="12354" spans="1:7" x14ac:dyDescent="0.2">
      <c r="B12354" s="1"/>
      <c r="C12354" s="304"/>
      <c r="D12354" s="1"/>
    </row>
    <row r="12355" spans="1:7" x14ac:dyDescent="0.2">
      <c r="B12355" s="1"/>
      <c r="C12355" s="304"/>
      <c r="D12355" s="1"/>
    </row>
    <row r="12356" spans="1:7" x14ac:dyDescent="0.2">
      <c r="B12356" s="1"/>
      <c r="C12356" s="304"/>
      <c r="D12356" s="1"/>
    </row>
    <row r="12357" spans="1:7" x14ac:dyDescent="0.2">
      <c r="B12357" s="1"/>
      <c r="C12357" s="304"/>
      <c r="D12357" s="1"/>
    </row>
    <row r="12358" spans="1:7" x14ac:dyDescent="0.2">
      <c r="B12358" s="1"/>
      <c r="C12358" s="304"/>
      <c r="D12358" s="1"/>
    </row>
    <row r="12359" spans="1:7" x14ac:dyDescent="0.2">
      <c r="B12359" s="1"/>
      <c r="C12359" s="304"/>
      <c r="D12359" s="1"/>
    </row>
    <row r="12360" spans="1:7" x14ac:dyDescent="0.2">
      <c r="B12360" s="1"/>
      <c r="C12360" s="304"/>
      <c r="D12360" s="1"/>
    </row>
    <row r="12361" spans="1:7" x14ac:dyDescent="0.2">
      <c r="B12361" s="1"/>
      <c r="C12361" s="304"/>
      <c r="D12361" s="1"/>
    </row>
    <row r="12362" spans="1:7" x14ac:dyDescent="0.2">
      <c r="B12362" s="1"/>
      <c r="C12362" s="304"/>
      <c r="D12362" s="1"/>
    </row>
    <row r="12363" spans="1:7" x14ac:dyDescent="0.2">
      <c r="B12363" s="1"/>
      <c r="C12363" s="304"/>
      <c r="D12363" s="1"/>
    </row>
    <row r="12364" spans="1:7" x14ac:dyDescent="0.2">
      <c r="B12364" s="1"/>
      <c r="C12364" s="304"/>
      <c r="D12364" s="1"/>
    </row>
    <row r="12365" spans="1:7" x14ac:dyDescent="0.2">
      <c r="B12365" s="1"/>
      <c r="C12365" s="304"/>
      <c r="D12365" s="1"/>
    </row>
    <row r="12366" spans="1:7" x14ac:dyDescent="0.2">
      <c r="B12366" s="1"/>
      <c r="C12366" s="304"/>
      <c r="D12366" s="1"/>
    </row>
    <row r="12367" spans="1:7" x14ac:dyDescent="0.2">
      <c r="B12367" s="1"/>
      <c r="C12367" s="304"/>
      <c r="D12367" s="1"/>
    </row>
    <row r="12368" spans="1:7" s="308" customFormat="1" x14ac:dyDescent="0.2">
      <c r="A12368" s="303"/>
      <c r="B12368" s="1"/>
      <c r="C12368" s="304"/>
      <c r="D12368" s="1"/>
      <c r="E12368" s="305"/>
      <c r="F12368" s="307"/>
      <c r="G12368" s="307"/>
    </row>
    <row r="12369" spans="1:7" s="308" customFormat="1" x14ac:dyDescent="0.2">
      <c r="A12369" s="303"/>
      <c r="B12369" s="1"/>
      <c r="C12369" s="304"/>
      <c r="D12369" s="1"/>
      <c r="E12369" s="305"/>
      <c r="F12369" s="307"/>
      <c r="G12369" s="307"/>
    </row>
    <row r="12370" spans="1:7" s="308" customFormat="1" x14ac:dyDescent="0.2">
      <c r="A12370" s="303"/>
      <c r="B12370" s="1"/>
      <c r="C12370" s="304"/>
      <c r="D12370" s="1"/>
      <c r="E12370" s="305"/>
      <c r="F12370" s="307"/>
      <c r="G12370" s="307"/>
    </row>
    <row r="12371" spans="1:7" s="308" customFormat="1" x14ac:dyDescent="0.2">
      <c r="A12371" s="303"/>
      <c r="B12371" s="1"/>
      <c r="C12371" s="304"/>
      <c r="D12371" s="1"/>
      <c r="E12371" s="305"/>
      <c r="F12371" s="307"/>
      <c r="G12371" s="307"/>
    </row>
    <row r="12372" spans="1:7" s="308" customFormat="1" x14ac:dyDescent="0.2">
      <c r="A12372" s="303"/>
      <c r="B12372" s="1"/>
      <c r="C12372" s="304"/>
      <c r="D12372" s="1"/>
      <c r="E12372" s="305"/>
      <c r="F12372" s="307"/>
      <c r="G12372" s="307"/>
    </row>
    <row r="12373" spans="1:7" s="308" customFormat="1" x14ac:dyDescent="0.2">
      <c r="A12373" s="303"/>
      <c r="B12373" s="1"/>
      <c r="C12373" s="304"/>
      <c r="D12373" s="1"/>
      <c r="E12373" s="305"/>
      <c r="F12373" s="307"/>
      <c r="G12373" s="307"/>
    </row>
    <row r="12374" spans="1:7" s="308" customFormat="1" x14ac:dyDescent="0.2">
      <c r="A12374" s="303"/>
      <c r="B12374" s="1"/>
      <c r="C12374" s="304"/>
      <c r="D12374" s="1"/>
      <c r="E12374" s="305"/>
      <c r="F12374" s="307"/>
      <c r="G12374" s="307"/>
    </row>
    <row r="12375" spans="1:7" x14ac:dyDescent="0.2">
      <c r="B12375" s="1"/>
      <c r="C12375" s="304"/>
      <c r="D12375" s="1"/>
    </row>
    <row r="12376" spans="1:7" x14ac:dyDescent="0.2">
      <c r="B12376" s="1"/>
      <c r="C12376" s="304"/>
      <c r="D12376" s="1"/>
    </row>
    <row r="12377" spans="1:7" x14ac:dyDescent="0.2">
      <c r="B12377" s="1"/>
      <c r="C12377" s="304"/>
      <c r="D12377" s="1"/>
    </row>
    <row r="12378" spans="1:7" x14ac:dyDescent="0.2">
      <c r="B12378" s="1"/>
      <c r="C12378" s="304"/>
      <c r="D12378" s="1"/>
    </row>
    <row r="12379" spans="1:7" x14ac:dyDescent="0.2">
      <c r="B12379" s="1"/>
      <c r="C12379" s="304"/>
      <c r="D12379" s="1"/>
    </row>
    <row r="12380" spans="1:7" x14ac:dyDescent="0.2">
      <c r="B12380" s="1"/>
      <c r="C12380" s="304"/>
      <c r="D12380" s="1"/>
    </row>
    <row r="12381" spans="1:7" x14ac:dyDescent="0.2">
      <c r="B12381" s="1"/>
      <c r="C12381" s="304"/>
      <c r="D12381" s="1"/>
    </row>
    <row r="12382" spans="1:7" x14ac:dyDescent="0.2">
      <c r="B12382" s="1"/>
      <c r="C12382" s="304"/>
      <c r="D12382" s="1"/>
    </row>
    <row r="12383" spans="1:7" x14ac:dyDescent="0.2">
      <c r="B12383" s="1"/>
      <c r="C12383" s="304"/>
      <c r="D12383" s="1"/>
    </row>
    <row r="12384" spans="1:7" x14ac:dyDescent="0.2">
      <c r="B12384" s="1"/>
      <c r="C12384" s="304"/>
      <c r="D12384" s="1"/>
    </row>
    <row r="12385" spans="1:7" x14ac:dyDescent="0.2">
      <c r="B12385" s="1"/>
      <c r="C12385" s="304"/>
      <c r="D12385" s="1"/>
    </row>
    <row r="12386" spans="1:7" x14ac:dyDescent="0.2">
      <c r="B12386" s="1"/>
      <c r="C12386" s="304"/>
      <c r="D12386" s="1"/>
    </row>
    <row r="12387" spans="1:7" x14ac:dyDescent="0.2">
      <c r="B12387" s="1"/>
      <c r="C12387" s="304"/>
      <c r="D12387" s="1"/>
    </row>
    <row r="12388" spans="1:7" x14ac:dyDescent="0.2">
      <c r="B12388" s="1"/>
      <c r="C12388" s="304"/>
      <c r="D12388" s="1"/>
    </row>
    <row r="12389" spans="1:7" x14ac:dyDescent="0.2">
      <c r="B12389" s="1"/>
      <c r="C12389" s="304"/>
      <c r="D12389" s="1"/>
    </row>
    <row r="12390" spans="1:7" s="310" customFormat="1" x14ac:dyDescent="0.2">
      <c r="A12390" s="303"/>
      <c r="B12390" s="1"/>
      <c r="C12390" s="304"/>
      <c r="D12390" s="1"/>
      <c r="E12390" s="305"/>
      <c r="F12390" s="309"/>
      <c r="G12390" s="309"/>
    </row>
    <row r="12391" spans="1:7" s="310" customFormat="1" x14ac:dyDescent="0.2">
      <c r="A12391" s="303"/>
      <c r="B12391" s="1"/>
      <c r="C12391" s="304"/>
      <c r="D12391" s="1"/>
      <c r="E12391" s="305"/>
      <c r="F12391" s="309"/>
      <c r="G12391" s="309"/>
    </row>
    <row r="12392" spans="1:7" s="310" customFormat="1" x14ac:dyDescent="0.2">
      <c r="A12392" s="303"/>
      <c r="B12392" s="1"/>
      <c r="C12392" s="304"/>
      <c r="D12392" s="1"/>
      <c r="E12392" s="305"/>
      <c r="F12392" s="309"/>
      <c r="G12392" s="309"/>
    </row>
    <row r="12393" spans="1:7" x14ac:dyDescent="0.2">
      <c r="B12393" s="1"/>
      <c r="C12393" s="304"/>
      <c r="D12393" s="1"/>
    </row>
    <row r="12394" spans="1:7" x14ac:dyDescent="0.2">
      <c r="B12394" s="1"/>
      <c r="C12394" s="304"/>
      <c r="D12394" s="1"/>
    </row>
    <row r="12395" spans="1:7" x14ac:dyDescent="0.2">
      <c r="B12395" s="1"/>
      <c r="C12395" s="304"/>
      <c r="D12395" s="1"/>
    </row>
    <row r="12396" spans="1:7" x14ac:dyDescent="0.2">
      <c r="B12396" s="1"/>
      <c r="C12396" s="304"/>
      <c r="D12396" s="1"/>
    </row>
    <row r="12397" spans="1:7" x14ac:dyDescent="0.2">
      <c r="B12397" s="1"/>
      <c r="C12397" s="304"/>
      <c r="D12397" s="1"/>
    </row>
    <row r="12398" spans="1:7" x14ac:dyDescent="0.2">
      <c r="B12398" s="1"/>
      <c r="C12398" s="304"/>
      <c r="D12398" s="1"/>
    </row>
    <row r="12399" spans="1:7" x14ac:dyDescent="0.2">
      <c r="B12399" s="1"/>
      <c r="C12399" s="304"/>
      <c r="D12399" s="1"/>
    </row>
    <row r="12400" spans="1:7" x14ac:dyDescent="0.2">
      <c r="B12400" s="1"/>
      <c r="C12400" s="304"/>
      <c r="D12400" s="1"/>
    </row>
    <row r="12401" spans="2:4" x14ac:dyDescent="0.2">
      <c r="B12401" s="1"/>
      <c r="C12401" s="304"/>
      <c r="D12401" s="1"/>
    </row>
    <row r="12402" spans="2:4" x14ac:dyDescent="0.2">
      <c r="B12402" s="1"/>
      <c r="C12402" s="304"/>
      <c r="D12402" s="1"/>
    </row>
    <row r="12403" spans="2:4" x14ac:dyDescent="0.2">
      <c r="B12403" s="1"/>
      <c r="C12403" s="304"/>
      <c r="D12403" s="1"/>
    </row>
    <row r="12404" spans="2:4" x14ac:dyDescent="0.2">
      <c r="B12404" s="1"/>
      <c r="C12404" s="304"/>
      <c r="D12404" s="1"/>
    </row>
    <row r="12405" spans="2:4" x14ac:dyDescent="0.2">
      <c r="B12405" s="1"/>
      <c r="C12405" s="304"/>
      <c r="D12405" s="1"/>
    </row>
    <row r="12406" spans="2:4" x14ac:dyDescent="0.2">
      <c r="B12406" s="1"/>
      <c r="C12406" s="304"/>
      <c r="D12406" s="1"/>
    </row>
    <row r="12407" spans="2:4" x14ac:dyDescent="0.2">
      <c r="B12407" s="1"/>
      <c r="C12407" s="304"/>
      <c r="D12407" s="1"/>
    </row>
    <row r="12408" spans="2:4" x14ac:dyDescent="0.2">
      <c r="B12408" s="1"/>
      <c r="C12408" s="304"/>
      <c r="D12408" s="1"/>
    </row>
    <row r="12409" spans="2:4" x14ac:dyDescent="0.2">
      <c r="B12409" s="1"/>
      <c r="C12409" s="304"/>
      <c r="D12409" s="1"/>
    </row>
    <row r="12410" spans="2:4" x14ac:dyDescent="0.2">
      <c r="B12410" s="1"/>
      <c r="C12410" s="304"/>
      <c r="D12410" s="1"/>
    </row>
    <row r="12411" spans="2:4" x14ac:dyDescent="0.2">
      <c r="B12411" s="1"/>
      <c r="C12411" s="304"/>
      <c r="D12411" s="1"/>
    </row>
    <row r="12412" spans="2:4" x14ac:dyDescent="0.2">
      <c r="B12412" s="1"/>
      <c r="C12412" s="304"/>
      <c r="D12412" s="1"/>
    </row>
    <row r="12413" spans="2:4" x14ac:dyDescent="0.2">
      <c r="B12413" s="1"/>
      <c r="C12413" s="304"/>
      <c r="D12413" s="1"/>
    </row>
    <row r="12414" spans="2:4" x14ac:dyDescent="0.2">
      <c r="B12414" s="1"/>
      <c r="C12414" s="304"/>
      <c r="D12414" s="1"/>
    </row>
    <row r="12415" spans="2:4" x14ac:dyDescent="0.2">
      <c r="B12415" s="1"/>
      <c r="C12415" s="304"/>
      <c r="D12415" s="1"/>
    </row>
    <row r="12416" spans="2:4" x14ac:dyDescent="0.2">
      <c r="B12416" s="1"/>
      <c r="C12416" s="304"/>
      <c r="D12416" s="1"/>
    </row>
    <row r="12417" spans="2:4" x14ac:dyDescent="0.2">
      <c r="B12417" s="1"/>
      <c r="C12417" s="304"/>
      <c r="D12417" s="1"/>
    </row>
    <row r="12418" spans="2:4" x14ac:dyDescent="0.2">
      <c r="B12418" s="1"/>
      <c r="C12418" s="304"/>
      <c r="D12418" s="1"/>
    </row>
    <row r="12419" spans="2:4" x14ac:dyDescent="0.2">
      <c r="B12419" s="1"/>
      <c r="C12419" s="304"/>
      <c r="D12419" s="1"/>
    </row>
    <row r="12420" spans="2:4" x14ac:dyDescent="0.2">
      <c r="B12420" s="1"/>
      <c r="C12420" s="304"/>
      <c r="D12420" s="1"/>
    </row>
    <row r="12421" spans="2:4" x14ac:dyDescent="0.2">
      <c r="B12421" s="1"/>
      <c r="C12421" s="304"/>
      <c r="D12421" s="1"/>
    </row>
    <row r="12422" spans="2:4" x14ac:dyDescent="0.2">
      <c r="B12422" s="1"/>
      <c r="C12422" s="304"/>
      <c r="D12422" s="1"/>
    </row>
    <row r="12423" spans="2:4" x14ac:dyDescent="0.2">
      <c r="B12423" s="1"/>
      <c r="C12423" s="304"/>
      <c r="D12423" s="1"/>
    </row>
    <row r="12424" spans="2:4" x14ac:dyDescent="0.2">
      <c r="B12424" s="1"/>
      <c r="C12424" s="304"/>
      <c r="D12424" s="1"/>
    </row>
    <row r="12425" spans="2:4" x14ac:dyDescent="0.2">
      <c r="B12425" s="1"/>
      <c r="C12425" s="304"/>
      <c r="D12425" s="1"/>
    </row>
    <row r="12426" spans="2:4" x14ac:dyDescent="0.2">
      <c r="B12426" s="1"/>
      <c r="C12426" s="304"/>
      <c r="D12426" s="1"/>
    </row>
    <row r="12427" spans="2:4" x14ac:dyDescent="0.2">
      <c r="B12427" s="1"/>
      <c r="C12427" s="304"/>
      <c r="D12427" s="1"/>
    </row>
    <row r="12428" spans="2:4" x14ac:dyDescent="0.2">
      <c r="B12428" s="1"/>
      <c r="C12428" s="304"/>
      <c r="D12428" s="1"/>
    </row>
    <row r="12429" spans="2:4" x14ac:dyDescent="0.2">
      <c r="B12429" s="1"/>
      <c r="C12429" s="304"/>
      <c r="D12429" s="1"/>
    </row>
    <row r="12430" spans="2:4" x14ac:dyDescent="0.2">
      <c r="B12430" s="1"/>
      <c r="C12430" s="304"/>
      <c r="D12430" s="1"/>
    </row>
    <row r="12431" spans="2:4" x14ac:dyDescent="0.2">
      <c r="B12431" s="1"/>
      <c r="C12431" s="304"/>
      <c r="D12431" s="1"/>
    </row>
    <row r="12432" spans="2:4" x14ac:dyDescent="0.2">
      <c r="B12432" s="1"/>
      <c r="C12432" s="304"/>
      <c r="D12432" s="1"/>
    </row>
    <row r="12433" spans="2:4" x14ac:dyDescent="0.2">
      <c r="B12433" s="1"/>
      <c r="C12433" s="304"/>
      <c r="D12433" s="1"/>
    </row>
    <row r="12434" spans="2:4" x14ac:dyDescent="0.2">
      <c r="B12434" s="1"/>
      <c r="C12434" s="304"/>
      <c r="D12434" s="1"/>
    </row>
    <row r="12435" spans="2:4" x14ac:dyDescent="0.2">
      <c r="B12435" s="1"/>
      <c r="C12435" s="304"/>
      <c r="D12435" s="1"/>
    </row>
    <row r="12436" spans="2:4" x14ac:dyDescent="0.2">
      <c r="B12436" s="1"/>
      <c r="C12436" s="304"/>
      <c r="D12436" s="1"/>
    </row>
    <row r="12437" spans="2:4" x14ac:dyDescent="0.2">
      <c r="B12437" s="1"/>
      <c r="C12437" s="304"/>
      <c r="D12437" s="1"/>
    </row>
    <row r="12438" spans="2:4" x14ac:dyDescent="0.2">
      <c r="B12438" s="1"/>
      <c r="C12438" s="304"/>
      <c r="D12438" s="1"/>
    </row>
    <row r="12439" spans="2:4" x14ac:dyDescent="0.2">
      <c r="B12439" s="1"/>
      <c r="C12439" s="304"/>
      <c r="D12439" s="1"/>
    </row>
    <row r="12440" spans="2:4" x14ac:dyDescent="0.2">
      <c r="B12440" s="1"/>
      <c r="C12440" s="304"/>
      <c r="D12440" s="1"/>
    </row>
    <row r="12441" spans="2:4" x14ac:dyDescent="0.2">
      <c r="B12441" s="1"/>
      <c r="C12441" s="304"/>
      <c r="D12441" s="1"/>
    </row>
    <row r="12442" spans="2:4" x14ac:dyDescent="0.2">
      <c r="B12442" s="1"/>
      <c r="C12442" s="304"/>
      <c r="D12442" s="1"/>
    </row>
    <row r="12443" spans="2:4" x14ac:dyDescent="0.2">
      <c r="B12443" s="1"/>
      <c r="C12443" s="304"/>
      <c r="D12443" s="1"/>
    </row>
    <row r="12444" spans="2:4" x14ac:dyDescent="0.2">
      <c r="B12444" s="1"/>
      <c r="C12444" s="304"/>
      <c r="D12444" s="1"/>
    </row>
    <row r="12445" spans="2:4" x14ac:dyDescent="0.2">
      <c r="B12445" s="1"/>
      <c r="C12445" s="304"/>
      <c r="D12445" s="1"/>
    </row>
    <row r="12446" spans="2:4" x14ac:dyDescent="0.2">
      <c r="B12446" s="1"/>
      <c r="C12446" s="304"/>
      <c r="D12446" s="1"/>
    </row>
    <row r="12447" spans="2:4" x14ac:dyDescent="0.2">
      <c r="B12447" s="1"/>
      <c r="C12447" s="304"/>
      <c r="D12447" s="1"/>
    </row>
    <row r="12448" spans="2:4" x14ac:dyDescent="0.2">
      <c r="B12448" s="1"/>
      <c r="C12448" s="304"/>
      <c r="D12448" s="1"/>
    </row>
    <row r="12449" spans="2:4" x14ac:dyDescent="0.2">
      <c r="B12449" s="1"/>
      <c r="C12449" s="304"/>
      <c r="D12449" s="1"/>
    </row>
    <row r="12450" spans="2:4" x14ac:dyDescent="0.2">
      <c r="B12450" s="1"/>
      <c r="C12450" s="304"/>
      <c r="D12450" s="1"/>
    </row>
    <row r="12451" spans="2:4" x14ac:dyDescent="0.2">
      <c r="B12451" s="1"/>
      <c r="C12451" s="304"/>
      <c r="D12451" s="1"/>
    </row>
    <row r="12452" spans="2:4" x14ac:dyDescent="0.2">
      <c r="B12452" s="1"/>
      <c r="C12452" s="304"/>
      <c r="D12452" s="1"/>
    </row>
    <row r="12453" spans="2:4" x14ac:dyDescent="0.2">
      <c r="B12453" s="1"/>
      <c r="C12453" s="304"/>
      <c r="D12453" s="1"/>
    </row>
    <row r="12454" spans="2:4" x14ac:dyDescent="0.2">
      <c r="B12454" s="1"/>
      <c r="C12454" s="304"/>
      <c r="D12454" s="1"/>
    </row>
    <row r="12455" spans="2:4" x14ac:dyDescent="0.2">
      <c r="B12455" s="1"/>
      <c r="C12455" s="304"/>
      <c r="D12455" s="1"/>
    </row>
    <row r="12456" spans="2:4" x14ac:dyDescent="0.2">
      <c r="B12456" s="1"/>
      <c r="C12456" s="304"/>
      <c r="D12456" s="1"/>
    </row>
    <row r="12457" spans="2:4" x14ac:dyDescent="0.2">
      <c r="B12457" s="1"/>
      <c r="C12457" s="304"/>
      <c r="D12457" s="1"/>
    </row>
    <row r="12458" spans="2:4" x14ac:dyDescent="0.2">
      <c r="B12458" s="1"/>
      <c r="C12458" s="304"/>
      <c r="D12458" s="1"/>
    </row>
    <row r="12459" spans="2:4" x14ac:dyDescent="0.2">
      <c r="B12459" s="1"/>
      <c r="C12459" s="304"/>
      <c r="D12459" s="1"/>
    </row>
    <row r="12460" spans="2:4" x14ac:dyDescent="0.2">
      <c r="B12460" s="1"/>
      <c r="C12460" s="304"/>
      <c r="D12460" s="1"/>
    </row>
    <row r="12461" spans="2:4" x14ac:dyDescent="0.2">
      <c r="B12461" s="1"/>
      <c r="C12461" s="304"/>
      <c r="D12461" s="1"/>
    </row>
    <row r="12462" spans="2:4" x14ac:dyDescent="0.2">
      <c r="B12462" s="1"/>
      <c r="C12462" s="304"/>
      <c r="D12462" s="1"/>
    </row>
    <row r="12463" spans="2:4" x14ac:dyDescent="0.2">
      <c r="B12463" s="1"/>
      <c r="C12463" s="304"/>
      <c r="D12463" s="1"/>
    </row>
    <row r="12464" spans="2:4" x14ac:dyDescent="0.2">
      <c r="B12464" s="1"/>
      <c r="C12464" s="304"/>
      <c r="D12464" s="1"/>
    </row>
    <row r="12465" spans="2:4" x14ac:dyDescent="0.2">
      <c r="B12465" s="1"/>
      <c r="C12465" s="304"/>
      <c r="D12465" s="1"/>
    </row>
    <row r="12466" spans="2:4" x14ac:dyDescent="0.2">
      <c r="B12466" s="1"/>
      <c r="C12466" s="304"/>
      <c r="D12466" s="1"/>
    </row>
    <row r="12467" spans="2:4" x14ac:dyDescent="0.2">
      <c r="B12467" s="1"/>
      <c r="C12467" s="304"/>
      <c r="D12467" s="1"/>
    </row>
    <row r="12468" spans="2:4" x14ac:dyDescent="0.2">
      <c r="B12468" s="1"/>
      <c r="C12468" s="304"/>
      <c r="D12468" s="1"/>
    </row>
    <row r="12469" spans="2:4" x14ac:dyDescent="0.2">
      <c r="B12469" s="1"/>
      <c r="C12469" s="304"/>
      <c r="D12469" s="1"/>
    </row>
    <row r="12470" spans="2:4" x14ac:dyDescent="0.2">
      <c r="B12470" s="1"/>
      <c r="C12470" s="304"/>
      <c r="D12470" s="1"/>
    </row>
    <row r="12471" spans="2:4" x14ac:dyDescent="0.2">
      <c r="B12471" s="1"/>
      <c r="C12471" s="304"/>
      <c r="D12471" s="1"/>
    </row>
    <row r="12472" spans="2:4" x14ac:dyDescent="0.2">
      <c r="B12472" s="1"/>
      <c r="C12472" s="304"/>
      <c r="D12472" s="1"/>
    </row>
    <row r="12473" spans="2:4" x14ac:dyDescent="0.2">
      <c r="B12473" s="1"/>
      <c r="C12473" s="304"/>
      <c r="D12473" s="1"/>
    </row>
    <row r="12474" spans="2:4" x14ac:dyDescent="0.2">
      <c r="B12474" s="1"/>
      <c r="C12474" s="304"/>
      <c r="D12474" s="1"/>
    </row>
    <row r="12475" spans="2:4" x14ac:dyDescent="0.2">
      <c r="B12475" s="1"/>
      <c r="C12475" s="304"/>
      <c r="D12475" s="1"/>
    </row>
    <row r="12476" spans="2:4" x14ac:dyDescent="0.2">
      <c r="B12476" s="1"/>
      <c r="C12476" s="304"/>
      <c r="D12476" s="1"/>
    </row>
    <row r="12477" spans="2:4" x14ac:dyDescent="0.2">
      <c r="B12477" s="1"/>
      <c r="C12477" s="304"/>
      <c r="D12477" s="1"/>
    </row>
    <row r="12478" spans="2:4" x14ac:dyDescent="0.2">
      <c r="B12478" s="1"/>
      <c r="C12478" s="304"/>
      <c r="D12478" s="1"/>
    </row>
    <row r="12479" spans="2:4" x14ac:dyDescent="0.2">
      <c r="B12479" s="1"/>
      <c r="C12479" s="304"/>
      <c r="D12479" s="1"/>
    </row>
    <row r="12480" spans="2:4" x14ac:dyDescent="0.2">
      <c r="B12480" s="1"/>
      <c r="C12480" s="304"/>
      <c r="D12480" s="1"/>
    </row>
    <row r="12481" spans="2:4" x14ac:dyDescent="0.2">
      <c r="B12481" s="1"/>
      <c r="C12481" s="304"/>
      <c r="D12481" s="1"/>
    </row>
    <row r="12482" spans="2:4" x14ac:dyDescent="0.2">
      <c r="B12482" s="1"/>
      <c r="C12482" s="304"/>
      <c r="D12482" s="1"/>
    </row>
    <row r="12483" spans="2:4" x14ac:dyDescent="0.2">
      <c r="B12483" s="1"/>
      <c r="C12483" s="304"/>
      <c r="D12483" s="1"/>
    </row>
    <row r="12484" spans="2:4" x14ac:dyDescent="0.2">
      <c r="B12484" s="1"/>
      <c r="C12484" s="304"/>
      <c r="D12484" s="1"/>
    </row>
    <row r="12485" spans="2:4" x14ac:dyDescent="0.2">
      <c r="B12485" s="1"/>
      <c r="C12485" s="304"/>
      <c r="D12485" s="1"/>
    </row>
    <row r="12486" spans="2:4" x14ac:dyDescent="0.2">
      <c r="B12486" s="1"/>
      <c r="C12486" s="304"/>
      <c r="D12486" s="1"/>
    </row>
    <row r="12487" spans="2:4" x14ac:dyDescent="0.2">
      <c r="B12487" s="1"/>
      <c r="C12487" s="304"/>
      <c r="D12487" s="1"/>
    </row>
    <row r="12488" spans="2:4" x14ac:dyDescent="0.2">
      <c r="B12488" s="1"/>
      <c r="C12488" s="304"/>
      <c r="D12488" s="1"/>
    </row>
    <row r="12489" spans="2:4" x14ac:dyDescent="0.2">
      <c r="B12489" s="1"/>
      <c r="C12489" s="304"/>
      <c r="D12489" s="1"/>
    </row>
    <row r="12490" spans="2:4" x14ac:dyDescent="0.2">
      <c r="B12490" s="1"/>
      <c r="C12490" s="304"/>
      <c r="D12490" s="1"/>
    </row>
    <row r="12491" spans="2:4" x14ac:dyDescent="0.2">
      <c r="B12491" s="1"/>
      <c r="C12491" s="304"/>
      <c r="D12491" s="1"/>
    </row>
    <row r="12492" spans="2:4" x14ac:dyDescent="0.2">
      <c r="B12492" s="1"/>
      <c r="C12492" s="304"/>
      <c r="D12492" s="1"/>
    </row>
    <row r="12493" spans="2:4" x14ac:dyDescent="0.2">
      <c r="B12493" s="1"/>
      <c r="C12493" s="304"/>
      <c r="D12493" s="1"/>
    </row>
    <row r="12494" spans="2:4" x14ac:dyDescent="0.2">
      <c r="B12494" s="1"/>
      <c r="C12494" s="304"/>
      <c r="D12494" s="1"/>
    </row>
    <row r="12495" spans="2:4" x14ac:dyDescent="0.2">
      <c r="B12495" s="1"/>
      <c r="C12495" s="304"/>
      <c r="D12495" s="1"/>
    </row>
    <row r="12496" spans="2:4" x14ac:dyDescent="0.2">
      <c r="B12496" s="1"/>
      <c r="C12496" s="304"/>
      <c r="D12496" s="1"/>
    </row>
    <row r="12497" spans="2:4" x14ac:dyDescent="0.2">
      <c r="B12497" s="1"/>
      <c r="C12497" s="304"/>
      <c r="D12497" s="1"/>
    </row>
    <row r="12498" spans="2:4" x14ac:dyDescent="0.2">
      <c r="B12498" s="1"/>
      <c r="C12498" s="304"/>
      <c r="D12498" s="1"/>
    </row>
    <row r="12499" spans="2:4" x14ac:dyDescent="0.2">
      <c r="B12499" s="1"/>
      <c r="C12499" s="304"/>
      <c r="D12499" s="1"/>
    </row>
    <row r="12500" spans="2:4" x14ac:dyDescent="0.2">
      <c r="B12500" s="1"/>
      <c r="C12500" s="304"/>
      <c r="D12500" s="1"/>
    </row>
    <row r="12501" spans="2:4" x14ac:dyDescent="0.2">
      <c r="B12501" s="1"/>
      <c r="C12501" s="304"/>
      <c r="D12501" s="1"/>
    </row>
    <row r="12502" spans="2:4" x14ac:dyDescent="0.2">
      <c r="B12502" s="1"/>
      <c r="C12502" s="304"/>
      <c r="D12502" s="1"/>
    </row>
    <row r="12503" spans="2:4" x14ac:dyDescent="0.2">
      <c r="B12503" s="1"/>
      <c r="C12503" s="304"/>
      <c r="D12503" s="1"/>
    </row>
    <row r="12504" spans="2:4" x14ac:dyDescent="0.2">
      <c r="B12504" s="1"/>
      <c r="C12504" s="304"/>
      <c r="D12504" s="1"/>
    </row>
    <row r="12505" spans="2:4" x14ac:dyDescent="0.2">
      <c r="B12505" s="1"/>
      <c r="C12505" s="304"/>
      <c r="D12505" s="1"/>
    </row>
    <row r="12506" spans="2:4" x14ac:dyDescent="0.2">
      <c r="B12506" s="1"/>
      <c r="C12506" s="304"/>
      <c r="D12506" s="1"/>
    </row>
    <row r="12507" spans="2:4" x14ac:dyDescent="0.2">
      <c r="B12507" s="1"/>
      <c r="C12507" s="304"/>
      <c r="D12507" s="1"/>
    </row>
    <row r="12508" spans="2:4" x14ac:dyDescent="0.2">
      <c r="B12508" s="1"/>
      <c r="C12508" s="304"/>
      <c r="D12508" s="1"/>
    </row>
    <row r="12509" spans="2:4" x14ac:dyDescent="0.2">
      <c r="B12509" s="1"/>
      <c r="C12509" s="304"/>
      <c r="D12509" s="1"/>
    </row>
    <row r="12510" spans="2:4" x14ac:dyDescent="0.2">
      <c r="B12510" s="1"/>
      <c r="C12510" s="304"/>
      <c r="D12510" s="1"/>
    </row>
    <row r="12511" spans="2:4" x14ac:dyDescent="0.2">
      <c r="B12511" s="1"/>
      <c r="C12511" s="304"/>
      <c r="D12511" s="1"/>
    </row>
    <row r="12512" spans="2:4" x14ac:dyDescent="0.2">
      <c r="B12512" s="1"/>
      <c r="C12512" s="304"/>
      <c r="D12512" s="1"/>
    </row>
    <row r="12513" spans="2:4" x14ac:dyDescent="0.2">
      <c r="B12513" s="1"/>
      <c r="C12513" s="304"/>
      <c r="D12513" s="1"/>
    </row>
    <row r="12514" spans="2:4" x14ac:dyDescent="0.2">
      <c r="B12514" s="1"/>
      <c r="C12514" s="304"/>
      <c r="D12514" s="1"/>
    </row>
    <row r="12515" spans="2:4" x14ac:dyDescent="0.2">
      <c r="B12515" s="1"/>
      <c r="C12515" s="304"/>
      <c r="D12515" s="1"/>
    </row>
    <row r="12516" spans="2:4" x14ac:dyDescent="0.2">
      <c r="B12516" s="1"/>
      <c r="C12516" s="304"/>
      <c r="D12516" s="1"/>
    </row>
    <row r="12517" spans="2:4" x14ac:dyDescent="0.2">
      <c r="B12517" s="1"/>
      <c r="C12517" s="304"/>
      <c r="D12517" s="1"/>
    </row>
    <row r="12518" spans="2:4" x14ac:dyDescent="0.2">
      <c r="B12518" s="1"/>
      <c r="C12518" s="304"/>
      <c r="D12518" s="1"/>
    </row>
    <row r="12519" spans="2:4" x14ac:dyDescent="0.2">
      <c r="B12519" s="1"/>
      <c r="C12519" s="304"/>
      <c r="D12519" s="1"/>
    </row>
    <row r="12520" spans="2:4" x14ac:dyDescent="0.2">
      <c r="B12520" s="1"/>
      <c r="C12520" s="304"/>
      <c r="D12520" s="1"/>
    </row>
    <row r="12521" spans="2:4" x14ac:dyDescent="0.2">
      <c r="B12521" s="1"/>
      <c r="C12521" s="304"/>
      <c r="D12521" s="1"/>
    </row>
    <row r="12522" spans="2:4" x14ac:dyDescent="0.2">
      <c r="B12522" s="1"/>
      <c r="C12522" s="304"/>
      <c r="D12522" s="1"/>
    </row>
    <row r="12523" spans="2:4" x14ac:dyDescent="0.2">
      <c r="B12523" s="1"/>
      <c r="C12523" s="304"/>
      <c r="D12523" s="1"/>
    </row>
    <row r="12524" spans="2:4" x14ac:dyDescent="0.2">
      <c r="B12524" s="1"/>
      <c r="C12524" s="304"/>
      <c r="D12524" s="1"/>
    </row>
    <row r="12525" spans="2:4" x14ac:dyDescent="0.2">
      <c r="B12525" s="1"/>
      <c r="C12525" s="304"/>
      <c r="D12525" s="1"/>
    </row>
    <row r="12526" spans="2:4" x14ac:dyDescent="0.2">
      <c r="B12526" s="1"/>
      <c r="C12526" s="304"/>
      <c r="D12526" s="1"/>
    </row>
    <row r="12527" spans="2:4" x14ac:dyDescent="0.2">
      <c r="B12527" s="1"/>
      <c r="C12527" s="304"/>
      <c r="D12527" s="1"/>
    </row>
    <row r="12528" spans="2:4" x14ac:dyDescent="0.2">
      <c r="B12528" s="1"/>
      <c r="C12528" s="304"/>
      <c r="D12528" s="1"/>
    </row>
    <row r="12529" spans="2:4" x14ac:dyDescent="0.2">
      <c r="B12529" s="1"/>
      <c r="C12529" s="304"/>
      <c r="D12529" s="1"/>
    </row>
    <row r="12530" spans="2:4" x14ac:dyDescent="0.2">
      <c r="B12530" s="1"/>
      <c r="C12530" s="304"/>
      <c r="D12530" s="1"/>
    </row>
    <row r="12531" spans="2:4" x14ac:dyDescent="0.2">
      <c r="B12531" s="1"/>
      <c r="C12531" s="304"/>
      <c r="D12531" s="1"/>
    </row>
    <row r="12532" spans="2:4" x14ac:dyDescent="0.2">
      <c r="B12532" s="1"/>
      <c r="C12532" s="304"/>
      <c r="D12532" s="1"/>
    </row>
    <row r="12533" spans="2:4" x14ac:dyDescent="0.2">
      <c r="B12533" s="1"/>
      <c r="C12533" s="304"/>
      <c r="D12533" s="1"/>
    </row>
    <row r="12534" spans="2:4" x14ac:dyDescent="0.2">
      <c r="B12534" s="1"/>
      <c r="C12534" s="304"/>
      <c r="D12534" s="1"/>
    </row>
    <row r="12535" spans="2:4" x14ac:dyDescent="0.2">
      <c r="B12535" s="1"/>
      <c r="C12535" s="304"/>
      <c r="D12535" s="1"/>
    </row>
    <row r="12536" spans="2:4" x14ac:dyDescent="0.2">
      <c r="B12536" s="1"/>
      <c r="C12536" s="304"/>
      <c r="D12536" s="1"/>
    </row>
    <row r="12537" spans="2:4" x14ac:dyDescent="0.2">
      <c r="B12537" s="1"/>
      <c r="C12537" s="304"/>
      <c r="D12537" s="1"/>
    </row>
    <row r="12538" spans="2:4" x14ac:dyDescent="0.2">
      <c r="B12538" s="1"/>
      <c r="C12538" s="304"/>
      <c r="D12538" s="1"/>
    </row>
    <row r="12539" spans="2:4" x14ac:dyDescent="0.2">
      <c r="B12539" s="1"/>
      <c r="C12539" s="304"/>
      <c r="D12539" s="1"/>
    </row>
    <row r="12540" spans="2:4" x14ac:dyDescent="0.2">
      <c r="B12540" s="1"/>
      <c r="C12540" s="304"/>
      <c r="D12540" s="1"/>
    </row>
    <row r="12541" spans="2:4" x14ac:dyDescent="0.2">
      <c r="B12541" s="1"/>
      <c r="C12541" s="304"/>
      <c r="D12541" s="1"/>
    </row>
    <row r="12542" spans="2:4" x14ac:dyDescent="0.2">
      <c r="B12542" s="1"/>
      <c r="C12542" s="304"/>
      <c r="D12542" s="1"/>
    </row>
    <row r="12543" spans="2:4" x14ac:dyDescent="0.2">
      <c r="B12543" s="1"/>
      <c r="C12543" s="304"/>
      <c r="D12543" s="1"/>
    </row>
    <row r="12544" spans="2:4" x14ac:dyDescent="0.2">
      <c r="B12544" s="1"/>
      <c r="C12544" s="304"/>
      <c r="D12544" s="1"/>
    </row>
    <row r="12545" spans="2:4" x14ac:dyDescent="0.2">
      <c r="B12545" s="1"/>
      <c r="C12545" s="304"/>
      <c r="D12545" s="1"/>
    </row>
    <row r="12546" spans="2:4" x14ac:dyDescent="0.2">
      <c r="B12546" s="1"/>
      <c r="C12546" s="304"/>
      <c r="D12546" s="1"/>
    </row>
    <row r="12547" spans="2:4" x14ac:dyDescent="0.2">
      <c r="B12547" s="1"/>
      <c r="C12547" s="304"/>
      <c r="D12547" s="1"/>
    </row>
    <row r="12548" spans="2:4" x14ac:dyDescent="0.2">
      <c r="B12548" s="1"/>
      <c r="C12548" s="304"/>
      <c r="D12548" s="1"/>
    </row>
    <row r="12549" spans="2:4" x14ac:dyDescent="0.2">
      <c r="B12549" s="1"/>
      <c r="C12549" s="304"/>
      <c r="D12549" s="1"/>
    </row>
    <row r="12550" spans="2:4" x14ac:dyDescent="0.2">
      <c r="B12550" s="1"/>
      <c r="C12550" s="304"/>
      <c r="D12550" s="1"/>
    </row>
    <row r="12551" spans="2:4" x14ac:dyDescent="0.2">
      <c r="B12551" s="1"/>
      <c r="C12551" s="304"/>
      <c r="D12551" s="1"/>
    </row>
    <row r="12552" spans="2:4" x14ac:dyDescent="0.2">
      <c r="B12552" s="1"/>
      <c r="C12552" s="304"/>
      <c r="D12552" s="1"/>
    </row>
    <row r="12553" spans="2:4" x14ac:dyDescent="0.2">
      <c r="B12553" s="1"/>
      <c r="C12553" s="304"/>
      <c r="D12553" s="1"/>
    </row>
    <row r="12554" spans="2:4" x14ac:dyDescent="0.2">
      <c r="B12554" s="1"/>
      <c r="C12554" s="304"/>
      <c r="D12554" s="1"/>
    </row>
    <row r="12555" spans="2:4" x14ac:dyDescent="0.2">
      <c r="B12555" s="1"/>
      <c r="C12555" s="304"/>
      <c r="D12555" s="1"/>
    </row>
    <row r="12556" spans="2:4" x14ac:dyDescent="0.2">
      <c r="B12556" s="1"/>
      <c r="C12556" s="304"/>
      <c r="D12556" s="1"/>
    </row>
    <row r="12557" spans="2:4" x14ac:dyDescent="0.2">
      <c r="B12557" s="1"/>
      <c r="C12557" s="304"/>
      <c r="D12557" s="1"/>
    </row>
    <row r="12558" spans="2:4" x14ac:dyDescent="0.2">
      <c r="B12558" s="1"/>
      <c r="C12558" s="304"/>
      <c r="D12558" s="1"/>
    </row>
    <row r="12559" spans="2:4" x14ac:dyDescent="0.2">
      <c r="B12559" s="1"/>
      <c r="C12559" s="304"/>
      <c r="D12559" s="1"/>
    </row>
    <row r="12560" spans="2:4" x14ac:dyDescent="0.2">
      <c r="B12560" s="1"/>
      <c r="C12560" s="304"/>
      <c r="D12560" s="1"/>
    </row>
    <row r="12561" spans="2:4" x14ac:dyDescent="0.2">
      <c r="B12561" s="1"/>
      <c r="C12561" s="304"/>
      <c r="D12561" s="1"/>
    </row>
    <row r="12562" spans="2:4" x14ac:dyDescent="0.2">
      <c r="B12562" s="1"/>
      <c r="C12562" s="304"/>
      <c r="D12562" s="1"/>
    </row>
    <row r="12563" spans="2:4" x14ac:dyDescent="0.2">
      <c r="B12563" s="1"/>
      <c r="C12563" s="304"/>
      <c r="D12563" s="1"/>
    </row>
    <row r="12564" spans="2:4" x14ac:dyDescent="0.2">
      <c r="B12564" s="1"/>
      <c r="C12564" s="304"/>
      <c r="D12564" s="1"/>
    </row>
    <row r="12565" spans="2:4" x14ac:dyDescent="0.2">
      <c r="B12565" s="1"/>
      <c r="C12565" s="304"/>
      <c r="D12565" s="1"/>
    </row>
    <row r="12566" spans="2:4" x14ac:dyDescent="0.2">
      <c r="B12566" s="1"/>
      <c r="C12566" s="304"/>
      <c r="D12566" s="1"/>
    </row>
    <row r="12567" spans="2:4" x14ac:dyDescent="0.2">
      <c r="B12567" s="1"/>
      <c r="C12567" s="304"/>
      <c r="D12567" s="1"/>
    </row>
    <row r="12568" spans="2:4" x14ac:dyDescent="0.2">
      <c r="B12568" s="1"/>
      <c r="C12568" s="304"/>
      <c r="D12568" s="1"/>
    </row>
    <row r="12569" spans="2:4" x14ac:dyDescent="0.2">
      <c r="B12569" s="1"/>
      <c r="C12569" s="304"/>
      <c r="D12569" s="1"/>
    </row>
    <row r="12570" spans="2:4" x14ac:dyDescent="0.2">
      <c r="B12570" s="1"/>
      <c r="C12570" s="304"/>
      <c r="D12570" s="1"/>
    </row>
    <row r="12571" spans="2:4" x14ac:dyDescent="0.2">
      <c r="B12571" s="1"/>
      <c r="C12571" s="304"/>
      <c r="D12571" s="1"/>
    </row>
    <row r="12572" spans="2:4" x14ac:dyDescent="0.2">
      <c r="B12572" s="1"/>
      <c r="C12572" s="304"/>
      <c r="D12572" s="1"/>
    </row>
    <row r="12573" spans="2:4" x14ac:dyDescent="0.2">
      <c r="B12573" s="1"/>
      <c r="C12573" s="304"/>
      <c r="D12573" s="1"/>
    </row>
    <row r="12574" spans="2:4" x14ac:dyDescent="0.2">
      <c r="B12574" s="1"/>
      <c r="C12574" s="304"/>
      <c r="D12574" s="1"/>
    </row>
    <row r="12575" spans="2:4" x14ac:dyDescent="0.2">
      <c r="B12575" s="1"/>
      <c r="C12575" s="304"/>
      <c r="D12575" s="1"/>
    </row>
    <row r="12576" spans="2:4" x14ac:dyDescent="0.2">
      <c r="B12576" s="1"/>
      <c r="C12576" s="304"/>
      <c r="D12576" s="1"/>
    </row>
    <row r="12577" spans="2:4" x14ac:dyDescent="0.2">
      <c r="B12577" s="1"/>
      <c r="C12577" s="304"/>
      <c r="D12577" s="1"/>
    </row>
    <row r="12578" spans="2:4" x14ac:dyDescent="0.2">
      <c r="B12578" s="1"/>
      <c r="C12578" s="304"/>
      <c r="D12578" s="1"/>
    </row>
    <row r="12579" spans="2:4" x14ac:dyDescent="0.2">
      <c r="B12579" s="1"/>
      <c r="C12579" s="304"/>
      <c r="D12579" s="1"/>
    </row>
    <row r="12580" spans="2:4" x14ac:dyDescent="0.2">
      <c r="B12580" s="1"/>
      <c r="C12580" s="304"/>
      <c r="D12580" s="1"/>
    </row>
    <row r="12581" spans="2:4" x14ac:dyDescent="0.2">
      <c r="B12581" s="1"/>
      <c r="C12581" s="304"/>
      <c r="D12581" s="1"/>
    </row>
    <row r="12582" spans="2:4" x14ac:dyDescent="0.2">
      <c r="B12582" s="1"/>
      <c r="C12582" s="304"/>
      <c r="D12582" s="1"/>
    </row>
    <row r="12583" spans="2:4" x14ac:dyDescent="0.2">
      <c r="B12583" s="1"/>
      <c r="C12583" s="304"/>
      <c r="D12583" s="1"/>
    </row>
    <row r="12584" spans="2:4" x14ac:dyDescent="0.2">
      <c r="B12584" s="1"/>
      <c r="C12584" s="304"/>
      <c r="D12584" s="1"/>
    </row>
    <row r="12585" spans="2:4" x14ac:dyDescent="0.2">
      <c r="B12585" s="1"/>
      <c r="C12585" s="304"/>
      <c r="D12585" s="1"/>
    </row>
    <row r="12586" spans="2:4" x14ac:dyDescent="0.2">
      <c r="B12586" s="1"/>
      <c r="C12586" s="304"/>
      <c r="D12586" s="1"/>
    </row>
    <row r="12587" spans="2:4" x14ac:dyDescent="0.2">
      <c r="B12587" s="1"/>
      <c r="C12587" s="304"/>
      <c r="D12587" s="1"/>
    </row>
    <row r="12588" spans="2:4" x14ac:dyDescent="0.2">
      <c r="B12588" s="1"/>
      <c r="C12588" s="304"/>
      <c r="D12588" s="1"/>
    </row>
    <row r="12589" spans="2:4" x14ac:dyDescent="0.2">
      <c r="B12589" s="1"/>
      <c r="C12589" s="304"/>
      <c r="D12589" s="1"/>
    </row>
    <row r="12590" spans="2:4" x14ac:dyDescent="0.2">
      <c r="B12590" s="1"/>
      <c r="C12590" s="304"/>
      <c r="D12590" s="1"/>
    </row>
    <row r="12591" spans="2:4" x14ac:dyDescent="0.2">
      <c r="B12591" s="1"/>
      <c r="C12591" s="304"/>
      <c r="D12591" s="1"/>
    </row>
    <row r="12592" spans="2:4" x14ac:dyDescent="0.2">
      <c r="B12592" s="1"/>
      <c r="C12592" s="304"/>
      <c r="D12592" s="1"/>
    </row>
    <row r="12593" spans="1:7" x14ac:dyDescent="0.2">
      <c r="B12593" s="1"/>
      <c r="C12593" s="304"/>
      <c r="D12593" s="1"/>
    </row>
    <row r="12594" spans="1:7" x14ac:dyDescent="0.2">
      <c r="B12594" s="1"/>
      <c r="C12594" s="304"/>
      <c r="D12594" s="1"/>
    </row>
    <row r="12595" spans="1:7" x14ac:dyDescent="0.2">
      <c r="B12595" s="1"/>
      <c r="C12595" s="304"/>
      <c r="D12595" s="1"/>
    </row>
    <row r="12596" spans="1:7" x14ac:dyDescent="0.2">
      <c r="B12596" s="1"/>
      <c r="C12596" s="304"/>
      <c r="D12596" s="1"/>
    </row>
    <row r="12597" spans="1:7" x14ac:dyDescent="0.2">
      <c r="B12597" s="1"/>
      <c r="C12597" s="304"/>
      <c r="D12597" s="1"/>
    </row>
    <row r="12598" spans="1:7" x14ac:dyDescent="0.2">
      <c r="B12598" s="1"/>
      <c r="C12598" s="304"/>
      <c r="D12598" s="1"/>
    </row>
    <row r="12599" spans="1:7" x14ac:dyDescent="0.2">
      <c r="B12599" s="1"/>
      <c r="C12599" s="304"/>
      <c r="D12599" s="1"/>
    </row>
    <row r="12600" spans="1:7" x14ac:dyDescent="0.2">
      <c r="B12600" s="1"/>
      <c r="C12600" s="304"/>
      <c r="D12600" s="1"/>
    </row>
    <row r="12601" spans="1:7" x14ac:dyDescent="0.2">
      <c r="B12601" s="1"/>
      <c r="C12601" s="304"/>
      <c r="D12601" s="1"/>
    </row>
    <row r="12602" spans="1:7" x14ac:dyDescent="0.2">
      <c r="B12602" s="1"/>
      <c r="C12602" s="304"/>
      <c r="D12602" s="1"/>
    </row>
    <row r="12603" spans="1:7" x14ac:dyDescent="0.2">
      <c r="B12603" s="1"/>
      <c r="C12603" s="304"/>
      <c r="D12603" s="1"/>
    </row>
    <row r="12604" spans="1:7" x14ac:dyDescent="0.2">
      <c r="B12604" s="1"/>
      <c r="C12604" s="304"/>
      <c r="D12604" s="1"/>
    </row>
    <row r="12605" spans="1:7" x14ac:dyDescent="0.2">
      <c r="B12605" s="1"/>
      <c r="C12605" s="304"/>
      <c r="D12605" s="1"/>
    </row>
    <row r="12606" spans="1:7" s="308" customFormat="1" x14ac:dyDescent="0.2">
      <c r="A12606" s="303"/>
      <c r="B12606" s="1"/>
      <c r="C12606" s="304"/>
      <c r="D12606" s="1"/>
      <c r="E12606" s="305"/>
      <c r="F12606" s="307"/>
      <c r="G12606" s="307"/>
    </row>
    <row r="12607" spans="1:7" s="308" customFormat="1" x14ac:dyDescent="0.2">
      <c r="A12607" s="303"/>
      <c r="B12607" s="1"/>
      <c r="C12607" s="304"/>
      <c r="D12607" s="1"/>
      <c r="E12607" s="305"/>
      <c r="F12607" s="307"/>
      <c r="G12607" s="307"/>
    </row>
    <row r="12608" spans="1:7" s="308" customFormat="1" x14ac:dyDescent="0.2">
      <c r="A12608" s="303"/>
      <c r="B12608" s="1"/>
      <c r="C12608" s="304"/>
      <c r="D12608" s="1"/>
      <c r="E12608" s="305"/>
      <c r="F12608" s="307"/>
      <c r="G12608" s="307"/>
    </row>
    <row r="12609" spans="1:7" s="308" customFormat="1" x14ac:dyDescent="0.2">
      <c r="A12609" s="303"/>
      <c r="B12609" s="1"/>
      <c r="C12609" s="304"/>
      <c r="D12609" s="1"/>
      <c r="E12609" s="305"/>
      <c r="F12609" s="307"/>
      <c r="G12609" s="307"/>
    </row>
    <row r="12610" spans="1:7" s="308" customFormat="1" x14ac:dyDescent="0.2">
      <c r="A12610" s="303"/>
      <c r="B12610" s="1"/>
      <c r="C12610" s="304"/>
      <c r="D12610" s="1"/>
      <c r="E12610" s="305"/>
      <c r="F12610" s="307"/>
      <c r="G12610" s="307"/>
    </row>
    <row r="12611" spans="1:7" s="308" customFormat="1" x14ac:dyDescent="0.2">
      <c r="A12611" s="303"/>
      <c r="B12611" s="1"/>
      <c r="C12611" s="304"/>
      <c r="D12611" s="1"/>
      <c r="E12611" s="305"/>
      <c r="F12611" s="307"/>
      <c r="G12611" s="307"/>
    </row>
    <row r="12612" spans="1:7" s="308" customFormat="1" x14ac:dyDescent="0.2">
      <c r="A12612" s="303"/>
      <c r="B12612" s="1"/>
      <c r="C12612" s="304"/>
      <c r="D12612" s="1"/>
      <c r="E12612" s="305"/>
      <c r="F12612" s="307"/>
      <c r="G12612" s="307"/>
    </row>
    <row r="12613" spans="1:7" s="308" customFormat="1" x14ac:dyDescent="0.2">
      <c r="A12613" s="303"/>
      <c r="B12613" s="1"/>
      <c r="C12613" s="304"/>
      <c r="D12613" s="1"/>
      <c r="E12613" s="305"/>
      <c r="F12613" s="307"/>
      <c r="G12613" s="307"/>
    </row>
    <row r="12614" spans="1:7" s="308" customFormat="1" x14ac:dyDescent="0.2">
      <c r="A12614" s="303"/>
      <c r="B12614" s="1"/>
      <c r="C12614" s="304"/>
      <c r="D12614" s="1"/>
      <c r="E12614" s="305"/>
      <c r="F12614" s="307"/>
      <c r="G12614" s="307"/>
    </row>
    <row r="12615" spans="1:7" s="308" customFormat="1" x14ac:dyDescent="0.2">
      <c r="A12615" s="303"/>
      <c r="B12615" s="1"/>
      <c r="C12615" s="304"/>
      <c r="D12615" s="1"/>
      <c r="E12615" s="305"/>
      <c r="F12615" s="307"/>
      <c r="G12615" s="307"/>
    </row>
    <row r="12616" spans="1:7" x14ac:dyDescent="0.2">
      <c r="B12616" s="1"/>
      <c r="C12616" s="304"/>
      <c r="D12616" s="1"/>
    </row>
    <row r="12617" spans="1:7" x14ac:dyDescent="0.2">
      <c r="B12617" s="1"/>
      <c r="C12617" s="304"/>
      <c r="D12617" s="1"/>
    </row>
    <row r="12618" spans="1:7" x14ac:dyDescent="0.2">
      <c r="B12618" s="1"/>
      <c r="C12618" s="304"/>
      <c r="D12618" s="1"/>
    </row>
    <row r="12619" spans="1:7" x14ac:dyDescent="0.2">
      <c r="B12619" s="1"/>
      <c r="C12619" s="304"/>
      <c r="D12619" s="1"/>
    </row>
    <row r="12620" spans="1:7" x14ac:dyDescent="0.2">
      <c r="B12620" s="1"/>
      <c r="C12620" s="304"/>
      <c r="D12620" s="1"/>
    </row>
    <row r="12621" spans="1:7" x14ac:dyDescent="0.2">
      <c r="B12621" s="1"/>
      <c r="C12621" s="304"/>
      <c r="D12621" s="1"/>
    </row>
    <row r="12622" spans="1:7" x14ac:dyDescent="0.2">
      <c r="B12622" s="1"/>
      <c r="C12622" s="304"/>
      <c r="D12622" s="1"/>
    </row>
    <row r="12623" spans="1:7" x14ac:dyDescent="0.2">
      <c r="B12623" s="1"/>
      <c r="C12623" s="304"/>
      <c r="D12623" s="1"/>
    </row>
    <row r="12624" spans="1:7" x14ac:dyDescent="0.2">
      <c r="B12624" s="1"/>
      <c r="C12624" s="304"/>
      <c r="D12624" s="1"/>
    </row>
    <row r="12625" spans="1:7" x14ac:dyDescent="0.2">
      <c r="B12625" s="1"/>
      <c r="C12625" s="304"/>
      <c r="D12625" s="1"/>
    </row>
    <row r="12626" spans="1:7" x14ac:dyDescent="0.2">
      <c r="B12626" s="1"/>
      <c r="C12626" s="304"/>
      <c r="D12626" s="1"/>
    </row>
    <row r="12627" spans="1:7" x14ac:dyDescent="0.2">
      <c r="B12627" s="1"/>
      <c r="C12627" s="304"/>
      <c r="D12627" s="1"/>
    </row>
    <row r="12628" spans="1:7" x14ac:dyDescent="0.2">
      <c r="B12628" s="1"/>
      <c r="C12628" s="304"/>
      <c r="D12628" s="1"/>
    </row>
    <row r="12629" spans="1:7" x14ac:dyDescent="0.2">
      <c r="B12629" s="1"/>
      <c r="C12629" s="304"/>
      <c r="D12629" s="1"/>
    </row>
    <row r="12630" spans="1:7" x14ac:dyDescent="0.2">
      <c r="B12630" s="1"/>
      <c r="C12630" s="304"/>
      <c r="D12630" s="1"/>
    </row>
    <row r="12631" spans="1:7" x14ac:dyDescent="0.2">
      <c r="B12631" s="1"/>
      <c r="C12631" s="304"/>
      <c r="D12631" s="1"/>
    </row>
    <row r="12632" spans="1:7" x14ac:dyDescent="0.2">
      <c r="B12632" s="1"/>
      <c r="C12632" s="304"/>
      <c r="D12632" s="1"/>
    </row>
    <row r="12633" spans="1:7" x14ac:dyDescent="0.2">
      <c r="B12633" s="1"/>
      <c r="C12633" s="304"/>
      <c r="D12633" s="1"/>
    </row>
    <row r="12634" spans="1:7" x14ac:dyDescent="0.2">
      <c r="B12634" s="1"/>
      <c r="C12634" s="304"/>
      <c r="D12634" s="1"/>
    </row>
    <row r="12635" spans="1:7" x14ac:dyDescent="0.2">
      <c r="B12635" s="1"/>
      <c r="C12635" s="304"/>
      <c r="D12635" s="1"/>
    </row>
    <row r="12636" spans="1:7" x14ac:dyDescent="0.2">
      <c r="B12636" s="1"/>
      <c r="C12636" s="304"/>
      <c r="D12636" s="1"/>
    </row>
    <row r="12637" spans="1:7" x14ac:dyDescent="0.2">
      <c r="B12637" s="1"/>
      <c r="C12637" s="304"/>
      <c r="D12637" s="1"/>
    </row>
    <row r="12638" spans="1:7" x14ac:dyDescent="0.2">
      <c r="B12638" s="1"/>
      <c r="C12638" s="304"/>
      <c r="D12638" s="1"/>
    </row>
    <row r="12639" spans="1:7" x14ac:dyDescent="0.2">
      <c r="B12639" s="1"/>
      <c r="C12639" s="304"/>
      <c r="D12639" s="1"/>
    </row>
    <row r="12640" spans="1:7" s="310" customFormat="1" x14ac:dyDescent="0.2">
      <c r="A12640" s="303"/>
      <c r="B12640" s="1"/>
      <c r="C12640" s="304"/>
      <c r="D12640" s="1"/>
      <c r="E12640" s="305"/>
      <c r="F12640" s="309"/>
      <c r="G12640" s="309"/>
    </row>
    <row r="12641" spans="1:7" s="310" customFormat="1" x14ac:dyDescent="0.2">
      <c r="A12641" s="303"/>
      <c r="B12641" s="1"/>
      <c r="C12641" s="304"/>
      <c r="D12641" s="1"/>
      <c r="E12641" s="305"/>
      <c r="F12641" s="309"/>
      <c r="G12641" s="309"/>
    </row>
    <row r="12642" spans="1:7" s="310" customFormat="1" x14ac:dyDescent="0.2">
      <c r="A12642" s="303"/>
      <c r="B12642" s="1"/>
      <c r="C12642" s="304"/>
      <c r="D12642" s="1"/>
      <c r="E12642" s="305"/>
      <c r="F12642" s="309"/>
      <c r="G12642" s="309"/>
    </row>
    <row r="12643" spans="1:7" s="310" customFormat="1" x14ac:dyDescent="0.2">
      <c r="A12643" s="303"/>
      <c r="B12643" s="1"/>
      <c r="C12643" s="304"/>
      <c r="D12643" s="1"/>
      <c r="E12643" s="305"/>
      <c r="F12643" s="309"/>
      <c r="G12643" s="309"/>
    </row>
    <row r="12644" spans="1:7" s="310" customFormat="1" x14ac:dyDescent="0.2">
      <c r="A12644" s="303"/>
      <c r="B12644" s="1"/>
      <c r="C12644" s="304"/>
      <c r="D12644" s="1"/>
      <c r="E12644" s="305"/>
      <c r="F12644" s="309"/>
      <c r="G12644" s="309"/>
    </row>
    <row r="12645" spans="1:7" s="310" customFormat="1" x14ac:dyDescent="0.2">
      <c r="A12645" s="303"/>
      <c r="B12645" s="1"/>
      <c r="C12645" s="304"/>
      <c r="D12645" s="1"/>
      <c r="E12645" s="305"/>
      <c r="F12645" s="309"/>
      <c r="G12645" s="309"/>
    </row>
    <row r="12646" spans="1:7" x14ac:dyDescent="0.2">
      <c r="B12646" s="1"/>
      <c r="C12646" s="304"/>
      <c r="D12646" s="1"/>
    </row>
    <row r="12647" spans="1:7" x14ac:dyDescent="0.2">
      <c r="B12647" s="1"/>
      <c r="C12647" s="304"/>
      <c r="D12647" s="1"/>
    </row>
    <row r="12648" spans="1:7" x14ac:dyDescent="0.2">
      <c r="B12648" s="1"/>
      <c r="C12648" s="304"/>
      <c r="D12648" s="1"/>
    </row>
    <row r="12649" spans="1:7" x14ac:dyDescent="0.2">
      <c r="B12649" s="1"/>
      <c r="C12649" s="304"/>
      <c r="D12649" s="1"/>
    </row>
    <row r="12650" spans="1:7" x14ac:dyDescent="0.2">
      <c r="B12650" s="1"/>
      <c r="C12650" s="304"/>
      <c r="D12650" s="1"/>
    </row>
    <row r="12651" spans="1:7" x14ac:dyDescent="0.2">
      <c r="B12651" s="1"/>
      <c r="C12651" s="304"/>
      <c r="D12651" s="1"/>
    </row>
    <row r="12652" spans="1:7" x14ac:dyDescent="0.2">
      <c r="B12652" s="1"/>
      <c r="C12652" s="304"/>
      <c r="D12652" s="1"/>
    </row>
    <row r="12653" spans="1:7" x14ac:dyDescent="0.2">
      <c r="B12653" s="1"/>
      <c r="C12653" s="304"/>
      <c r="D12653" s="1"/>
    </row>
    <row r="12654" spans="1:7" x14ac:dyDescent="0.2">
      <c r="B12654" s="1"/>
      <c r="C12654" s="304"/>
      <c r="D12654" s="1"/>
    </row>
    <row r="12655" spans="1:7" x14ac:dyDescent="0.2">
      <c r="B12655" s="1"/>
      <c r="C12655" s="304"/>
      <c r="D12655" s="1"/>
    </row>
    <row r="12656" spans="1:7" x14ac:dyDescent="0.2">
      <c r="B12656" s="1"/>
      <c r="C12656" s="304"/>
      <c r="D12656" s="1"/>
    </row>
    <row r="12657" spans="2:4" x14ac:dyDescent="0.2">
      <c r="B12657" s="1"/>
      <c r="C12657" s="304"/>
      <c r="D12657" s="1"/>
    </row>
    <row r="12658" spans="2:4" x14ac:dyDescent="0.2">
      <c r="B12658" s="1"/>
      <c r="C12658" s="304"/>
      <c r="D12658" s="1"/>
    </row>
    <row r="12659" spans="2:4" x14ac:dyDescent="0.2">
      <c r="B12659" s="1"/>
      <c r="C12659" s="304"/>
      <c r="D12659" s="1"/>
    </row>
    <row r="12660" spans="2:4" x14ac:dyDescent="0.2">
      <c r="B12660" s="1"/>
      <c r="C12660" s="304"/>
      <c r="D12660" s="1"/>
    </row>
    <row r="12661" spans="2:4" x14ac:dyDescent="0.2">
      <c r="B12661" s="1"/>
      <c r="C12661" s="304"/>
      <c r="D12661" s="1"/>
    </row>
    <row r="12662" spans="2:4" x14ac:dyDescent="0.2">
      <c r="B12662" s="1"/>
      <c r="C12662" s="304"/>
      <c r="D12662" s="1"/>
    </row>
    <row r="12663" spans="2:4" x14ac:dyDescent="0.2">
      <c r="B12663" s="1"/>
      <c r="C12663" s="304"/>
      <c r="D12663" s="1"/>
    </row>
    <row r="12664" spans="2:4" x14ac:dyDescent="0.2">
      <c r="B12664" s="1"/>
      <c r="C12664" s="304"/>
      <c r="D12664" s="1"/>
    </row>
    <row r="12665" spans="2:4" x14ac:dyDescent="0.2">
      <c r="B12665" s="1"/>
      <c r="C12665" s="304"/>
      <c r="D12665" s="1"/>
    </row>
    <row r="12666" spans="2:4" x14ac:dyDescent="0.2">
      <c r="B12666" s="1"/>
      <c r="C12666" s="304"/>
      <c r="D12666" s="1"/>
    </row>
    <row r="12667" spans="2:4" x14ac:dyDescent="0.2">
      <c r="B12667" s="1"/>
      <c r="C12667" s="304"/>
      <c r="D12667" s="1"/>
    </row>
    <row r="12668" spans="2:4" x14ac:dyDescent="0.2">
      <c r="B12668" s="1"/>
      <c r="C12668" s="304"/>
      <c r="D12668" s="1"/>
    </row>
    <row r="12669" spans="2:4" x14ac:dyDescent="0.2">
      <c r="B12669" s="1"/>
      <c r="C12669" s="304"/>
      <c r="D12669" s="1"/>
    </row>
    <row r="12670" spans="2:4" x14ac:dyDescent="0.2">
      <c r="B12670" s="1"/>
      <c r="C12670" s="304"/>
      <c r="D12670" s="1"/>
    </row>
    <row r="12671" spans="2:4" x14ac:dyDescent="0.2">
      <c r="B12671" s="1"/>
      <c r="C12671" s="304"/>
      <c r="D12671" s="1"/>
    </row>
    <row r="12672" spans="2:4" x14ac:dyDescent="0.2">
      <c r="B12672" s="1"/>
      <c r="C12672" s="304"/>
      <c r="D12672" s="1"/>
    </row>
    <row r="12673" spans="2:4" x14ac:dyDescent="0.2">
      <c r="B12673" s="1"/>
      <c r="C12673" s="304"/>
      <c r="D12673" s="1"/>
    </row>
    <row r="12674" spans="2:4" x14ac:dyDescent="0.2">
      <c r="B12674" s="1"/>
      <c r="C12674" s="304"/>
      <c r="D12674" s="1"/>
    </row>
    <row r="12675" spans="2:4" x14ac:dyDescent="0.2">
      <c r="B12675" s="1"/>
      <c r="C12675" s="304"/>
      <c r="D12675" s="1"/>
    </row>
    <row r="12676" spans="2:4" x14ac:dyDescent="0.2">
      <c r="B12676" s="1"/>
      <c r="C12676" s="304"/>
      <c r="D12676" s="1"/>
    </row>
    <row r="12677" spans="2:4" x14ac:dyDescent="0.2">
      <c r="B12677" s="1"/>
      <c r="C12677" s="304"/>
      <c r="D12677" s="1"/>
    </row>
    <row r="12678" spans="2:4" x14ac:dyDescent="0.2">
      <c r="B12678" s="1"/>
      <c r="C12678" s="304"/>
      <c r="D12678" s="1"/>
    </row>
    <row r="12679" spans="2:4" x14ac:dyDescent="0.2">
      <c r="B12679" s="1"/>
      <c r="C12679" s="304"/>
      <c r="D12679" s="1"/>
    </row>
    <row r="12680" spans="2:4" x14ac:dyDescent="0.2">
      <c r="B12680" s="1"/>
      <c r="C12680" s="304"/>
      <c r="D12680" s="1"/>
    </row>
    <row r="12681" spans="2:4" x14ac:dyDescent="0.2">
      <c r="B12681" s="1"/>
      <c r="C12681" s="304"/>
      <c r="D12681" s="1"/>
    </row>
    <row r="12682" spans="2:4" x14ac:dyDescent="0.2">
      <c r="B12682" s="1"/>
      <c r="C12682" s="304"/>
      <c r="D12682" s="1"/>
    </row>
    <row r="12683" spans="2:4" x14ac:dyDescent="0.2">
      <c r="B12683" s="1"/>
      <c r="C12683" s="304"/>
      <c r="D12683" s="1"/>
    </row>
    <row r="12684" spans="2:4" x14ac:dyDescent="0.2">
      <c r="B12684" s="1"/>
      <c r="C12684" s="304"/>
      <c r="D12684" s="1"/>
    </row>
    <row r="12685" spans="2:4" x14ac:dyDescent="0.2">
      <c r="B12685" s="1"/>
      <c r="C12685" s="304"/>
      <c r="D12685" s="1"/>
    </row>
    <row r="12686" spans="2:4" x14ac:dyDescent="0.2">
      <c r="B12686" s="1"/>
      <c r="C12686" s="304"/>
      <c r="D12686" s="1"/>
    </row>
    <row r="12687" spans="2:4" x14ac:dyDescent="0.2">
      <c r="B12687" s="1"/>
      <c r="C12687" s="304"/>
      <c r="D12687" s="1"/>
    </row>
    <row r="12688" spans="2:4" x14ac:dyDescent="0.2">
      <c r="B12688" s="1"/>
      <c r="C12688" s="304"/>
      <c r="D12688" s="1"/>
    </row>
    <row r="12689" spans="2:4" x14ac:dyDescent="0.2">
      <c r="B12689" s="1"/>
      <c r="C12689" s="304"/>
      <c r="D12689" s="1"/>
    </row>
    <row r="12690" spans="2:4" x14ac:dyDescent="0.2">
      <c r="B12690" s="1"/>
      <c r="C12690" s="304"/>
      <c r="D12690" s="1"/>
    </row>
    <row r="12691" spans="2:4" x14ac:dyDescent="0.2">
      <c r="B12691" s="1"/>
      <c r="C12691" s="304"/>
      <c r="D12691" s="1"/>
    </row>
    <row r="12692" spans="2:4" x14ac:dyDescent="0.2">
      <c r="B12692" s="1"/>
      <c r="C12692" s="304"/>
      <c r="D12692" s="1"/>
    </row>
    <row r="12693" spans="2:4" x14ac:dyDescent="0.2">
      <c r="B12693" s="1"/>
      <c r="C12693" s="304"/>
      <c r="D12693" s="1"/>
    </row>
    <row r="12694" spans="2:4" x14ac:dyDescent="0.2">
      <c r="B12694" s="1"/>
      <c r="C12694" s="304"/>
      <c r="D12694" s="1"/>
    </row>
    <row r="12695" spans="2:4" x14ac:dyDescent="0.2">
      <c r="B12695" s="1"/>
      <c r="C12695" s="304"/>
      <c r="D12695" s="1"/>
    </row>
    <row r="12696" spans="2:4" x14ac:dyDescent="0.2">
      <c r="B12696" s="1"/>
      <c r="C12696" s="304"/>
      <c r="D12696" s="1"/>
    </row>
    <row r="12697" spans="2:4" x14ac:dyDescent="0.2">
      <c r="B12697" s="1"/>
      <c r="C12697" s="304"/>
      <c r="D12697" s="1"/>
    </row>
    <row r="12698" spans="2:4" x14ac:dyDescent="0.2">
      <c r="B12698" s="1"/>
      <c r="C12698" s="304"/>
      <c r="D12698" s="1"/>
    </row>
    <row r="12699" spans="2:4" x14ac:dyDescent="0.2">
      <c r="B12699" s="1"/>
      <c r="C12699" s="304"/>
      <c r="D12699" s="1"/>
    </row>
    <row r="12700" spans="2:4" x14ac:dyDescent="0.2">
      <c r="B12700" s="1"/>
      <c r="C12700" s="304"/>
      <c r="D12700" s="1"/>
    </row>
    <row r="12701" spans="2:4" x14ac:dyDescent="0.2">
      <c r="B12701" s="1"/>
      <c r="C12701" s="304"/>
      <c r="D12701" s="1"/>
    </row>
    <row r="12702" spans="2:4" x14ac:dyDescent="0.2">
      <c r="B12702" s="1"/>
      <c r="C12702" s="304"/>
      <c r="D12702" s="1"/>
    </row>
    <row r="12703" spans="2:4" x14ac:dyDescent="0.2">
      <c r="B12703" s="1"/>
      <c r="C12703" s="304"/>
      <c r="D12703" s="1"/>
    </row>
    <row r="12704" spans="2:4" x14ac:dyDescent="0.2">
      <c r="B12704" s="1"/>
      <c r="C12704" s="304"/>
      <c r="D12704" s="1"/>
    </row>
    <row r="12705" spans="2:4" x14ac:dyDescent="0.2">
      <c r="B12705" s="1"/>
      <c r="C12705" s="304"/>
      <c r="D12705" s="1"/>
    </row>
    <row r="12706" spans="2:4" x14ac:dyDescent="0.2">
      <c r="B12706" s="1"/>
      <c r="C12706" s="304"/>
      <c r="D12706" s="1"/>
    </row>
    <row r="12707" spans="2:4" x14ac:dyDescent="0.2">
      <c r="B12707" s="1"/>
      <c r="C12707" s="304"/>
      <c r="D12707" s="1"/>
    </row>
    <row r="12708" spans="2:4" x14ac:dyDescent="0.2">
      <c r="B12708" s="1"/>
      <c r="C12708" s="304"/>
      <c r="D12708" s="1"/>
    </row>
    <row r="12709" spans="2:4" x14ac:dyDescent="0.2">
      <c r="B12709" s="1"/>
      <c r="C12709" s="304"/>
      <c r="D12709" s="1"/>
    </row>
    <row r="12710" spans="2:4" x14ac:dyDescent="0.2">
      <c r="B12710" s="1"/>
      <c r="C12710" s="304"/>
      <c r="D12710" s="1"/>
    </row>
    <row r="12711" spans="2:4" x14ac:dyDescent="0.2">
      <c r="B12711" s="1"/>
      <c r="C12711" s="304"/>
      <c r="D12711" s="1"/>
    </row>
    <row r="12712" spans="2:4" x14ac:dyDescent="0.2">
      <c r="B12712" s="1"/>
      <c r="C12712" s="304"/>
      <c r="D12712" s="1"/>
    </row>
    <row r="12713" spans="2:4" x14ac:dyDescent="0.2">
      <c r="B12713" s="1"/>
      <c r="C12713" s="304"/>
      <c r="D12713" s="1"/>
    </row>
    <row r="12714" spans="2:4" x14ac:dyDescent="0.2">
      <c r="B12714" s="1"/>
      <c r="C12714" s="304"/>
      <c r="D12714" s="1"/>
    </row>
    <row r="12715" spans="2:4" x14ac:dyDescent="0.2">
      <c r="B12715" s="1"/>
      <c r="C12715" s="304"/>
      <c r="D12715" s="1"/>
    </row>
    <row r="12716" spans="2:4" x14ac:dyDescent="0.2">
      <c r="B12716" s="1"/>
      <c r="C12716" s="304"/>
      <c r="D12716" s="1"/>
    </row>
    <row r="12717" spans="2:4" x14ac:dyDescent="0.2">
      <c r="B12717" s="1"/>
      <c r="C12717" s="304"/>
      <c r="D12717" s="1"/>
    </row>
    <row r="12718" spans="2:4" x14ac:dyDescent="0.2">
      <c r="B12718" s="1"/>
      <c r="C12718" s="304"/>
      <c r="D12718" s="1"/>
    </row>
    <row r="12719" spans="2:4" x14ac:dyDescent="0.2">
      <c r="B12719" s="1"/>
      <c r="C12719" s="304"/>
      <c r="D12719" s="1"/>
    </row>
    <row r="12720" spans="2:4" x14ac:dyDescent="0.2">
      <c r="B12720" s="1"/>
      <c r="C12720" s="304"/>
      <c r="D12720" s="1"/>
    </row>
    <row r="12721" spans="2:4" x14ac:dyDescent="0.2">
      <c r="B12721" s="1"/>
      <c r="C12721" s="304"/>
      <c r="D12721" s="1"/>
    </row>
    <row r="12722" spans="2:4" x14ac:dyDescent="0.2">
      <c r="B12722" s="1"/>
      <c r="C12722" s="304"/>
      <c r="D12722" s="1"/>
    </row>
    <row r="12723" spans="2:4" x14ac:dyDescent="0.2">
      <c r="B12723" s="1"/>
      <c r="C12723" s="304"/>
      <c r="D12723" s="1"/>
    </row>
    <row r="12724" spans="2:4" x14ac:dyDescent="0.2">
      <c r="B12724" s="1"/>
      <c r="C12724" s="304"/>
      <c r="D12724" s="1"/>
    </row>
    <row r="12725" spans="2:4" x14ac:dyDescent="0.2">
      <c r="B12725" s="1"/>
      <c r="C12725" s="304"/>
      <c r="D12725" s="1"/>
    </row>
    <row r="12726" spans="2:4" x14ac:dyDescent="0.2">
      <c r="B12726" s="1"/>
      <c r="C12726" s="304"/>
      <c r="D12726" s="1"/>
    </row>
    <row r="12727" spans="2:4" x14ac:dyDescent="0.2">
      <c r="B12727" s="1"/>
      <c r="C12727" s="304"/>
      <c r="D12727" s="1"/>
    </row>
    <row r="12728" spans="2:4" x14ac:dyDescent="0.2">
      <c r="B12728" s="1"/>
      <c r="C12728" s="304"/>
      <c r="D12728" s="1"/>
    </row>
    <row r="12729" spans="2:4" x14ac:dyDescent="0.2">
      <c r="B12729" s="1"/>
      <c r="C12729" s="304"/>
      <c r="D12729" s="1"/>
    </row>
    <row r="12730" spans="2:4" x14ac:dyDescent="0.2">
      <c r="B12730" s="1"/>
      <c r="C12730" s="304"/>
      <c r="D12730" s="1"/>
    </row>
    <row r="12731" spans="2:4" x14ac:dyDescent="0.2">
      <c r="B12731" s="1"/>
      <c r="C12731" s="304"/>
      <c r="D12731" s="1"/>
    </row>
    <row r="12732" spans="2:4" x14ac:dyDescent="0.2">
      <c r="B12732" s="1"/>
      <c r="C12732" s="304"/>
      <c r="D12732" s="1"/>
    </row>
    <row r="12733" spans="2:4" x14ac:dyDescent="0.2">
      <c r="B12733" s="1"/>
      <c r="C12733" s="304"/>
      <c r="D12733" s="1"/>
    </row>
    <row r="12734" spans="2:4" x14ac:dyDescent="0.2">
      <c r="B12734" s="1"/>
      <c r="C12734" s="304"/>
      <c r="D12734" s="1"/>
    </row>
    <row r="12735" spans="2:4" x14ac:dyDescent="0.2">
      <c r="B12735" s="1"/>
      <c r="C12735" s="304"/>
      <c r="D12735" s="1"/>
    </row>
    <row r="12736" spans="2:4" x14ac:dyDescent="0.2">
      <c r="B12736" s="1"/>
      <c r="C12736" s="304"/>
      <c r="D12736" s="1"/>
    </row>
    <row r="12737" spans="2:4" x14ac:dyDescent="0.2">
      <c r="B12737" s="1"/>
      <c r="C12737" s="304"/>
      <c r="D12737" s="1"/>
    </row>
    <row r="12738" spans="2:4" x14ac:dyDescent="0.2">
      <c r="B12738" s="1"/>
      <c r="C12738" s="304"/>
      <c r="D12738" s="1"/>
    </row>
    <row r="12739" spans="2:4" x14ac:dyDescent="0.2">
      <c r="B12739" s="1"/>
      <c r="C12739" s="304"/>
      <c r="D12739" s="1"/>
    </row>
    <row r="12740" spans="2:4" x14ac:dyDescent="0.2">
      <c r="B12740" s="1"/>
      <c r="C12740" s="304"/>
      <c r="D12740" s="1"/>
    </row>
    <row r="12741" spans="2:4" x14ac:dyDescent="0.2">
      <c r="B12741" s="1"/>
      <c r="C12741" s="304"/>
      <c r="D12741" s="1"/>
    </row>
    <row r="12742" spans="2:4" x14ac:dyDescent="0.2">
      <c r="B12742" s="1"/>
      <c r="C12742" s="304"/>
      <c r="D12742" s="1"/>
    </row>
    <row r="12743" spans="2:4" x14ac:dyDescent="0.2">
      <c r="B12743" s="1"/>
      <c r="C12743" s="304"/>
      <c r="D12743" s="1"/>
    </row>
    <row r="12744" spans="2:4" x14ac:dyDescent="0.2">
      <c r="B12744" s="1"/>
      <c r="C12744" s="304"/>
      <c r="D12744" s="1"/>
    </row>
    <row r="12745" spans="2:4" x14ac:dyDescent="0.2">
      <c r="B12745" s="1"/>
      <c r="C12745" s="304"/>
      <c r="D12745" s="1"/>
    </row>
    <row r="12746" spans="2:4" x14ac:dyDescent="0.2">
      <c r="B12746" s="1"/>
      <c r="C12746" s="304"/>
      <c r="D12746" s="1"/>
    </row>
    <row r="12747" spans="2:4" x14ac:dyDescent="0.2">
      <c r="B12747" s="1"/>
      <c r="C12747" s="304"/>
      <c r="D12747" s="1"/>
    </row>
    <row r="12748" spans="2:4" x14ac:dyDescent="0.2">
      <c r="B12748" s="1"/>
      <c r="C12748" s="304"/>
      <c r="D12748" s="1"/>
    </row>
    <row r="12749" spans="2:4" x14ac:dyDescent="0.2">
      <c r="B12749" s="1"/>
      <c r="C12749" s="304"/>
      <c r="D12749" s="1"/>
    </row>
    <row r="12750" spans="2:4" x14ac:dyDescent="0.2">
      <c r="B12750" s="1"/>
      <c r="C12750" s="304"/>
      <c r="D12750" s="1"/>
    </row>
    <row r="12751" spans="2:4" x14ac:dyDescent="0.2">
      <c r="B12751" s="1"/>
      <c r="C12751" s="304"/>
      <c r="D12751" s="1"/>
    </row>
    <row r="12752" spans="2:4" x14ac:dyDescent="0.2">
      <c r="B12752" s="1"/>
      <c r="C12752" s="304"/>
      <c r="D12752" s="1"/>
    </row>
    <row r="12753" spans="2:4" x14ac:dyDescent="0.2">
      <c r="B12753" s="1"/>
      <c r="C12753" s="304"/>
      <c r="D12753" s="1"/>
    </row>
    <row r="12754" spans="2:4" x14ac:dyDescent="0.2">
      <c r="B12754" s="1"/>
      <c r="C12754" s="304"/>
      <c r="D12754" s="1"/>
    </row>
    <row r="12755" spans="2:4" x14ac:dyDescent="0.2">
      <c r="B12755" s="1"/>
      <c r="C12755" s="304"/>
      <c r="D12755" s="1"/>
    </row>
    <row r="12756" spans="2:4" x14ac:dyDescent="0.2">
      <c r="B12756" s="1"/>
      <c r="C12756" s="304"/>
      <c r="D12756" s="1"/>
    </row>
    <row r="12757" spans="2:4" x14ac:dyDescent="0.2">
      <c r="B12757" s="1"/>
      <c r="C12757" s="304"/>
      <c r="D12757" s="1"/>
    </row>
    <row r="12758" spans="2:4" x14ac:dyDescent="0.2">
      <c r="B12758" s="1"/>
      <c r="C12758" s="304"/>
      <c r="D12758" s="1"/>
    </row>
    <row r="12759" spans="2:4" x14ac:dyDescent="0.2">
      <c r="B12759" s="1"/>
      <c r="C12759" s="304"/>
      <c r="D12759" s="1"/>
    </row>
    <row r="12760" spans="2:4" x14ac:dyDescent="0.2">
      <c r="B12760" s="1"/>
      <c r="C12760" s="304"/>
      <c r="D12760" s="1"/>
    </row>
    <row r="12761" spans="2:4" x14ac:dyDescent="0.2">
      <c r="B12761" s="1"/>
      <c r="C12761" s="304"/>
      <c r="D12761" s="1"/>
    </row>
    <row r="12762" spans="2:4" x14ac:dyDescent="0.2">
      <c r="B12762" s="1"/>
      <c r="C12762" s="304"/>
      <c r="D12762" s="1"/>
    </row>
    <row r="12763" spans="2:4" x14ac:dyDescent="0.2">
      <c r="B12763" s="1"/>
      <c r="C12763" s="304"/>
      <c r="D12763" s="1"/>
    </row>
    <row r="12764" spans="2:4" x14ac:dyDescent="0.2">
      <c r="B12764" s="1"/>
      <c r="C12764" s="304"/>
      <c r="D12764" s="1"/>
    </row>
    <row r="12765" spans="2:4" x14ac:dyDescent="0.2">
      <c r="B12765" s="1"/>
      <c r="C12765" s="304"/>
      <c r="D12765" s="1"/>
    </row>
    <row r="12766" spans="2:4" x14ac:dyDescent="0.2">
      <c r="B12766" s="1"/>
      <c r="C12766" s="304"/>
      <c r="D12766" s="1"/>
    </row>
    <row r="12767" spans="2:4" x14ac:dyDescent="0.2">
      <c r="B12767" s="1"/>
      <c r="C12767" s="304"/>
      <c r="D12767" s="1"/>
    </row>
    <row r="12768" spans="2:4" x14ac:dyDescent="0.2">
      <c r="B12768" s="1"/>
      <c r="C12768" s="304"/>
      <c r="D12768" s="1"/>
    </row>
    <row r="12769" spans="2:4" x14ac:dyDescent="0.2">
      <c r="B12769" s="1"/>
      <c r="C12769" s="304"/>
      <c r="D12769" s="1"/>
    </row>
    <row r="12770" spans="2:4" x14ac:dyDescent="0.2">
      <c r="B12770" s="1"/>
      <c r="C12770" s="304"/>
      <c r="D12770" s="1"/>
    </row>
    <row r="12771" spans="2:4" x14ac:dyDescent="0.2">
      <c r="B12771" s="1"/>
      <c r="C12771" s="304"/>
      <c r="D12771" s="1"/>
    </row>
    <row r="12772" spans="2:4" x14ac:dyDescent="0.2">
      <c r="B12772" s="1"/>
      <c r="C12772" s="304"/>
      <c r="D12772" s="1"/>
    </row>
    <row r="12773" spans="2:4" x14ac:dyDescent="0.2">
      <c r="B12773" s="1"/>
      <c r="C12773" s="304"/>
      <c r="D12773" s="1"/>
    </row>
    <row r="12774" spans="2:4" x14ac:dyDescent="0.2">
      <c r="B12774" s="1"/>
      <c r="C12774" s="304"/>
      <c r="D12774" s="1"/>
    </row>
    <row r="12775" spans="2:4" x14ac:dyDescent="0.2">
      <c r="B12775" s="1"/>
      <c r="C12775" s="304"/>
      <c r="D12775" s="1"/>
    </row>
    <row r="12776" spans="2:4" x14ac:dyDescent="0.2">
      <c r="B12776" s="1"/>
      <c r="C12776" s="304"/>
      <c r="D12776" s="1"/>
    </row>
    <row r="12777" spans="2:4" x14ac:dyDescent="0.2">
      <c r="B12777" s="1"/>
      <c r="C12777" s="304"/>
      <c r="D12777" s="1"/>
    </row>
    <row r="12778" spans="2:4" x14ac:dyDescent="0.2">
      <c r="B12778" s="1"/>
      <c r="C12778" s="304"/>
      <c r="D12778" s="1"/>
    </row>
    <row r="12779" spans="2:4" x14ac:dyDescent="0.2">
      <c r="B12779" s="1"/>
      <c r="C12779" s="304"/>
      <c r="D12779" s="1"/>
    </row>
    <row r="12780" spans="2:4" x14ac:dyDescent="0.2">
      <c r="B12780" s="1"/>
      <c r="C12780" s="304"/>
      <c r="D12780" s="1"/>
    </row>
    <row r="12781" spans="2:4" x14ac:dyDescent="0.2">
      <c r="B12781" s="1"/>
      <c r="C12781" s="304"/>
      <c r="D12781" s="1"/>
    </row>
    <row r="12782" spans="2:4" x14ac:dyDescent="0.2">
      <c r="B12782" s="1"/>
      <c r="C12782" s="304"/>
      <c r="D12782" s="1"/>
    </row>
    <row r="12783" spans="2:4" x14ac:dyDescent="0.2">
      <c r="B12783" s="1"/>
      <c r="C12783" s="304"/>
      <c r="D12783" s="1"/>
    </row>
    <row r="12784" spans="2:4" x14ac:dyDescent="0.2">
      <c r="B12784" s="1"/>
      <c r="C12784" s="304"/>
      <c r="D12784" s="1"/>
    </row>
    <row r="12785" spans="2:4" x14ac:dyDescent="0.2">
      <c r="B12785" s="1"/>
      <c r="C12785" s="304"/>
      <c r="D12785" s="1"/>
    </row>
    <row r="12786" spans="2:4" x14ac:dyDescent="0.2">
      <c r="B12786" s="1"/>
      <c r="C12786" s="304"/>
      <c r="D12786" s="1"/>
    </row>
    <row r="12787" spans="2:4" x14ac:dyDescent="0.2">
      <c r="B12787" s="1"/>
      <c r="C12787" s="304"/>
      <c r="D12787" s="1"/>
    </row>
    <row r="12788" spans="2:4" x14ac:dyDescent="0.2">
      <c r="B12788" s="1"/>
      <c r="C12788" s="304"/>
      <c r="D12788" s="1"/>
    </row>
    <row r="12789" spans="2:4" x14ac:dyDescent="0.2">
      <c r="B12789" s="1"/>
      <c r="C12789" s="304"/>
      <c r="D12789" s="1"/>
    </row>
    <row r="12790" spans="2:4" x14ac:dyDescent="0.2">
      <c r="B12790" s="1"/>
      <c r="C12790" s="304"/>
      <c r="D12790" s="1"/>
    </row>
    <row r="12791" spans="2:4" x14ac:dyDescent="0.2">
      <c r="B12791" s="1"/>
      <c r="C12791" s="304"/>
      <c r="D12791" s="1"/>
    </row>
    <row r="12792" spans="2:4" x14ac:dyDescent="0.2">
      <c r="B12792" s="1"/>
      <c r="C12792" s="304"/>
      <c r="D12792" s="1"/>
    </row>
    <row r="12793" spans="2:4" x14ac:dyDescent="0.2">
      <c r="B12793" s="1"/>
      <c r="C12793" s="304"/>
      <c r="D12793" s="1"/>
    </row>
    <row r="12794" spans="2:4" x14ac:dyDescent="0.2">
      <c r="B12794" s="1"/>
      <c r="C12794" s="304"/>
      <c r="D12794" s="1"/>
    </row>
    <row r="12795" spans="2:4" x14ac:dyDescent="0.2">
      <c r="B12795" s="1"/>
      <c r="C12795" s="304"/>
      <c r="D12795" s="1"/>
    </row>
    <row r="12796" spans="2:4" x14ac:dyDescent="0.2">
      <c r="B12796" s="1"/>
      <c r="C12796" s="304"/>
      <c r="D12796" s="1"/>
    </row>
    <row r="12797" spans="2:4" x14ac:dyDescent="0.2">
      <c r="B12797" s="1"/>
      <c r="C12797" s="304"/>
      <c r="D12797" s="1"/>
    </row>
    <row r="12798" spans="2:4" x14ac:dyDescent="0.2">
      <c r="B12798" s="1"/>
      <c r="C12798" s="304"/>
      <c r="D12798" s="1"/>
    </row>
    <row r="12799" spans="2:4" x14ac:dyDescent="0.2">
      <c r="B12799" s="1"/>
      <c r="C12799" s="304"/>
      <c r="D12799" s="1"/>
    </row>
    <row r="12800" spans="2:4" x14ac:dyDescent="0.2">
      <c r="B12800" s="1"/>
      <c r="C12800" s="304"/>
      <c r="D12800" s="1"/>
    </row>
    <row r="12801" spans="2:4" x14ac:dyDescent="0.2">
      <c r="B12801" s="1"/>
      <c r="C12801" s="304"/>
      <c r="D12801" s="1"/>
    </row>
    <row r="12802" spans="2:4" x14ac:dyDescent="0.2">
      <c r="B12802" s="1"/>
      <c r="C12802" s="304"/>
      <c r="D12802" s="1"/>
    </row>
    <row r="12803" spans="2:4" x14ac:dyDescent="0.2">
      <c r="B12803" s="1"/>
      <c r="C12803" s="304"/>
      <c r="D12803" s="1"/>
    </row>
    <row r="12804" spans="2:4" x14ac:dyDescent="0.2">
      <c r="B12804" s="1"/>
      <c r="C12804" s="304"/>
      <c r="D12804" s="1"/>
    </row>
    <row r="12805" spans="2:4" x14ac:dyDescent="0.2">
      <c r="B12805" s="1"/>
      <c r="C12805" s="304"/>
      <c r="D12805" s="1"/>
    </row>
    <row r="12806" spans="2:4" x14ac:dyDescent="0.2">
      <c r="B12806" s="1"/>
      <c r="C12806" s="304"/>
      <c r="D12806" s="1"/>
    </row>
    <row r="12807" spans="2:4" x14ac:dyDescent="0.2">
      <c r="B12807" s="1"/>
      <c r="C12807" s="304"/>
      <c r="D12807" s="1"/>
    </row>
    <row r="12808" spans="2:4" x14ac:dyDescent="0.2">
      <c r="B12808" s="1"/>
      <c r="C12808" s="304"/>
      <c r="D12808" s="1"/>
    </row>
    <row r="12809" spans="2:4" x14ac:dyDescent="0.2">
      <c r="B12809" s="1"/>
      <c r="C12809" s="304"/>
      <c r="D12809" s="1"/>
    </row>
    <row r="12810" spans="2:4" x14ac:dyDescent="0.2">
      <c r="B12810" s="1"/>
      <c r="C12810" s="304"/>
      <c r="D12810" s="1"/>
    </row>
    <row r="12811" spans="2:4" x14ac:dyDescent="0.2">
      <c r="B12811" s="1"/>
      <c r="C12811" s="304"/>
      <c r="D12811" s="1"/>
    </row>
    <row r="12812" spans="2:4" x14ac:dyDescent="0.2">
      <c r="B12812" s="1"/>
      <c r="C12812" s="304"/>
      <c r="D12812" s="1"/>
    </row>
    <row r="12813" spans="2:4" x14ac:dyDescent="0.2">
      <c r="B12813" s="1"/>
      <c r="C12813" s="304"/>
      <c r="D12813" s="1"/>
    </row>
    <row r="12814" spans="2:4" x14ac:dyDescent="0.2">
      <c r="B12814" s="1"/>
      <c r="C12814" s="304"/>
      <c r="D12814" s="1"/>
    </row>
    <row r="12815" spans="2:4" x14ac:dyDescent="0.2">
      <c r="B12815" s="1"/>
      <c r="C12815" s="304"/>
      <c r="D12815" s="1"/>
    </row>
    <row r="12816" spans="2:4" x14ac:dyDescent="0.2">
      <c r="B12816" s="1"/>
      <c r="C12816" s="304"/>
      <c r="D12816" s="1"/>
    </row>
    <row r="12817" spans="1:7" x14ac:dyDescent="0.2">
      <c r="B12817" s="1"/>
      <c r="C12817" s="304"/>
      <c r="D12817" s="1"/>
    </row>
    <row r="12818" spans="1:7" x14ac:dyDescent="0.2">
      <c r="B12818" s="1"/>
      <c r="C12818" s="304"/>
      <c r="D12818" s="1"/>
    </row>
    <row r="12819" spans="1:7" x14ac:dyDescent="0.2">
      <c r="B12819" s="1"/>
      <c r="C12819" s="304"/>
      <c r="D12819" s="1"/>
    </row>
    <row r="12820" spans="1:7" x14ac:dyDescent="0.2">
      <c r="B12820" s="1"/>
      <c r="C12820" s="304"/>
      <c r="D12820" s="1"/>
    </row>
    <row r="12821" spans="1:7" x14ac:dyDescent="0.2">
      <c r="B12821" s="1"/>
      <c r="C12821" s="304"/>
      <c r="D12821" s="1"/>
    </row>
    <row r="12822" spans="1:7" s="308" customFormat="1" x14ac:dyDescent="0.2">
      <c r="A12822" s="303"/>
      <c r="B12822" s="1"/>
      <c r="C12822" s="304"/>
      <c r="D12822" s="1"/>
      <c r="E12822" s="305"/>
      <c r="F12822" s="307"/>
      <c r="G12822" s="307"/>
    </row>
    <row r="12823" spans="1:7" x14ac:dyDescent="0.2">
      <c r="B12823" s="1"/>
      <c r="C12823" s="304"/>
      <c r="D12823" s="1"/>
    </row>
    <row r="12824" spans="1:7" x14ac:dyDescent="0.2">
      <c r="B12824" s="1"/>
      <c r="C12824" s="304"/>
      <c r="D12824" s="1"/>
    </row>
    <row r="12825" spans="1:7" x14ac:dyDescent="0.2">
      <c r="B12825" s="1"/>
      <c r="C12825" s="304"/>
      <c r="D12825" s="1"/>
    </row>
    <row r="12826" spans="1:7" x14ac:dyDescent="0.2">
      <c r="B12826" s="1"/>
      <c r="C12826" s="304"/>
      <c r="D12826" s="1"/>
    </row>
    <row r="12827" spans="1:7" x14ac:dyDescent="0.2">
      <c r="B12827" s="1"/>
      <c r="C12827" s="304"/>
      <c r="D12827" s="1"/>
    </row>
    <row r="12828" spans="1:7" x14ac:dyDescent="0.2">
      <c r="B12828" s="1"/>
      <c r="C12828" s="304"/>
      <c r="D12828" s="1"/>
    </row>
    <row r="12829" spans="1:7" x14ac:dyDescent="0.2">
      <c r="B12829" s="1"/>
      <c r="C12829" s="304"/>
      <c r="D12829" s="1"/>
    </row>
    <row r="12830" spans="1:7" x14ac:dyDescent="0.2">
      <c r="B12830" s="1"/>
      <c r="C12830" s="304"/>
      <c r="D12830" s="1"/>
    </row>
    <row r="12831" spans="1:7" x14ac:dyDescent="0.2">
      <c r="B12831" s="1"/>
      <c r="C12831" s="304"/>
      <c r="D12831" s="1"/>
    </row>
    <row r="12832" spans="1:7" x14ac:dyDescent="0.2">
      <c r="B12832" s="1"/>
      <c r="C12832" s="304"/>
      <c r="D12832" s="1"/>
    </row>
    <row r="12833" spans="2:4" x14ac:dyDescent="0.2">
      <c r="B12833" s="1"/>
      <c r="C12833" s="304"/>
      <c r="D12833" s="1"/>
    </row>
    <row r="12834" spans="2:4" x14ac:dyDescent="0.2">
      <c r="B12834" s="1"/>
      <c r="C12834" s="304"/>
      <c r="D12834" s="1"/>
    </row>
    <row r="12835" spans="2:4" x14ac:dyDescent="0.2">
      <c r="B12835" s="1"/>
      <c r="C12835" s="304"/>
      <c r="D12835" s="1"/>
    </row>
    <row r="12836" spans="2:4" x14ac:dyDescent="0.2">
      <c r="B12836" s="1"/>
      <c r="C12836" s="304"/>
      <c r="D12836" s="1"/>
    </row>
    <row r="12837" spans="2:4" x14ac:dyDescent="0.2">
      <c r="B12837" s="1"/>
      <c r="C12837" s="304"/>
      <c r="D12837" s="1"/>
    </row>
    <row r="12838" spans="2:4" x14ac:dyDescent="0.2">
      <c r="B12838" s="1"/>
      <c r="C12838" s="304"/>
      <c r="D12838" s="1"/>
    </row>
    <row r="12839" spans="2:4" x14ac:dyDescent="0.2">
      <c r="B12839" s="1"/>
      <c r="C12839" s="304"/>
      <c r="D12839" s="1"/>
    </row>
    <row r="12840" spans="2:4" x14ac:dyDescent="0.2">
      <c r="B12840" s="1"/>
      <c r="C12840" s="304"/>
      <c r="D12840" s="1"/>
    </row>
    <row r="12841" spans="2:4" x14ac:dyDescent="0.2">
      <c r="B12841" s="1"/>
      <c r="C12841" s="304"/>
      <c r="D12841" s="1"/>
    </row>
    <row r="12842" spans="2:4" x14ac:dyDescent="0.2">
      <c r="B12842" s="1"/>
      <c r="C12842" s="304"/>
      <c r="D12842" s="1"/>
    </row>
    <row r="12843" spans="2:4" x14ac:dyDescent="0.2">
      <c r="B12843" s="1"/>
      <c r="C12843" s="304"/>
      <c r="D12843" s="1"/>
    </row>
    <row r="12844" spans="2:4" x14ac:dyDescent="0.2">
      <c r="B12844" s="1"/>
      <c r="C12844" s="304"/>
      <c r="D12844" s="1"/>
    </row>
    <row r="12845" spans="2:4" x14ac:dyDescent="0.2">
      <c r="B12845" s="1"/>
      <c r="C12845" s="304"/>
      <c r="D12845" s="1"/>
    </row>
    <row r="12846" spans="2:4" x14ac:dyDescent="0.2">
      <c r="B12846" s="1"/>
      <c r="C12846" s="304"/>
      <c r="D12846" s="1"/>
    </row>
    <row r="12847" spans="2:4" x14ac:dyDescent="0.2">
      <c r="B12847" s="1"/>
      <c r="C12847" s="304"/>
      <c r="D12847" s="1"/>
    </row>
    <row r="12848" spans="2:4" x14ac:dyDescent="0.2">
      <c r="B12848" s="1"/>
      <c r="C12848" s="304"/>
      <c r="D12848" s="1"/>
    </row>
    <row r="12849" spans="2:4" x14ac:dyDescent="0.2">
      <c r="B12849" s="1"/>
      <c r="C12849" s="304"/>
      <c r="D12849" s="1"/>
    </row>
    <row r="12850" spans="2:4" x14ac:dyDescent="0.2">
      <c r="B12850" s="1"/>
      <c r="C12850" s="304"/>
      <c r="D12850" s="1"/>
    </row>
    <row r="12851" spans="2:4" x14ac:dyDescent="0.2">
      <c r="B12851" s="1"/>
      <c r="C12851" s="304"/>
      <c r="D12851" s="1"/>
    </row>
    <row r="12852" spans="2:4" x14ac:dyDescent="0.2">
      <c r="B12852" s="1"/>
      <c r="C12852" s="304"/>
      <c r="D12852" s="1"/>
    </row>
    <row r="12853" spans="2:4" x14ac:dyDescent="0.2">
      <c r="B12853" s="1"/>
      <c r="C12853" s="304"/>
      <c r="D12853" s="1"/>
    </row>
    <row r="12854" spans="2:4" x14ac:dyDescent="0.2">
      <c r="B12854" s="1"/>
      <c r="C12854" s="304"/>
      <c r="D12854" s="1"/>
    </row>
    <row r="12855" spans="2:4" x14ac:dyDescent="0.2">
      <c r="B12855" s="1"/>
      <c r="C12855" s="304"/>
      <c r="D12855" s="1"/>
    </row>
    <row r="12856" spans="2:4" x14ac:dyDescent="0.2">
      <c r="B12856" s="1"/>
      <c r="C12856" s="304"/>
      <c r="D12856" s="1"/>
    </row>
    <row r="12857" spans="2:4" x14ac:dyDescent="0.2">
      <c r="B12857" s="1"/>
      <c r="C12857" s="304"/>
      <c r="D12857" s="1"/>
    </row>
    <row r="12858" spans="2:4" x14ac:dyDescent="0.2">
      <c r="B12858" s="1"/>
      <c r="C12858" s="304"/>
      <c r="D12858" s="1"/>
    </row>
    <row r="12859" spans="2:4" x14ac:dyDescent="0.2">
      <c r="B12859" s="1"/>
      <c r="C12859" s="304"/>
      <c r="D12859" s="1"/>
    </row>
    <row r="12860" spans="2:4" x14ac:dyDescent="0.2">
      <c r="B12860" s="1"/>
      <c r="C12860" s="304"/>
      <c r="D12860" s="1"/>
    </row>
    <row r="12861" spans="2:4" x14ac:dyDescent="0.2">
      <c r="B12861" s="1"/>
      <c r="C12861" s="304"/>
      <c r="D12861" s="1"/>
    </row>
    <row r="12862" spans="2:4" x14ac:dyDescent="0.2">
      <c r="B12862" s="1"/>
      <c r="C12862" s="304"/>
      <c r="D12862" s="1"/>
    </row>
    <row r="12863" spans="2:4" x14ac:dyDescent="0.2">
      <c r="B12863" s="1"/>
      <c r="C12863" s="304"/>
      <c r="D12863" s="1"/>
    </row>
    <row r="12864" spans="2:4" x14ac:dyDescent="0.2">
      <c r="B12864" s="1"/>
      <c r="C12864" s="304"/>
      <c r="D12864" s="1"/>
    </row>
    <row r="12865" spans="2:4" x14ac:dyDescent="0.2">
      <c r="B12865" s="1"/>
      <c r="C12865" s="304"/>
      <c r="D12865" s="1"/>
    </row>
    <row r="12866" spans="2:4" x14ac:dyDescent="0.2">
      <c r="B12866" s="1"/>
      <c r="C12866" s="304"/>
      <c r="D12866" s="1"/>
    </row>
    <row r="12867" spans="2:4" x14ac:dyDescent="0.2">
      <c r="B12867" s="1"/>
      <c r="C12867" s="304"/>
      <c r="D12867" s="1"/>
    </row>
    <row r="12868" spans="2:4" x14ac:dyDescent="0.2">
      <c r="B12868" s="1"/>
      <c r="C12868" s="304"/>
      <c r="D12868" s="1"/>
    </row>
    <row r="12869" spans="2:4" x14ac:dyDescent="0.2">
      <c r="B12869" s="1"/>
      <c r="C12869" s="304"/>
      <c r="D12869" s="1"/>
    </row>
    <row r="12870" spans="2:4" x14ac:dyDescent="0.2">
      <c r="B12870" s="1"/>
      <c r="C12870" s="304"/>
      <c r="D12870" s="1"/>
    </row>
    <row r="12871" spans="2:4" x14ac:dyDescent="0.2">
      <c r="B12871" s="1"/>
      <c r="C12871" s="304"/>
      <c r="D12871" s="1"/>
    </row>
    <row r="12872" spans="2:4" x14ac:dyDescent="0.2">
      <c r="B12872" s="1"/>
      <c r="C12872" s="304"/>
      <c r="D12872" s="1"/>
    </row>
    <row r="12873" spans="2:4" x14ac:dyDescent="0.2">
      <c r="B12873" s="1"/>
      <c r="C12873" s="304"/>
      <c r="D12873" s="1"/>
    </row>
    <row r="12874" spans="2:4" x14ac:dyDescent="0.2">
      <c r="B12874" s="1"/>
      <c r="C12874" s="304"/>
      <c r="D12874" s="1"/>
    </row>
    <row r="12875" spans="2:4" x14ac:dyDescent="0.2">
      <c r="B12875" s="1"/>
      <c r="C12875" s="304"/>
      <c r="D12875" s="1"/>
    </row>
    <row r="12876" spans="2:4" x14ac:dyDescent="0.2">
      <c r="B12876" s="1"/>
      <c r="C12876" s="304"/>
      <c r="D12876" s="1"/>
    </row>
    <row r="12877" spans="2:4" x14ac:dyDescent="0.2">
      <c r="B12877" s="1"/>
      <c r="C12877" s="304"/>
      <c r="D12877" s="1"/>
    </row>
    <row r="12878" spans="2:4" x14ac:dyDescent="0.2">
      <c r="B12878" s="1"/>
      <c r="C12878" s="304"/>
      <c r="D12878" s="1"/>
    </row>
    <row r="12879" spans="2:4" x14ac:dyDescent="0.2">
      <c r="B12879" s="1"/>
      <c r="C12879" s="304"/>
      <c r="D12879" s="1"/>
    </row>
    <row r="12880" spans="2:4" x14ac:dyDescent="0.2">
      <c r="B12880" s="1"/>
      <c r="C12880" s="304"/>
      <c r="D12880" s="1"/>
    </row>
    <row r="12881" spans="2:7" x14ac:dyDescent="0.2">
      <c r="B12881" s="1"/>
      <c r="C12881" s="304"/>
      <c r="D12881" s="1"/>
    </row>
    <row r="12882" spans="2:7" x14ac:dyDescent="0.2">
      <c r="B12882" s="1"/>
      <c r="C12882" s="304"/>
      <c r="D12882" s="1"/>
    </row>
    <row r="12883" spans="2:7" x14ac:dyDescent="0.2">
      <c r="B12883" s="1"/>
      <c r="C12883" s="304"/>
      <c r="D12883" s="1"/>
    </row>
    <row r="12884" spans="2:7" x14ac:dyDescent="0.2">
      <c r="B12884" s="1"/>
      <c r="C12884" s="304"/>
      <c r="D12884" s="1"/>
    </row>
    <row r="12885" spans="2:7" x14ac:dyDescent="0.2">
      <c r="B12885" s="1"/>
      <c r="C12885" s="304"/>
      <c r="D12885" s="1"/>
    </row>
    <row r="12886" spans="2:7" x14ac:dyDescent="0.2">
      <c r="B12886" s="1"/>
      <c r="C12886" s="304"/>
      <c r="D12886" s="1"/>
    </row>
    <row r="12887" spans="2:7" x14ac:dyDescent="0.2">
      <c r="B12887" s="1"/>
      <c r="C12887" s="304"/>
      <c r="D12887" s="1"/>
    </row>
    <row r="12888" spans="2:7" x14ac:dyDescent="0.2">
      <c r="B12888" s="1"/>
      <c r="C12888" s="304"/>
      <c r="D12888" s="1"/>
    </row>
    <row r="12889" spans="2:7" x14ac:dyDescent="0.2">
      <c r="B12889" s="1"/>
      <c r="C12889" s="304"/>
      <c r="D12889" s="1"/>
      <c r="E12889" s="204"/>
      <c r="F12889" s="204"/>
      <c r="G12889" s="204"/>
    </row>
    <row r="12890" spans="2:7" x14ac:dyDescent="0.2">
      <c r="B12890" s="311"/>
      <c r="E12890" s="204"/>
      <c r="F12890" s="204"/>
      <c r="G12890" s="204"/>
    </row>
    <row r="12891" spans="2:7" x14ac:dyDescent="0.2">
      <c r="B12891" s="311"/>
      <c r="E12891" s="204"/>
      <c r="F12891" s="204"/>
      <c r="G12891" s="204"/>
    </row>
    <row r="12892" spans="2:7" x14ac:dyDescent="0.2">
      <c r="B12892" s="311"/>
      <c r="E12892" s="204"/>
      <c r="F12892" s="204"/>
      <c r="G12892" s="204"/>
    </row>
    <row r="12893" spans="2:7" x14ac:dyDescent="0.2">
      <c r="B12893" s="311"/>
      <c r="E12893" s="204"/>
      <c r="F12893" s="204"/>
      <c r="G12893" s="204"/>
    </row>
    <row r="12894" spans="2:7" x14ac:dyDescent="0.2">
      <c r="B12894" s="311"/>
      <c r="E12894" s="204"/>
      <c r="F12894" s="204"/>
      <c r="G12894" s="204"/>
    </row>
    <row r="12895" spans="2:7" x14ac:dyDescent="0.2">
      <c r="B12895" s="311"/>
      <c r="E12895" s="204"/>
      <c r="F12895" s="204"/>
      <c r="G12895" s="204"/>
    </row>
    <row r="12896" spans="2:7" x14ac:dyDescent="0.2">
      <c r="B12896" s="311"/>
      <c r="E12896" s="204"/>
      <c r="F12896" s="204"/>
      <c r="G12896" s="204"/>
    </row>
    <row r="12897" spans="1:7" x14ac:dyDescent="0.2">
      <c r="B12897" s="311"/>
      <c r="E12897" s="204"/>
      <c r="F12897" s="204"/>
      <c r="G12897" s="204"/>
    </row>
    <row r="12898" spans="1:7" x14ac:dyDescent="0.2">
      <c r="B12898" s="311"/>
      <c r="E12898" s="204"/>
      <c r="F12898" s="204"/>
      <c r="G12898" s="204"/>
    </row>
    <row r="12899" spans="1:7" x14ac:dyDescent="0.2">
      <c r="B12899" s="311"/>
      <c r="E12899" s="204"/>
      <c r="F12899" s="204"/>
      <c r="G12899" s="204"/>
    </row>
    <row r="12900" spans="1:7" x14ac:dyDescent="0.2">
      <c r="B12900" s="311"/>
      <c r="E12900" s="204"/>
      <c r="F12900" s="204"/>
      <c r="G12900" s="204"/>
    </row>
    <row r="12901" spans="1:7" x14ac:dyDescent="0.2">
      <c r="B12901" s="311"/>
      <c r="E12901" s="204"/>
      <c r="F12901" s="204"/>
      <c r="G12901" s="204"/>
    </row>
    <row r="12902" spans="1:7" x14ac:dyDescent="0.2">
      <c r="B12902" s="311"/>
      <c r="E12902" s="204"/>
      <c r="F12902" s="204"/>
      <c r="G12902" s="204"/>
    </row>
    <row r="12903" spans="1:7" x14ac:dyDescent="0.2">
      <c r="B12903" s="311"/>
      <c r="E12903" s="204"/>
      <c r="F12903" s="204"/>
      <c r="G12903" s="204"/>
    </row>
    <row r="12904" spans="1:7" x14ac:dyDescent="0.2">
      <c r="B12904" s="311"/>
      <c r="E12904" s="204"/>
      <c r="F12904" s="204"/>
      <c r="G12904" s="204"/>
    </row>
    <row r="12905" spans="1:7" x14ac:dyDescent="0.2">
      <c r="A12905" s="313"/>
      <c r="B12905" s="311"/>
      <c r="C12905" s="204"/>
      <c r="E12905" s="204"/>
      <c r="F12905" s="204"/>
      <c r="G12905" s="204"/>
    </row>
    <row r="12906" spans="1:7" x14ac:dyDescent="0.2">
      <c r="A12906" s="313"/>
      <c r="B12906" s="311"/>
      <c r="C12906" s="204"/>
      <c r="E12906" s="204"/>
      <c r="F12906" s="204"/>
      <c r="G12906" s="204"/>
    </row>
    <row r="12907" spans="1:7" x14ac:dyDescent="0.2">
      <c r="A12907" s="313"/>
      <c r="B12907" s="311"/>
      <c r="C12907" s="204"/>
      <c r="E12907" s="204"/>
      <c r="F12907" s="204"/>
      <c r="G12907" s="204"/>
    </row>
    <row r="12908" spans="1:7" x14ac:dyDescent="0.2">
      <c r="A12908" s="313"/>
      <c r="B12908" s="311"/>
      <c r="C12908" s="204"/>
      <c r="E12908" s="204"/>
      <c r="F12908" s="204"/>
      <c r="G12908" s="204"/>
    </row>
    <row r="12909" spans="1:7" x14ac:dyDescent="0.2">
      <c r="A12909" s="313"/>
      <c r="B12909" s="311"/>
      <c r="C12909" s="204"/>
      <c r="E12909" s="204"/>
      <c r="F12909" s="204"/>
      <c r="G12909" s="204"/>
    </row>
    <row r="12910" spans="1:7" x14ac:dyDescent="0.2">
      <c r="A12910" s="313"/>
      <c r="B12910" s="311"/>
      <c r="C12910" s="204"/>
      <c r="E12910" s="204"/>
      <c r="F12910" s="204"/>
      <c r="G12910" s="204"/>
    </row>
    <row r="12911" spans="1:7" x14ac:dyDescent="0.2">
      <c r="A12911" s="313"/>
      <c r="B12911" s="311"/>
      <c r="C12911" s="204"/>
      <c r="E12911" s="204"/>
      <c r="F12911" s="204"/>
      <c r="G12911" s="204"/>
    </row>
    <row r="12912" spans="1:7" x14ac:dyDescent="0.2">
      <c r="A12912" s="313"/>
      <c r="B12912" s="311"/>
      <c r="C12912" s="204"/>
      <c r="E12912" s="204"/>
      <c r="F12912" s="204"/>
      <c r="G12912" s="204"/>
    </row>
    <row r="12913" spans="1:7" x14ac:dyDescent="0.2">
      <c r="A12913" s="313"/>
      <c r="B12913" s="311"/>
      <c r="C12913" s="204"/>
      <c r="E12913" s="204"/>
      <c r="F12913" s="204"/>
      <c r="G12913" s="204"/>
    </row>
    <row r="12914" spans="1:7" x14ac:dyDescent="0.2">
      <c r="A12914" s="313"/>
      <c r="B12914" s="311"/>
      <c r="C12914" s="204"/>
      <c r="E12914" s="204"/>
      <c r="F12914" s="204"/>
      <c r="G12914" s="204"/>
    </row>
    <row r="12915" spans="1:7" x14ac:dyDescent="0.2">
      <c r="A12915" s="313"/>
      <c r="B12915" s="311"/>
      <c r="C12915" s="204"/>
      <c r="E12915" s="204"/>
      <c r="F12915" s="204"/>
      <c r="G12915" s="204"/>
    </row>
    <row r="12916" spans="1:7" x14ac:dyDescent="0.2">
      <c r="A12916" s="313"/>
      <c r="B12916" s="311"/>
      <c r="C12916" s="204"/>
      <c r="E12916" s="204"/>
      <c r="F12916" s="204"/>
      <c r="G12916" s="204"/>
    </row>
    <row r="12917" spans="1:7" x14ac:dyDescent="0.2">
      <c r="A12917" s="313"/>
      <c r="B12917" s="311"/>
      <c r="C12917" s="204"/>
      <c r="E12917" s="204"/>
      <c r="F12917" s="204"/>
      <c r="G12917" s="204"/>
    </row>
    <row r="12918" spans="1:7" x14ac:dyDescent="0.2">
      <c r="A12918" s="313"/>
      <c r="B12918" s="311"/>
      <c r="C12918" s="204"/>
      <c r="E12918" s="204"/>
      <c r="F12918" s="204"/>
      <c r="G12918" s="204"/>
    </row>
    <row r="12919" spans="1:7" x14ac:dyDescent="0.2">
      <c r="A12919" s="313"/>
      <c r="B12919" s="311"/>
      <c r="C12919" s="204"/>
      <c r="E12919" s="204"/>
      <c r="F12919" s="204"/>
      <c r="G12919" s="204"/>
    </row>
    <row r="12920" spans="1:7" x14ac:dyDescent="0.2">
      <c r="A12920" s="313"/>
      <c r="B12920" s="311"/>
      <c r="C12920" s="204"/>
      <c r="E12920" s="204"/>
      <c r="F12920" s="204"/>
      <c r="G12920" s="204"/>
    </row>
    <row r="12921" spans="1:7" x14ac:dyDescent="0.2">
      <c r="A12921" s="313"/>
      <c r="B12921" s="311"/>
      <c r="C12921" s="204"/>
      <c r="E12921" s="204"/>
      <c r="F12921" s="204"/>
      <c r="G12921" s="204"/>
    </row>
    <row r="12922" spans="1:7" x14ac:dyDescent="0.2">
      <c r="A12922" s="313"/>
      <c r="B12922" s="311"/>
      <c r="C12922" s="204"/>
      <c r="E12922" s="204"/>
      <c r="F12922" s="204"/>
      <c r="G12922" s="204"/>
    </row>
    <row r="12923" spans="1:7" x14ac:dyDescent="0.2">
      <c r="A12923" s="313"/>
      <c r="B12923" s="311"/>
      <c r="C12923" s="204"/>
      <c r="E12923" s="204"/>
      <c r="F12923" s="204"/>
      <c r="G12923" s="204"/>
    </row>
    <row r="12924" spans="1:7" x14ac:dyDescent="0.2">
      <c r="A12924" s="313"/>
      <c r="B12924" s="311"/>
      <c r="C12924" s="204"/>
      <c r="E12924" s="204"/>
      <c r="F12924" s="204"/>
      <c r="G12924" s="204"/>
    </row>
  </sheetData>
  <mergeCells count="9">
    <mergeCell ref="F4:F5"/>
    <mergeCell ref="G4:G5"/>
    <mergeCell ref="E3715:G3715"/>
    <mergeCell ref="B1:E3"/>
    <mergeCell ref="A4:A5"/>
    <mergeCell ref="B4:B5"/>
    <mergeCell ref="C4:C5"/>
    <mergeCell ref="D4:D5"/>
    <mergeCell ref="E4:E5"/>
  </mergeCells>
  <conditionalFormatting sqref="G1:G3 F54:G56 F286:G288 G66:G75 F200:G202 F209:G211 F222:F226 F230:F232 F212:F216 F219:G221 G248:G256 F263:G265 F278:G280 F272:F277 F294:G296 F302:G304 F320:F322 F324:G326 F332:G334 F340:G342 F362:G364 F384:G386 F406:G408 F428:G430 F313:F316 F317:G319 F900:G901 G894:G899 F907:G909 F1012:G1014 F914:G923 F245:G247 F488:G490 F498:G500 F508:G510 F519:G520 F538:G540 F548:G550 F528:G530 G432:G437 G440:G446 F453:G455 F478:G480 F551 F553:F555 F556:G558 F559 F567:G569 F579:G581 F582 F592 F589:G591 F597:G599 F624:G626 F633:G635 F642:G644 F651:G653 F660:G662 F669:G671 F678:G680 F687:G689 F696:G698 F705:G707 F714:G716 F723:G725 F854 F887:G889 F883:G885 F875:G877 F871:G873 F867:G869 F863:G865 F859:G861 F855:G857 F879:G881 F755:G757 F767:G769 F777:G778 G776 F785:G787 F797:G799 F800:F801 F813:G814 F838:G840 F824:G826 F740:G740 F735 F737:F739 F743:G745 G924:G1007 F932:F1011 F1044:G1046 F1052:G1054 F1068:G1070 F1076:G1077 F1102:F1103 F1172 F1292:G1294 F1307:G1309 F1325:F1326 F1322:G1324 F1328:G1330 F1334:G1336 F1340:G1342 F1346:G1348 F1352:G1354 F1358:G1360 F1364:G1373 F1391:G1393 F1398:G1400 F1374 F1376:G1378 G1513:G1515 G1521:G1523 G1529:G1531 G1535:G1537 F1535:F1546 G1544:G1546 G1553:G1555 F1553:F1556 G1559:G1561 F1565:G1567 F1644:G1646 F1637:G1639 F1630:G1632 F1614:G1616 F1610 F1574 F1607:G1609 F1571:G1573 F1580:G1582 F1589:G1591 F1623:G1625 F1653:G1655 G1662:G1664 F1686:G1688 F1680:G1682 F1674:G1676 F1668:G1670 F1762:G1764 F1782:G1784 F1788:F1792 F2820:G2822 F3166:G3167 F3159:G3161 F3152:G3154 F3145:G3147 F3138:G3140 F3131:G3133 F3124:G3126 F3117:G3119 F3110:G3112 F3103:G3105 F3096:G3098 F3089:G3091 F3082:G3084 F3075:G3077 F3068:G3070 F3061:G3063 F3054:G3056 F3047:G3049 F3040:G3042 F3033:G3035 F3026:G3028 F3019:G3021 F3012:G3014 F3005:G3007 F2998:G3000 F2991:G2993 F2984:G2986 F2977:G2979 F2970:G2972 F2963:G2965 F2956:G2958 F2949:G2951 F2942:G2944 F2935:G2937 F2928:G2930 F2921:G2923 F2914:G2916 F2907:G2909 F2900:G2902 F2893:G2895 F2886:G2888 F2879:G2881 F2872:G2874 F2865:G2867 F2858:G2860 F2851:G2853 F2834:G2835 F2827:G2829 F2632:G2634 F2639:G2641 F2747:F2748 F2754 F2756:G2757 F2744:G2746 F2653:G2655 F2660:G2662 F2667:G2669 F2674:G2676 F2681:G2683 F2688:G2690 F2695:G2697 F2709:G2711 F2716:G2718 F2730:G2732 F2737:G2739 F2074:G2076 F3172:G3174 F3379:G3381 G1949:G1955 F1941:G1943 F1946:G1948 F1956:G1958 F1966:G1968 F1976:G1978 F1983:G1984 F1979:F1981 F1985 F2016:G2018 G2019 F2036:G2038 G2039 F2068:G2070 F2080:G2082 F2086:G2088 F2097:G2099 F2109:G2111 G2112:G2116 F2117:G2119 F2125:G2127 F2132:G2134 G2142:G2146 F2139:G2141 F2147:G2149 F2155:G2157 F2259:G2261 F2266:G2268 F2271:G2273 F2278:G2280 F2285:G2287 F2292:G2294 F2389:G2391 F2394:G2395 F2414:G2416 F2433:G2435 G2455:G2460 F2471:G2473 G2512 F2529:G2531 G2583:G2589 F2591:G2593 G2594:G2601 F2602:G2604 F2771:G2773 F2779:G2781 F3353:G3355 F3359:G3361 F3365:G3367 F3375:G3377 F3384:G3386 F3389:G3391 F3394:G3396 F3399:G3401 F3404:G3406 F3409:G3411 F3414:G3416 F3419:G3421 F3424:G3426 F3429:G3431 F3438:G3440 F2314:G2315 F2310:F2313 F2321:G2322 F2316:F2320 F2328:G2329 F2323:F2327 F2335:G2336 F2330:F2334 F2342:G2343 F2337:F2341 F2349:G2350 F2344:F2348 F2356:G2357 F2351:F2355 F2363:G2364 F2358:F2362 F2370:G2371 F2365:F2369 F2377:G2379 F2372:F2376 F2307:G2309 F2384:G2386 F2402 F2404:G2406 F2396:F2398 F2399:G2401 F2452:G2454 F2509:G2511 F2490:G2492 G2532 F2549:G2551 G2552 F2569:G2571 G2572:G2579 F2580:G2582 G2605:G2612 F2613:G2615 F2619:G2621 F2625:G2627 F2763:G2765 F2787:G2789 F2246:G2248 F3305:G3307 F3311:G3312 F2803:G2805 F2790 F2793:G2795 F2813:G2815 F3254 F3263:G3265 F3257:G3259 F3275:G3277 F3320:G3322 F3286 F3287:G3289 F3278:F3280 F3299:G3301 G3323 F3336:G3338 F3343:G3345 F3466:G3467 F3489:G3491 F3495:G3497 F3501:G3503 F3507:G3509 F3514:G3516 F2249 F2252:G2254 G2522:G2523 F1892:G1894 F1810:G1812 G1785:G1790 G1813:G1816 F1821:G1823 F1845:G1846 F1844 F1838:F1841 F1855:F1856 F1862:F1864 F1847:F1849 F1852 F1859 F1853:G1854 F1865:G1866 F1876:G1878 F1867:F1875 F1834:G1837 F1829:G1831 F3253:G3253 F3177:G3179 F3180 F3183:G3185 F3517:F3519 F3521:G3523 F3528:G3530 F3531:F3534 F3535:G3536 F3537:F3541 F3542:G3543 F3549:G3550 F3544:F3548 F3551:F3555 F3556:G3558 F3563:G3565 F3604:G3606 F3607:F3608 F3609:G3611 F3612:F3613 F3615:G3617 F3593:G3595 F3566:F3567 F3618:F3619 F3621:G3623 F3655:G3657 F3648:G3650 F3627:G3629 F3635:G3636 F3641:G3643 F3662:G3664 F3669:G3670 F3683:G3685 G3690:G3692 F3690:F3699 G3696:G3698 F2056:G2058 F2059:F2060 F2062:G2064 F2100:F2101 F2103:G2105 F2163:G2165 F2169:G2171 F2176:G2178 F1404:G1407 F1425:F1430 F1408:F1422 F1499:G1501 F1431:G1433 F1434:F1435 F1451 F1479:G1481 F1475 F1468:F1469 F1471 F1472:G1474 F1482:F1484 F1656 F1658:F1664 F1751:F1756 F1757:G1759 G1881:G1891 F1927:F1928 F1930:G1932 F1936:G1938 F1904:G1904 F1897:F1903 F1895 F1908:G1910 F1920:G1920 F1911:F1919 F1924:G1926 F1692:G1694 F1695:F1699 F1700:G1701 F1720:G1720 F1722:F1727 F1729:G1731 F1710:G1713 F1748:G1750 F1767:G1769 F1770:F1776 F1777:G1779 F1794:G1796 F1799:F1801 G1799:G1805 F1437:F1444 F3444:F3456 F3459:G3461 F3441 F3672:F3675 F3676:G3678 G1656:G1660 F1598:G1601 G3486:G3488 G3241:G3246 F3241 F3370:G3372 F3206:G3238 G187:G199 F2300:G2302 F3470:G3472 F1465:G1467 F1448:G1450 G3251:G3252 G2288:G2291 F3712 F3569:F3592 G3566:G3592 F3703 F3704:G3706 F7:G43 F167:G186 F227:G229 F233:G235 F269:G271 F310:G312 F605:G607 F615:G617 F732:G734 F851:G853 F891:G893 F1086:G1097 F1112:G1113 F1178:G1180 F1156:G1171 F78:G117 G161:G166 F1018:G1038 F1055:F1059 F1060:G1062 F1099:G1101 G1098 F1255:F1285 G1254:G1285 F1502:F1531 G1502:G1507 G2200:G2203 G2214:G2217 G2228:G2231 F76:G76 F136:G160 F2179:F2186 G2179:G2189 F2190:G2192 F2204:G2206 F2218:G2220 F2232:G2234 G2193:G2198 G2207:G2212 G2221:G2226 G2235:G2240 F1612:F1613 F1558:F1561 F1485:G1487 G266:G268 F1195:G1196 F2846:G2846 F2646:G2648 F2702:G2704 F2723:G2725 G2755 F1209:G1210 F1198:F1201 F1205:F1208 F1212:F1216 F1217:G1219 F1202:G1203 F1990:F1991 F1997 F1998:G1999 F3476:G3478 F3483:G3485 G3712:G3713 F1222:G1223 F1220:F1221 F1225:F1236 F1242:G1243 F1238:F1241 F1245:F1251 F1252:G1253">
    <cfRule type="cellIs" dxfId="1522" priority="1522" stopIfTrue="1" operator="equal">
      <formula>0</formula>
    </cfRule>
  </conditionalFormatting>
  <conditionalFormatting sqref="B54:F55 B286:F287 C56:F56 C160:F160 C186:F186 B200:F201 C202:F202 B209:F216 C247:F247 F248 B263:F264 C265:F265 C280:F280 C288:F288 C296:F296 C304:F304 B294:F295 B302:F303 E322:F322 B321 D321:F321 B324:F326 B332:F334 B340:F341 C342:F342 B362:F363 C364:F364 C386:F386 B406:F407 B384:F385 C408:F408 B428:F429 C943:F943 C959:F959 C1027:F1027 B944:F958 E315:F316 B317:F320 B900:F900 C893:F893 B907:F908 C901:F901 C909:F909 B914:F919 C1014:F1014 B1018:F1026 B245:F246 B488:F489 C480:F480 B498:F499 C490:F490 C500:F500 B508:F509 B519:F519 C510:F510 C520:F520 C530:F530 C540:F540 B538:F539 B548:F549 B528:F529 C430:F430 B453:F454 B478:F479 C455:F455 B551:F551 C550:F550 B553:F557 C558:F559 B567:F568 C569:F569 B579:F580 B582:F582 C581:F581 B592:F592 C591:F591 B589:F590 B597:F598 C617:F617 B624:F625 C626:F626 C635:F635 C644:F644 C653:F653 C662:F662 C671:F671 C680:F680 C689:F689 C698:F698 C707:F707 C716:F716 C725:F725 B633:F634 B642:F643 B651:F652 B660:F661 B669:F670 B678:F679 B687:F688 B696:F697 B705:F706 B714:F715 B723:F724 C890 C886 C882 C878 C874 C870 C866 C862 C858 B891:F892 B887:F889 B883:F885 B875:F877 B871:F873 B867:F869 B863:F865 B859:F861 B879:F881 C745:F745 B755:F756 C757:F757 B767:F768 B777:F777 C769:F769 C778:F778 B785:F786 C787:F787 C840:F840 B797:F798 B800:F801 C799:F799 B813:F813 C814:F814 C826:F826 B838:F839 B824:F825 B737:F740 B743:F744 E924:E931 B932:F942 C1038:F1038 B1044:F1045 C1046:F1046 C1062:F1062 B1068:F1069 C1070:F1070 B1076:F1077 C1255:F1255 C1279:F1279 C1273:F1273 C1267:F1267 C1261:F1261 B1259:F1260 B1265:F1266 B1271:F1272 B1277:F1278 B1283:F1284 C1285:F1285 B1292:F1293 C1501:F1501 C1309:F1309 B1322:F1323 B1307:F1308 C1294:F1294 C1360:F1360 B1364:F1365 B1325:F1326 C1324:F1324 B1331:C1332 C1330:F1330 C1336:F1336 C1342:F1342 C1348:F1348 B1355:C1356 B1328:F1329 B1334:F1335 B1340:F1341 B1346:F1347 B1352:F1354 B1358:F1359 C1366:F1366 B1371:F1372 B1391:F1392 C1400:F1400 F1401:F1403 C1393:F1393 B1398:F1399 C1378:F1378 B1374:F1374 C1373:F1373 B1376:F1377 E1511:F1512 E1527:F1528 B1529:F1530 B1521:F1526 B1513:F1515 F1516:F1520 B1516:D1518 B1505:F1510 C1531:F1531 B1535:F1546 B1553:F1556 B1565:F1566 C1567:F1567 C1632:F1632 C1639:F1639 C1646:F1646 B1644:F1645 B1637:F1638 B1630:F1631 C1625:F1625 B1571:F1573 C1592 C1583 C1574:F1574 B1580:F1582 B1589:F1591 C1617 B1607:F1610 B1623:F1624 B1653:F1656 B1686:F1688 B1680:F1682 B1674:F1676 B1668:F1670 C1759:F1759 C1764:F1764 C1779:F1779 B1762:F1763 B1782:F1783 C1784:F1784 B1788:F1792 B2820:F2822 C2910 C2917 B3166:F3167 B3159:F3161 B3152:F3154 B3145:F3147 B3138:F3140 B3131:F3133 B3124:F3126 B3117:F3119 B3110:F3112 B3103:F3105 B3096:F3098 B3089:F3091 B3082:F3084 B3075:F3077 B3069:F3070 B3061:F3063 B3054:F3056 B3047:F3049 B3040:F3042 B3033:F3035 B3026:F3028 B3019:F3021 B3012:F3014 B3005:F3007 B2998:F3000 B2991:F2993 B2984:F2986 B2977:F2979 B2970:F2972 B2963:F2965 B2956:F2958 B2949:F2951 B2942:F2944 B2935:F2937 B2928:F2930 B2921:F2923 B2914:F2916 B2907:F2909 B2900:F2902 B2893:F2895 B2886:F2888 B2879:F2881 B2872:F2874 B2865:F2867 B2858:F2860 B2851:F2853 B2834:F2835 B2827:F2829 C2627:F2627 B2632:F2633 C2634:F2634 B2639:F2640 C2641:F2641 C2648:F2648 C2655:F2655 C2662:F2662 C2669:F2669 C2676:F2676 C2683:F2683 C2690:F2690 C2697:F2697 C2704:F2704 C2711:F2711 C2718:F2718 C2725:F2725 C2732:F2732 C2739:F2739 B2747:F2748 C2746:F2746 B2752:D2753 B2756:F2756 B2744:F2745 B2653:F2654 B2660:F2661 B2667:F2668 B2674:F2675 B2681:F2682 B2688:F2689 B2695:F2696 B2702:F2703 B2709:F2710 B2716:F2717 B2723:F2724 B2730:F2731 B2737:F2738 B2074:F2075 B3379:F3380 C1948:F1948 F1949:F1955 C1943:F1943 F1944:F1945 C1938:F1938 B1941:F1942 B1946:F1947 B1956:F1957 C1958:F1958 B1966:F1967 C1968:F1968 B1976:F1977 B1979:F1981 C1978:F1978 B1983:F1984 C1985:F1985 C1999:F1999 B2016:F2017 C2018:F2018 B2036:F2037 C2038:F2038 C2070:F2070 C2076:F2076 C2082:F2082 C2064:F2064 B2068:F2069 B2080:F2081 B2086:F2087 C2088:F2088 B2097:F2101 C2105:F2105 B2109:F2110 C2111:F2111 B2117:F2118 C2119:F2119 B2125:F2126 C2127:F2127 C2134:F2134 B2132:F2133 C2141:F2141 B2139:F2140 B2147:F2148 C2149:F2149 C2254:F2254 F2255:F2258 B2259:F2260 C2261:F2261 F2262:F2265 B2266:F2267 C2268:F2268 C2273:F2273 C2280:F2280 C2287:F2287 F2269:F2270 B2271:F2272 F2274:F2277 B2278:F2279 F2281:F2284 B2285:F2286 B2292:F2293 C2294:F2294 C2302:F2302 F2303:F2306 C2386:F2386 B2389:F2390 C2391:F2391 F2392:F2393 B2394:F2397 C2406:F2406 B2414:F2415 C2416:F2416 B2433:F2434 C2454:F2454 B2471:F2472 C2511:F2511 B2529:F2530 C2582:F2582 B2591:F2592 C2593:F2593 B2602:F2603 C2765:F2765 B2771:F2772 C2773:F2773 B2779:F2780 C2781:F2781 B3353:F3354 C3355:F3355 C3361:F3361 F3356:F3358 F3362:F3364 B3359:F3360 B3365:F3366 C3367:F3367 C3372:F3372 C3377:F3377 C3381:F3381 C3386:F3386 C3391:F3391 C3396:F3396 C3401:F3401 C3406:F3406 C3411:F3411 C3416:F3416 C3421:F3421 C3426:F3426 C3431:F3431 B3375:F3376 B3384:F3385 B3389:F3390 B3394:F3395 B3399:F3400 B3404:F3405 B3409:F3410 B3414:F3415 B3419:F3420 B3424:F3425 B3429:F3430 B3438:F3441 B2314:F2316 D2312:F2313 B2321:F2323 D2319:F2320 B2328:F2330 D2326:F2327 B2335:F2337 D2333:F2334 B2342:F2344 D2340:F2341 B2349:F2351 D2347:F2348 B2356:F2358 D2354:F2355 B2363:F2365 D2361:F2362 D2368:F2369 B2377:F2378 D2375:F2376 C2310:F2311 C2324:F2325 C2338:F2339 C2352:F2353 C2345:F2346 C2331:F2332 C2317:F2318 C2359:F2360 C2366:F2367 B2370:F2374 B2307:F2309 C2379:F2379 B2384:F2385 B2404:F2405 F2398 B2399:F2402 C2435:F2435 B2452:F2453 B2509:F2510 C2473:F2473 B2490:F2492 C2531:F2531 B2549:F2550 C2551:F2551 B2569:F2570 C2571:F2571 B2580:F2581 C2604:F2604 B2613:F2614 C2615:F2615 C2621:F2621 B2619:F2620 B2625:F2626 C2757:F2757 B2763:F2764 B2155:F2156 B2190:F2192 B2204:F2206 B2182 D2182:F2182 B2218:F2220 B2232:F2234 B3305:F3306 B3311:F3312 C2795:F2795 F2796:F2800 B2803:F2804 B2787:F2788 B2790:F2790 C2789:F2789 B2793:F2794 C2805:F2805 F2806 B2813:F2815 C3259:F3259 B3257:F3258 B3263:F3264 C3265:F3265 B3275:F3280 C3301:F3301 C3307:F3307 B3320:F3321 B3286:F3289 B3299:F3300 C3322:F3322 F3323:F3335 B3336:F3337 C3338:F3338 F3339:F3342 B3343:F3345 C3461:F3461 F3462:F3465 B3466:F3467 C3472:F3472 C3478:F3478 B3483:F3484 C3485:F3485 C3491:F3491 B3489:F3490 B3495:F3496 C3497:F3497 B3501:F3502 C3503:F3503 B3507:F3508 C3509:F3509 B2246:F2249 B2252:F2253 F2512:F2528 C1878:F1878 F1879 B1892:F1895 C1801:F1801 B1810:F1811 C1812:F1812 B1821:F1822 B1841:F1841 E1855:F1855 E1867:F1867 B1845:F1846 E1844:F1844 E1864:F1864 E1875:F1875 B1849:F1849 E1847:F1848 E1852:F1852 B1868:F1868 F1869:F1870 B1871:F1872 B1874:F1874 F1873 B1876:F1877 B1856:F1856 B1859:F1859 B1853:F1854 B1865:F1866 C1831:F1831 B1834:F1837 C1823:F1823 B1829:F1830 B3253:F3254 B3172:F3174 F3243:F3246 C3185:F3185 B3177:F3178 B3180:F3180 C3179:F3179 B3183:F3184 B3514:F3519 B3524:B3527 B3521:F3523 B3528:F3537 E3538:F3541 E3552:F3555 B3542:F3544 E3545:F3548 B3549:F3551 B3556:F3558 B3563:F3567 C3595:F3595 B3604:F3613 B3615:F3616 C3623:F3623 B3618:B3619 D3618:F3619 C3617:F3617 B3621:F3622 B1349:C1350 B3627:F3629 B3655:F3657 B3648:F3650 B3635:F3636 B3662:F3664 B3669:F3670 B3683:F3685 B2056:F2060 B2062:F2063 B2103:F2104 C2157:F2157 B2163:F2164 C2165:F2165 C2171:F2171 B2169:F2170 B1404:F1411 E1412:F1412 B1413:F1422 F1488:F1494 B1499:F1500 B1425:F1435 C1451:F1451 B1471:F1475 B1658:F1664 F1881:F1891 B1930:F1932 B1936:F1937 B1897:F1904 B1908:F1920 B1924:F1928 E1696:F1697 B1692:F1695 B1698:F1701 B1720:F1720 B1722:F1727 B1729:F1731 B1710:F1713 B1748:F1758 B1767:F1771 B1773:F1773 E1772:F1772 E1774:F1774 B1775:F1778 B1794:F1796 B1799:F1800 B1437:F1444 B3444:F3446 F3447:F3452 B3453:F3456 B3459:F3460 B3673:F3673 E3672:F3672 E3674:F3675 B3676:F3677 C3678:F3678 B1598:F1601 B2183:F2185 B2186 D2186:F2186 B3241:F3241 B960:F1013 F2628 F2630:F2631 B3370:F3371 B3206:F3238 B2300:F2301 B3470:F3471 B1465:F1469 B1448:F1450 F3251:F3252 F2288:F2291 B3641:F3643 B3712:F3712 B3690:F3699 B3703 D3703:F3703 B3704:F3706 B7:F43 B167:F185 B219:F235 F266:F267 B269:F279 B310:F314 C599:F599 B605:F606 C607:F607 B615:F616 B732:F735 B851:F857 B921:F923 D920:F920 B1086:F1097 B1112:F1113 B1156:F1172 B1178:F1180 B78:F117 B1028:F1037 B1052:F1061 F1256:F1258 F1274:F1276 F1280:F1282 B1099:F1103 C1098:E1098 B1862:F1862 E1838:F1840 D1863:F1863 F1262:F1264 F1268:F1270 F1502:F1504 B76:F76 B136:F159 B2176:F2181 B2194:E2195 B2208:E2212 B2222:E2226 B2236:E2237 F3068 B1612:F1616 B1603 B1558:F1561 B1479:F1487 B1195:F1196 B2846:F2846 B2646:F2647 F2755 B2754:F2754 B1198:F1199 E1201:F1201 B1200 D1200:F1200 E1207:F1208 B1205:F1206 B1209:F1210 B1212:F1223 B1202:F1203 C1990:F1991 C1997:F1997 B1998:F1998 B3476:F3477 B3569:F3594 F3713 B1225:F1236 B1238:F1243 B1245:F1253">
    <cfRule type="cellIs" dxfId="1521" priority="1521" stopIfTrue="1" operator="equal">
      <formula>0</formula>
    </cfRule>
  </conditionalFormatting>
  <conditionalFormatting sqref="C25:F25 C28:F29 C26:E27 D40:F40 E39:F39 D30:F30 C31:F37 C38:E38">
    <cfRule type="cellIs" dxfId="1520" priority="1520" stopIfTrue="1" operator="equal">
      <formula>0</formula>
    </cfRule>
  </conditionalFormatting>
  <conditionalFormatting sqref="C30">
    <cfRule type="cellIs" dxfId="1519" priority="1519" stopIfTrue="1" operator="equal">
      <formula>0</formula>
    </cfRule>
  </conditionalFormatting>
  <conditionalFormatting sqref="F10:F21 G8:G21">
    <cfRule type="cellIs" dxfId="1518" priority="1518" stopIfTrue="1" operator="equal">
      <formula>0</formula>
    </cfRule>
  </conditionalFormatting>
  <conditionalFormatting sqref="C10:F21 C8:E9">
    <cfRule type="cellIs" dxfId="1517" priority="1517" stopIfTrue="1" operator="equal">
      <formula>0</formula>
    </cfRule>
  </conditionalFormatting>
  <conditionalFormatting sqref="B8:B21">
    <cfRule type="cellIs" dxfId="1516" priority="1516" stopIfTrue="1" operator="equal">
      <formula>0</formula>
    </cfRule>
  </conditionalFormatting>
  <conditionalFormatting sqref="G87:G93">
    <cfRule type="cellIs" dxfId="1515" priority="1515" stopIfTrue="1" operator="equal">
      <formula>0</formula>
    </cfRule>
  </conditionalFormatting>
  <conditionalFormatting sqref="C90:E92 F90:F93">
    <cfRule type="cellIs" dxfId="1514" priority="1514" stopIfTrue="1" operator="equal">
      <formula>0</formula>
    </cfRule>
  </conditionalFormatting>
  <conditionalFormatting sqref="C82:F83 D81:F81">
    <cfRule type="cellIs" dxfId="1513" priority="1513" stopIfTrue="1" operator="equal">
      <formula>0</formula>
    </cfRule>
  </conditionalFormatting>
  <conditionalFormatting sqref="E85:F86 E84">
    <cfRule type="cellIs" dxfId="1512" priority="1512" stopIfTrue="1" operator="equal">
      <formula>0</formula>
    </cfRule>
  </conditionalFormatting>
  <conditionalFormatting sqref="C84:D86">
    <cfRule type="cellIs" dxfId="1511" priority="1511" stopIfTrue="1" operator="equal">
      <formula>0</formula>
    </cfRule>
  </conditionalFormatting>
  <conditionalFormatting sqref="G81:G86">
    <cfRule type="cellIs" dxfId="1510" priority="1510" stopIfTrue="1" operator="equal">
      <formula>0</formula>
    </cfRule>
  </conditionalFormatting>
  <conditionalFormatting sqref="C87:F89">
    <cfRule type="cellIs" dxfId="1509" priority="1509" stopIfTrue="1" operator="equal">
      <formula>0</formula>
    </cfRule>
  </conditionalFormatting>
  <conditionalFormatting sqref="C93:E93">
    <cfRule type="cellIs" dxfId="1508" priority="1508" stopIfTrue="1" operator="equal">
      <formula>0</formula>
    </cfRule>
  </conditionalFormatting>
  <conditionalFormatting sqref="F95">
    <cfRule type="cellIs" dxfId="1507" priority="1507" stopIfTrue="1" operator="equal">
      <formula>0</formula>
    </cfRule>
  </conditionalFormatting>
  <conditionalFormatting sqref="G94:G95">
    <cfRule type="cellIs" dxfId="1506" priority="1506" stopIfTrue="1" operator="equal">
      <formula>0</formula>
    </cfRule>
  </conditionalFormatting>
  <conditionalFormatting sqref="C94:E95">
    <cfRule type="cellIs" dxfId="1505" priority="1505" stopIfTrue="1" operator="equal">
      <formula>0</formula>
    </cfRule>
  </conditionalFormatting>
  <conditionalFormatting sqref="G99:G104">
    <cfRule type="cellIs" dxfId="1504" priority="1504" stopIfTrue="1" operator="equal">
      <formula>0</formula>
    </cfRule>
  </conditionalFormatting>
  <conditionalFormatting sqref="F99:F100">
    <cfRule type="cellIs" dxfId="1503" priority="1503" stopIfTrue="1" operator="equal">
      <formula>0</formula>
    </cfRule>
  </conditionalFormatting>
  <conditionalFormatting sqref="C103:D104">
    <cfRule type="cellIs" dxfId="1502" priority="1502" stopIfTrue="1" operator="equal">
      <formula>0</formula>
    </cfRule>
  </conditionalFormatting>
  <conditionalFormatting sqref="F105">
    <cfRule type="cellIs" dxfId="1501" priority="1501" stopIfTrue="1" operator="equal">
      <formula>0</formula>
    </cfRule>
  </conditionalFormatting>
  <conditionalFormatting sqref="B105:F105">
    <cfRule type="cellIs" dxfId="1500" priority="1500" stopIfTrue="1" operator="equal">
      <formula>0</formula>
    </cfRule>
  </conditionalFormatting>
  <conditionalFormatting sqref="G105">
    <cfRule type="cellIs" dxfId="1499" priority="1499" stopIfTrue="1" operator="equal">
      <formula>0</formula>
    </cfRule>
  </conditionalFormatting>
  <conditionalFormatting sqref="C109:E111">
    <cfRule type="cellIs" dxfId="1498" priority="1498" stopIfTrue="1" operator="equal">
      <formula>0</formula>
    </cfRule>
  </conditionalFormatting>
  <conditionalFormatting sqref="G109:G111">
    <cfRule type="cellIs" dxfId="1497" priority="1497" stopIfTrue="1" operator="equal">
      <formula>0</formula>
    </cfRule>
  </conditionalFormatting>
  <conditionalFormatting sqref="G109:G111">
    <cfRule type="cellIs" dxfId="1496" priority="1496" stopIfTrue="1" operator="equal">
      <formula>0</formula>
    </cfRule>
  </conditionalFormatting>
  <conditionalFormatting sqref="G115">
    <cfRule type="cellIs" dxfId="1495" priority="1495" stopIfTrue="1" operator="equal">
      <formula>0</formula>
    </cfRule>
  </conditionalFormatting>
  <conditionalFormatting sqref="G115">
    <cfRule type="cellIs" dxfId="1494" priority="1494" stopIfTrue="1" operator="equal">
      <formula>0</formula>
    </cfRule>
  </conditionalFormatting>
  <conditionalFormatting sqref="G139:G141">
    <cfRule type="cellIs" dxfId="1493" priority="1493" stopIfTrue="1" operator="equal">
      <formula>0</formula>
    </cfRule>
  </conditionalFormatting>
  <conditionalFormatting sqref="F145:F146">
    <cfRule type="cellIs" dxfId="1492" priority="1492" stopIfTrue="1" operator="equal">
      <formula>0</formula>
    </cfRule>
  </conditionalFormatting>
  <conditionalFormatting sqref="G145:G146">
    <cfRule type="cellIs" dxfId="1491" priority="1491" stopIfTrue="1" operator="equal">
      <formula>0</formula>
    </cfRule>
  </conditionalFormatting>
  <conditionalFormatting sqref="F181:F183 F178:F179">
    <cfRule type="cellIs" dxfId="1490" priority="1490" stopIfTrue="1" operator="equal">
      <formula>0</formula>
    </cfRule>
  </conditionalFormatting>
  <conditionalFormatting sqref="F180">
    <cfRule type="cellIs" dxfId="1489" priority="1489" stopIfTrue="1" operator="equal">
      <formula>0</formula>
    </cfRule>
  </conditionalFormatting>
  <conditionalFormatting sqref="G178:G183">
    <cfRule type="cellIs" dxfId="1488" priority="1488" stopIfTrue="1" operator="equal">
      <formula>0</formula>
    </cfRule>
  </conditionalFormatting>
  <conditionalFormatting sqref="G170:G174">
    <cfRule type="cellIs" dxfId="1487" priority="1487" stopIfTrue="1" operator="equal">
      <formula>0</formula>
    </cfRule>
  </conditionalFormatting>
  <conditionalFormatting sqref="G917">
    <cfRule type="cellIs" dxfId="1486" priority="1486" stopIfTrue="1" operator="equal">
      <formula>0</formula>
    </cfRule>
  </conditionalFormatting>
  <conditionalFormatting sqref="G918:G920">
    <cfRule type="cellIs" dxfId="1485" priority="1485" stopIfTrue="1" operator="equal">
      <formula>0</formula>
    </cfRule>
  </conditionalFormatting>
  <conditionalFormatting sqref="F918">
    <cfRule type="cellIs" dxfId="1484" priority="1484" stopIfTrue="1" operator="equal">
      <formula>0</formula>
    </cfRule>
  </conditionalFormatting>
  <conditionalFormatting sqref="D920">
    <cfRule type="cellIs" dxfId="1483" priority="1483" stopIfTrue="1" operator="equal">
      <formula>0</formula>
    </cfRule>
  </conditionalFormatting>
  <conditionalFormatting sqref="C1035:E1035">
    <cfRule type="cellIs" dxfId="1482" priority="1482" stopIfTrue="1" operator="equal">
      <formula>0</formula>
    </cfRule>
  </conditionalFormatting>
  <conditionalFormatting sqref="G1035">
    <cfRule type="cellIs" dxfId="1481" priority="1481" stopIfTrue="1" operator="equal">
      <formula>0</formula>
    </cfRule>
  </conditionalFormatting>
  <conditionalFormatting sqref="F990:F991">
    <cfRule type="cellIs" dxfId="1480" priority="1479" stopIfTrue="1" operator="equal">
      <formula>0</formula>
    </cfRule>
  </conditionalFormatting>
  <conditionalFormatting sqref="G985:G991">
    <cfRule type="cellIs" dxfId="1479" priority="1480" stopIfTrue="1" operator="equal">
      <formula>0</formula>
    </cfRule>
  </conditionalFormatting>
  <conditionalFormatting sqref="G978">
    <cfRule type="cellIs" dxfId="1478" priority="1478" stopIfTrue="1" operator="equal">
      <formula>0</formula>
    </cfRule>
  </conditionalFormatting>
  <conditionalFormatting sqref="G977">
    <cfRule type="cellIs" dxfId="1477" priority="1477" stopIfTrue="1" operator="equal">
      <formula>0</formula>
    </cfRule>
  </conditionalFormatting>
  <conditionalFormatting sqref="G979:G981">
    <cfRule type="cellIs" dxfId="1476" priority="1476" stopIfTrue="1" operator="equal">
      <formula>0</formula>
    </cfRule>
  </conditionalFormatting>
  <conditionalFormatting sqref="F979:F980">
    <cfRule type="cellIs" dxfId="1475" priority="1475" stopIfTrue="1" operator="equal">
      <formula>0</formula>
    </cfRule>
  </conditionalFormatting>
  <conditionalFormatting sqref="C1003:F1003">
    <cfRule type="cellIs" dxfId="1474" priority="1474" stopIfTrue="1" operator="equal">
      <formula>0</formula>
    </cfRule>
  </conditionalFormatting>
  <conditionalFormatting sqref="G1003:G1004">
    <cfRule type="cellIs" dxfId="1473" priority="1472" stopIfTrue="1" operator="equal">
      <formula>0</formula>
    </cfRule>
  </conditionalFormatting>
  <conditionalFormatting sqref="C1004:E1004">
    <cfRule type="cellIs" dxfId="1472" priority="1473" stopIfTrue="1" operator="equal">
      <formula>0</formula>
    </cfRule>
  </conditionalFormatting>
  <conditionalFormatting sqref="F995:G995 G996 G998:G999">
    <cfRule type="cellIs" dxfId="1471" priority="1471" stopIfTrue="1" operator="equal">
      <formula>0</formula>
    </cfRule>
  </conditionalFormatting>
  <conditionalFormatting sqref="F996">
    <cfRule type="cellIs" dxfId="1470" priority="1470" stopIfTrue="1" operator="equal">
      <formula>0</formula>
    </cfRule>
  </conditionalFormatting>
  <conditionalFormatting sqref="C997:F997">
    <cfRule type="cellIs" dxfId="1469" priority="1469" stopIfTrue="1" operator="equal">
      <formula>0</formula>
    </cfRule>
  </conditionalFormatting>
  <conditionalFormatting sqref="G997">
    <cfRule type="cellIs" dxfId="1468" priority="1468" stopIfTrue="1" operator="equal">
      <formula>0</formula>
    </cfRule>
  </conditionalFormatting>
  <conditionalFormatting sqref="F998:F999">
    <cfRule type="cellIs" dxfId="1467" priority="1467" stopIfTrue="1" operator="equal">
      <formula>0</formula>
    </cfRule>
  </conditionalFormatting>
  <conditionalFormatting sqref="C6:F6">
    <cfRule type="cellIs" dxfId="1466" priority="1463" stopIfTrue="1" operator="equal">
      <formula>0</formula>
    </cfRule>
  </conditionalFormatting>
  <conditionalFormatting sqref="G6">
    <cfRule type="cellIs" dxfId="1465" priority="1466" stopIfTrue="1" operator="equal">
      <formula>0</formula>
    </cfRule>
  </conditionalFormatting>
  <conditionalFormatting sqref="B6">
    <cfRule type="cellIs" dxfId="1464" priority="1465" stopIfTrue="1" operator="equal">
      <formula>0</formula>
    </cfRule>
  </conditionalFormatting>
  <conditionalFormatting sqref="F6">
    <cfRule type="cellIs" dxfId="1463" priority="1464" stopIfTrue="1" operator="equal">
      <formula>0</formula>
    </cfRule>
  </conditionalFormatting>
  <conditionalFormatting sqref="G955:G956">
    <cfRule type="cellIs" dxfId="1462" priority="1461" stopIfTrue="1" operator="equal">
      <formula>0</formula>
    </cfRule>
  </conditionalFormatting>
  <conditionalFormatting sqref="G951">
    <cfRule type="cellIs" dxfId="1461" priority="1460" stopIfTrue="1" operator="equal">
      <formula>0</formula>
    </cfRule>
  </conditionalFormatting>
  <conditionalFormatting sqref="D955:E956">
    <cfRule type="cellIs" dxfId="1460" priority="1462" stopIfTrue="1" operator="equal">
      <formula>0</formula>
    </cfRule>
  </conditionalFormatting>
  <conditionalFormatting sqref="F955:F956">
    <cfRule type="cellIs" dxfId="1459" priority="1459" stopIfTrue="1" operator="equal">
      <formula>0</formula>
    </cfRule>
  </conditionalFormatting>
  <conditionalFormatting sqref="G952:G954">
    <cfRule type="cellIs" dxfId="1458" priority="1458" stopIfTrue="1" operator="equal">
      <formula>0</formula>
    </cfRule>
  </conditionalFormatting>
  <conditionalFormatting sqref="G1021:G1024">
    <cfRule type="cellIs" dxfId="1457" priority="1457" stopIfTrue="1" operator="equal">
      <formula>0</formula>
    </cfRule>
  </conditionalFormatting>
  <conditionalFormatting sqref="F1024">
    <cfRule type="cellIs" dxfId="1456" priority="1456" stopIfTrue="1" operator="equal">
      <formula>0</formula>
    </cfRule>
  </conditionalFormatting>
  <conditionalFormatting sqref="G937:G940">
    <cfRule type="cellIs" dxfId="1455" priority="1455" stopIfTrue="1" operator="equal">
      <formula>0</formula>
    </cfRule>
  </conditionalFormatting>
  <conditionalFormatting sqref="F940">
    <cfRule type="cellIs" dxfId="1454" priority="1454" stopIfTrue="1" operator="equal">
      <formula>0</formula>
    </cfRule>
  </conditionalFormatting>
  <conditionalFormatting sqref="C970:F971 D969:E969 E972">
    <cfRule type="cellIs" dxfId="1453" priority="1453" stopIfTrue="1" operator="equal">
      <formula>0</formula>
    </cfRule>
  </conditionalFormatting>
  <conditionalFormatting sqref="C973:F973">
    <cfRule type="cellIs" dxfId="1452" priority="1452" stopIfTrue="1" operator="equal">
      <formula>0</formula>
    </cfRule>
  </conditionalFormatting>
  <conditionalFormatting sqref="G969:G973">
    <cfRule type="cellIs" dxfId="1451" priority="1451" stopIfTrue="1" operator="equal">
      <formula>0</formula>
    </cfRule>
  </conditionalFormatting>
  <conditionalFormatting sqref="F972 F969">
    <cfRule type="cellIs" dxfId="1450" priority="1450" stopIfTrue="1" operator="equal">
      <formula>0</formula>
    </cfRule>
  </conditionalFormatting>
  <conditionalFormatting sqref="B99:C99">
    <cfRule type="cellIs" dxfId="1449" priority="1449" stopIfTrue="1" operator="equal">
      <formula>0</formula>
    </cfRule>
  </conditionalFormatting>
  <conditionalFormatting sqref="C81">
    <cfRule type="cellIs" dxfId="1448" priority="1448" stopIfTrue="1" operator="equal">
      <formula>0</formula>
    </cfRule>
  </conditionalFormatting>
  <conditionalFormatting sqref="F109:F111">
    <cfRule type="cellIs" dxfId="1447" priority="1447" stopIfTrue="1" operator="equal">
      <formula>0</formula>
    </cfRule>
  </conditionalFormatting>
  <conditionalFormatting sqref="G44:G53">
    <cfRule type="cellIs" dxfId="1446" priority="1445" stopIfTrue="1" operator="equal">
      <formula>0</formula>
    </cfRule>
  </conditionalFormatting>
  <conditionalFormatting sqref="F49:F50 F53">
    <cfRule type="cellIs" dxfId="1445" priority="1446" stopIfTrue="1" operator="equal">
      <formula>0</formula>
    </cfRule>
  </conditionalFormatting>
  <conditionalFormatting sqref="F61 F63">
    <cfRule type="cellIs" dxfId="1444" priority="1444" stopIfTrue="1" operator="equal">
      <formula>0</formula>
    </cfRule>
  </conditionalFormatting>
  <conditionalFormatting sqref="G57 G59">
    <cfRule type="cellIs" dxfId="1443" priority="1443" stopIfTrue="1" operator="equal">
      <formula>0</formula>
    </cfRule>
  </conditionalFormatting>
  <conditionalFormatting sqref="C57:F60 C62:F62 C61:E61">
    <cfRule type="cellIs" dxfId="1442" priority="1442" stopIfTrue="1" operator="equal">
      <formula>0</formula>
    </cfRule>
  </conditionalFormatting>
  <conditionalFormatting sqref="C63:E63 E64:E65">
    <cfRule type="cellIs" dxfId="1441" priority="1441" stopIfTrue="1" operator="equal">
      <formula>0</formula>
    </cfRule>
  </conditionalFormatting>
  <conditionalFormatting sqref="G60:G65 G58">
    <cfRule type="cellIs" dxfId="1440" priority="1440" stopIfTrue="1" operator="equal">
      <formula>0</formula>
    </cfRule>
  </conditionalFormatting>
  <conditionalFormatting sqref="C64:D65">
    <cfRule type="cellIs" dxfId="1439" priority="1439" stopIfTrue="1" operator="equal">
      <formula>0</formula>
    </cfRule>
  </conditionalFormatting>
  <conditionalFormatting sqref="F77:G77">
    <cfRule type="cellIs" dxfId="1438" priority="1438" stopIfTrue="1" operator="equal">
      <formula>0</formula>
    </cfRule>
  </conditionalFormatting>
  <conditionalFormatting sqref="B77:F77">
    <cfRule type="cellIs" dxfId="1437" priority="1437" stopIfTrue="1" operator="equal">
      <formula>0</formula>
    </cfRule>
  </conditionalFormatting>
  <conditionalFormatting sqref="F77">
    <cfRule type="cellIs" dxfId="1436" priority="1436" stopIfTrue="1" operator="equal">
      <formula>0</formula>
    </cfRule>
  </conditionalFormatting>
  <conditionalFormatting sqref="G77">
    <cfRule type="cellIs" dxfId="1435" priority="1435" stopIfTrue="1" operator="equal">
      <formula>0</formula>
    </cfRule>
  </conditionalFormatting>
  <conditionalFormatting sqref="F195">
    <cfRule type="cellIs" dxfId="1434" priority="1434" stopIfTrue="1" operator="equal">
      <formula>0</formula>
    </cfRule>
  </conditionalFormatting>
  <conditionalFormatting sqref="E205">
    <cfRule type="cellIs" dxfId="1433" priority="1433" stopIfTrue="1" operator="equal">
      <formula>0</formula>
    </cfRule>
  </conditionalFormatting>
  <conditionalFormatting sqref="G203:G206">
    <cfRule type="cellIs" dxfId="1432" priority="1432" stopIfTrue="1" operator="equal">
      <formula>0</formula>
    </cfRule>
  </conditionalFormatting>
  <conditionalFormatting sqref="F204">
    <cfRule type="cellIs" dxfId="1431" priority="1431" stopIfTrue="1" operator="equal">
      <formula>0</formula>
    </cfRule>
  </conditionalFormatting>
  <conditionalFormatting sqref="G207:G208">
    <cfRule type="cellIs" dxfId="1430" priority="1430" stopIfTrue="1" operator="equal">
      <formula>0</formula>
    </cfRule>
  </conditionalFormatting>
  <conditionalFormatting sqref="F282">
    <cfRule type="cellIs" dxfId="1429" priority="1429" stopIfTrue="1" operator="equal">
      <formula>0</formula>
    </cfRule>
  </conditionalFormatting>
  <conditionalFormatting sqref="G285 G281:G283">
    <cfRule type="cellIs" dxfId="1428" priority="1428" stopIfTrue="1" operator="equal">
      <formula>0</formula>
    </cfRule>
  </conditionalFormatting>
  <conditionalFormatting sqref="G284">
    <cfRule type="cellIs" dxfId="1427" priority="1427" stopIfTrue="1" operator="equal">
      <formula>0</formula>
    </cfRule>
  </conditionalFormatting>
  <conditionalFormatting sqref="F290">
    <cfRule type="cellIs" dxfId="1426" priority="1426" stopIfTrue="1" operator="equal">
      <formula>0</formula>
    </cfRule>
  </conditionalFormatting>
  <conditionalFormatting sqref="G293 G289:G291">
    <cfRule type="cellIs" dxfId="1425" priority="1425" stopIfTrue="1" operator="equal">
      <formula>0</formula>
    </cfRule>
  </conditionalFormatting>
  <conditionalFormatting sqref="G292">
    <cfRule type="cellIs" dxfId="1424" priority="1424" stopIfTrue="1" operator="equal">
      <formula>0</formula>
    </cfRule>
  </conditionalFormatting>
  <conditionalFormatting sqref="F298">
    <cfRule type="cellIs" dxfId="1423" priority="1423" stopIfTrue="1" operator="equal">
      <formula>0</formula>
    </cfRule>
  </conditionalFormatting>
  <conditionalFormatting sqref="G301 G297:G299">
    <cfRule type="cellIs" dxfId="1422" priority="1422" stopIfTrue="1" operator="equal">
      <formula>0</formula>
    </cfRule>
  </conditionalFormatting>
  <conditionalFormatting sqref="F306">
    <cfRule type="cellIs" dxfId="1421" priority="1421" stopIfTrue="1" operator="equal">
      <formula>0</formula>
    </cfRule>
  </conditionalFormatting>
  <conditionalFormatting sqref="G309 G305:G307">
    <cfRule type="cellIs" dxfId="1420" priority="1420" stopIfTrue="1" operator="equal">
      <formula>0</formula>
    </cfRule>
  </conditionalFormatting>
  <conditionalFormatting sqref="G308">
    <cfRule type="cellIs" dxfId="1419" priority="1419" stopIfTrue="1" operator="equal">
      <formula>0</formula>
    </cfRule>
  </conditionalFormatting>
  <conditionalFormatting sqref="G944:G947">
    <cfRule type="cellIs" dxfId="1418" priority="1418" stopIfTrue="1" operator="equal">
      <formula>0</formula>
    </cfRule>
  </conditionalFormatting>
  <conditionalFormatting sqref="F947">
    <cfRule type="cellIs" dxfId="1417" priority="1417" stopIfTrue="1" operator="equal">
      <formula>0</formula>
    </cfRule>
  </conditionalFormatting>
  <conditionalFormatting sqref="G964:G965">
    <cfRule type="cellIs" dxfId="1416" priority="1415" stopIfTrue="1" operator="equal">
      <formula>0</formula>
    </cfRule>
  </conditionalFormatting>
  <conditionalFormatting sqref="G960">
    <cfRule type="cellIs" dxfId="1415" priority="1414" stopIfTrue="1" operator="equal">
      <formula>0</formula>
    </cfRule>
  </conditionalFormatting>
  <conditionalFormatting sqref="D964:E965">
    <cfRule type="cellIs" dxfId="1414" priority="1416" stopIfTrue="1" operator="equal">
      <formula>0</formula>
    </cfRule>
  </conditionalFormatting>
  <conditionalFormatting sqref="F964:F965">
    <cfRule type="cellIs" dxfId="1413" priority="1413" stopIfTrue="1" operator="equal">
      <formula>0</formula>
    </cfRule>
  </conditionalFormatting>
  <conditionalFormatting sqref="G961:G963">
    <cfRule type="cellIs" dxfId="1412" priority="1412" stopIfTrue="1" operator="equal">
      <formula>0</formula>
    </cfRule>
  </conditionalFormatting>
  <conditionalFormatting sqref="G1028:G1031">
    <cfRule type="cellIs" dxfId="1411" priority="1411" stopIfTrue="1" operator="equal">
      <formula>0</formula>
    </cfRule>
  </conditionalFormatting>
  <conditionalFormatting sqref="F1031">
    <cfRule type="cellIs" dxfId="1410" priority="1410" stopIfTrue="1" operator="equal">
      <formula>0</formula>
    </cfRule>
  </conditionalFormatting>
  <conditionalFormatting sqref="B7">
    <cfRule type="cellIs" dxfId="1409" priority="1409" stopIfTrue="1" operator="equal">
      <formula>0</formula>
    </cfRule>
  </conditionalFormatting>
  <conditionalFormatting sqref="G222:G226">
    <cfRule type="cellIs" dxfId="1408" priority="1408" stopIfTrue="1" operator="equal">
      <formula>0</formula>
    </cfRule>
  </conditionalFormatting>
  <conditionalFormatting sqref="G230:G232">
    <cfRule type="cellIs" dxfId="1407" priority="1407" stopIfTrue="1" operator="equal">
      <formula>0</formula>
    </cfRule>
  </conditionalFormatting>
  <conditionalFormatting sqref="G212:G218">
    <cfRule type="cellIs" dxfId="1406" priority="1406" stopIfTrue="1" operator="equal">
      <formula>0</formula>
    </cfRule>
  </conditionalFormatting>
  <conditionalFormatting sqref="F255:F257 C249:E252">
    <cfRule type="cellIs" dxfId="1405" priority="1405" stopIfTrue="1" operator="equal">
      <formula>0</formula>
    </cfRule>
  </conditionalFormatting>
  <conditionalFormatting sqref="F254">
    <cfRule type="cellIs" dxfId="1404" priority="1404" stopIfTrue="1" operator="equal">
      <formula>0</formula>
    </cfRule>
  </conditionalFormatting>
  <conditionalFormatting sqref="G257:G260">
    <cfRule type="cellIs" dxfId="1403" priority="1403" stopIfTrue="1" operator="equal">
      <formula>0</formula>
    </cfRule>
  </conditionalFormatting>
  <conditionalFormatting sqref="C258:E259 E260">
    <cfRule type="cellIs" dxfId="1402" priority="1402" stopIfTrue="1" operator="equal">
      <formula>0</formula>
    </cfRule>
  </conditionalFormatting>
  <conditionalFormatting sqref="G261:G262">
    <cfRule type="cellIs" dxfId="1401" priority="1401" stopIfTrue="1" operator="equal">
      <formula>0</formula>
    </cfRule>
  </conditionalFormatting>
  <conditionalFormatting sqref="F262">
    <cfRule type="cellIs" dxfId="1400" priority="1400" stopIfTrue="1" operator="equal">
      <formula>0</formula>
    </cfRule>
  </conditionalFormatting>
  <conditionalFormatting sqref="G272:G277">
    <cfRule type="cellIs" dxfId="1399" priority="1399" stopIfTrue="1" operator="equal">
      <formula>0</formula>
    </cfRule>
  </conditionalFormatting>
  <conditionalFormatting sqref="F323">
    <cfRule type="cellIs" dxfId="1398" priority="1398" stopIfTrue="1" operator="equal">
      <formula>0</formula>
    </cfRule>
  </conditionalFormatting>
  <conditionalFormatting sqref="B323:F323">
    <cfRule type="cellIs" dxfId="1397" priority="1397" stopIfTrue="1" operator="equal">
      <formula>0</formula>
    </cfRule>
  </conditionalFormatting>
  <conditionalFormatting sqref="G320:G323">
    <cfRule type="cellIs" dxfId="1396" priority="1396" stopIfTrue="1" operator="equal">
      <formula>0</formula>
    </cfRule>
  </conditionalFormatting>
  <conditionalFormatting sqref="B322:D322 C321">
    <cfRule type="cellIs" dxfId="1395" priority="1395" stopIfTrue="1" operator="equal">
      <formula>0</formula>
    </cfRule>
  </conditionalFormatting>
  <conditionalFormatting sqref="F327:F331">
    <cfRule type="cellIs" dxfId="1394" priority="1394" stopIfTrue="1" operator="equal">
      <formula>0</formula>
    </cfRule>
  </conditionalFormatting>
  <conditionalFormatting sqref="B327:F329 E330:F331">
    <cfRule type="cellIs" dxfId="1393" priority="1393" stopIfTrue="1" operator="equal">
      <formula>0</formula>
    </cfRule>
  </conditionalFormatting>
  <conditionalFormatting sqref="G327:G331">
    <cfRule type="cellIs" dxfId="1392" priority="1392" stopIfTrue="1" operator="equal">
      <formula>0</formula>
    </cfRule>
  </conditionalFormatting>
  <conditionalFormatting sqref="F335:F339">
    <cfRule type="cellIs" dxfId="1391" priority="1391" stopIfTrue="1" operator="equal">
      <formula>0</formula>
    </cfRule>
  </conditionalFormatting>
  <conditionalFormatting sqref="B335:F337 E338:F339">
    <cfRule type="cellIs" dxfId="1390" priority="1390" stopIfTrue="1" operator="equal">
      <formula>0</formula>
    </cfRule>
  </conditionalFormatting>
  <conditionalFormatting sqref="G335:G339">
    <cfRule type="cellIs" dxfId="1389" priority="1389" stopIfTrue="1" operator="equal">
      <formula>0</formula>
    </cfRule>
  </conditionalFormatting>
  <conditionalFormatting sqref="G344:G350">
    <cfRule type="cellIs" dxfId="1388" priority="1388" stopIfTrue="1" operator="equal">
      <formula>0</formula>
    </cfRule>
  </conditionalFormatting>
  <conditionalFormatting sqref="G343 G351:G352 G356:G357">
    <cfRule type="cellIs" dxfId="1387" priority="1387" stopIfTrue="1" operator="equal">
      <formula>0</formula>
    </cfRule>
  </conditionalFormatting>
  <conditionalFormatting sqref="F356:F357">
    <cfRule type="cellIs" dxfId="1386" priority="1386" stopIfTrue="1" operator="equal">
      <formula>0</formula>
    </cfRule>
  </conditionalFormatting>
  <conditionalFormatting sqref="G353:G355">
    <cfRule type="cellIs" dxfId="1385" priority="1385" stopIfTrue="1" operator="equal">
      <formula>0</formula>
    </cfRule>
  </conditionalFormatting>
  <conditionalFormatting sqref="G359">
    <cfRule type="cellIs" dxfId="1384" priority="1384" stopIfTrue="1" operator="equal">
      <formula>0</formula>
    </cfRule>
  </conditionalFormatting>
  <conditionalFormatting sqref="G360:G361">
    <cfRule type="cellIs" dxfId="1383" priority="1374" stopIfTrue="1" operator="equal">
      <formula>0</formula>
    </cfRule>
  </conditionalFormatting>
  <conditionalFormatting sqref="F358">
    <cfRule type="cellIs" dxfId="1382" priority="1383" stopIfTrue="1" operator="equal">
      <formula>0</formula>
    </cfRule>
  </conditionalFormatting>
  <conditionalFormatting sqref="B358:F358">
    <cfRule type="cellIs" dxfId="1381" priority="1382" stopIfTrue="1" operator="equal">
      <formula>0</formula>
    </cfRule>
  </conditionalFormatting>
  <conditionalFormatting sqref="G358">
    <cfRule type="cellIs" dxfId="1380" priority="1381" stopIfTrue="1" operator="equal">
      <formula>0</formula>
    </cfRule>
  </conditionalFormatting>
  <conditionalFormatting sqref="G358">
    <cfRule type="cellIs" dxfId="1379" priority="1380" stopIfTrue="1" operator="equal">
      <formula>0</formula>
    </cfRule>
  </conditionalFormatting>
  <conditionalFormatting sqref="F360">
    <cfRule type="cellIs" dxfId="1378" priority="1379" stopIfTrue="1" operator="equal">
      <formula>0</formula>
    </cfRule>
  </conditionalFormatting>
  <conditionalFormatting sqref="B360:F360">
    <cfRule type="cellIs" dxfId="1377" priority="1378" stopIfTrue="1" operator="equal">
      <formula>0</formula>
    </cfRule>
  </conditionalFormatting>
  <conditionalFormatting sqref="F361:G361 G360">
    <cfRule type="cellIs" dxfId="1376" priority="1377" stopIfTrue="1" operator="equal">
      <formula>0</formula>
    </cfRule>
  </conditionalFormatting>
  <conditionalFormatting sqref="B361:F361">
    <cfRule type="cellIs" dxfId="1375" priority="1376" stopIfTrue="1" operator="equal">
      <formula>0</formula>
    </cfRule>
  </conditionalFormatting>
  <conditionalFormatting sqref="E361:F361">
    <cfRule type="cellIs" dxfId="1374" priority="1375" stopIfTrue="1" operator="equal">
      <formula>0</formula>
    </cfRule>
  </conditionalFormatting>
  <conditionalFormatting sqref="G366:G372">
    <cfRule type="cellIs" dxfId="1373" priority="1373" stopIfTrue="1" operator="equal">
      <formula>0</formula>
    </cfRule>
  </conditionalFormatting>
  <conditionalFormatting sqref="G365 G373:G374 G378:G379">
    <cfRule type="cellIs" dxfId="1372" priority="1372" stopIfTrue="1" operator="equal">
      <formula>0</formula>
    </cfRule>
  </conditionalFormatting>
  <conditionalFormatting sqref="F378:F379">
    <cfRule type="cellIs" dxfId="1371" priority="1371" stopIfTrue="1" operator="equal">
      <formula>0</formula>
    </cfRule>
  </conditionalFormatting>
  <conditionalFormatting sqref="G375:G377">
    <cfRule type="cellIs" dxfId="1370" priority="1370" stopIfTrue="1" operator="equal">
      <formula>0</formula>
    </cfRule>
  </conditionalFormatting>
  <conditionalFormatting sqref="G381">
    <cfRule type="cellIs" dxfId="1369" priority="1369" stopIfTrue="1" operator="equal">
      <formula>0</formula>
    </cfRule>
  </conditionalFormatting>
  <conditionalFormatting sqref="G382:G383">
    <cfRule type="cellIs" dxfId="1368" priority="1359" stopIfTrue="1" operator="equal">
      <formula>0</formula>
    </cfRule>
  </conditionalFormatting>
  <conditionalFormatting sqref="F380">
    <cfRule type="cellIs" dxfId="1367" priority="1368" stopIfTrue="1" operator="equal">
      <formula>0</formula>
    </cfRule>
  </conditionalFormatting>
  <conditionalFormatting sqref="B380:F380">
    <cfRule type="cellIs" dxfId="1366" priority="1367" stopIfTrue="1" operator="equal">
      <formula>0</formula>
    </cfRule>
  </conditionalFormatting>
  <conditionalFormatting sqref="G380">
    <cfRule type="cellIs" dxfId="1365" priority="1366" stopIfTrue="1" operator="equal">
      <formula>0</formula>
    </cfRule>
  </conditionalFormatting>
  <conditionalFormatting sqref="G380">
    <cfRule type="cellIs" dxfId="1364" priority="1365" stopIfTrue="1" operator="equal">
      <formula>0</formula>
    </cfRule>
  </conditionalFormatting>
  <conditionalFormatting sqref="F382">
    <cfRule type="cellIs" dxfId="1363" priority="1364" stopIfTrue="1" operator="equal">
      <formula>0</formula>
    </cfRule>
  </conditionalFormatting>
  <conditionalFormatting sqref="B382:F382">
    <cfRule type="cellIs" dxfId="1362" priority="1363" stopIfTrue="1" operator="equal">
      <formula>0</formula>
    </cfRule>
  </conditionalFormatting>
  <conditionalFormatting sqref="F383:G383 G382">
    <cfRule type="cellIs" dxfId="1361" priority="1362" stopIfTrue="1" operator="equal">
      <formula>0</formula>
    </cfRule>
  </conditionalFormatting>
  <conditionalFormatting sqref="B383:F383">
    <cfRule type="cellIs" dxfId="1360" priority="1361" stopIfTrue="1" operator="equal">
      <formula>0</formula>
    </cfRule>
  </conditionalFormatting>
  <conditionalFormatting sqref="E383:F383">
    <cfRule type="cellIs" dxfId="1359" priority="1360" stopIfTrue="1" operator="equal">
      <formula>0</formula>
    </cfRule>
  </conditionalFormatting>
  <conditionalFormatting sqref="G388:G394">
    <cfRule type="cellIs" dxfId="1358" priority="1358" stopIfTrue="1" operator="equal">
      <formula>0</formula>
    </cfRule>
  </conditionalFormatting>
  <conditionalFormatting sqref="G387 G395:G396 G400:G401">
    <cfRule type="cellIs" dxfId="1357" priority="1357" stopIfTrue="1" operator="equal">
      <formula>0</formula>
    </cfRule>
  </conditionalFormatting>
  <conditionalFormatting sqref="F400:F401">
    <cfRule type="cellIs" dxfId="1356" priority="1356" stopIfTrue="1" operator="equal">
      <formula>0</formula>
    </cfRule>
  </conditionalFormatting>
  <conditionalFormatting sqref="G397:G399">
    <cfRule type="cellIs" dxfId="1355" priority="1355" stopIfTrue="1" operator="equal">
      <formula>0</formula>
    </cfRule>
  </conditionalFormatting>
  <conditionalFormatting sqref="G403">
    <cfRule type="cellIs" dxfId="1354" priority="1354" stopIfTrue="1" operator="equal">
      <formula>0</formula>
    </cfRule>
  </conditionalFormatting>
  <conditionalFormatting sqref="G404:G405">
    <cfRule type="cellIs" dxfId="1353" priority="1344" stopIfTrue="1" operator="equal">
      <formula>0</formula>
    </cfRule>
  </conditionalFormatting>
  <conditionalFormatting sqref="F402">
    <cfRule type="cellIs" dxfId="1352" priority="1353" stopIfTrue="1" operator="equal">
      <formula>0</formula>
    </cfRule>
  </conditionalFormatting>
  <conditionalFormatting sqref="B402:F402">
    <cfRule type="cellIs" dxfId="1351" priority="1352" stopIfTrue="1" operator="equal">
      <formula>0</formula>
    </cfRule>
  </conditionalFormatting>
  <conditionalFormatting sqref="G402">
    <cfRule type="cellIs" dxfId="1350" priority="1351" stopIfTrue="1" operator="equal">
      <formula>0</formula>
    </cfRule>
  </conditionalFormatting>
  <conditionalFormatting sqref="G402">
    <cfRule type="cellIs" dxfId="1349" priority="1350" stopIfTrue="1" operator="equal">
      <formula>0</formula>
    </cfRule>
  </conditionalFormatting>
  <conditionalFormatting sqref="F404">
    <cfRule type="cellIs" dxfId="1348" priority="1349" stopIfTrue="1" operator="equal">
      <formula>0</formula>
    </cfRule>
  </conditionalFormatting>
  <conditionalFormatting sqref="B404:F404">
    <cfRule type="cellIs" dxfId="1347" priority="1348" stopIfTrue="1" operator="equal">
      <formula>0</formula>
    </cfRule>
  </conditionalFormatting>
  <conditionalFormatting sqref="F405:G405 G404">
    <cfRule type="cellIs" dxfId="1346" priority="1347" stopIfTrue="1" operator="equal">
      <formula>0</formula>
    </cfRule>
  </conditionalFormatting>
  <conditionalFormatting sqref="B405:F405">
    <cfRule type="cellIs" dxfId="1345" priority="1346" stopIfTrue="1" operator="equal">
      <formula>0</formula>
    </cfRule>
  </conditionalFormatting>
  <conditionalFormatting sqref="E405:F405">
    <cfRule type="cellIs" dxfId="1344" priority="1345" stopIfTrue="1" operator="equal">
      <formula>0</formula>
    </cfRule>
  </conditionalFormatting>
  <conditionalFormatting sqref="G410:G416">
    <cfRule type="cellIs" dxfId="1343" priority="1343" stopIfTrue="1" operator="equal">
      <formula>0</formula>
    </cfRule>
  </conditionalFormatting>
  <conditionalFormatting sqref="G409 G417:G418 G422:G423">
    <cfRule type="cellIs" dxfId="1342" priority="1342" stopIfTrue="1" operator="equal">
      <formula>0</formula>
    </cfRule>
  </conditionalFormatting>
  <conditionalFormatting sqref="F422:F423">
    <cfRule type="cellIs" dxfId="1341" priority="1341" stopIfTrue="1" operator="equal">
      <formula>0</formula>
    </cfRule>
  </conditionalFormatting>
  <conditionalFormatting sqref="G419:G421">
    <cfRule type="cellIs" dxfId="1340" priority="1340" stopIfTrue="1" operator="equal">
      <formula>0</formula>
    </cfRule>
  </conditionalFormatting>
  <conditionalFormatting sqref="G425">
    <cfRule type="cellIs" dxfId="1339" priority="1339" stopIfTrue="1" operator="equal">
      <formula>0</formula>
    </cfRule>
  </conditionalFormatting>
  <conditionalFormatting sqref="G426:G427">
    <cfRule type="cellIs" dxfId="1338" priority="1329" stopIfTrue="1" operator="equal">
      <formula>0</formula>
    </cfRule>
  </conditionalFormatting>
  <conditionalFormatting sqref="F424">
    <cfRule type="cellIs" dxfId="1337" priority="1338" stopIfTrue="1" operator="equal">
      <formula>0</formula>
    </cfRule>
  </conditionalFormatting>
  <conditionalFormatting sqref="B424:F424">
    <cfRule type="cellIs" dxfId="1336" priority="1337" stopIfTrue="1" operator="equal">
      <formula>0</formula>
    </cfRule>
  </conditionalFormatting>
  <conditionalFormatting sqref="G424">
    <cfRule type="cellIs" dxfId="1335" priority="1336" stopIfTrue="1" operator="equal">
      <formula>0</formula>
    </cfRule>
  </conditionalFormatting>
  <conditionalFormatting sqref="G424">
    <cfRule type="cellIs" dxfId="1334" priority="1335" stopIfTrue="1" operator="equal">
      <formula>0</formula>
    </cfRule>
  </conditionalFormatting>
  <conditionalFormatting sqref="F426">
    <cfRule type="cellIs" dxfId="1333" priority="1334" stopIfTrue="1" operator="equal">
      <formula>0</formula>
    </cfRule>
  </conditionalFormatting>
  <conditionalFormatting sqref="B426:F426">
    <cfRule type="cellIs" dxfId="1332" priority="1333" stopIfTrue="1" operator="equal">
      <formula>0</formula>
    </cfRule>
  </conditionalFormatting>
  <conditionalFormatting sqref="F427:G427 G426">
    <cfRule type="cellIs" dxfId="1331" priority="1332" stopIfTrue="1" operator="equal">
      <formula>0</formula>
    </cfRule>
  </conditionalFormatting>
  <conditionalFormatting sqref="B427:F427">
    <cfRule type="cellIs" dxfId="1330" priority="1331" stopIfTrue="1" operator="equal">
      <formula>0</formula>
    </cfRule>
  </conditionalFormatting>
  <conditionalFormatting sqref="E427:F427">
    <cfRule type="cellIs" dxfId="1329" priority="1330" stopIfTrue="1" operator="equal">
      <formula>0</formula>
    </cfRule>
  </conditionalFormatting>
  <conditionalFormatting sqref="B943">
    <cfRule type="cellIs" dxfId="1328" priority="1328" stopIfTrue="1" operator="equal">
      <formula>0</formula>
    </cfRule>
  </conditionalFormatting>
  <conditionalFormatting sqref="B959">
    <cfRule type="cellIs" dxfId="1327" priority="1327" stopIfTrue="1" operator="equal">
      <formula>0</formula>
    </cfRule>
  </conditionalFormatting>
  <conditionalFormatting sqref="B1027">
    <cfRule type="cellIs" dxfId="1326" priority="1326" stopIfTrue="1" operator="equal">
      <formula>0</formula>
    </cfRule>
  </conditionalFormatting>
  <conditionalFormatting sqref="B315 D315">
    <cfRule type="cellIs" dxfId="1325" priority="1325" stopIfTrue="1" operator="equal">
      <formula>0</formula>
    </cfRule>
  </conditionalFormatting>
  <conditionalFormatting sqref="B316:D316 C315">
    <cfRule type="cellIs" dxfId="1324" priority="1324" stopIfTrue="1" operator="equal">
      <formula>0</formula>
    </cfRule>
  </conditionalFormatting>
  <conditionalFormatting sqref="G313:G316">
    <cfRule type="cellIs" dxfId="1323" priority="1323" stopIfTrue="1" operator="equal">
      <formula>0</formula>
    </cfRule>
  </conditionalFormatting>
  <conditionalFormatting sqref="F898:F899">
    <cfRule type="cellIs" dxfId="1322" priority="1322" stopIfTrue="1" operator="equal">
      <formula>0</formula>
    </cfRule>
  </conditionalFormatting>
  <conditionalFormatting sqref="C896:F896 D898:E899 C897:E897 E894:E895">
    <cfRule type="cellIs" dxfId="1321" priority="1321" stopIfTrue="1" operator="equal">
      <formula>0</formula>
    </cfRule>
  </conditionalFormatting>
  <conditionalFormatting sqref="G910:G913">
    <cfRule type="cellIs" dxfId="1320" priority="1320" stopIfTrue="1" operator="equal">
      <formula>0</formula>
    </cfRule>
  </conditionalFormatting>
  <conditionalFormatting sqref="F913">
    <cfRule type="cellIs" dxfId="1319" priority="1319" stopIfTrue="1" operator="equal">
      <formula>0</formula>
    </cfRule>
  </conditionalFormatting>
  <conditionalFormatting sqref="G1015:G1017">
    <cfRule type="cellIs" dxfId="1318" priority="1318" stopIfTrue="1" operator="equal">
      <formula>0</formula>
    </cfRule>
  </conditionalFormatting>
  <conditionalFormatting sqref="F1017">
    <cfRule type="cellIs" dxfId="1317" priority="1317" stopIfTrue="1" operator="equal">
      <formula>0</formula>
    </cfRule>
  </conditionalFormatting>
  <conditionalFormatting sqref="G902:G906">
    <cfRule type="cellIs" dxfId="1316" priority="1316" stopIfTrue="1" operator="equal">
      <formula>0</formula>
    </cfRule>
  </conditionalFormatting>
  <conditionalFormatting sqref="F906">
    <cfRule type="cellIs" dxfId="1315" priority="1315" stopIfTrue="1" operator="equal">
      <formula>0</formula>
    </cfRule>
  </conditionalFormatting>
  <conditionalFormatting sqref="C904:F904 D906:E906 C905:E905 E902:E903">
    <cfRule type="cellIs" dxfId="1314" priority="1314" stopIfTrue="1" operator="equal">
      <formula>0</formula>
    </cfRule>
  </conditionalFormatting>
  <conditionalFormatting sqref="B1016:C1016">
    <cfRule type="cellIs" dxfId="1313" priority="1313" stopIfTrue="1" operator="equal">
      <formula>0</formula>
    </cfRule>
  </conditionalFormatting>
  <conditionalFormatting sqref="G1008:G1011">
    <cfRule type="cellIs" dxfId="1312" priority="1312" stopIfTrue="1" operator="equal">
      <formula>0</formula>
    </cfRule>
  </conditionalFormatting>
  <conditionalFormatting sqref="B260:D260">
    <cfRule type="cellIs" dxfId="1311" priority="1311" stopIfTrue="1" operator="equal">
      <formula>0</formula>
    </cfRule>
  </conditionalFormatting>
  <conditionalFormatting sqref="F236:F244">
    <cfRule type="cellIs" dxfId="1310" priority="1310" stopIfTrue="1" operator="equal">
      <formula>0</formula>
    </cfRule>
  </conditionalFormatting>
  <conditionalFormatting sqref="B236:F244">
    <cfRule type="cellIs" dxfId="1309" priority="1309" stopIfTrue="1" operator="equal">
      <formula>0</formula>
    </cfRule>
  </conditionalFormatting>
  <conditionalFormatting sqref="G501">
    <cfRule type="cellIs" dxfId="1308" priority="1306" stopIfTrue="1" operator="equal">
      <formula>0</formula>
    </cfRule>
  </conditionalFormatting>
  <conditionalFormatting sqref="G481:G487">
    <cfRule type="cellIs" dxfId="1307" priority="1308" stopIfTrue="1" operator="equal">
      <formula>0</formula>
    </cfRule>
  </conditionalFormatting>
  <conditionalFormatting sqref="G507">
    <cfRule type="cellIs" dxfId="1306" priority="1304" stopIfTrue="1" operator="equal">
      <formula>0</formula>
    </cfRule>
  </conditionalFormatting>
  <conditionalFormatting sqref="G491:G497">
    <cfRule type="cellIs" dxfId="1305" priority="1307" stopIfTrue="1" operator="equal">
      <formula>0</formula>
    </cfRule>
  </conditionalFormatting>
  <conditionalFormatting sqref="G502:G503 G505:G506">
    <cfRule type="cellIs" dxfId="1304" priority="1305" stopIfTrue="1" operator="equal">
      <formula>0</formula>
    </cfRule>
  </conditionalFormatting>
  <conditionalFormatting sqref="G531:G537">
    <cfRule type="cellIs" dxfId="1303" priority="1300" stopIfTrue="1" operator="equal">
      <formula>0</formula>
    </cfRule>
  </conditionalFormatting>
  <conditionalFormatting sqref="G504">
    <cfRule type="cellIs" dxfId="1302" priority="1303" stopIfTrue="1" operator="equal">
      <formula>0</formula>
    </cfRule>
  </conditionalFormatting>
  <conditionalFormatting sqref="G511:G518">
    <cfRule type="cellIs" dxfId="1301" priority="1302" stopIfTrue="1" operator="equal">
      <formula>0</formula>
    </cfRule>
  </conditionalFormatting>
  <conditionalFormatting sqref="G521:G527">
    <cfRule type="cellIs" dxfId="1300" priority="1301" stopIfTrue="1" operator="equal">
      <formula>0</formula>
    </cfRule>
  </conditionalFormatting>
  <conditionalFormatting sqref="G541:G547">
    <cfRule type="cellIs" dxfId="1299" priority="1299" stopIfTrue="1" operator="equal">
      <formula>0</formula>
    </cfRule>
  </conditionalFormatting>
  <conditionalFormatting sqref="G431 G438:G439 G447:G448">
    <cfRule type="cellIs" dxfId="1298" priority="1298" stopIfTrue="1" operator="equal">
      <formula>0</formula>
    </cfRule>
  </conditionalFormatting>
  <conditionalFormatting sqref="F447:F448">
    <cfRule type="cellIs" dxfId="1297" priority="1297" stopIfTrue="1" operator="equal">
      <formula>0</formula>
    </cfRule>
  </conditionalFormatting>
  <conditionalFormatting sqref="G450">
    <cfRule type="cellIs" dxfId="1296" priority="1296" stopIfTrue="1" operator="equal">
      <formula>0</formula>
    </cfRule>
  </conditionalFormatting>
  <conditionalFormatting sqref="G451:G452">
    <cfRule type="cellIs" dxfId="1295" priority="1286" stopIfTrue="1" operator="equal">
      <formula>0</formula>
    </cfRule>
  </conditionalFormatting>
  <conditionalFormatting sqref="F449">
    <cfRule type="cellIs" dxfId="1294" priority="1295" stopIfTrue="1" operator="equal">
      <formula>0</formula>
    </cfRule>
  </conditionalFormatting>
  <conditionalFormatting sqref="B449:F449">
    <cfRule type="cellIs" dxfId="1293" priority="1294" stopIfTrue="1" operator="equal">
      <formula>0</formula>
    </cfRule>
  </conditionalFormatting>
  <conditionalFormatting sqref="G449">
    <cfRule type="cellIs" dxfId="1292" priority="1293" stopIfTrue="1" operator="equal">
      <formula>0</formula>
    </cfRule>
  </conditionalFormatting>
  <conditionalFormatting sqref="G449">
    <cfRule type="cellIs" dxfId="1291" priority="1292" stopIfTrue="1" operator="equal">
      <formula>0</formula>
    </cfRule>
  </conditionalFormatting>
  <conditionalFormatting sqref="F451">
    <cfRule type="cellIs" dxfId="1290" priority="1291" stopIfTrue="1" operator="equal">
      <formula>0</formula>
    </cfRule>
  </conditionalFormatting>
  <conditionalFormatting sqref="B451:F451">
    <cfRule type="cellIs" dxfId="1289" priority="1290" stopIfTrue="1" operator="equal">
      <formula>0</formula>
    </cfRule>
  </conditionalFormatting>
  <conditionalFormatting sqref="F452:G452 G451">
    <cfRule type="cellIs" dxfId="1288" priority="1289" stopIfTrue="1" operator="equal">
      <formula>0</formula>
    </cfRule>
  </conditionalFormatting>
  <conditionalFormatting sqref="B452:F452">
    <cfRule type="cellIs" dxfId="1287" priority="1288" stopIfTrue="1" operator="equal">
      <formula>0</formula>
    </cfRule>
  </conditionalFormatting>
  <conditionalFormatting sqref="E452:F452">
    <cfRule type="cellIs" dxfId="1286" priority="1287" stopIfTrue="1" operator="equal">
      <formula>0</formula>
    </cfRule>
  </conditionalFormatting>
  <conditionalFormatting sqref="G457:G462 G465:G471">
    <cfRule type="cellIs" dxfId="1285" priority="1285" stopIfTrue="1" operator="equal">
      <formula>0</formula>
    </cfRule>
  </conditionalFormatting>
  <conditionalFormatting sqref="G456 G463:G464 G472:G473">
    <cfRule type="cellIs" dxfId="1284" priority="1284" stopIfTrue="1" operator="equal">
      <formula>0</formula>
    </cfRule>
  </conditionalFormatting>
  <conditionalFormatting sqref="F472:F473">
    <cfRule type="cellIs" dxfId="1283" priority="1283" stopIfTrue="1" operator="equal">
      <formula>0</formula>
    </cfRule>
  </conditionalFormatting>
  <conditionalFormatting sqref="G475">
    <cfRule type="cellIs" dxfId="1282" priority="1282" stopIfTrue="1" operator="equal">
      <formula>0</formula>
    </cfRule>
  </conditionalFormatting>
  <conditionalFormatting sqref="G476:G477">
    <cfRule type="cellIs" dxfId="1281" priority="1272" stopIfTrue="1" operator="equal">
      <formula>0</formula>
    </cfRule>
  </conditionalFormatting>
  <conditionalFormatting sqref="F474">
    <cfRule type="cellIs" dxfId="1280" priority="1281" stopIfTrue="1" operator="equal">
      <formula>0</formula>
    </cfRule>
  </conditionalFormatting>
  <conditionalFormatting sqref="B474:F474">
    <cfRule type="cellIs" dxfId="1279" priority="1280" stopIfTrue="1" operator="equal">
      <formula>0</formula>
    </cfRule>
  </conditionalFormatting>
  <conditionalFormatting sqref="G474">
    <cfRule type="cellIs" dxfId="1278" priority="1279" stopIfTrue="1" operator="equal">
      <formula>0</formula>
    </cfRule>
  </conditionalFormatting>
  <conditionalFormatting sqref="G474">
    <cfRule type="cellIs" dxfId="1277" priority="1278" stopIfTrue="1" operator="equal">
      <formula>0</formula>
    </cfRule>
  </conditionalFormatting>
  <conditionalFormatting sqref="F476">
    <cfRule type="cellIs" dxfId="1276" priority="1277" stopIfTrue="1" operator="equal">
      <formula>0</formula>
    </cfRule>
  </conditionalFormatting>
  <conditionalFormatting sqref="B476:F476">
    <cfRule type="cellIs" dxfId="1275" priority="1276" stopIfTrue="1" operator="equal">
      <formula>0</formula>
    </cfRule>
  </conditionalFormatting>
  <conditionalFormatting sqref="F477:G477 G476">
    <cfRule type="cellIs" dxfId="1274" priority="1275" stopIfTrue="1" operator="equal">
      <formula>0</formula>
    </cfRule>
  </conditionalFormatting>
  <conditionalFormatting sqref="B477:F477">
    <cfRule type="cellIs" dxfId="1273" priority="1274" stopIfTrue="1" operator="equal">
      <formula>0</formula>
    </cfRule>
  </conditionalFormatting>
  <conditionalFormatting sqref="E477:F477">
    <cfRule type="cellIs" dxfId="1272" priority="1273" stopIfTrue="1" operator="equal">
      <formula>0</formula>
    </cfRule>
  </conditionalFormatting>
  <conditionalFormatting sqref="G551:G555">
    <cfRule type="cellIs" dxfId="1271" priority="1271" stopIfTrue="1" operator="equal">
      <formula>0</formula>
    </cfRule>
  </conditionalFormatting>
  <conditionalFormatting sqref="G566 G559:G563">
    <cfRule type="cellIs" dxfId="1270" priority="1270" stopIfTrue="1" operator="equal">
      <formula>0</formula>
    </cfRule>
  </conditionalFormatting>
  <conditionalFormatting sqref="F564">
    <cfRule type="cellIs" dxfId="1269" priority="1269" stopIfTrue="1" operator="equal">
      <formula>0</formula>
    </cfRule>
  </conditionalFormatting>
  <conditionalFormatting sqref="B564:F564">
    <cfRule type="cellIs" dxfId="1268" priority="1268" stopIfTrue="1" operator="equal">
      <formula>0</formula>
    </cfRule>
  </conditionalFormatting>
  <conditionalFormatting sqref="G564">
    <cfRule type="cellIs" dxfId="1267" priority="1267" stopIfTrue="1" operator="equal">
      <formula>0</formula>
    </cfRule>
  </conditionalFormatting>
  <conditionalFormatting sqref="F565">
    <cfRule type="cellIs" dxfId="1266" priority="1266" stopIfTrue="1" operator="equal">
      <formula>0</formula>
    </cfRule>
  </conditionalFormatting>
  <conditionalFormatting sqref="B565:F565">
    <cfRule type="cellIs" dxfId="1265" priority="1265" stopIfTrue="1" operator="equal">
      <formula>0</formula>
    </cfRule>
  </conditionalFormatting>
  <conditionalFormatting sqref="G565">
    <cfRule type="cellIs" dxfId="1264" priority="1264" stopIfTrue="1" operator="equal">
      <formula>0</formula>
    </cfRule>
  </conditionalFormatting>
  <conditionalFormatting sqref="G578 G570:G574">
    <cfRule type="cellIs" dxfId="1263" priority="1262" stopIfTrue="1" operator="equal">
      <formula>0</formula>
    </cfRule>
  </conditionalFormatting>
  <conditionalFormatting sqref="C570:E570">
    <cfRule type="cellIs" dxfId="1262" priority="1263" stopIfTrue="1" operator="equal">
      <formula>0</formula>
    </cfRule>
  </conditionalFormatting>
  <conditionalFormatting sqref="F575:F576">
    <cfRule type="cellIs" dxfId="1261" priority="1261" stopIfTrue="1" operator="equal">
      <formula>0</formula>
    </cfRule>
  </conditionalFormatting>
  <conditionalFormatting sqref="B575:F575 E576:F576">
    <cfRule type="cellIs" dxfId="1260" priority="1260" stopIfTrue="1" operator="equal">
      <formula>0</formula>
    </cfRule>
  </conditionalFormatting>
  <conditionalFormatting sqref="G575:G576">
    <cfRule type="cellIs" dxfId="1259" priority="1259" stopIfTrue="1" operator="equal">
      <formula>0</formula>
    </cfRule>
  </conditionalFormatting>
  <conditionalFormatting sqref="F577">
    <cfRule type="cellIs" dxfId="1258" priority="1258" stopIfTrue="1" operator="equal">
      <formula>0</formula>
    </cfRule>
  </conditionalFormatting>
  <conditionalFormatting sqref="B577:F577">
    <cfRule type="cellIs" dxfId="1257" priority="1257" stopIfTrue="1" operator="equal">
      <formula>0</formula>
    </cfRule>
  </conditionalFormatting>
  <conditionalFormatting sqref="G577">
    <cfRule type="cellIs" dxfId="1256" priority="1256" stopIfTrue="1" operator="equal">
      <formula>0</formula>
    </cfRule>
  </conditionalFormatting>
  <conditionalFormatting sqref="B576:D576">
    <cfRule type="cellIs" dxfId="1255" priority="1255" stopIfTrue="1" operator="equal">
      <formula>0</formula>
    </cfRule>
  </conditionalFormatting>
  <conditionalFormatting sqref="G582:G586">
    <cfRule type="cellIs" dxfId="1254" priority="1254" stopIfTrue="1" operator="equal">
      <formula>0</formula>
    </cfRule>
  </conditionalFormatting>
  <conditionalFormatting sqref="F587">
    <cfRule type="cellIs" dxfId="1253" priority="1253" stopIfTrue="1" operator="equal">
      <formula>0</formula>
    </cfRule>
  </conditionalFormatting>
  <conditionalFormatting sqref="B587:F587">
    <cfRule type="cellIs" dxfId="1252" priority="1252" stopIfTrue="1" operator="equal">
      <formula>0</formula>
    </cfRule>
  </conditionalFormatting>
  <conditionalFormatting sqref="G587">
    <cfRule type="cellIs" dxfId="1251" priority="1251" stopIfTrue="1" operator="equal">
      <formula>0</formula>
    </cfRule>
  </conditionalFormatting>
  <conditionalFormatting sqref="F588">
    <cfRule type="cellIs" dxfId="1250" priority="1250" stopIfTrue="1" operator="equal">
      <formula>0</formula>
    </cfRule>
  </conditionalFormatting>
  <conditionalFormatting sqref="B588:F588">
    <cfRule type="cellIs" dxfId="1249" priority="1249" stopIfTrue="1" operator="equal">
      <formula>0</formula>
    </cfRule>
  </conditionalFormatting>
  <conditionalFormatting sqref="G588">
    <cfRule type="cellIs" dxfId="1248" priority="1248" stopIfTrue="1" operator="equal">
      <formula>0</formula>
    </cfRule>
  </conditionalFormatting>
  <conditionalFormatting sqref="G592:G596">
    <cfRule type="cellIs" dxfId="1247" priority="1247" stopIfTrue="1" operator="equal">
      <formula>0</formula>
    </cfRule>
  </conditionalFormatting>
  <conditionalFormatting sqref="F618">
    <cfRule type="cellIs" dxfId="1246" priority="1246" stopIfTrue="1" operator="equal">
      <formula>0</formula>
    </cfRule>
  </conditionalFormatting>
  <conditionalFormatting sqref="G618:G619 G621:G622">
    <cfRule type="cellIs" dxfId="1245" priority="1245" stopIfTrue="1" operator="equal">
      <formula>0</formula>
    </cfRule>
  </conditionalFormatting>
  <conditionalFormatting sqref="G623">
    <cfRule type="cellIs" dxfId="1244" priority="1244" stopIfTrue="1" operator="equal">
      <formula>0</formula>
    </cfRule>
  </conditionalFormatting>
  <conditionalFormatting sqref="F627">
    <cfRule type="cellIs" dxfId="1243" priority="1243" stopIfTrue="1" operator="equal">
      <formula>0</formula>
    </cfRule>
  </conditionalFormatting>
  <conditionalFormatting sqref="G627:G628 G630:G631">
    <cfRule type="cellIs" dxfId="1242" priority="1242" stopIfTrue="1" operator="equal">
      <formula>0</formula>
    </cfRule>
  </conditionalFormatting>
  <conditionalFormatting sqref="G632">
    <cfRule type="cellIs" dxfId="1241" priority="1241" stopIfTrue="1" operator="equal">
      <formula>0</formula>
    </cfRule>
  </conditionalFormatting>
  <conditionalFormatting sqref="F636">
    <cfRule type="cellIs" dxfId="1240" priority="1240" stopIfTrue="1" operator="equal">
      <formula>0</formula>
    </cfRule>
  </conditionalFormatting>
  <conditionalFormatting sqref="G636:G637 G639:G640">
    <cfRule type="cellIs" dxfId="1239" priority="1239" stopIfTrue="1" operator="equal">
      <formula>0</formula>
    </cfRule>
  </conditionalFormatting>
  <conditionalFormatting sqref="G641">
    <cfRule type="cellIs" dxfId="1238" priority="1238" stopIfTrue="1" operator="equal">
      <formula>0</formula>
    </cfRule>
  </conditionalFormatting>
  <conditionalFormatting sqref="F645">
    <cfRule type="cellIs" dxfId="1237" priority="1237" stopIfTrue="1" operator="equal">
      <formula>0</formula>
    </cfRule>
  </conditionalFormatting>
  <conditionalFormatting sqref="G645:G646 G648:G649">
    <cfRule type="cellIs" dxfId="1236" priority="1236" stopIfTrue="1" operator="equal">
      <formula>0</formula>
    </cfRule>
  </conditionalFormatting>
  <conditionalFormatting sqref="G650">
    <cfRule type="cellIs" dxfId="1235" priority="1235" stopIfTrue="1" operator="equal">
      <formula>0</formula>
    </cfRule>
  </conditionalFormatting>
  <conditionalFormatting sqref="F654">
    <cfRule type="cellIs" dxfId="1234" priority="1234" stopIfTrue="1" operator="equal">
      <formula>0</formula>
    </cfRule>
  </conditionalFormatting>
  <conditionalFormatting sqref="G654:G655 G657:G658">
    <cfRule type="cellIs" dxfId="1233" priority="1233" stopIfTrue="1" operator="equal">
      <formula>0</formula>
    </cfRule>
  </conditionalFormatting>
  <conditionalFormatting sqref="G659">
    <cfRule type="cellIs" dxfId="1232" priority="1232" stopIfTrue="1" operator="equal">
      <formula>0</formula>
    </cfRule>
  </conditionalFormatting>
  <conditionalFormatting sqref="F663">
    <cfRule type="cellIs" dxfId="1231" priority="1231" stopIfTrue="1" operator="equal">
      <formula>0</formula>
    </cfRule>
  </conditionalFormatting>
  <conditionalFormatting sqref="G663:G664 G666:G667">
    <cfRule type="cellIs" dxfId="1230" priority="1230" stopIfTrue="1" operator="equal">
      <formula>0</formula>
    </cfRule>
  </conditionalFormatting>
  <conditionalFormatting sqref="G668">
    <cfRule type="cellIs" dxfId="1229" priority="1229" stopIfTrue="1" operator="equal">
      <formula>0</formula>
    </cfRule>
  </conditionalFormatting>
  <conditionalFormatting sqref="F672">
    <cfRule type="cellIs" dxfId="1228" priority="1228" stopIfTrue="1" operator="equal">
      <formula>0</formula>
    </cfRule>
  </conditionalFormatting>
  <conditionalFormatting sqref="G672:G673 G675:G676">
    <cfRule type="cellIs" dxfId="1227" priority="1227" stopIfTrue="1" operator="equal">
      <formula>0</formula>
    </cfRule>
  </conditionalFormatting>
  <conditionalFormatting sqref="G677">
    <cfRule type="cellIs" dxfId="1226" priority="1226" stopIfTrue="1" operator="equal">
      <formula>0</formula>
    </cfRule>
  </conditionalFormatting>
  <conditionalFormatting sqref="F681">
    <cfRule type="cellIs" dxfId="1225" priority="1225" stopIfTrue="1" operator="equal">
      <formula>0</formula>
    </cfRule>
  </conditionalFormatting>
  <conditionalFormatting sqref="G681:G682 G684:G685">
    <cfRule type="cellIs" dxfId="1224" priority="1224" stopIfTrue="1" operator="equal">
      <formula>0</formula>
    </cfRule>
  </conditionalFormatting>
  <conditionalFormatting sqref="G686">
    <cfRule type="cellIs" dxfId="1223" priority="1223" stopIfTrue="1" operator="equal">
      <formula>0</formula>
    </cfRule>
  </conditionalFormatting>
  <conditionalFormatting sqref="F690">
    <cfRule type="cellIs" dxfId="1222" priority="1222" stopIfTrue="1" operator="equal">
      <formula>0</formula>
    </cfRule>
  </conditionalFormatting>
  <conditionalFormatting sqref="G690:G691 G693:G694">
    <cfRule type="cellIs" dxfId="1221" priority="1221" stopIfTrue="1" operator="equal">
      <formula>0</formula>
    </cfRule>
  </conditionalFormatting>
  <conditionalFormatting sqref="G695">
    <cfRule type="cellIs" dxfId="1220" priority="1220" stopIfTrue="1" operator="equal">
      <formula>0</formula>
    </cfRule>
  </conditionalFormatting>
  <conditionalFormatting sqref="F699">
    <cfRule type="cellIs" dxfId="1219" priority="1219" stopIfTrue="1" operator="equal">
      <formula>0</formula>
    </cfRule>
  </conditionalFormatting>
  <conditionalFormatting sqref="G699:G700 G702:G703">
    <cfRule type="cellIs" dxfId="1218" priority="1218" stopIfTrue="1" operator="equal">
      <formula>0</formula>
    </cfRule>
  </conditionalFormatting>
  <conditionalFormatting sqref="G704">
    <cfRule type="cellIs" dxfId="1217" priority="1217" stopIfTrue="1" operator="equal">
      <formula>0</formula>
    </cfRule>
  </conditionalFormatting>
  <conditionalFormatting sqref="F708">
    <cfRule type="cellIs" dxfId="1216" priority="1216" stopIfTrue="1" operator="equal">
      <formula>0</formula>
    </cfRule>
  </conditionalFormatting>
  <conditionalFormatting sqref="G708:G709 G711:G712">
    <cfRule type="cellIs" dxfId="1215" priority="1215" stopIfTrue="1" operator="equal">
      <formula>0</formula>
    </cfRule>
  </conditionalFormatting>
  <conditionalFormatting sqref="G713">
    <cfRule type="cellIs" dxfId="1214" priority="1214" stopIfTrue="1" operator="equal">
      <formula>0</formula>
    </cfRule>
  </conditionalFormatting>
  <conditionalFormatting sqref="F717">
    <cfRule type="cellIs" dxfId="1213" priority="1213" stopIfTrue="1" operator="equal">
      <formula>0</formula>
    </cfRule>
  </conditionalFormatting>
  <conditionalFormatting sqref="G717:G718 G720:G721">
    <cfRule type="cellIs" dxfId="1212" priority="1212" stopIfTrue="1" operator="equal">
      <formula>0</formula>
    </cfRule>
  </conditionalFormatting>
  <conditionalFormatting sqref="G722">
    <cfRule type="cellIs" dxfId="1211" priority="1211" stopIfTrue="1" operator="equal">
      <formula>0</formula>
    </cfRule>
  </conditionalFormatting>
  <conditionalFormatting sqref="F726">
    <cfRule type="cellIs" dxfId="1210" priority="1210" stopIfTrue="1" operator="equal">
      <formula>0</formula>
    </cfRule>
  </conditionalFormatting>
  <conditionalFormatting sqref="G726:G727 G729:G730">
    <cfRule type="cellIs" dxfId="1209" priority="1209" stopIfTrue="1" operator="equal">
      <formula>0</formula>
    </cfRule>
  </conditionalFormatting>
  <conditionalFormatting sqref="G731">
    <cfRule type="cellIs" dxfId="1208" priority="1208" stopIfTrue="1" operator="equal">
      <formula>0</formula>
    </cfRule>
  </conditionalFormatting>
  <conditionalFormatting sqref="G620">
    <cfRule type="cellIs" dxfId="1207" priority="1207" stopIfTrue="1" operator="equal">
      <formula>0</formula>
    </cfRule>
  </conditionalFormatting>
  <conditionalFormatting sqref="G629">
    <cfRule type="cellIs" dxfId="1206" priority="1206" stopIfTrue="1" operator="equal">
      <formula>0</formula>
    </cfRule>
  </conditionalFormatting>
  <conditionalFormatting sqref="G638">
    <cfRule type="cellIs" dxfId="1205" priority="1205" stopIfTrue="1" operator="equal">
      <formula>0</formula>
    </cfRule>
  </conditionalFormatting>
  <conditionalFormatting sqref="G647">
    <cfRule type="cellIs" dxfId="1204" priority="1204" stopIfTrue="1" operator="equal">
      <formula>0</formula>
    </cfRule>
  </conditionalFormatting>
  <conditionalFormatting sqref="G656">
    <cfRule type="cellIs" dxfId="1203" priority="1203" stopIfTrue="1" operator="equal">
      <formula>0</formula>
    </cfRule>
  </conditionalFormatting>
  <conditionalFormatting sqref="G665">
    <cfRule type="cellIs" dxfId="1202" priority="1202" stopIfTrue="1" operator="equal">
      <formula>0</formula>
    </cfRule>
  </conditionalFormatting>
  <conditionalFormatting sqref="G674">
    <cfRule type="cellIs" dxfId="1201" priority="1201" stopIfTrue="1" operator="equal">
      <formula>0</formula>
    </cfRule>
  </conditionalFormatting>
  <conditionalFormatting sqref="G683">
    <cfRule type="cellIs" dxfId="1200" priority="1200" stopIfTrue="1" operator="equal">
      <formula>0</formula>
    </cfRule>
  </conditionalFormatting>
  <conditionalFormatting sqref="G692">
    <cfRule type="cellIs" dxfId="1199" priority="1199" stopIfTrue="1" operator="equal">
      <formula>0</formula>
    </cfRule>
  </conditionalFormatting>
  <conditionalFormatting sqref="G701">
    <cfRule type="cellIs" dxfId="1198" priority="1198" stopIfTrue="1" operator="equal">
      <formula>0</formula>
    </cfRule>
  </conditionalFormatting>
  <conditionalFormatting sqref="G710">
    <cfRule type="cellIs" dxfId="1197" priority="1197" stopIfTrue="1" operator="equal">
      <formula>0</formula>
    </cfRule>
  </conditionalFormatting>
  <conditionalFormatting sqref="G719">
    <cfRule type="cellIs" dxfId="1196" priority="1196" stopIfTrue="1" operator="equal">
      <formula>0</formula>
    </cfRule>
  </conditionalFormatting>
  <conditionalFormatting sqref="G728">
    <cfRule type="cellIs" dxfId="1195" priority="1195" stopIfTrue="1" operator="equal">
      <formula>0</formula>
    </cfRule>
  </conditionalFormatting>
  <conditionalFormatting sqref="G854">
    <cfRule type="cellIs" dxfId="1194" priority="1194" stopIfTrue="1" operator="equal">
      <formula>0</formula>
    </cfRule>
  </conditionalFormatting>
  <conditionalFormatting sqref="F866 F862 F858">
    <cfRule type="cellIs" dxfId="1193" priority="1193" stopIfTrue="1" operator="equal">
      <formula>0</formula>
    </cfRule>
  </conditionalFormatting>
  <conditionalFormatting sqref="B866 B862 B858 D866:F866 D862:F862 D858:F858">
    <cfRule type="cellIs" dxfId="1192" priority="1192" stopIfTrue="1" operator="equal">
      <formula>0</formula>
    </cfRule>
  </conditionalFormatting>
  <conditionalFormatting sqref="G866 G862 G858">
    <cfRule type="cellIs" dxfId="1191" priority="1191" stopIfTrue="1" operator="equal">
      <formula>0</formula>
    </cfRule>
  </conditionalFormatting>
  <conditionalFormatting sqref="F878 F874 F870">
    <cfRule type="cellIs" dxfId="1190" priority="1190" stopIfTrue="1" operator="equal">
      <formula>0</formula>
    </cfRule>
  </conditionalFormatting>
  <conditionalFormatting sqref="B878 B874 B870 D878:F878 D874:F874 D870:F870">
    <cfRule type="cellIs" dxfId="1189" priority="1189" stopIfTrue="1" operator="equal">
      <formula>0</formula>
    </cfRule>
  </conditionalFormatting>
  <conditionalFormatting sqref="G878 G874 G870">
    <cfRule type="cellIs" dxfId="1188" priority="1188" stopIfTrue="1" operator="equal">
      <formula>0</formula>
    </cfRule>
  </conditionalFormatting>
  <conditionalFormatting sqref="F890 F886 F882">
    <cfRule type="cellIs" dxfId="1187" priority="1187" stopIfTrue="1" operator="equal">
      <formula>0</formula>
    </cfRule>
  </conditionalFormatting>
  <conditionalFormatting sqref="B890 B886 B882 D890:F890 D886:F886 D882:F882">
    <cfRule type="cellIs" dxfId="1186" priority="1186" stopIfTrue="1" operator="equal">
      <formula>0</formula>
    </cfRule>
  </conditionalFormatting>
  <conditionalFormatting sqref="G890 G886 G882">
    <cfRule type="cellIs" dxfId="1185" priority="1185" stopIfTrue="1" operator="equal">
      <formula>0</formula>
    </cfRule>
  </conditionalFormatting>
  <conditionalFormatting sqref="G749:G754">
    <cfRule type="cellIs" dxfId="1184" priority="1184" stopIfTrue="1" operator="equal">
      <formula>0</formula>
    </cfRule>
  </conditionalFormatting>
  <conditionalFormatting sqref="G746">
    <cfRule type="cellIs" dxfId="1183" priority="1183" stopIfTrue="1" operator="equal">
      <formula>0</formula>
    </cfRule>
  </conditionalFormatting>
  <conditionalFormatting sqref="D746:E747">
    <cfRule type="cellIs" dxfId="1182" priority="1182" stopIfTrue="1" operator="equal">
      <formula>0</formula>
    </cfRule>
  </conditionalFormatting>
  <conditionalFormatting sqref="C746:C747">
    <cfRule type="cellIs" dxfId="1181" priority="1181" stopIfTrue="1" operator="equal">
      <formula>0</formula>
    </cfRule>
  </conditionalFormatting>
  <conditionalFormatting sqref="F753">
    <cfRule type="cellIs" dxfId="1180" priority="1180" stopIfTrue="1" operator="equal">
      <formula>0</formula>
    </cfRule>
  </conditionalFormatting>
  <conditionalFormatting sqref="G747:G748">
    <cfRule type="cellIs" dxfId="1179" priority="1179" stopIfTrue="1" operator="equal">
      <formula>0</formula>
    </cfRule>
  </conditionalFormatting>
  <conditionalFormatting sqref="G761:G766">
    <cfRule type="cellIs" dxfId="1178" priority="1178" stopIfTrue="1" operator="equal">
      <formula>0</formula>
    </cfRule>
  </conditionalFormatting>
  <conditionalFormatting sqref="G758">
    <cfRule type="cellIs" dxfId="1177" priority="1177" stopIfTrue="1" operator="equal">
      <formula>0</formula>
    </cfRule>
  </conditionalFormatting>
  <conditionalFormatting sqref="D758:E759">
    <cfRule type="cellIs" dxfId="1176" priority="1176" stopIfTrue="1" operator="equal">
      <formula>0</formula>
    </cfRule>
  </conditionalFormatting>
  <conditionalFormatting sqref="C758:C759">
    <cfRule type="cellIs" dxfId="1175" priority="1175" stopIfTrue="1" operator="equal">
      <formula>0</formula>
    </cfRule>
  </conditionalFormatting>
  <conditionalFormatting sqref="F765">
    <cfRule type="cellIs" dxfId="1174" priority="1174" stopIfTrue="1" operator="equal">
      <formula>0</formula>
    </cfRule>
  </conditionalFormatting>
  <conditionalFormatting sqref="G759:G760">
    <cfRule type="cellIs" dxfId="1173" priority="1173" stopIfTrue="1" operator="equal">
      <formula>0</formula>
    </cfRule>
  </conditionalFormatting>
  <conditionalFormatting sqref="G770:G775">
    <cfRule type="cellIs" dxfId="1172" priority="1172" stopIfTrue="1" operator="equal">
      <formula>0</formula>
    </cfRule>
  </conditionalFormatting>
  <conditionalFormatting sqref="G779:G784">
    <cfRule type="cellIs" dxfId="1171" priority="1171" stopIfTrue="1" operator="equal">
      <formula>0</formula>
    </cfRule>
  </conditionalFormatting>
  <conditionalFormatting sqref="G791:G796">
    <cfRule type="cellIs" dxfId="1170" priority="1170" stopIfTrue="1" operator="equal">
      <formula>0</formula>
    </cfRule>
  </conditionalFormatting>
  <conditionalFormatting sqref="G788">
    <cfRule type="cellIs" dxfId="1169" priority="1169" stopIfTrue="1" operator="equal">
      <formula>0</formula>
    </cfRule>
  </conditionalFormatting>
  <conditionalFormatting sqref="D788:E789">
    <cfRule type="cellIs" dxfId="1168" priority="1168" stopIfTrue="1" operator="equal">
      <formula>0</formula>
    </cfRule>
  </conditionalFormatting>
  <conditionalFormatting sqref="C788:C789">
    <cfRule type="cellIs" dxfId="1167" priority="1167" stopIfTrue="1" operator="equal">
      <formula>0</formula>
    </cfRule>
  </conditionalFormatting>
  <conditionalFormatting sqref="F795">
    <cfRule type="cellIs" dxfId="1166" priority="1166" stopIfTrue="1" operator="equal">
      <formula>0</formula>
    </cfRule>
  </conditionalFormatting>
  <conditionalFormatting sqref="G789:G790">
    <cfRule type="cellIs" dxfId="1165" priority="1165" stopIfTrue="1" operator="equal">
      <formula>0</formula>
    </cfRule>
  </conditionalFormatting>
  <conditionalFormatting sqref="G845:G850">
    <cfRule type="cellIs" dxfId="1164" priority="1164" stopIfTrue="1" operator="equal">
      <formula>0</formula>
    </cfRule>
  </conditionalFormatting>
  <conditionalFormatting sqref="G841:G842">
    <cfRule type="cellIs" dxfId="1163" priority="1163" stopIfTrue="1" operator="equal">
      <formula>0</formula>
    </cfRule>
  </conditionalFormatting>
  <conditionalFormatting sqref="D841:E843">
    <cfRule type="cellIs" dxfId="1162" priority="1162" stopIfTrue="1" operator="equal">
      <formula>0</formula>
    </cfRule>
  </conditionalFormatting>
  <conditionalFormatting sqref="C841:C843">
    <cfRule type="cellIs" dxfId="1161" priority="1161" stopIfTrue="1" operator="equal">
      <formula>0</formula>
    </cfRule>
  </conditionalFormatting>
  <conditionalFormatting sqref="F849">
    <cfRule type="cellIs" dxfId="1160" priority="1160" stopIfTrue="1" operator="equal">
      <formula>0</formula>
    </cfRule>
  </conditionalFormatting>
  <conditionalFormatting sqref="G843:G844">
    <cfRule type="cellIs" dxfId="1159" priority="1159" stopIfTrue="1" operator="equal">
      <formula>0</formula>
    </cfRule>
  </conditionalFormatting>
  <conditionalFormatting sqref="G800:G802">
    <cfRule type="cellIs" dxfId="1158" priority="1156" stopIfTrue="1" operator="equal">
      <formula>0</formula>
    </cfRule>
  </conditionalFormatting>
  <conditionalFormatting sqref="G803:G808 G812">
    <cfRule type="cellIs" dxfId="1157" priority="1158" stopIfTrue="1" operator="equal">
      <formula>0</formula>
    </cfRule>
  </conditionalFormatting>
  <conditionalFormatting sqref="F807">
    <cfRule type="cellIs" dxfId="1156" priority="1157" stopIfTrue="1" operator="equal">
      <formula>0</formula>
    </cfRule>
  </conditionalFormatting>
  <conditionalFormatting sqref="F809:F810">
    <cfRule type="cellIs" dxfId="1155" priority="1155" stopIfTrue="1" operator="equal">
      <formula>0</formula>
    </cfRule>
  </conditionalFormatting>
  <conditionalFormatting sqref="B809:F809 E810:F810">
    <cfRule type="cellIs" dxfId="1154" priority="1154" stopIfTrue="1" operator="equal">
      <formula>0</formula>
    </cfRule>
  </conditionalFormatting>
  <conditionalFormatting sqref="G809:G810">
    <cfRule type="cellIs" dxfId="1153" priority="1153" stopIfTrue="1" operator="equal">
      <formula>0</formula>
    </cfRule>
  </conditionalFormatting>
  <conditionalFormatting sqref="F811">
    <cfRule type="cellIs" dxfId="1152" priority="1152" stopIfTrue="1" operator="equal">
      <formula>0</formula>
    </cfRule>
  </conditionalFormatting>
  <conditionalFormatting sqref="B811:F811">
    <cfRule type="cellIs" dxfId="1151" priority="1151" stopIfTrue="1" operator="equal">
      <formula>0</formula>
    </cfRule>
  </conditionalFormatting>
  <conditionalFormatting sqref="G811">
    <cfRule type="cellIs" dxfId="1150" priority="1150" stopIfTrue="1" operator="equal">
      <formula>0</formula>
    </cfRule>
  </conditionalFormatting>
  <conditionalFormatting sqref="B810:D810">
    <cfRule type="cellIs" dxfId="1149" priority="1149" stopIfTrue="1" operator="equal">
      <formula>0</formula>
    </cfRule>
  </conditionalFormatting>
  <conditionalFormatting sqref="F815:F816">
    <cfRule type="cellIs" dxfId="1148" priority="1148" stopIfTrue="1" operator="equal">
      <formula>0</formula>
    </cfRule>
  </conditionalFormatting>
  <conditionalFormatting sqref="B815:F816">
    <cfRule type="cellIs" dxfId="1147" priority="1147" stopIfTrue="1" operator="equal">
      <formula>0</formula>
    </cfRule>
  </conditionalFormatting>
  <conditionalFormatting sqref="G815:G817">
    <cfRule type="cellIs" dxfId="1146" priority="1144" stopIfTrue="1" operator="equal">
      <formula>0</formula>
    </cfRule>
  </conditionalFormatting>
  <conditionalFormatting sqref="G818:G823">
    <cfRule type="cellIs" dxfId="1145" priority="1146" stopIfTrue="1" operator="equal">
      <formula>0</formula>
    </cfRule>
  </conditionalFormatting>
  <conditionalFormatting sqref="F822">
    <cfRule type="cellIs" dxfId="1144" priority="1145" stopIfTrue="1" operator="equal">
      <formula>0</formula>
    </cfRule>
  </conditionalFormatting>
  <conditionalFormatting sqref="F827:F828">
    <cfRule type="cellIs" dxfId="1143" priority="1143" stopIfTrue="1" operator="equal">
      <formula>0</formula>
    </cfRule>
  </conditionalFormatting>
  <conditionalFormatting sqref="B827:F828">
    <cfRule type="cellIs" dxfId="1142" priority="1142" stopIfTrue="1" operator="equal">
      <formula>0</formula>
    </cfRule>
  </conditionalFormatting>
  <conditionalFormatting sqref="G830:G835">
    <cfRule type="cellIs" dxfId="1141" priority="1141" stopIfTrue="1" operator="equal">
      <formula>0</formula>
    </cfRule>
  </conditionalFormatting>
  <conditionalFormatting sqref="F834">
    <cfRule type="cellIs" dxfId="1140" priority="1140" stopIfTrue="1" operator="equal">
      <formula>0</formula>
    </cfRule>
  </conditionalFormatting>
  <conditionalFormatting sqref="G827:G829">
    <cfRule type="cellIs" dxfId="1139" priority="1139" stopIfTrue="1" operator="equal">
      <formula>0</formula>
    </cfRule>
  </conditionalFormatting>
  <conditionalFormatting sqref="F836">
    <cfRule type="cellIs" dxfId="1138" priority="1138" stopIfTrue="1" operator="equal">
      <formula>0</formula>
    </cfRule>
  </conditionalFormatting>
  <conditionalFormatting sqref="B836:F836">
    <cfRule type="cellIs" dxfId="1137" priority="1137" stopIfTrue="1" operator="equal">
      <formula>0</formula>
    </cfRule>
  </conditionalFormatting>
  <conditionalFormatting sqref="G836">
    <cfRule type="cellIs" dxfId="1136" priority="1136" stopIfTrue="1" operator="equal">
      <formula>0</formula>
    </cfRule>
  </conditionalFormatting>
  <conditionalFormatting sqref="F837">
    <cfRule type="cellIs" dxfId="1135" priority="1135" stopIfTrue="1" operator="equal">
      <formula>0</formula>
    </cfRule>
  </conditionalFormatting>
  <conditionalFormatting sqref="B837:F837">
    <cfRule type="cellIs" dxfId="1134" priority="1134" stopIfTrue="1" operator="equal">
      <formula>0</formula>
    </cfRule>
  </conditionalFormatting>
  <conditionalFormatting sqref="G837">
    <cfRule type="cellIs" dxfId="1133" priority="1133" stopIfTrue="1" operator="equal">
      <formula>0</formula>
    </cfRule>
  </conditionalFormatting>
  <conditionalFormatting sqref="G735:G739">
    <cfRule type="cellIs" dxfId="1132" priority="1132" stopIfTrue="1" operator="equal">
      <formula>0</formula>
    </cfRule>
  </conditionalFormatting>
  <conditionalFormatting sqref="G741:G742">
    <cfRule type="cellIs" dxfId="1131" priority="1131" stopIfTrue="1" operator="equal">
      <formula>0</formula>
    </cfRule>
  </conditionalFormatting>
  <conditionalFormatting sqref="F927">
    <cfRule type="cellIs" dxfId="1130" priority="1130" stopIfTrue="1" operator="equal">
      <formula>0</formula>
    </cfRule>
  </conditionalFormatting>
  <conditionalFormatting sqref="F931">
    <cfRule type="cellIs" dxfId="1129" priority="1129" stopIfTrue="1" operator="equal">
      <formula>0</formula>
    </cfRule>
  </conditionalFormatting>
  <conditionalFormatting sqref="F928">
    <cfRule type="cellIs" dxfId="1128" priority="1128" stopIfTrue="1" operator="equal">
      <formula>0</formula>
    </cfRule>
  </conditionalFormatting>
  <conditionalFormatting sqref="C924:D931">
    <cfRule type="cellIs" dxfId="1127" priority="1127" stopIfTrue="1" operator="equal">
      <formula>0</formula>
    </cfRule>
  </conditionalFormatting>
  <conditionalFormatting sqref="F925">
    <cfRule type="cellIs" dxfId="1126" priority="1126" stopIfTrue="1" operator="equal">
      <formula>0</formula>
    </cfRule>
  </conditionalFormatting>
  <conditionalFormatting sqref="G1093:G1098">
    <cfRule type="cellIs" dxfId="1125" priority="1125" stopIfTrue="1" operator="equal">
      <formula>0</formula>
    </cfRule>
  </conditionalFormatting>
  <conditionalFormatting sqref="G1089:G1090">
    <cfRule type="cellIs" dxfId="1124" priority="1124" stopIfTrue="1" operator="equal">
      <formula>0</formula>
    </cfRule>
  </conditionalFormatting>
  <conditionalFormatting sqref="D1089:E1091">
    <cfRule type="cellIs" dxfId="1123" priority="1123" stopIfTrue="1" operator="equal">
      <formula>0</formula>
    </cfRule>
  </conditionalFormatting>
  <conditionalFormatting sqref="C1090:C1091">
    <cfRule type="cellIs" dxfId="1122" priority="1122" stopIfTrue="1" operator="equal">
      <formula>0</formula>
    </cfRule>
  </conditionalFormatting>
  <conditionalFormatting sqref="F1097">
    <cfRule type="cellIs" dxfId="1121" priority="1121" stopIfTrue="1" operator="equal">
      <formula>0</formula>
    </cfRule>
  </conditionalFormatting>
  <conditionalFormatting sqref="G1091:G1092">
    <cfRule type="cellIs" dxfId="1120" priority="1120" stopIfTrue="1" operator="equal">
      <formula>0</formula>
    </cfRule>
  </conditionalFormatting>
  <conditionalFormatting sqref="C1089">
    <cfRule type="cellIs" dxfId="1119" priority="1119" stopIfTrue="1" operator="equal">
      <formula>0</formula>
    </cfRule>
  </conditionalFormatting>
  <conditionalFormatting sqref="F1040">
    <cfRule type="cellIs" dxfId="1118" priority="1118" stopIfTrue="1" operator="equal">
      <formula>0</formula>
    </cfRule>
  </conditionalFormatting>
  <conditionalFormatting sqref="G1043 G1039:G1041">
    <cfRule type="cellIs" dxfId="1117" priority="1117" stopIfTrue="1" operator="equal">
      <formula>0</formula>
    </cfRule>
  </conditionalFormatting>
  <conditionalFormatting sqref="G1042">
    <cfRule type="cellIs" dxfId="1116" priority="1116" stopIfTrue="1" operator="equal">
      <formula>0</formula>
    </cfRule>
  </conditionalFormatting>
  <conditionalFormatting sqref="F1048">
    <cfRule type="cellIs" dxfId="1115" priority="1115" stopIfTrue="1" operator="equal">
      <formula>0</formula>
    </cfRule>
  </conditionalFormatting>
  <conditionalFormatting sqref="G1051 G1047:G1049">
    <cfRule type="cellIs" dxfId="1114" priority="1114" stopIfTrue="1" operator="equal">
      <formula>0</formula>
    </cfRule>
  </conditionalFormatting>
  <conditionalFormatting sqref="G1050">
    <cfRule type="cellIs" dxfId="1113" priority="1113" stopIfTrue="1" operator="equal">
      <formula>0</formula>
    </cfRule>
  </conditionalFormatting>
  <conditionalFormatting sqref="F1063:F1067">
    <cfRule type="cellIs" dxfId="1112" priority="1112" stopIfTrue="1" operator="equal">
      <formula>0</formula>
    </cfRule>
  </conditionalFormatting>
  <conditionalFormatting sqref="B1063:F1065 E1066:F1067">
    <cfRule type="cellIs" dxfId="1111" priority="1111" stopIfTrue="1" operator="equal">
      <formula>0</formula>
    </cfRule>
  </conditionalFormatting>
  <conditionalFormatting sqref="G1063:G1067">
    <cfRule type="cellIs" dxfId="1110" priority="1110" stopIfTrue="1" operator="equal">
      <formula>0</formula>
    </cfRule>
  </conditionalFormatting>
  <conditionalFormatting sqref="B1062">
    <cfRule type="cellIs" dxfId="1109" priority="1109" stopIfTrue="1" operator="equal">
      <formula>0</formula>
    </cfRule>
  </conditionalFormatting>
  <conditionalFormatting sqref="C1073:F1073 D1075:E1075 C1074:E1074 E1071:E1072">
    <cfRule type="cellIs" dxfId="1108" priority="1106" stopIfTrue="1" operator="equal">
      <formula>0</formula>
    </cfRule>
  </conditionalFormatting>
  <conditionalFormatting sqref="G1071:G1075">
    <cfRule type="cellIs" dxfId="1107" priority="1108" stopIfTrue="1" operator="equal">
      <formula>0</formula>
    </cfRule>
  </conditionalFormatting>
  <conditionalFormatting sqref="F1075">
    <cfRule type="cellIs" dxfId="1106" priority="1107" stopIfTrue="1" operator="equal">
      <formula>0</formula>
    </cfRule>
  </conditionalFormatting>
  <conditionalFormatting sqref="G1102:G1109">
    <cfRule type="cellIs" dxfId="1105" priority="1105" stopIfTrue="1" operator="equal">
      <formula>0</formula>
    </cfRule>
  </conditionalFormatting>
  <conditionalFormatting sqref="F1108">
    <cfRule type="cellIs" dxfId="1104" priority="1104" stopIfTrue="1" operator="equal">
      <formula>0</formula>
    </cfRule>
  </conditionalFormatting>
  <conditionalFormatting sqref="G1110:G1111">
    <cfRule type="cellIs" dxfId="1103" priority="1103" stopIfTrue="1" operator="equal">
      <formula>0</formula>
    </cfRule>
  </conditionalFormatting>
  <conditionalFormatting sqref="F1173">
    <cfRule type="cellIs" dxfId="1102" priority="1102" stopIfTrue="1" operator="equal">
      <formula>0</formula>
    </cfRule>
  </conditionalFormatting>
  <conditionalFormatting sqref="B1173:F1173">
    <cfRule type="cellIs" dxfId="1101" priority="1101" stopIfTrue="1" operator="equal">
      <formula>0</formula>
    </cfRule>
  </conditionalFormatting>
  <conditionalFormatting sqref="G1172:G1173">
    <cfRule type="cellIs" dxfId="1100" priority="1100" stopIfTrue="1" operator="equal">
      <formula>0</formula>
    </cfRule>
  </conditionalFormatting>
  <conditionalFormatting sqref="G1174:G1177">
    <cfRule type="cellIs" dxfId="1099" priority="1099" stopIfTrue="1" operator="equal">
      <formula>0</formula>
    </cfRule>
  </conditionalFormatting>
  <conditionalFormatting sqref="F1177">
    <cfRule type="cellIs" dxfId="1098" priority="1098" stopIfTrue="1" operator="equal">
      <formula>0</formula>
    </cfRule>
  </conditionalFormatting>
  <conditionalFormatting sqref="G1159:G1163">
    <cfRule type="cellIs" dxfId="1097" priority="1097" stopIfTrue="1" operator="equal">
      <formula>0</formula>
    </cfRule>
  </conditionalFormatting>
  <conditionalFormatting sqref="G1167:G1168">
    <cfRule type="cellIs" dxfId="1096" priority="1096" stopIfTrue="1" operator="equal">
      <formula>0</formula>
    </cfRule>
  </conditionalFormatting>
  <conditionalFormatting sqref="F1286:F1291">
    <cfRule type="cellIs" dxfId="1095" priority="1095" stopIfTrue="1" operator="equal">
      <formula>0</formula>
    </cfRule>
  </conditionalFormatting>
  <conditionalFormatting sqref="F1286:F1291">
    <cfRule type="cellIs" dxfId="1094" priority="1094" stopIfTrue="1" operator="equal">
      <formula>0</formula>
    </cfRule>
  </conditionalFormatting>
  <conditionalFormatting sqref="G1286:G1291">
    <cfRule type="cellIs" dxfId="1093" priority="1093" stopIfTrue="1" operator="equal">
      <formula>0</formula>
    </cfRule>
  </conditionalFormatting>
  <conditionalFormatting sqref="G1316:G1320">
    <cfRule type="cellIs" dxfId="1092" priority="1077" stopIfTrue="1" operator="equal">
      <formula>0</formula>
    </cfRule>
  </conditionalFormatting>
  <conditionalFormatting sqref="G1325:G1327">
    <cfRule type="cellIs" dxfId="1091" priority="1074" stopIfTrue="1" operator="equal">
      <formula>0</formula>
    </cfRule>
  </conditionalFormatting>
  <conditionalFormatting sqref="G1297:G1299">
    <cfRule type="cellIs" dxfId="1090" priority="1090" stopIfTrue="1" operator="equal">
      <formula>0</formula>
    </cfRule>
  </conditionalFormatting>
  <conditionalFormatting sqref="G1295">
    <cfRule type="cellIs" dxfId="1089" priority="1092" stopIfTrue="1" operator="equal">
      <formula>0</formula>
    </cfRule>
  </conditionalFormatting>
  <conditionalFormatting sqref="G1296">
    <cfRule type="cellIs" dxfId="1088" priority="1091" stopIfTrue="1" operator="equal">
      <formula>0</formula>
    </cfRule>
  </conditionalFormatting>
  <conditionalFormatting sqref="F1298:F1299">
    <cfRule type="cellIs" dxfId="1087" priority="1089" stopIfTrue="1" operator="equal">
      <formula>0</formula>
    </cfRule>
  </conditionalFormatting>
  <conditionalFormatting sqref="F1301:F1305">
    <cfRule type="cellIs" dxfId="1086" priority="1088" stopIfTrue="1" operator="equal">
      <formula>0</formula>
    </cfRule>
  </conditionalFormatting>
  <conditionalFormatting sqref="G1300">
    <cfRule type="cellIs" dxfId="1085" priority="1087" stopIfTrue="1" operator="equal">
      <formula>0</formula>
    </cfRule>
  </conditionalFormatting>
  <conditionalFormatting sqref="G1306">
    <cfRule type="cellIs" dxfId="1084" priority="1086" stopIfTrue="1" operator="equal">
      <formula>0</formula>
    </cfRule>
  </conditionalFormatting>
  <conditionalFormatting sqref="G1301:G1305">
    <cfRule type="cellIs" dxfId="1083" priority="1085" stopIfTrue="1" operator="equal">
      <formula>0</formula>
    </cfRule>
  </conditionalFormatting>
  <conditionalFormatting sqref="G1312:G1314">
    <cfRule type="cellIs" dxfId="1082" priority="1082" stopIfTrue="1" operator="equal">
      <formula>0</formula>
    </cfRule>
  </conditionalFormatting>
  <conditionalFormatting sqref="G1310">
    <cfRule type="cellIs" dxfId="1081" priority="1084" stopIfTrue="1" operator="equal">
      <formula>0</formula>
    </cfRule>
  </conditionalFormatting>
  <conditionalFormatting sqref="G1311">
    <cfRule type="cellIs" dxfId="1080" priority="1083" stopIfTrue="1" operator="equal">
      <formula>0</formula>
    </cfRule>
  </conditionalFormatting>
  <conditionalFormatting sqref="F1313:F1314">
    <cfRule type="cellIs" dxfId="1079" priority="1081" stopIfTrue="1" operator="equal">
      <formula>0</formula>
    </cfRule>
  </conditionalFormatting>
  <conditionalFormatting sqref="F1316:F1320">
    <cfRule type="cellIs" dxfId="1078" priority="1080" stopIfTrue="1" operator="equal">
      <formula>0</formula>
    </cfRule>
  </conditionalFormatting>
  <conditionalFormatting sqref="G1315">
    <cfRule type="cellIs" dxfId="1077" priority="1079" stopIfTrue="1" operator="equal">
      <formula>0</formula>
    </cfRule>
  </conditionalFormatting>
  <conditionalFormatting sqref="G1321">
    <cfRule type="cellIs" dxfId="1076" priority="1078" stopIfTrue="1" operator="equal">
      <formula>0</formula>
    </cfRule>
  </conditionalFormatting>
  <conditionalFormatting sqref="F1327">
    <cfRule type="cellIs" dxfId="1075" priority="1076" stopIfTrue="1" operator="equal">
      <formula>0</formula>
    </cfRule>
  </conditionalFormatting>
  <conditionalFormatting sqref="F1327">
    <cfRule type="cellIs" dxfId="1074" priority="1075" stopIfTrue="1" operator="equal">
      <formula>0</formula>
    </cfRule>
  </conditionalFormatting>
  <conditionalFormatting sqref="F1361:F1363">
    <cfRule type="cellIs" dxfId="1073" priority="1073" stopIfTrue="1" operator="equal">
      <formula>0</formula>
    </cfRule>
  </conditionalFormatting>
  <conditionalFormatting sqref="G1361:G1363">
    <cfRule type="cellIs" dxfId="1072" priority="1072" stopIfTrue="1" operator="equal">
      <formula>0</formula>
    </cfRule>
  </conditionalFormatting>
  <conditionalFormatting sqref="F1331:F1332">
    <cfRule type="cellIs" dxfId="1071" priority="1071" stopIfTrue="1" operator="equal">
      <formula>0</formula>
    </cfRule>
  </conditionalFormatting>
  <conditionalFormatting sqref="D1331:F1332">
    <cfRule type="cellIs" dxfId="1070" priority="1070" stopIfTrue="1" operator="equal">
      <formula>0</formula>
    </cfRule>
  </conditionalFormatting>
  <conditionalFormatting sqref="G1331:G1333">
    <cfRule type="cellIs" dxfId="1069" priority="1067" stopIfTrue="1" operator="equal">
      <formula>0</formula>
    </cfRule>
  </conditionalFormatting>
  <conditionalFormatting sqref="F1333">
    <cfRule type="cellIs" dxfId="1068" priority="1069" stopIfTrue="1" operator="equal">
      <formula>0</formula>
    </cfRule>
  </conditionalFormatting>
  <conditionalFormatting sqref="F1333">
    <cfRule type="cellIs" dxfId="1067" priority="1068" stopIfTrue="1" operator="equal">
      <formula>0</formula>
    </cfRule>
  </conditionalFormatting>
  <conditionalFormatting sqref="F1349:F1350">
    <cfRule type="cellIs" dxfId="1066" priority="1066" stopIfTrue="1" operator="equal">
      <formula>0</formula>
    </cfRule>
  </conditionalFormatting>
  <conditionalFormatting sqref="D1349:F1350">
    <cfRule type="cellIs" dxfId="1065" priority="1065" stopIfTrue="1" operator="equal">
      <formula>0</formula>
    </cfRule>
  </conditionalFormatting>
  <conditionalFormatting sqref="G1349:G1351">
    <cfRule type="cellIs" dxfId="1064" priority="1062" stopIfTrue="1" operator="equal">
      <formula>0</formula>
    </cfRule>
  </conditionalFormatting>
  <conditionalFormatting sqref="F1351">
    <cfRule type="cellIs" dxfId="1063" priority="1064" stopIfTrue="1" operator="equal">
      <formula>0</formula>
    </cfRule>
  </conditionalFormatting>
  <conditionalFormatting sqref="F1351">
    <cfRule type="cellIs" dxfId="1062" priority="1063" stopIfTrue="1" operator="equal">
      <formula>0</formula>
    </cfRule>
  </conditionalFormatting>
  <conditionalFormatting sqref="F1355:F1356">
    <cfRule type="cellIs" dxfId="1061" priority="1061" stopIfTrue="1" operator="equal">
      <formula>0</formula>
    </cfRule>
  </conditionalFormatting>
  <conditionalFormatting sqref="D1355:F1356">
    <cfRule type="cellIs" dxfId="1060" priority="1060" stopIfTrue="1" operator="equal">
      <formula>0</formula>
    </cfRule>
  </conditionalFormatting>
  <conditionalFormatting sqref="G1355:G1357">
    <cfRule type="cellIs" dxfId="1059" priority="1057" stopIfTrue="1" operator="equal">
      <formula>0</formula>
    </cfRule>
  </conditionalFormatting>
  <conditionalFormatting sqref="F1357">
    <cfRule type="cellIs" dxfId="1058" priority="1059" stopIfTrue="1" operator="equal">
      <formula>0</formula>
    </cfRule>
  </conditionalFormatting>
  <conditionalFormatting sqref="F1357">
    <cfRule type="cellIs" dxfId="1057" priority="1058" stopIfTrue="1" operator="equal">
      <formula>0</formula>
    </cfRule>
  </conditionalFormatting>
  <conditionalFormatting sqref="B1367:F1370">
    <cfRule type="cellIs" dxfId="1056" priority="1056" stopIfTrue="1" operator="equal">
      <formula>0</formula>
    </cfRule>
  </conditionalFormatting>
  <conditionalFormatting sqref="G1367:G1370">
    <cfRule type="cellIs" dxfId="1055" priority="1055" stopIfTrue="1" operator="equal">
      <formula>0</formula>
    </cfRule>
  </conditionalFormatting>
  <conditionalFormatting sqref="F1370">
    <cfRule type="cellIs" dxfId="1054" priority="1054" stopIfTrue="1" operator="equal">
      <formula>0</formula>
    </cfRule>
  </conditionalFormatting>
  <conditionalFormatting sqref="B1366">
    <cfRule type="cellIs" dxfId="1053" priority="1053" stopIfTrue="1" operator="equal">
      <formula>0</formula>
    </cfRule>
  </conditionalFormatting>
  <conditionalFormatting sqref="G1389:G1390">
    <cfRule type="cellIs" dxfId="1052" priority="1052" stopIfTrue="1" operator="equal">
      <formula>0</formula>
    </cfRule>
  </conditionalFormatting>
  <conditionalFormatting sqref="F1389:F1390">
    <cfRule type="cellIs" dxfId="1051" priority="1051" stopIfTrue="1" operator="equal">
      <formula>0</formula>
    </cfRule>
  </conditionalFormatting>
  <conditionalFormatting sqref="F1382">
    <cfRule type="cellIs" dxfId="1050" priority="1050" stopIfTrue="1" operator="equal">
      <formula>0</formula>
    </cfRule>
  </conditionalFormatting>
  <conditionalFormatting sqref="G1388">
    <cfRule type="cellIs" dxfId="1049" priority="1048" stopIfTrue="1" operator="equal">
      <formula>0</formula>
    </cfRule>
  </conditionalFormatting>
  <conditionalFormatting sqref="G1379:G1387">
    <cfRule type="cellIs" dxfId="1048" priority="1049" stopIfTrue="1" operator="equal">
      <formula>0</formula>
    </cfRule>
  </conditionalFormatting>
  <conditionalFormatting sqref="F1379:F1380">
    <cfRule type="cellIs" dxfId="1047" priority="1047" stopIfTrue="1" operator="equal">
      <formula>0</formula>
    </cfRule>
  </conditionalFormatting>
  <conditionalFormatting sqref="G1401:G1403">
    <cfRule type="cellIs" dxfId="1046" priority="1046" stopIfTrue="1" operator="equal">
      <formula>0</formula>
    </cfRule>
  </conditionalFormatting>
  <conditionalFormatting sqref="F1394:F1397">
    <cfRule type="cellIs" dxfId="1045" priority="1045" stopIfTrue="1" operator="equal">
      <formula>0</formula>
    </cfRule>
  </conditionalFormatting>
  <conditionalFormatting sqref="G1394:G1397">
    <cfRule type="cellIs" dxfId="1044" priority="1044" stopIfTrue="1" operator="equal">
      <formula>0</formula>
    </cfRule>
  </conditionalFormatting>
  <conditionalFormatting sqref="F1375:G1375 G1374">
    <cfRule type="cellIs" dxfId="1043" priority="1043" stopIfTrue="1" operator="equal">
      <formula>0</formula>
    </cfRule>
  </conditionalFormatting>
  <conditionalFormatting sqref="B1375:F1375">
    <cfRule type="cellIs" dxfId="1042" priority="1042" stopIfTrue="1" operator="equal">
      <formula>0</formula>
    </cfRule>
  </conditionalFormatting>
  <conditionalFormatting sqref="G1374:G1375">
    <cfRule type="cellIs" dxfId="1041" priority="1041" stopIfTrue="1" operator="equal">
      <formula>0</formula>
    </cfRule>
  </conditionalFormatting>
  <conditionalFormatting sqref="B1511:D1512">
    <cfRule type="cellIs" dxfId="1040" priority="1040" stopIfTrue="1" operator="equal">
      <formula>0</formula>
    </cfRule>
  </conditionalFormatting>
  <conditionalFormatting sqref="B1519:D1520">
    <cfRule type="cellIs" dxfId="1039" priority="1039" stopIfTrue="1" operator="equal">
      <formula>0</formula>
    </cfRule>
  </conditionalFormatting>
  <conditionalFormatting sqref="B1527:D1528">
    <cfRule type="cellIs" dxfId="1038" priority="1038" stopIfTrue="1" operator="equal">
      <formula>0</formula>
    </cfRule>
  </conditionalFormatting>
  <conditionalFormatting sqref="E1516:E1520">
    <cfRule type="cellIs" dxfId="1037" priority="1037" stopIfTrue="1" operator="equal">
      <formula>0</formula>
    </cfRule>
  </conditionalFormatting>
  <conditionalFormatting sqref="G1508:G1512">
    <cfRule type="cellIs" dxfId="1036" priority="1036" stopIfTrue="1" operator="equal">
      <formula>0</formula>
    </cfRule>
  </conditionalFormatting>
  <conditionalFormatting sqref="G1516:G1520">
    <cfRule type="cellIs" dxfId="1035" priority="1035" stopIfTrue="1" operator="equal">
      <formula>0</formula>
    </cfRule>
  </conditionalFormatting>
  <conditionalFormatting sqref="G1524:G1528">
    <cfRule type="cellIs" dxfId="1034" priority="1034" stopIfTrue="1" operator="equal">
      <formula>0</formula>
    </cfRule>
  </conditionalFormatting>
  <conditionalFormatting sqref="F1532:F1534">
    <cfRule type="cellIs" dxfId="1033" priority="1033" stopIfTrue="1" operator="equal">
      <formula>0</formula>
    </cfRule>
  </conditionalFormatting>
  <conditionalFormatting sqref="G1532:G1534">
    <cfRule type="cellIs" dxfId="1032" priority="1032" stopIfTrue="1" operator="equal">
      <formula>0</formula>
    </cfRule>
  </conditionalFormatting>
  <conditionalFormatting sqref="G1538:G1543">
    <cfRule type="cellIs" dxfId="1031" priority="1031" stopIfTrue="1" operator="equal">
      <formula>0</formula>
    </cfRule>
  </conditionalFormatting>
  <conditionalFormatting sqref="F1547:F1552">
    <cfRule type="cellIs" dxfId="1030" priority="1030" stopIfTrue="1" operator="equal">
      <formula>0</formula>
    </cfRule>
  </conditionalFormatting>
  <conditionalFormatting sqref="B1547:F1552">
    <cfRule type="cellIs" dxfId="1029" priority="1029" stopIfTrue="1" operator="equal">
      <formula>0</formula>
    </cfRule>
  </conditionalFormatting>
  <conditionalFormatting sqref="G1547:G1552">
    <cfRule type="cellIs" dxfId="1028" priority="1028" stopIfTrue="1" operator="equal">
      <formula>0</formula>
    </cfRule>
  </conditionalFormatting>
  <conditionalFormatting sqref="G1556 G1558">
    <cfRule type="cellIs" dxfId="1027" priority="1027" stopIfTrue="1" operator="equal">
      <formula>0</formula>
    </cfRule>
  </conditionalFormatting>
  <conditionalFormatting sqref="F1562 F1564">
    <cfRule type="cellIs" dxfId="1026" priority="1026" stopIfTrue="1" operator="equal">
      <formula>0</formula>
    </cfRule>
  </conditionalFormatting>
  <conditionalFormatting sqref="B1562:F1562 B1564:F1564">
    <cfRule type="cellIs" dxfId="1025" priority="1025" stopIfTrue="1" operator="equal">
      <formula>0</formula>
    </cfRule>
  </conditionalFormatting>
  <conditionalFormatting sqref="G1562 G1564">
    <cfRule type="cellIs" dxfId="1024" priority="1024" stopIfTrue="1" operator="equal">
      <formula>0</formula>
    </cfRule>
  </conditionalFormatting>
  <conditionalFormatting sqref="F1568 F1570">
    <cfRule type="cellIs" dxfId="1023" priority="1023" stopIfTrue="1" operator="equal">
      <formula>0</formula>
    </cfRule>
  </conditionalFormatting>
  <conditionalFormatting sqref="B1568:F1568 B1570:F1570">
    <cfRule type="cellIs" dxfId="1022" priority="1022" stopIfTrue="1" operator="equal">
      <formula>0</formula>
    </cfRule>
  </conditionalFormatting>
  <conditionalFormatting sqref="G1568 G1570">
    <cfRule type="cellIs" dxfId="1021" priority="1021" stopIfTrue="1" operator="equal">
      <formula>0</formula>
    </cfRule>
  </conditionalFormatting>
  <conditionalFormatting sqref="B1567">
    <cfRule type="cellIs" dxfId="1020" priority="1020" stopIfTrue="1" operator="equal">
      <formula>0</formula>
    </cfRule>
  </conditionalFormatting>
  <conditionalFormatting sqref="G1640">
    <cfRule type="cellIs" dxfId="1019" priority="1018" stopIfTrue="1" operator="equal">
      <formula>0</formula>
    </cfRule>
  </conditionalFormatting>
  <conditionalFormatting sqref="G1641:G1642">
    <cfRule type="cellIs" dxfId="1018" priority="1019" stopIfTrue="1" operator="equal">
      <formula>0</formula>
    </cfRule>
  </conditionalFormatting>
  <conditionalFormatting sqref="F1640">
    <cfRule type="cellIs" dxfId="1017" priority="1017" stopIfTrue="1" operator="equal">
      <formula>0</formula>
    </cfRule>
  </conditionalFormatting>
  <conditionalFormatting sqref="G1633 G1635">
    <cfRule type="cellIs" dxfId="1016" priority="1015" stopIfTrue="1" operator="equal">
      <formula>0</formula>
    </cfRule>
  </conditionalFormatting>
  <conditionalFormatting sqref="G1636">
    <cfRule type="cellIs" dxfId="1015" priority="1016" stopIfTrue="1" operator="equal">
      <formula>0</formula>
    </cfRule>
  </conditionalFormatting>
  <conditionalFormatting sqref="F1635">
    <cfRule type="cellIs" dxfId="1014" priority="1014" stopIfTrue="1" operator="equal">
      <formula>0</formula>
    </cfRule>
  </conditionalFormatting>
  <conditionalFormatting sqref="G1626 G1628">
    <cfRule type="cellIs" dxfId="1013" priority="1012" stopIfTrue="1" operator="equal">
      <formula>0</formula>
    </cfRule>
  </conditionalFormatting>
  <conditionalFormatting sqref="G1629">
    <cfRule type="cellIs" dxfId="1012" priority="1013" stopIfTrue="1" operator="equal">
      <formula>0</formula>
    </cfRule>
  </conditionalFormatting>
  <conditionalFormatting sqref="F1628">
    <cfRule type="cellIs" dxfId="1011" priority="1011" stopIfTrue="1" operator="equal">
      <formula>0</formula>
    </cfRule>
  </conditionalFormatting>
  <conditionalFormatting sqref="G1647:G1652">
    <cfRule type="cellIs" dxfId="1010" priority="1010" stopIfTrue="1" operator="equal">
      <formula>0</formula>
    </cfRule>
  </conditionalFormatting>
  <conditionalFormatting sqref="F1648">
    <cfRule type="cellIs" dxfId="1009" priority="1009" stopIfTrue="1" operator="equal">
      <formula>0</formula>
    </cfRule>
  </conditionalFormatting>
  <conditionalFormatting sqref="G1610 G1612">
    <cfRule type="cellIs" dxfId="1008" priority="1007" stopIfTrue="1" operator="equal">
      <formula>0</formula>
    </cfRule>
  </conditionalFormatting>
  <conditionalFormatting sqref="G1613">
    <cfRule type="cellIs" dxfId="1007" priority="1008" stopIfTrue="1" operator="equal">
      <formula>0</formula>
    </cfRule>
  </conditionalFormatting>
  <conditionalFormatting sqref="B1606">
    <cfRule type="cellIs" dxfId="1006" priority="1006" stopIfTrue="1" operator="equal">
      <formula>0</formula>
    </cfRule>
  </conditionalFormatting>
  <conditionalFormatting sqref="B1592 B1597">
    <cfRule type="cellIs" dxfId="1005" priority="1005" stopIfTrue="1" operator="equal">
      <formula>0</formula>
    </cfRule>
  </conditionalFormatting>
  <conditionalFormatting sqref="B1583 B1588">
    <cfRule type="cellIs" dxfId="1004" priority="1004" stopIfTrue="1" operator="equal">
      <formula>0</formula>
    </cfRule>
  </conditionalFormatting>
  <conditionalFormatting sqref="B1574 B1579 B1576">
    <cfRule type="cellIs" dxfId="1003" priority="1003" stopIfTrue="1" operator="equal">
      <formula>0</formula>
    </cfRule>
  </conditionalFormatting>
  <conditionalFormatting sqref="F1603 F1606">
    <cfRule type="cellIs" dxfId="1002" priority="1002" stopIfTrue="1" operator="equal">
      <formula>0</formula>
    </cfRule>
  </conditionalFormatting>
  <conditionalFormatting sqref="C1603:F1603 C1606:F1606">
    <cfRule type="cellIs" dxfId="1001" priority="1001" stopIfTrue="1" operator="equal">
      <formula>0</formula>
    </cfRule>
  </conditionalFormatting>
  <conditionalFormatting sqref="G1603">
    <cfRule type="cellIs" dxfId="1000" priority="999" stopIfTrue="1" operator="equal">
      <formula>0</formula>
    </cfRule>
  </conditionalFormatting>
  <conditionalFormatting sqref="G1606">
    <cfRule type="cellIs" dxfId="999" priority="1000" stopIfTrue="1" operator="equal">
      <formula>0</formula>
    </cfRule>
  </conditionalFormatting>
  <conditionalFormatting sqref="F1597">
    <cfRule type="cellIs" dxfId="998" priority="998" stopIfTrue="1" operator="equal">
      <formula>0</formula>
    </cfRule>
  </conditionalFormatting>
  <conditionalFormatting sqref="C1597:F1597">
    <cfRule type="cellIs" dxfId="997" priority="997" stopIfTrue="1" operator="equal">
      <formula>0</formula>
    </cfRule>
  </conditionalFormatting>
  <conditionalFormatting sqref="G1597">
    <cfRule type="cellIs" dxfId="996" priority="996" stopIfTrue="1" operator="equal">
      <formula>0</formula>
    </cfRule>
  </conditionalFormatting>
  <conditionalFormatting sqref="F1588">
    <cfRule type="cellIs" dxfId="995" priority="995" stopIfTrue="1" operator="equal">
      <formula>0</formula>
    </cfRule>
  </conditionalFormatting>
  <conditionalFormatting sqref="C1588:F1588">
    <cfRule type="cellIs" dxfId="994" priority="994" stopIfTrue="1" operator="equal">
      <formula>0</formula>
    </cfRule>
  </conditionalFormatting>
  <conditionalFormatting sqref="G1574 G1576">
    <cfRule type="cellIs" dxfId="993" priority="989" stopIfTrue="1" operator="equal">
      <formula>0</formula>
    </cfRule>
  </conditionalFormatting>
  <conditionalFormatting sqref="G1588">
    <cfRule type="cellIs" dxfId="992" priority="993" stopIfTrue="1" operator="equal">
      <formula>0</formula>
    </cfRule>
  </conditionalFormatting>
  <conditionalFormatting sqref="F1576 F1579">
    <cfRule type="cellIs" dxfId="991" priority="992" stopIfTrue="1" operator="equal">
      <formula>0</formula>
    </cfRule>
  </conditionalFormatting>
  <conditionalFormatting sqref="C1576:F1576 C1579:F1579">
    <cfRule type="cellIs" dxfId="990" priority="991" stopIfTrue="1" operator="equal">
      <formula>0</formula>
    </cfRule>
  </conditionalFormatting>
  <conditionalFormatting sqref="G1579">
    <cfRule type="cellIs" dxfId="989" priority="990" stopIfTrue="1" operator="equal">
      <formula>0</formula>
    </cfRule>
  </conditionalFormatting>
  <conditionalFormatting sqref="F1583">
    <cfRule type="cellIs" dxfId="988" priority="988" stopIfTrue="1" operator="equal">
      <formula>0</formula>
    </cfRule>
  </conditionalFormatting>
  <conditionalFormatting sqref="D1583:F1583">
    <cfRule type="cellIs" dxfId="987" priority="987" stopIfTrue="1" operator="equal">
      <formula>0</formula>
    </cfRule>
  </conditionalFormatting>
  <conditionalFormatting sqref="G1583">
    <cfRule type="cellIs" dxfId="986" priority="986" stopIfTrue="1" operator="equal">
      <formula>0</formula>
    </cfRule>
  </conditionalFormatting>
  <conditionalFormatting sqref="F1592">
    <cfRule type="cellIs" dxfId="985" priority="985" stopIfTrue="1" operator="equal">
      <formula>0</formula>
    </cfRule>
  </conditionalFormatting>
  <conditionalFormatting sqref="D1592:F1592">
    <cfRule type="cellIs" dxfId="984" priority="984" stopIfTrue="1" operator="equal">
      <formula>0</formula>
    </cfRule>
  </conditionalFormatting>
  <conditionalFormatting sqref="G1592">
    <cfRule type="cellIs" dxfId="983" priority="983" stopIfTrue="1" operator="equal">
      <formula>0</formula>
    </cfRule>
  </conditionalFormatting>
  <conditionalFormatting sqref="F1619 F1622">
    <cfRule type="cellIs" dxfId="982" priority="982" stopIfTrue="1" operator="equal">
      <formula>0</formula>
    </cfRule>
  </conditionalFormatting>
  <conditionalFormatting sqref="B1619:F1619 B1622:F1622">
    <cfRule type="cellIs" dxfId="981" priority="981" stopIfTrue="1" operator="equal">
      <formula>0</formula>
    </cfRule>
  </conditionalFormatting>
  <conditionalFormatting sqref="G1619">
    <cfRule type="cellIs" dxfId="980" priority="979" stopIfTrue="1" operator="equal">
      <formula>0</formula>
    </cfRule>
  </conditionalFormatting>
  <conditionalFormatting sqref="G1622">
    <cfRule type="cellIs" dxfId="979" priority="980" stopIfTrue="1" operator="equal">
      <formula>0</formula>
    </cfRule>
  </conditionalFormatting>
  <conditionalFormatting sqref="B1617">
    <cfRule type="cellIs" dxfId="978" priority="978" stopIfTrue="1" operator="equal">
      <formula>0</formula>
    </cfRule>
  </conditionalFormatting>
  <conditionalFormatting sqref="F1617">
    <cfRule type="cellIs" dxfId="977" priority="977" stopIfTrue="1" operator="equal">
      <formula>0</formula>
    </cfRule>
  </conditionalFormatting>
  <conditionalFormatting sqref="D1617:F1617">
    <cfRule type="cellIs" dxfId="976" priority="976" stopIfTrue="1" operator="equal">
      <formula>0</formula>
    </cfRule>
  </conditionalFormatting>
  <conditionalFormatting sqref="G1617">
    <cfRule type="cellIs" dxfId="975" priority="975" stopIfTrue="1" operator="equal">
      <formula>0</formula>
    </cfRule>
  </conditionalFormatting>
  <conditionalFormatting sqref="G1661">
    <cfRule type="cellIs" dxfId="974" priority="974" stopIfTrue="1" operator="equal">
      <formula>0</formula>
    </cfRule>
  </conditionalFormatting>
  <conditionalFormatting sqref="C1665:E1665">
    <cfRule type="cellIs" dxfId="973" priority="973" stopIfTrue="1" operator="equal">
      <formula>0</formula>
    </cfRule>
  </conditionalFormatting>
  <conditionalFormatting sqref="G1665">
    <cfRule type="cellIs" dxfId="972" priority="972" stopIfTrue="1" operator="equal">
      <formula>0</formula>
    </cfRule>
  </conditionalFormatting>
  <conditionalFormatting sqref="C1666:E1666">
    <cfRule type="cellIs" dxfId="971" priority="971" stopIfTrue="1" operator="equal">
      <formula>0</formula>
    </cfRule>
  </conditionalFormatting>
  <conditionalFormatting sqref="G1666">
    <cfRule type="cellIs" dxfId="970" priority="970" stopIfTrue="1" operator="equal">
      <formula>0</formula>
    </cfRule>
  </conditionalFormatting>
  <conditionalFormatting sqref="G1667">
    <cfRule type="cellIs" dxfId="969" priority="969" stopIfTrue="1" operator="equal">
      <formula>0</formula>
    </cfRule>
  </conditionalFormatting>
  <conditionalFormatting sqref="C1671:E1671">
    <cfRule type="cellIs" dxfId="968" priority="968" stopIfTrue="1" operator="equal">
      <formula>0</formula>
    </cfRule>
  </conditionalFormatting>
  <conditionalFormatting sqref="G1671">
    <cfRule type="cellIs" dxfId="967" priority="967" stopIfTrue="1" operator="equal">
      <formula>0</formula>
    </cfRule>
  </conditionalFormatting>
  <conditionalFormatting sqref="C1672:E1672">
    <cfRule type="cellIs" dxfId="966" priority="966" stopIfTrue="1" operator="equal">
      <formula>0</formula>
    </cfRule>
  </conditionalFormatting>
  <conditionalFormatting sqref="G1672">
    <cfRule type="cellIs" dxfId="965" priority="965" stopIfTrue="1" operator="equal">
      <formula>0</formula>
    </cfRule>
  </conditionalFormatting>
  <conditionalFormatting sqref="G1673">
    <cfRule type="cellIs" dxfId="964" priority="964" stopIfTrue="1" operator="equal">
      <formula>0</formula>
    </cfRule>
  </conditionalFormatting>
  <conditionalFormatting sqref="G1677:G1679">
    <cfRule type="cellIs" dxfId="963" priority="963" stopIfTrue="1" operator="equal">
      <formula>0</formula>
    </cfRule>
  </conditionalFormatting>
  <conditionalFormatting sqref="G1683:G1685">
    <cfRule type="cellIs" dxfId="962" priority="962" stopIfTrue="1" operator="equal">
      <formula>0</formula>
    </cfRule>
  </conditionalFormatting>
  <conditionalFormatting sqref="G1689:G1690">
    <cfRule type="cellIs" dxfId="961" priority="961" stopIfTrue="1" operator="equal">
      <formula>0</formula>
    </cfRule>
  </conditionalFormatting>
  <conditionalFormatting sqref="G1691">
    <cfRule type="cellIs" dxfId="960" priority="960" stopIfTrue="1" operator="equal">
      <formula>0</formula>
    </cfRule>
  </conditionalFormatting>
  <conditionalFormatting sqref="G1760:G1761">
    <cfRule type="cellIs" dxfId="959" priority="959" stopIfTrue="1" operator="equal">
      <formula>0</formula>
    </cfRule>
  </conditionalFormatting>
  <conditionalFormatting sqref="G1780:G1781">
    <cfRule type="cellIs" dxfId="958" priority="953" stopIfTrue="1" operator="equal">
      <formula>0</formula>
    </cfRule>
  </conditionalFormatting>
  <conditionalFormatting sqref="G1765:G1766">
    <cfRule type="cellIs" dxfId="957" priority="958" stopIfTrue="1" operator="equal">
      <formula>0</formula>
    </cfRule>
  </conditionalFormatting>
  <conditionalFormatting sqref="F1785">
    <cfRule type="cellIs" dxfId="956" priority="957" stopIfTrue="1" operator="equal">
      <formula>0</formula>
    </cfRule>
  </conditionalFormatting>
  <conditionalFormatting sqref="F1787">
    <cfRule type="cellIs" dxfId="955" priority="956" stopIfTrue="1" operator="equal">
      <formula>0</formula>
    </cfRule>
  </conditionalFormatting>
  <conditionalFormatting sqref="F1786">
    <cfRule type="cellIs" dxfId="954" priority="955" stopIfTrue="1" operator="equal">
      <formula>0</formula>
    </cfRule>
  </conditionalFormatting>
  <conditionalFormatting sqref="F1780">
    <cfRule type="cellIs" dxfId="953" priority="954" stopIfTrue="1" operator="equal">
      <formula>0</formula>
    </cfRule>
  </conditionalFormatting>
  <conditionalFormatting sqref="F2816">
    <cfRule type="cellIs" dxfId="952" priority="952" stopIfTrue="1" operator="equal">
      <formula>0</formula>
    </cfRule>
  </conditionalFormatting>
  <conditionalFormatting sqref="F2819">
    <cfRule type="cellIs" dxfId="951" priority="951" stopIfTrue="1" operator="equal">
      <formula>0</formula>
    </cfRule>
  </conditionalFormatting>
  <conditionalFormatting sqref="G2816:G2819">
    <cfRule type="cellIs" dxfId="950" priority="950" stopIfTrue="1" operator="equal">
      <formula>0</formula>
    </cfRule>
  </conditionalFormatting>
  <conditionalFormatting sqref="F2817:F2818">
    <cfRule type="cellIs" dxfId="949" priority="949" stopIfTrue="1" operator="equal">
      <formula>0</formula>
    </cfRule>
  </conditionalFormatting>
  <conditionalFormatting sqref="F2823">
    <cfRule type="cellIs" dxfId="948" priority="948" stopIfTrue="1" operator="equal">
      <formula>0</formula>
    </cfRule>
  </conditionalFormatting>
  <conditionalFormatting sqref="G2823:G2826">
    <cfRule type="cellIs" dxfId="947" priority="947" stopIfTrue="1" operator="equal">
      <formula>0</formula>
    </cfRule>
  </conditionalFormatting>
  <conditionalFormatting sqref="F2824:F2825">
    <cfRule type="cellIs" dxfId="946" priority="946" stopIfTrue="1" operator="equal">
      <formula>0</formula>
    </cfRule>
  </conditionalFormatting>
  <conditionalFormatting sqref="F2889 F2882 F2875 F2868 F2861 F2854 F2847 F2830">
    <cfRule type="cellIs" dxfId="945" priority="945" stopIfTrue="1" operator="equal">
      <formula>0</formula>
    </cfRule>
  </conditionalFormatting>
  <conditionalFormatting sqref="G2889:G2892 G2882:G2885 G2875:G2878 G2868:G2871 G2861:G2864 G2854:G2857 G2847:G2850 G2830:G2833">
    <cfRule type="cellIs" dxfId="944" priority="944" stopIfTrue="1" operator="equal">
      <formula>0</formula>
    </cfRule>
  </conditionalFormatting>
  <conditionalFormatting sqref="F2890:F2891 F2883:F2884 F2876:F2877 F2869:F2870 F2862:F2863 F2855:F2856 F2848:F2849 F2831:F2832">
    <cfRule type="cellIs" dxfId="943" priority="943" stopIfTrue="1" operator="equal">
      <formula>0</formula>
    </cfRule>
  </conditionalFormatting>
  <conditionalFormatting sqref="F3162 F3155 F3148 F3141 F3134 F3127 F3120 F3113 F3106 F3099 F3092 F3085 F3078 F3071 F3064 F3057 F3050 F3043 F3022 F3015 F3008 F3001 F2994 F2987 F2980 F2973 F2966 F2959 F2952 F2945 F2938 F2931 F2924 F2917 F2910 F2903 F2896 F3029 F3036">
    <cfRule type="cellIs" dxfId="942" priority="942" stopIfTrue="1" operator="equal">
      <formula>0</formula>
    </cfRule>
  </conditionalFormatting>
  <conditionalFormatting sqref="G3162:G3165 G3155:G3158 G3148:G3151 G3141:G3144 G3134:G3137 G3127:G3130 G3120:G3123 G3113:G3116 G3106:G3109 G3099:G3102 G3092:G3095 G3085:G3088 G3078:G3081 G3071:G3074 G3064:G3067 G3057:G3060 G3050:G3053 G3043:G3046 G3036:G3039 G3029:G3032 G3022:G3025 G3015:G3018 G3008:G3011 G3001:G3004 G2994:G2997 G2987:G2990 G2980:G2983 G2973:G2976 G2966:G2969 G2959:G2962 G2952:G2955 G2945:G2948 G2938:G2941 G2931:G2934 G2924:G2927 G2917:G2920 G2910:G2913 G2903:G2906 G2896:G2899">
    <cfRule type="cellIs" dxfId="941" priority="941" stopIfTrue="1" operator="equal">
      <formula>0</formula>
    </cfRule>
  </conditionalFormatting>
  <conditionalFormatting sqref="F3163:F3164 F3156:F3157 F3149:F3150 F3142:F3143 F3135:F3136 F3128:F3129 F3121:F3122 F3114:F3115 F3107:F3108 F3100:F3101 F3093:F3094 F3086:F3087 F3079:F3080 F3072:F3073 F3065:F3066 F3058:F3059 F3051:F3052 F3044:F3045 F3037:F3038 F3030:F3031 F3023:F3024 F3016:F3017 F3009:F3010 F3002:F3003 F2995:F2996 F2988:F2989 F2981:F2982 F2974:F2975 F2967:F2968 F2960:F2961 F2953:F2954 F2946:F2947 F2939:F2940 F2932:F2933 F2925:F2926 F2918:F2919 F2911:F2912 F2904:F2905 F2897:F2898">
    <cfRule type="cellIs" dxfId="940" priority="940" stopIfTrue="1" operator="equal">
      <formula>0</formula>
    </cfRule>
  </conditionalFormatting>
  <conditionalFormatting sqref="G2628 G2630:G2631">
    <cfRule type="cellIs" dxfId="939" priority="939" stopIfTrue="1" operator="equal">
      <formula>0</formula>
    </cfRule>
  </conditionalFormatting>
  <conditionalFormatting sqref="F2698 F2700:F2701">
    <cfRule type="cellIs" dxfId="938" priority="927" stopIfTrue="1" operator="equal">
      <formula>0</formula>
    </cfRule>
  </conditionalFormatting>
  <conditionalFormatting sqref="G2698 G2700:G2701">
    <cfRule type="cellIs" dxfId="937" priority="926" stopIfTrue="1" operator="equal">
      <formula>0</formula>
    </cfRule>
  </conditionalFormatting>
  <conditionalFormatting sqref="F2635 F2637:F2638">
    <cfRule type="cellIs" dxfId="936" priority="938" stopIfTrue="1" operator="equal">
      <formula>0</formula>
    </cfRule>
  </conditionalFormatting>
  <conditionalFormatting sqref="G2635:G2638">
    <cfRule type="cellIs" dxfId="935" priority="937" stopIfTrue="1" operator="equal">
      <formula>0</formula>
    </cfRule>
  </conditionalFormatting>
  <conditionalFormatting sqref="G2636">
    <cfRule type="cellIs" dxfId="934" priority="936" stopIfTrue="1" operator="equal">
      <formula>0</formula>
    </cfRule>
  </conditionalFormatting>
  <conditionalFormatting sqref="F2642 F2644:F2645">
    <cfRule type="cellIs" dxfId="933" priority="935" stopIfTrue="1" operator="equal">
      <formula>0</formula>
    </cfRule>
  </conditionalFormatting>
  <conditionalFormatting sqref="G2642 G2644:G2645">
    <cfRule type="cellIs" dxfId="932" priority="934" stopIfTrue="1" operator="equal">
      <formula>0</formula>
    </cfRule>
  </conditionalFormatting>
  <conditionalFormatting sqref="F2656 F2649 F2651:F2652 F2658:F2659">
    <cfRule type="cellIs" dxfId="931" priority="933" stopIfTrue="1" operator="equal">
      <formula>0</formula>
    </cfRule>
  </conditionalFormatting>
  <conditionalFormatting sqref="G2656 G2649 G2651:G2652 G2658:G2659">
    <cfRule type="cellIs" dxfId="930" priority="932" stopIfTrue="1" operator="equal">
      <formula>0</formula>
    </cfRule>
  </conditionalFormatting>
  <conditionalFormatting sqref="F2677 F2670 F2663 F2665:F2666 F2672:F2673 F2679:F2680">
    <cfRule type="cellIs" dxfId="929" priority="931" stopIfTrue="1" operator="equal">
      <formula>0</formula>
    </cfRule>
  </conditionalFormatting>
  <conditionalFormatting sqref="G2677 G2670 G2663 G2665:G2666 G2672:G2673 G2679:G2680">
    <cfRule type="cellIs" dxfId="928" priority="930" stopIfTrue="1" operator="equal">
      <formula>0</formula>
    </cfRule>
  </conditionalFormatting>
  <conditionalFormatting sqref="F2691 F2684 F2686:F2687 F2693:F2694">
    <cfRule type="cellIs" dxfId="927" priority="929" stopIfTrue="1" operator="equal">
      <formula>0</formula>
    </cfRule>
  </conditionalFormatting>
  <conditionalFormatting sqref="G2691 G2684 G2686:G2687 G2693:G2694">
    <cfRule type="cellIs" dxfId="926" priority="928" stopIfTrue="1" operator="equal">
      <formula>0</formula>
    </cfRule>
  </conditionalFormatting>
  <conditionalFormatting sqref="F2712 F2705 F2707:F2708 F2714:F2715">
    <cfRule type="cellIs" dxfId="925" priority="925" stopIfTrue="1" operator="equal">
      <formula>0</formula>
    </cfRule>
  </conditionalFormatting>
  <conditionalFormatting sqref="G2712 G2705 G2707:G2708 G2714:G2715">
    <cfRule type="cellIs" dxfId="924" priority="924" stopIfTrue="1" operator="equal">
      <formula>0</formula>
    </cfRule>
  </conditionalFormatting>
  <conditionalFormatting sqref="F2726 F2719 F2721:F2722 F2728:F2729">
    <cfRule type="cellIs" dxfId="923" priority="923" stopIfTrue="1" operator="equal">
      <formula>0</formula>
    </cfRule>
  </conditionalFormatting>
  <conditionalFormatting sqref="G2726 G2719 G2721:G2722 G2728:G2729">
    <cfRule type="cellIs" dxfId="922" priority="922" stopIfTrue="1" operator="equal">
      <formula>0</formula>
    </cfRule>
  </conditionalFormatting>
  <conditionalFormatting sqref="F2740 F2733 F2735:F2736 F2742:F2743">
    <cfRule type="cellIs" dxfId="921" priority="921" stopIfTrue="1" operator="equal">
      <formula>0</formula>
    </cfRule>
  </conditionalFormatting>
  <conditionalFormatting sqref="G2740 G2733 G2735:G2736 G2742:G2743">
    <cfRule type="cellIs" dxfId="920" priority="920" stopIfTrue="1" operator="equal">
      <formula>0</formula>
    </cfRule>
  </conditionalFormatting>
  <conditionalFormatting sqref="F2750:F2753">
    <cfRule type="cellIs" dxfId="919" priority="919" stopIfTrue="1" operator="equal">
      <formula>0</formula>
    </cfRule>
  </conditionalFormatting>
  <conditionalFormatting sqref="G2747:G2748 G2750:G2754">
    <cfRule type="cellIs" dxfId="918" priority="918" stopIfTrue="1" operator="equal">
      <formula>0</formula>
    </cfRule>
  </conditionalFormatting>
  <conditionalFormatting sqref="G1944:G1945">
    <cfRule type="cellIs" dxfId="917" priority="917" stopIfTrue="1" operator="equal">
      <formula>0</formula>
    </cfRule>
  </conditionalFormatting>
  <conditionalFormatting sqref="F1939:F1940">
    <cfRule type="cellIs" dxfId="916" priority="916" stopIfTrue="1" operator="equal">
      <formula>0</formula>
    </cfRule>
  </conditionalFormatting>
  <conditionalFormatting sqref="G1939:G1940">
    <cfRule type="cellIs" dxfId="915" priority="915" stopIfTrue="1" operator="equal">
      <formula>0</formula>
    </cfRule>
  </conditionalFormatting>
  <conditionalFormatting sqref="G1959:G1965">
    <cfRule type="cellIs" dxfId="914" priority="914" stopIfTrue="1" operator="equal">
      <formula>0</formula>
    </cfRule>
  </conditionalFormatting>
  <conditionalFormatting sqref="F2004:F2007">
    <cfRule type="cellIs" dxfId="913" priority="913" stopIfTrue="1" operator="equal">
      <formula>0</formula>
    </cfRule>
  </conditionalFormatting>
  <conditionalFormatting sqref="G2009:G2010 G2004:G2005 G2000">
    <cfRule type="cellIs" dxfId="912" priority="912" stopIfTrue="1" operator="equal">
      <formula>0</formula>
    </cfRule>
  </conditionalFormatting>
  <conditionalFormatting sqref="F2009:F2012 F2000:F2002">
    <cfRule type="cellIs" dxfId="911" priority="911" stopIfTrue="1" operator="equal">
      <formula>0</formula>
    </cfRule>
  </conditionalFormatting>
  <conditionalFormatting sqref="F2015">
    <cfRule type="cellIs" dxfId="910" priority="910" stopIfTrue="1" operator="equal">
      <formula>0</formula>
    </cfRule>
  </conditionalFormatting>
  <conditionalFormatting sqref="G2015">
    <cfRule type="cellIs" dxfId="909" priority="909" stopIfTrue="1" operator="equal">
      <formula>0</formula>
    </cfRule>
  </conditionalFormatting>
  <conditionalFormatting sqref="G2001:G2003 G2006:G2008 G2011:G2014">
    <cfRule type="cellIs" dxfId="908" priority="908" stopIfTrue="1" operator="equal">
      <formula>0</formula>
    </cfRule>
  </conditionalFormatting>
  <conditionalFormatting sqref="G2106">
    <cfRule type="cellIs" dxfId="907" priority="884" stopIfTrue="1" operator="equal">
      <formula>0</formula>
    </cfRule>
  </conditionalFormatting>
  <conditionalFormatting sqref="G2387:G2388">
    <cfRule type="cellIs" dxfId="906" priority="816" stopIfTrue="1" operator="equal">
      <formula>0</formula>
    </cfRule>
  </conditionalFormatting>
  <conditionalFormatting sqref="G2303:G2306">
    <cfRule type="cellIs" dxfId="905" priority="726" stopIfTrue="1" operator="equal">
      <formula>0</formula>
    </cfRule>
  </conditionalFormatting>
  <conditionalFormatting sqref="G2464">
    <cfRule type="cellIs" dxfId="904" priority="907" stopIfTrue="1" operator="equal">
      <formula>0</formula>
    </cfRule>
  </conditionalFormatting>
  <conditionalFormatting sqref="F2455:F2470">
    <cfRule type="cellIs" dxfId="903" priority="906" stopIfTrue="1" operator="equal">
      <formula>0</formula>
    </cfRule>
  </conditionalFormatting>
  <conditionalFormatting sqref="G2465">
    <cfRule type="cellIs" dxfId="902" priority="905" stopIfTrue="1" operator="equal">
      <formula>0</formula>
    </cfRule>
  </conditionalFormatting>
  <conditionalFormatting sqref="G2469">
    <cfRule type="cellIs" dxfId="901" priority="904" stopIfTrue="1" operator="equal">
      <formula>0</formula>
    </cfRule>
  </conditionalFormatting>
  <conditionalFormatting sqref="G2470">
    <cfRule type="cellIs" dxfId="900" priority="903" stopIfTrue="1" operator="equal">
      <formula>0</formula>
    </cfRule>
  </conditionalFormatting>
  <conditionalFormatting sqref="G2461:G2463">
    <cfRule type="cellIs" dxfId="899" priority="902" stopIfTrue="1" operator="equal">
      <formula>0</formula>
    </cfRule>
  </conditionalFormatting>
  <conditionalFormatting sqref="G2466:G2468">
    <cfRule type="cellIs" dxfId="898" priority="901" stopIfTrue="1" operator="equal">
      <formula>0</formula>
    </cfRule>
  </conditionalFormatting>
  <conditionalFormatting sqref="F2421:F2424">
    <cfRule type="cellIs" dxfId="897" priority="900" stopIfTrue="1" operator="equal">
      <formula>0</formula>
    </cfRule>
  </conditionalFormatting>
  <conditionalFormatting sqref="G2426:G2427 G2421:G2422 G2417">
    <cfRule type="cellIs" dxfId="896" priority="899" stopIfTrue="1" operator="equal">
      <formula>0</formula>
    </cfRule>
  </conditionalFormatting>
  <conditionalFormatting sqref="F2426:F2429 F2417:F2419">
    <cfRule type="cellIs" dxfId="895" priority="898" stopIfTrue="1" operator="equal">
      <formula>0</formula>
    </cfRule>
  </conditionalFormatting>
  <conditionalFormatting sqref="F2432">
    <cfRule type="cellIs" dxfId="894" priority="897" stopIfTrue="1" operator="equal">
      <formula>0</formula>
    </cfRule>
  </conditionalFormatting>
  <conditionalFormatting sqref="G2432">
    <cfRule type="cellIs" dxfId="893" priority="896" stopIfTrue="1" operator="equal">
      <formula>0</formula>
    </cfRule>
  </conditionalFormatting>
  <conditionalFormatting sqref="G2418:G2420 G2423:G2425 G2428:G2431">
    <cfRule type="cellIs" dxfId="892" priority="895" stopIfTrue="1" operator="equal">
      <formula>0</formula>
    </cfRule>
  </conditionalFormatting>
  <conditionalFormatting sqref="F2407:F2413">
    <cfRule type="cellIs" dxfId="891" priority="894" stopIfTrue="1" operator="equal">
      <formula>0</formula>
    </cfRule>
  </conditionalFormatting>
  <conditionalFormatting sqref="G2407:G2413">
    <cfRule type="cellIs" dxfId="890" priority="893" stopIfTrue="1" operator="equal">
      <formula>0</formula>
    </cfRule>
  </conditionalFormatting>
  <conditionalFormatting sqref="F2131">
    <cfRule type="cellIs" dxfId="889" priority="889" stopIfTrue="1" operator="equal">
      <formula>0</formula>
    </cfRule>
  </conditionalFormatting>
  <conditionalFormatting sqref="G2128:G2131">
    <cfRule type="cellIs" dxfId="888" priority="892" stopIfTrue="1" operator="equal">
      <formula>0</formula>
    </cfRule>
  </conditionalFormatting>
  <conditionalFormatting sqref="C2130:D2130">
    <cfRule type="cellIs" dxfId="887" priority="891" stopIfTrue="1" operator="equal">
      <formula>0</formula>
    </cfRule>
  </conditionalFormatting>
  <conditionalFormatting sqref="E2128:E2131">
    <cfRule type="cellIs" dxfId="886" priority="890" stopIfTrue="1" operator="equal">
      <formula>0</formula>
    </cfRule>
  </conditionalFormatting>
  <conditionalFormatting sqref="E2112:E2116">
    <cfRule type="cellIs" dxfId="885" priority="888" stopIfTrue="1" operator="equal">
      <formula>0</formula>
    </cfRule>
  </conditionalFormatting>
  <conditionalFormatting sqref="C2115:D2115">
    <cfRule type="cellIs" dxfId="884" priority="887" stopIfTrue="1" operator="equal">
      <formula>0</formula>
    </cfRule>
  </conditionalFormatting>
  <conditionalFormatting sqref="F2116">
    <cfRule type="cellIs" dxfId="883" priority="886" stopIfTrue="1" operator="equal">
      <formula>0</formula>
    </cfRule>
  </conditionalFormatting>
  <conditionalFormatting sqref="G2107:G2108">
    <cfRule type="cellIs" dxfId="882" priority="885" stopIfTrue="1" operator="equal">
      <formula>0</formula>
    </cfRule>
  </conditionalFormatting>
  <conditionalFormatting sqref="F2090">
    <cfRule type="cellIs" dxfId="881" priority="880" stopIfTrue="1" operator="equal">
      <formula>0</formula>
    </cfRule>
  </conditionalFormatting>
  <conditionalFormatting sqref="G2071">
    <cfRule type="cellIs" dxfId="880" priority="882" stopIfTrue="1" operator="equal">
      <formula>0</formula>
    </cfRule>
  </conditionalFormatting>
  <conditionalFormatting sqref="G2072:G2073">
    <cfRule type="cellIs" dxfId="879" priority="883" stopIfTrue="1" operator="equal">
      <formula>0</formula>
    </cfRule>
  </conditionalFormatting>
  <conditionalFormatting sqref="G2089:G2095">
    <cfRule type="cellIs" dxfId="878" priority="881" stopIfTrue="1" operator="equal">
      <formula>0</formula>
    </cfRule>
  </conditionalFormatting>
  <conditionalFormatting sqref="G2096">
    <cfRule type="cellIs" dxfId="877" priority="879" stopIfTrue="1" operator="equal">
      <formula>0</formula>
    </cfRule>
  </conditionalFormatting>
  <conditionalFormatting sqref="G2045 G2049">
    <cfRule type="cellIs" dxfId="876" priority="878" stopIfTrue="1" operator="equal">
      <formula>0</formula>
    </cfRule>
  </conditionalFormatting>
  <conditionalFormatting sqref="C2045:E2045 C2048:E2048 C2039:E2039">
    <cfRule type="cellIs" dxfId="875" priority="877" stopIfTrue="1" operator="equal">
      <formula>0</formula>
    </cfRule>
  </conditionalFormatting>
  <conditionalFormatting sqref="G2044 G2054">
    <cfRule type="cellIs" dxfId="874" priority="876" stopIfTrue="1" operator="equal">
      <formula>0</formula>
    </cfRule>
  </conditionalFormatting>
  <conditionalFormatting sqref="F2054">
    <cfRule type="cellIs" dxfId="873" priority="875" stopIfTrue="1" operator="equal">
      <formula>0</formula>
    </cfRule>
  </conditionalFormatting>
  <conditionalFormatting sqref="C2053:D2053">
    <cfRule type="cellIs" dxfId="872" priority="872" stopIfTrue="1" operator="equal">
      <formula>0</formula>
    </cfRule>
  </conditionalFormatting>
  <conditionalFormatting sqref="G2053">
    <cfRule type="cellIs" dxfId="871" priority="871" stopIfTrue="1" operator="equal">
      <formula>0</formula>
    </cfRule>
  </conditionalFormatting>
  <conditionalFormatting sqref="C2047:D2047">
    <cfRule type="cellIs" dxfId="870" priority="868" stopIfTrue="1" operator="equal">
      <formula>0</formula>
    </cfRule>
  </conditionalFormatting>
  <conditionalFormatting sqref="E2047">
    <cfRule type="cellIs" dxfId="869" priority="869" stopIfTrue="1" operator="equal">
      <formula>0</formula>
    </cfRule>
  </conditionalFormatting>
  <conditionalFormatting sqref="G2046:G2048">
    <cfRule type="cellIs" dxfId="868" priority="866" stopIfTrue="1" operator="equal">
      <formula>0</formula>
    </cfRule>
  </conditionalFormatting>
  <conditionalFormatting sqref="E2046">
    <cfRule type="cellIs" dxfId="867" priority="867" stopIfTrue="1" operator="equal">
      <formula>0</formula>
    </cfRule>
  </conditionalFormatting>
  <conditionalFormatting sqref="C2041:D2041">
    <cfRule type="cellIs" dxfId="866" priority="864" stopIfTrue="1" operator="equal">
      <formula>0</formula>
    </cfRule>
  </conditionalFormatting>
  <conditionalFormatting sqref="E2041">
    <cfRule type="cellIs" dxfId="865" priority="865" stopIfTrue="1" operator="equal">
      <formula>0</formula>
    </cfRule>
  </conditionalFormatting>
  <conditionalFormatting sqref="G2040:G2043">
    <cfRule type="cellIs" dxfId="864" priority="862" stopIfTrue="1" operator="equal">
      <formula>0</formula>
    </cfRule>
  </conditionalFormatting>
  <conditionalFormatting sqref="G2055">
    <cfRule type="cellIs" dxfId="863" priority="861" stopIfTrue="1" operator="equal">
      <formula>0</formula>
    </cfRule>
  </conditionalFormatting>
  <conditionalFormatting sqref="F2055">
    <cfRule type="cellIs" dxfId="862" priority="860" stopIfTrue="1" operator="equal">
      <formula>0</formula>
    </cfRule>
  </conditionalFormatting>
  <conditionalFormatting sqref="G2050">
    <cfRule type="cellIs" dxfId="861" priority="874" stopIfTrue="1" operator="equal">
      <formula>0</formula>
    </cfRule>
  </conditionalFormatting>
  <conditionalFormatting sqref="C2050:E2051 C2042:E2043">
    <cfRule type="cellIs" dxfId="860" priority="873" stopIfTrue="1" operator="equal">
      <formula>0</formula>
    </cfRule>
  </conditionalFormatting>
  <conditionalFormatting sqref="G2051:G2052">
    <cfRule type="cellIs" dxfId="859" priority="870" stopIfTrue="1" operator="equal">
      <formula>0</formula>
    </cfRule>
  </conditionalFormatting>
  <conditionalFormatting sqref="E2040">
    <cfRule type="cellIs" dxfId="858" priority="863" stopIfTrue="1" operator="equal">
      <formula>0</formula>
    </cfRule>
  </conditionalFormatting>
  <conditionalFormatting sqref="E2052:E2053">
    <cfRule type="cellIs" dxfId="857" priority="859" stopIfTrue="1" operator="equal">
      <formula>0</formula>
    </cfRule>
  </conditionalFormatting>
  <conditionalFormatting sqref="G2035">
    <cfRule type="cellIs" dxfId="856" priority="840" stopIfTrue="1" operator="equal">
      <formula>0</formula>
    </cfRule>
  </conditionalFormatting>
  <conditionalFormatting sqref="F2035">
    <cfRule type="cellIs" dxfId="855" priority="839" stopIfTrue="1" operator="equal">
      <formula>0</formula>
    </cfRule>
  </conditionalFormatting>
  <conditionalFormatting sqref="G2025 G2029">
    <cfRule type="cellIs" dxfId="854" priority="858" stopIfTrue="1" operator="equal">
      <formula>0</formula>
    </cfRule>
  </conditionalFormatting>
  <conditionalFormatting sqref="C2025:E2025 C2028:E2028 C2019:E2019">
    <cfRule type="cellIs" dxfId="853" priority="857" stopIfTrue="1" operator="equal">
      <formula>0</formula>
    </cfRule>
  </conditionalFormatting>
  <conditionalFormatting sqref="G2024 G2034">
    <cfRule type="cellIs" dxfId="852" priority="856" stopIfTrue="1" operator="equal">
      <formula>0</formula>
    </cfRule>
  </conditionalFormatting>
  <conditionalFormatting sqref="F2034">
    <cfRule type="cellIs" dxfId="851" priority="855" stopIfTrue="1" operator="equal">
      <formula>0</formula>
    </cfRule>
  </conditionalFormatting>
  <conditionalFormatting sqref="G2030">
    <cfRule type="cellIs" dxfId="850" priority="854" stopIfTrue="1" operator="equal">
      <formula>0</formula>
    </cfRule>
  </conditionalFormatting>
  <conditionalFormatting sqref="C2030:E2031 C2022:E2022">
    <cfRule type="cellIs" dxfId="849" priority="853" stopIfTrue="1" operator="equal">
      <formula>0</formula>
    </cfRule>
  </conditionalFormatting>
  <conditionalFormatting sqref="C2033:D2033">
    <cfRule type="cellIs" dxfId="848" priority="852" stopIfTrue="1" operator="equal">
      <formula>0</formula>
    </cfRule>
  </conditionalFormatting>
  <conditionalFormatting sqref="G2033">
    <cfRule type="cellIs" dxfId="847" priority="851" stopIfTrue="1" operator="equal">
      <formula>0</formula>
    </cfRule>
  </conditionalFormatting>
  <conditionalFormatting sqref="E2032:E2033">
    <cfRule type="cellIs" dxfId="846" priority="850" stopIfTrue="1" operator="equal">
      <formula>0</formula>
    </cfRule>
  </conditionalFormatting>
  <conditionalFormatting sqref="G2031:G2032">
    <cfRule type="cellIs" dxfId="845" priority="849" stopIfTrue="1" operator="equal">
      <formula>0</formula>
    </cfRule>
  </conditionalFormatting>
  <conditionalFormatting sqref="E2027">
    <cfRule type="cellIs" dxfId="844" priority="848" stopIfTrue="1" operator="equal">
      <formula>0</formula>
    </cfRule>
  </conditionalFormatting>
  <conditionalFormatting sqref="C2027:D2027">
    <cfRule type="cellIs" dxfId="843" priority="847" stopIfTrue="1" operator="equal">
      <formula>0</formula>
    </cfRule>
  </conditionalFormatting>
  <conditionalFormatting sqref="E2026">
    <cfRule type="cellIs" dxfId="842" priority="846" stopIfTrue="1" operator="equal">
      <formula>0</formula>
    </cfRule>
  </conditionalFormatting>
  <conditionalFormatting sqref="G2026:G2028">
    <cfRule type="cellIs" dxfId="841" priority="845" stopIfTrue="1" operator="equal">
      <formula>0</formula>
    </cfRule>
  </conditionalFormatting>
  <conditionalFormatting sqref="E2021">
    <cfRule type="cellIs" dxfId="840" priority="844" stopIfTrue="1" operator="equal">
      <formula>0</formula>
    </cfRule>
  </conditionalFormatting>
  <conditionalFormatting sqref="C2021:D2021">
    <cfRule type="cellIs" dxfId="839" priority="843" stopIfTrue="1" operator="equal">
      <formula>0</formula>
    </cfRule>
  </conditionalFormatting>
  <conditionalFormatting sqref="E2020">
    <cfRule type="cellIs" dxfId="838" priority="842" stopIfTrue="1" operator="equal">
      <formula>0</formula>
    </cfRule>
  </conditionalFormatting>
  <conditionalFormatting sqref="G2020:G2022">
    <cfRule type="cellIs" dxfId="837" priority="841" stopIfTrue="1" operator="equal">
      <formula>0</formula>
    </cfRule>
  </conditionalFormatting>
  <conditionalFormatting sqref="C2023:E2023">
    <cfRule type="cellIs" dxfId="836" priority="838" stopIfTrue="1" operator="equal">
      <formula>0</formula>
    </cfRule>
  </conditionalFormatting>
  <conditionalFormatting sqref="G2023">
    <cfRule type="cellIs" dxfId="835" priority="837" stopIfTrue="1" operator="equal">
      <formula>0</formula>
    </cfRule>
  </conditionalFormatting>
  <conditionalFormatting sqref="C2275">
    <cfRule type="cellIs" dxfId="834" priority="836" stopIfTrue="1" operator="equal">
      <formula>0</formula>
    </cfRule>
  </conditionalFormatting>
  <conditionalFormatting sqref="C2276:D2276">
    <cfRule type="cellIs" dxfId="833" priority="835" stopIfTrue="1" operator="equal">
      <formula>0</formula>
    </cfRule>
  </conditionalFormatting>
  <conditionalFormatting sqref="G2274:G2277">
    <cfRule type="cellIs" dxfId="832" priority="834" stopIfTrue="1" operator="equal">
      <formula>0</formula>
    </cfRule>
  </conditionalFormatting>
  <conditionalFormatting sqref="C2270">
    <cfRule type="cellIs" dxfId="831" priority="833" stopIfTrue="1" operator="equal">
      <formula>0</formula>
    </cfRule>
  </conditionalFormatting>
  <conditionalFormatting sqref="G2269:G2270">
    <cfRule type="cellIs" dxfId="830" priority="832" stopIfTrue="1" operator="equal">
      <formula>0</formula>
    </cfRule>
  </conditionalFormatting>
  <conditionalFormatting sqref="F2387:F2388">
    <cfRule type="cellIs" dxfId="829" priority="817" stopIfTrue="1" operator="equal">
      <formula>0</formula>
    </cfRule>
  </conditionalFormatting>
  <conditionalFormatting sqref="C2265">
    <cfRule type="cellIs" dxfId="828" priority="831" stopIfTrue="1" operator="equal">
      <formula>0</formula>
    </cfRule>
  </conditionalFormatting>
  <conditionalFormatting sqref="C2263:D2263">
    <cfRule type="cellIs" dxfId="827" priority="830" stopIfTrue="1" operator="equal">
      <formula>0</formula>
    </cfRule>
  </conditionalFormatting>
  <conditionalFormatting sqref="G2262:G2265">
    <cfRule type="cellIs" dxfId="826" priority="829" stopIfTrue="1" operator="equal">
      <formula>0</formula>
    </cfRule>
  </conditionalFormatting>
  <conditionalFormatting sqref="C2258">
    <cfRule type="cellIs" dxfId="825" priority="828" stopIfTrue="1" operator="equal">
      <formula>0</formula>
    </cfRule>
  </conditionalFormatting>
  <conditionalFormatting sqref="C2256:D2256">
    <cfRule type="cellIs" dxfId="824" priority="827" stopIfTrue="1" operator="equal">
      <formula>0</formula>
    </cfRule>
  </conditionalFormatting>
  <conditionalFormatting sqref="G2255:G2258">
    <cfRule type="cellIs" dxfId="823" priority="826" stopIfTrue="1" operator="equal">
      <formula>0</formula>
    </cfRule>
  </conditionalFormatting>
  <conditionalFormatting sqref="C2282">
    <cfRule type="cellIs" dxfId="822" priority="825" stopIfTrue="1" operator="equal">
      <formula>0</formula>
    </cfRule>
  </conditionalFormatting>
  <conditionalFormatting sqref="C2283:D2283">
    <cfRule type="cellIs" dxfId="821" priority="824" stopIfTrue="1" operator="equal">
      <formula>0</formula>
    </cfRule>
  </conditionalFormatting>
  <conditionalFormatting sqref="G2281:G2284">
    <cfRule type="cellIs" dxfId="820" priority="823" stopIfTrue="1" operator="equal">
      <formula>0</formula>
    </cfRule>
  </conditionalFormatting>
  <conditionalFormatting sqref="C2290">
    <cfRule type="cellIs" dxfId="819" priority="822" stopIfTrue="1" operator="equal">
      <formula>0</formula>
    </cfRule>
  </conditionalFormatting>
  <conditionalFormatting sqref="E2142:E2146">
    <cfRule type="cellIs" dxfId="818" priority="821" stopIfTrue="1" operator="equal">
      <formula>0</formula>
    </cfRule>
  </conditionalFormatting>
  <conditionalFormatting sqref="C2145:D2145">
    <cfRule type="cellIs" dxfId="817" priority="820" stopIfTrue="1" operator="equal">
      <formula>0</formula>
    </cfRule>
  </conditionalFormatting>
  <conditionalFormatting sqref="F2146">
    <cfRule type="cellIs" dxfId="816" priority="819" stopIfTrue="1" operator="equal">
      <formula>0</formula>
    </cfRule>
  </conditionalFormatting>
  <conditionalFormatting sqref="G2392:G2393">
    <cfRule type="cellIs" dxfId="815" priority="818" stopIfTrue="1" operator="equal">
      <formula>0</formula>
    </cfRule>
  </conditionalFormatting>
  <conditionalFormatting sqref="G2517:G2518 G2527">
    <cfRule type="cellIs" dxfId="814" priority="815" stopIfTrue="1" operator="equal">
      <formula>0</formula>
    </cfRule>
  </conditionalFormatting>
  <conditionalFormatting sqref="G2513:G2516">
    <cfRule type="cellIs" dxfId="813" priority="814" stopIfTrue="1" operator="equal">
      <formula>0</formula>
    </cfRule>
  </conditionalFormatting>
  <conditionalFormatting sqref="G2519:G2521">
    <cfRule type="cellIs" dxfId="812" priority="813" stopIfTrue="1" operator="equal">
      <formula>0</formula>
    </cfRule>
  </conditionalFormatting>
  <conditionalFormatting sqref="G2524:G2526">
    <cfRule type="cellIs" dxfId="811" priority="812" stopIfTrue="1" operator="equal">
      <formula>0</formula>
    </cfRule>
  </conditionalFormatting>
  <conditionalFormatting sqref="G2528">
    <cfRule type="cellIs" dxfId="810" priority="811" stopIfTrue="1" operator="equal">
      <formula>0</formula>
    </cfRule>
  </conditionalFormatting>
  <conditionalFormatting sqref="G2538 G2542">
    <cfRule type="cellIs" dxfId="809" priority="810" stopIfTrue="1" operator="equal">
      <formula>0</formula>
    </cfRule>
  </conditionalFormatting>
  <conditionalFormatting sqref="C2538:E2538 C2541:E2541 C2532:E2532">
    <cfRule type="cellIs" dxfId="808" priority="809" stopIfTrue="1" operator="equal">
      <formula>0</formula>
    </cfRule>
  </conditionalFormatting>
  <conditionalFormatting sqref="G2537 G2547">
    <cfRule type="cellIs" dxfId="807" priority="808" stopIfTrue="1" operator="equal">
      <formula>0</formula>
    </cfRule>
  </conditionalFormatting>
  <conditionalFormatting sqref="F2547">
    <cfRule type="cellIs" dxfId="806" priority="807" stopIfTrue="1" operator="equal">
      <formula>0</formula>
    </cfRule>
  </conditionalFormatting>
  <conditionalFormatting sqref="C2546:D2546">
    <cfRule type="cellIs" dxfId="805" priority="804" stopIfTrue="1" operator="equal">
      <formula>0</formula>
    </cfRule>
  </conditionalFormatting>
  <conditionalFormatting sqref="G2546">
    <cfRule type="cellIs" dxfId="804" priority="803" stopIfTrue="1" operator="equal">
      <formula>0</formula>
    </cfRule>
  </conditionalFormatting>
  <conditionalFormatting sqref="C2540:D2540">
    <cfRule type="cellIs" dxfId="803" priority="800" stopIfTrue="1" operator="equal">
      <formula>0</formula>
    </cfRule>
  </conditionalFormatting>
  <conditionalFormatting sqref="E2540">
    <cfRule type="cellIs" dxfId="802" priority="801" stopIfTrue="1" operator="equal">
      <formula>0</formula>
    </cfRule>
  </conditionalFormatting>
  <conditionalFormatting sqref="G2539:G2541">
    <cfRule type="cellIs" dxfId="801" priority="798" stopIfTrue="1" operator="equal">
      <formula>0</formula>
    </cfRule>
  </conditionalFormatting>
  <conditionalFormatting sqref="E2539">
    <cfRule type="cellIs" dxfId="800" priority="799" stopIfTrue="1" operator="equal">
      <formula>0</formula>
    </cfRule>
  </conditionalFormatting>
  <conditionalFormatting sqref="C2534:D2534">
    <cfRule type="cellIs" dxfId="799" priority="796" stopIfTrue="1" operator="equal">
      <formula>0</formula>
    </cfRule>
  </conditionalFormatting>
  <conditionalFormatting sqref="E2534">
    <cfRule type="cellIs" dxfId="798" priority="797" stopIfTrue="1" operator="equal">
      <formula>0</formula>
    </cfRule>
  </conditionalFormatting>
  <conditionalFormatting sqref="G2533:G2536">
    <cfRule type="cellIs" dxfId="797" priority="794" stopIfTrue="1" operator="equal">
      <formula>0</formula>
    </cfRule>
  </conditionalFormatting>
  <conditionalFormatting sqref="G2548">
    <cfRule type="cellIs" dxfId="796" priority="793" stopIfTrue="1" operator="equal">
      <formula>0</formula>
    </cfRule>
  </conditionalFormatting>
  <conditionalFormatting sqref="F2548">
    <cfRule type="cellIs" dxfId="795" priority="792" stopIfTrue="1" operator="equal">
      <formula>0</formula>
    </cfRule>
  </conditionalFormatting>
  <conditionalFormatting sqref="G2543">
    <cfRule type="cellIs" dxfId="794" priority="806" stopIfTrue="1" operator="equal">
      <formula>0</formula>
    </cfRule>
  </conditionalFormatting>
  <conditionalFormatting sqref="C2543:E2544 C2535:E2536">
    <cfRule type="cellIs" dxfId="793" priority="805" stopIfTrue="1" operator="equal">
      <formula>0</formula>
    </cfRule>
  </conditionalFormatting>
  <conditionalFormatting sqref="G2544:G2545">
    <cfRule type="cellIs" dxfId="792" priority="802" stopIfTrue="1" operator="equal">
      <formula>0</formula>
    </cfRule>
  </conditionalFormatting>
  <conditionalFormatting sqref="E2533">
    <cfRule type="cellIs" dxfId="791" priority="795" stopIfTrue="1" operator="equal">
      <formula>0</formula>
    </cfRule>
  </conditionalFormatting>
  <conditionalFormatting sqref="E2545:E2546">
    <cfRule type="cellIs" dxfId="790" priority="791" stopIfTrue="1" operator="equal">
      <formula>0</formula>
    </cfRule>
  </conditionalFormatting>
  <conditionalFormatting sqref="G2558 G2562">
    <cfRule type="cellIs" dxfId="789" priority="790" stopIfTrue="1" operator="equal">
      <formula>0</formula>
    </cfRule>
  </conditionalFormatting>
  <conditionalFormatting sqref="C2558:E2558 C2561:E2561 C2552:E2552">
    <cfRule type="cellIs" dxfId="788" priority="789" stopIfTrue="1" operator="equal">
      <formula>0</formula>
    </cfRule>
  </conditionalFormatting>
  <conditionalFormatting sqref="G2557 G2567">
    <cfRule type="cellIs" dxfId="787" priority="788" stopIfTrue="1" operator="equal">
      <formula>0</formula>
    </cfRule>
  </conditionalFormatting>
  <conditionalFormatting sqref="F2567">
    <cfRule type="cellIs" dxfId="786" priority="787" stopIfTrue="1" operator="equal">
      <formula>0</formula>
    </cfRule>
  </conditionalFormatting>
  <conditionalFormatting sqref="C2566:D2566">
    <cfRule type="cellIs" dxfId="785" priority="784" stopIfTrue="1" operator="equal">
      <formula>0</formula>
    </cfRule>
  </conditionalFormatting>
  <conditionalFormatting sqref="G2566">
    <cfRule type="cellIs" dxfId="784" priority="783" stopIfTrue="1" operator="equal">
      <formula>0</formula>
    </cfRule>
  </conditionalFormatting>
  <conditionalFormatting sqref="C2560:D2560">
    <cfRule type="cellIs" dxfId="783" priority="780" stopIfTrue="1" operator="equal">
      <formula>0</formula>
    </cfRule>
  </conditionalFormatting>
  <conditionalFormatting sqref="E2560">
    <cfRule type="cellIs" dxfId="782" priority="781" stopIfTrue="1" operator="equal">
      <formula>0</formula>
    </cfRule>
  </conditionalFormatting>
  <conditionalFormatting sqref="G2559:G2561">
    <cfRule type="cellIs" dxfId="781" priority="778" stopIfTrue="1" operator="equal">
      <formula>0</formula>
    </cfRule>
  </conditionalFormatting>
  <conditionalFormatting sqref="E2559">
    <cfRule type="cellIs" dxfId="780" priority="779" stopIfTrue="1" operator="equal">
      <formula>0</formula>
    </cfRule>
  </conditionalFormatting>
  <conditionalFormatting sqref="C2554:D2554">
    <cfRule type="cellIs" dxfId="779" priority="776" stopIfTrue="1" operator="equal">
      <formula>0</formula>
    </cfRule>
  </conditionalFormatting>
  <conditionalFormatting sqref="E2554">
    <cfRule type="cellIs" dxfId="778" priority="777" stopIfTrue="1" operator="equal">
      <formula>0</formula>
    </cfRule>
  </conditionalFormatting>
  <conditionalFormatting sqref="G2553:G2556">
    <cfRule type="cellIs" dxfId="777" priority="774" stopIfTrue="1" operator="equal">
      <formula>0</formula>
    </cfRule>
  </conditionalFormatting>
  <conditionalFormatting sqref="G2568">
    <cfRule type="cellIs" dxfId="776" priority="773" stopIfTrue="1" operator="equal">
      <formula>0</formula>
    </cfRule>
  </conditionalFormatting>
  <conditionalFormatting sqref="F2568">
    <cfRule type="cellIs" dxfId="775" priority="772" stopIfTrue="1" operator="equal">
      <formula>0</formula>
    </cfRule>
  </conditionalFormatting>
  <conditionalFormatting sqref="G2563">
    <cfRule type="cellIs" dxfId="774" priority="786" stopIfTrue="1" operator="equal">
      <formula>0</formula>
    </cfRule>
  </conditionalFormatting>
  <conditionalFormatting sqref="C2563:E2564 C2555:E2556">
    <cfRule type="cellIs" dxfId="773" priority="785" stopIfTrue="1" operator="equal">
      <formula>0</formula>
    </cfRule>
  </conditionalFormatting>
  <conditionalFormatting sqref="G2564:G2565">
    <cfRule type="cellIs" dxfId="772" priority="782" stopIfTrue="1" operator="equal">
      <formula>0</formula>
    </cfRule>
  </conditionalFormatting>
  <conditionalFormatting sqref="E2553">
    <cfRule type="cellIs" dxfId="771" priority="775" stopIfTrue="1" operator="equal">
      <formula>0</formula>
    </cfRule>
  </conditionalFormatting>
  <conditionalFormatting sqref="E2565:E2566">
    <cfRule type="cellIs" dxfId="770" priority="771" stopIfTrue="1" operator="equal">
      <formula>0</formula>
    </cfRule>
  </conditionalFormatting>
  <conditionalFormatting sqref="F2584">
    <cfRule type="cellIs" dxfId="769" priority="770" stopIfTrue="1" operator="equal">
      <formula>0</formula>
    </cfRule>
  </conditionalFormatting>
  <conditionalFormatting sqref="G2590">
    <cfRule type="cellIs" dxfId="768" priority="769" stopIfTrue="1" operator="equal">
      <formula>0</formula>
    </cfRule>
  </conditionalFormatting>
  <conditionalFormatting sqref="F2595">
    <cfRule type="cellIs" dxfId="767" priority="768" stopIfTrue="1" operator="equal">
      <formula>0</formula>
    </cfRule>
  </conditionalFormatting>
  <conditionalFormatting sqref="F2606">
    <cfRule type="cellIs" dxfId="766" priority="767" stopIfTrue="1" operator="equal">
      <formula>0</formula>
    </cfRule>
  </conditionalFormatting>
  <conditionalFormatting sqref="F2573">
    <cfRule type="cellIs" dxfId="765" priority="766" stopIfTrue="1" operator="equal">
      <formula>0</formula>
    </cfRule>
  </conditionalFormatting>
  <conditionalFormatting sqref="G2622">
    <cfRule type="cellIs" dxfId="764" priority="764" stopIfTrue="1" operator="equal">
      <formula>0</formula>
    </cfRule>
  </conditionalFormatting>
  <conditionalFormatting sqref="G2623:G2624">
    <cfRule type="cellIs" dxfId="763" priority="765" stopIfTrue="1" operator="equal">
      <formula>0</formula>
    </cfRule>
  </conditionalFormatting>
  <conditionalFormatting sqref="G2766:G2769">
    <cfRule type="cellIs" dxfId="762" priority="763" stopIfTrue="1" operator="equal">
      <formula>0</formula>
    </cfRule>
  </conditionalFormatting>
  <conditionalFormatting sqref="G2770">
    <cfRule type="cellIs" dxfId="761" priority="762" stopIfTrue="1" operator="equal">
      <formula>0</formula>
    </cfRule>
  </conditionalFormatting>
  <conditionalFormatting sqref="C2770:E2770">
    <cfRule type="cellIs" dxfId="760" priority="761" stopIfTrue="1" operator="equal">
      <formula>0</formula>
    </cfRule>
  </conditionalFormatting>
  <conditionalFormatting sqref="F2770">
    <cfRule type="cellIs" dxfId="759" priority="760" stopIfTrue="1" operator="equal">
      <formula>0</formula>
    </cfRule>
  </conditionalFormatting>
  <conditionalFormatting sqref="G2758:G2761">
    <cfRule type="cellIs" dxfId="758" priority="759" stopIfTrue="1" operator="equal">
      <formula>0</formula>
    </cfRule>
  </conditionalFormatting>
  <conditionalFormatting sqref="G2762">
    <cfRule type="cellIs" dxfId="757" priority="758" stopIfTrue="1" operator="equal">
      <formula>0</formula>
    </cfRule>
  </conditionalFormatting>
  <conditionalFormatting sqref="C2762:E2762">
    <cfRule type="cellIs" dxfId="756" priority="757" stopIfTrue="1" operator="equal">
      <formula>0</formula>
    </cfRule>
  </conditionalFormatting>
  <conditionalFormatting sqref="F2762">
    <cfRule type="cellIs" dxfId="755" priority="756" stopIfTrue="1" operator="equal">
      <formula>0</formula>
    </cfRule>
  </conditionalFormatting>
  <conditionalFormatting sqref="G2774:G2777">
    <cfRule type="cellIs" dxfId="754" priority="755" stopIfTrue="1" operator="equal">
      <formula>0</formula>
    </cfRule>
  </conditionalFormatting>
  <conditionalFormatting sqref="G2778">
    <cfRule type="cellIs" dxfId="753" priority="754" stopIfTrue="1" operator="equal">
      <formula>0</formula>
    </cfRule>
  </conditionalFormatting>
  <conditionalFormatting sqref="C2778:E2778">
    <cfRule type="cellIs" dxfId="752" priority="753" stopIfTrue="1" operator="equal">
      <formula>0</formula>
    </cfRule>
  </conditionalFormatting>
  <conditionalFormatting sqref="F2778">
    <cfRule type="cellIs" dxfId="751" priority="752" stopIfTrue="1" operator="equal">
      <formula>0</formula>
    </cfRule>
  </conditionalFormatting>
  <conditionalFormatting sqref="G2782:G2785">
    <cfRule type="cellIs" dxfId="750" priority="751" stopIfTrue="1" operator="equal">
      <formula>0</formula>
    </cfRule>
  </conditionalFormatting>
  <conditionalFormatting sqref="G2786">
    <cfRule type="cellIs" dxfId="749" priority="750" stopIfTrue="1" operator="equal">
      <formula>0</formula>
    </cfRule>
  </conditionalFormatting>
  <conditionalFormatting sqref="C2786:E2786">
    <cfRule type="cellIs" dxfId="748" priority="749" stopIfTrue="1" operator="equal">
      <formula>0</formula>
    </cfRule>
  </conditionalFormatting>
  <conditionalFormatting sqref="F2786">
    <cfRule type="cellIs" dxfId="747" priority="748" stopIfTrue="1" operator="equal">
      <formula>0</formula>
    </cfRule>
  </conditionalFormatting>
  <conditionalFormatting sqref="F3346:F3352">
    <cfRule type="cellIs" dxfId="746" priority="747" stopIfTrue="1" operator="equal">
      <formula>0</formula>
    </cfRule>
  </conditionalFormatting>
  <conditionalFormatting sqref="G3346:G3352">
    <cfRule type="cellIs" dxfId="745" priority="746" stopIfTrue="1" operator="equal">
      <formula>0</formula>
    </cfRule>
  </conditionalFormatting>
  <conditionalFormatting sqref="G3356:G3358">
    <cfRule type="cellIs" dxfId="744" priority="745" stopIfTrue="1" operator="equal">
      <formula>0</formula>
    </cfRule>
  </conditionalFormatting>
  <conditionalFormatting sqref="G3362:G3364">
    <cfRule type="cellIs" dxfId="743" priority="744" stopIfTrue="1" operator="equal">
      <formula>0</formula>
    </cfRule>
  </conditionalFormatting>
  <conditionalFormatting sqref="G3368:G3369">
    <cfRule type="cellIs" dxfId="742" priority="743" stopIfTrue="1" operator="equal">
      <formula>0</formula>
    </cfRule>
  </conditionalFormatting>
  <conditionalFormatting sqref="G3374">
    <cfRule type="cellIs" dxfId="741" priority="742" stopIfTrue="1" operator="equal">
      <formula>0</formula>
    </cfRule>
  </conditionalFormatting>
  <conditionalFormatting sqref="G3373">
    <cfRule type="cellIs" dxfId="740" priority="741" stopIfTrue="1" operator="equal">
      <formula>0</formula>
    </cfRule>
  </conditionalFormatting>
  <conditionalFormatting sqref="F3378">
    <cfRule type="cellIs" dxfId="739" priority="740" stopIfTrue="1" operator="equal">
      <formula>0</formula>
    </cfRule>
  </conditionalFormatting>
  <conditionalFormatting sqref="G3378">
    <cfRule type="cellIs" dxfId="738" priority="739" stopIfTrue="1" operator="equal">
      <formula>0</formula>
    </cfRule>
  </conditionalFormatting>
  <conditionalFormatting sqref="G3382:G3383">
    <cfRule type="cellIs" dxfId="737" priority="738" stopIfTrue="1" operator="equal">
      <formula>0</formula>
    </cfRule>
  </conditionalFormatting>
  <conditionalFormatting sqref="G3387:G3388">
    <cfRule type="cellIs" dxfId="736" priority="737" stopIfTrue="1" operator="equal">
      <formula>0</formula>
    </cfRule>
  </conditionalFormatting>
  <conditionalFormatting sqref="G3392:G3393">
    <cfRule type="cellIs" dxfId="735" priority="736" stopIfTrue="1" operator="equal">
      <formula>0</formula>
    </cfRule>
  </conditionalFormatting>
  <conditionalFormatting sqref="G3397:G3398">
    <cfRule type="cellIs" dxfId="734" priority="735" stopIfTrue="1" operator="equal">
      <formula>0</formula>
    </cfRule>
  </conditionalFormatting>
  <conditionalFormatting sqref="G3402:G3403">
    <cfRule type="cellIs" dxfId="733" priority="734" stopIfTrue="1" operator="equal">
      <formula>0</formula>
    </cfRule>
  </conditionalFormatting>
  <conditionalFormatting sqref="G3407:G3408">
    <cfRule type="cellIs" dxfId="732" priority="733" stopIfTrue="1" operator="equal">
      <formula>0</formula>
    </cfRule>
  </conditionalFormatting>
  <conditionalFormatting sqref="G3412:G3413">
    <cfRule type="cellIs" dxfId="731" priority="732" stopIfTrue="1" operator="equal">
      <formula>0</formula>
    </cfRule>
  </conditionalFormatting>
  <conditionalFormatting sqref="G3417:G3418">
    <cfRule type="cellIs" dxfId="730" priority="731" stopIfTrue="1" operator="equal">
      <formula>0</formula>
    </cfRule>
  </conditionalFormatting>
  <conditionalFormatting sqref="F3432:F3437">
    <cfRule type="cellIs" dxfId="729" priority="730" stopIfTrue="1" operator="equal">
      <formula>0</formula>
    </cfRule>
  </conditionalFormatting>
  <conditionalFormatting sqref="G3432:G3437">
    <cfRule type="cellIs" dxfId="728" priority="729" stopIfTrue="1" operator="equal">
      <formula>0</formula>
    </cfRule>
  </conditionalFormatting>
  <conditionalFormatting sqref="G3422:G3423">
    <cfRule type="cellIs" dxfId="727" priority="728" stopIfTrue="1" operator="equal">
      <formula>0</formula>
    </cfRule>
  </conditionalFormatting>
  <conditionalFormatting sqref="G3427:G3428">
    <cfRule type="cellIs" dxfId="726" priority="727" stopIfTrue="1" operator="equal">
      <formula>0</formula>
    </cfRule>
  </conditionalFormatting>
  <conditionalFormatting sqref="G1969:G1975">
    <cfRule type="cellIs" dxfId="725" priority="725" stopIfTrue="1" operator="equal">
      <formula>0</formula>
    </cfRule>
  </conditionalFormatting>
  <conditionalFormatting sqref="G1979:G1982">
    <cfRule type="cellIs" dxfId="724" priority="724" stopIfTrue="1" operator="equal">
      <formula>0</formula>
    </cfRule>
  </conditionalFormatting>
  <conditionalFormatting sqref="G1985">
    <cfRule type="cellIs" dxfId="723" priority="722" stopIfTrue="1" operator="equal">
      <formula>0</formula>
    </cfRule>
  </conditionalFormatting>
  <conditionalFormatting sqref="B1990:B1991 B1997">
    <cfRule type="cellIs" dxfId="722" priority="723" stopIfTrue="1" operator="equal">
      <formula>0</formula>
    </cfRule>
  </conditionalFormatting>
  <conditionalFormatting sqref="G1990:G1991 G1997">
    <cfRule type="cellIs" dxfId="721" priority="721" stopIfTrue="1" operator="equal">
      <formula>0</formula>
    </cfRule>
  </conditionalFormatting>
  <conditionalFormatting sqref="G2065">
    <cfRule type="cellIs" dxfId="720" priority="719" stopIfTrue="1" operator="equal">
      <formula>0</formula>
    </cfRule>
  </conditionalFormatting>
  <conditionalFormatting sqref="G2078:G2079">
    <cfRule type="cellIs" dxfId="719" priority="718" stopIfTrue="1" operator="equal">
      <formula>0</formula>
    </cfRule>
  </conditionalFormatting>
  <conditionalFormatting sqref="G2084:G2085">
    <cfRule type="cellIs" dxfId="718" priority="716" stopIfTrue="1" operator="equal">
      <formula>0</formula>
    </cfRule>
  </conditionalFormatting>
  <conditionalFormatting sqref="G2066:G2067">
    <cfRule type="cellIs" dxfId="717" priority="720" stopIfTrue="1" operator="equal">
      <formula>0</formula>
    </cfRule>
  </conditionalFormatting>
  <conditionalFormatting sqref="G2077">
    <cfRule type="cellIs" dxfId="716" priority="717" stopIfTrue="1" operator="equal">
      <formula>0</formula>
    </cfRule>
  </conditionalFormatting>
  <conditionalFormatting sqref="G2083">
    <cfRule type="cellIs" dxfId="715" priority="715" stopIfTrue="1" operator="equal">
      <formula>0</formula>
    </cfRule>
  </conditionalFormatting>
  <conditionalFormatting sqref="G2120:G2124">
    <cfRule type="cellIs" dxfId="714" priority="714" stopIfTrue="1" operator="equal">
      <formula>0</formula>
    </cfRule>
  </conditionalFormatting>
  <conditionalFormatting sqref="E2120:E2124">
    <cfRule type="cellIs" dxfId="713" priority="713" stopIfTrue="1" operator="equal">
      <formula>0</formula>
    </cfRule>
  </conditionalFormatting>
  <conditionalFormatting sqref="C2123:D2123">
    <cfRule type="cellIs" dxfId="712" priority="712" stopIfTrue="1" operator="equal">
      <formula>0</formula>
    </cfRule>
  </conditionalFormatting>
  <conditionalFormatting sqref="F2124">
    <cfRule type="cellIs" dxfId="711" priority="711" stopIfTrue="1" operator="equal">
      <formula>0</formula>
    </cfRule>
  </conditionalFormatting>
  <conditionalFormatting sqref="G2135:G2138">
    <cfRule type="cellIs" dxfId="710" priority="710" stopIfTrue="1" operator="equal">
      <formula>0</formula>
    </cfRule>
  </conditionalFormatting>
  <conditionalFormatting sqref="C2137:D2137">
    <cfRule type="cellIs" dxfId="709" priority="709" stopIfTrue="1" operator="equal">
      <formula>0</formula>
    </cfRule>
  </conditionalFormatting>
  <conditionalFormatting sqref="E2135:E2138">
    <cfRule type="cellIs" dxfId="708" priority="708" stopIfTrue="1" operator="equal">
      <formula>0</formula>
    </cfRule>
  </conditionalFormatting>
  <conditionalFormatting sqref="F2138">
    <cfRule type="cellIs" dxfId="707" priority="707" stopIfTrue="1" operator="equal">
      <formula>0</formula>
    </cfRule>
  </conditionalFormatting>
  <conditionalFormatting sqref="G2150:G2154">
    <cfRule type="cellIs" dxfId="706" priority="706" stopIfTrue="1" operator="equal">
      <formula>0</formula>
    </cfRule>
  </conditionalFormatting>
  <conditionalFormatting sqref="E2150:E2154">
    <cfRule type="cellIs" dxfId="705" priority="705" stopIfTrue="1" operator="equal">
      <formula>0</formula>
    </cfRule>
  </conditionalFormatting>
  <conditionalFormatting sqref="C2153:D2153">
    <cfRule type="cellIs" dxfId="704" priority="704" stopIfTrue="1" operator="equal">
      <formula>0</formula>
    </cfRule>
  </conditionalFormatting>
  <conditionalFormatting sqref="F2154">
    <cfRule type="cellIs" dxfId="703" priority="703" stopIfTrue="1" operator="equal">
      <formula>0</formula>
    </cfRule>
  </conditionalFormatting>
  <conditionalFormatting sqref="B2366:B2367">
    <cfRule type="cellIs" dxfId="702" priority="702" stopIfTrue="1" operator="equal">
      <formula>0</formula>
    </cfRule>
  </conditionalFormatting>
  <conditionalFormatting sqref="B2359:B2360">
    <cfRule type="cellIs" dxfId="701" priority="701" stopIfTrue="1" operator="equal">
      <formula>0</formula>
    </cfRule>
  </conditionalFormatting>
  <conditionalFormatting sqref="B2352:B2353">
    <cfRule type="cellIs" dxfId="700" priority="700" stopIfTrue="1" operator="equal">
      <formula>0</formula>
    </cfRule>
  </conditionalFormatting>
  <conditionalFormatting sqref="B2345:B2346">
    <cfRule type="cellIs" dxfId="699" priority="699" stopIfTrue="1" operator="equal">
      <formula>0</formula>
    </cfRule>
  </conditionalFormatting>
  <conditionalFormatting sqref="B2338:B2339">
    <cfRule type="cellIs" dxfId="698" priority="698" stopIfTrue="1" operator="equal">
      <formula>0</formula>
    </cfRule>
  </conditionalFormatting>
  <conditionalFormatting sqref="B2331:B2332">
    <cfRule type="cellIs" dxfId="697" priority="697" stopIfTrue="1" operator="equal">
      <formula>0</formula>
    </cfRule>
  </conditionalFormatting>
  <conditionalFormatting sqref="B2324:B2325">
    <cfRule type="cellIs" dxfId="696" priority="696" stopIfTrue="1" operator="equal">
      <formula>0</formula>
    </cfRule>
  </conditionalFormatting>
  <conditionalFormatting sqref="B2317:B2318">
    <cfRule type="cellIs" dxfId="695" priority="695" stopIfTrue="1" operator="equal">
      <formula>0</formula>
    </cfRule>
  </conditionalFormatting>
  <conditionalFormatting sqref="B2310:B2311">
    <cfRule type="cellIs" dxfId="694" priority="694" stopIfTrue="1" operator="equal">
      <formula>0</formula>
    </cfRule>
  </conditionalFormatting>
  <conditionalFormatting sqref="G2310:G2313">
    <cfRule type="cellIs" dxfId="693" priority="693" stopIfTrue="1" operator="equal">
      <formula>0</formula>
    </cfRule>
  </conditionalFormatting>
  <conditionalFormatting sqref="G2372 G2365 G2358 G2351 G2344 G2337 G2330 G2323 G2316">
    <cfRule type="cellIs" dxfId="692" priority="692" stopIfTrue="1" operator="equal">
      <formula>0</formula>
    </cfRule>
  </conditionalFormatting>
  <conditionalFormatting sqref="G2373:G2376 G2366:G2369 G2359:G2362 G2352:G2355 G2345:G2348 G2338:G2341 G2331:G2334 G2324:G2327 G2317:G2320">
    <cfRule type="cellIs" dxfId="691" priority="691" stopIfTrue="1" operator="equal">
      <formula>0</formula>
    </cfRule>
  </conditionalFormatting>
  <conditionalFormatting sqref="F2380:F2383">
    <cfRule type="cellIs" dxfId="690" priority="690" stopIfTrue="1" operator="equal">
      <formula>0</formula>
    </cfRule>
  </conditionalFormatting>
  <conditionalFormatting sqref="G2380:G2383">
    <cfRule type="cellIs" dxfId="689" priority="689" stopIfTrue="1" operator="equal">
      <formula>0</formula>
    </cfRule>
  </conditionalFormatting>
  <conditionalFormatting sqref="F2403">
    <cfRule type="cellIs" dxfId="688" priority="688" stopIfTrue="1" operator="equal">
      <formula>0</formula>
    </cfRule>
  </conditionalFormatting>
  <conditionalFormatting sqref="G2402:G2403">
    <cfRule type="cellIs" dxfId="687" priority="687" stopIfTrue="1" operator="equal">
      <formula>0</formula>
    </cfRule>
  </conditionalFormatting>
  <conditionalFormatting sqref="G2396">
    <cfRule type="cellIs" dxfId="686" priority="686" stopIfTrue="1" operator="equal">
      <formula>0</formula>
    </cfRule>
  </conditionalFormatting>
  <conditionalFormatting sqref="G2397:G2398">
    <cfRule type="cellIs" dxfId="685" priority="685" stopIfTrue="1" operator="equal">
      <formula>0</formula>
    </cfRule>
  </conditionalFormatting>
  <conditionalFormatting sqref="F2440:F2443">
    <cfRule type="cellIs" dxfId="684" priority="684" stopIfTrue="1" operator="equal">
      <formula>0</formula>
    </cfRule>
  </conditionalFormatting>
  <conditionalFormatting sqref="G2445:G2446 G2440:G2441 G2436">
    <cfRule type="cellIs" dxfId="683" priority="683" stopIfTrue="1" operator="equal">
      <formula>0</formula>
    </cfRule>
  </conditionalFormatting>
  <conditionalFormatting sqref="F2445:F2448 F2436:F2438">
    <cfRule type="cellIs" dxfId="682" priority="682" stopIfTrue="1" operator="equal">
      <formula>0</formula>
    </cfRule>
  </conditionalFormatting>
  <conditionalFormatting sqref="F2451">
    <cfRule type="cellIs" dxfId="681" priority="681" stopIfTrue="1" operator="equal">
      <formula>0</formula>
    </cfRule>
  </conditionalFormatting>
  <conditionalFormatting sqref="G2451">
    <cfRule type="cellIs" dxfId="680" priority="680" stopIfTrue="1" operator="equal">
      <formula>0</formula>
    </cfRule>
  </conditionalFormatting>
  <conditionalFormatting sqref="G2437:G2439 G2442:G2444 G2447:G2450">
    <cfRule type="cellIs" dxfId="679" priority="679" stopIfTrue="1" operator="equal">
      <formula>0</formula>
    </cfRule>
  </conditionalFormatting>
  <conditionalFormatting sqref="G2493:G2498">
    <cfRule type="cellIs" dxfId="678" priority="678" stopIfTrue="1" operator="equal">
      <formula>0</formula>
    </cfRule>
  </conditionalFormatting>
  <conditionalFormatting sqref="G2502">
    <cfRule type="cellIs" dxfId="677" priority="677" stopIfTrue="1" operator="equal">
      <formula>0</formula>
    </cfRule>
  </conditionalFormatting>
  <conditionalFormatting sqref="F2493:F2508">
    <cfRule type="cellIs" dxfId="676" priority="676" stopIfTrue="1" operator="equal">
      <formula>0</formula>
    </cfRule>
  </conditionalFormatting>
  <conditionalFormatting sqref="G2503">
    <cfRule type="cellIs" dxfId="675" priority="675" stopIfTrue="1" operator="equal">
      <formula>0</formula>
    </cfRule>
  </conditionalFormatting>
  <conditionalFormatting sqref="G2507">
    <cfRule type="cellIs" dxfId="674" priority="674" stopIfTrue="1" operator="equal">
      <formula>0</formula>
    </cfRule>
  </conditionalFormatting>
  <conditionalFormatting sqref="G2508">
    <cfRule type="cellIs" dxfId="673" priority="673" stopIfTrue="1" operator="equal">
      <formula>0</formula>
    </cfRule>
  </conditionalFormatting>
  <conditionalFormatting sqref="G2499:G2501">
    <cfRule type="cellIs" dxfId="672" priority="672" stopIfTrue="1" operator="equal">
      <formula>0</formula>
    </cfRule>
  </conditionalFormatting>
  <conditionalFormatting sqref="G2504:G2506">
    <cfRule type="cellIs" dxfId="671" priority="671" stopIfTrue="1" operator="equal">
      <formula>0</formula>
    </cfRule>
  </conditionalFormatting>
  <conditionalFormatting sqref="G2474:G2479">
    <cfRule type="cellIs" dxfId="670" priority="670" stopIfTrue="1" operator="equal">
      <formula>0</formula>
    </cfRule>
  </conditionalFormatting>
  <conditionalFormatting sqref="G2483">
    <cfRule type="cellIs" dxfId="669" priority="669" stopIfTrue="1" operator="equal">
      <formula>0</formula>
    </cfRule>
  </conditionalFormatting>
  <conditionalFormatting sqref="F2474:F2489">
    <cfRule type="cellIs" dxfId="668" priority="668" stopIfTrue="1" operator="equal">
      <formula>0</formula>
    </cfRule>
  </conditionalFormatting>
  <conditionalFormatting sqref="G2484">
    <cfRule type="cellIs" dxfId="667" priority="667" stopIfTrue="1" operator="equal">
      <formula>0</formula>
    </cfRule>
  </conditionalFormatting>
  <conditionalFormatting sqref="G2488">
    <cfRule type="cellIs" dxfId="666" priority="666" stopIfTrue="1" operator="equal">
      <formula>0</formula>
    </cfRule>
  </conditionalFormatting>
  <conditionalFormatting sqref="G2489">
    <cfRule type="cellIs" dxfId="665" priority="665" stopIfTrue="1" operator="equal">
      <formula>0</formula>
    </cfRule>
  </conditionalFormatting>
  <conditionalFormatting sqref="G2480:G2482">
    <cfRule type="cellIs" dxfId="664" priority="664" stopIfTrue="1" operator="equal">
      <formula>0</formula>
    </cfRule>
  </conditionalFormatting>
  <conditionalFormatting sqref="G2485:G2487">
    <cfRule type="cellIs" dxfId="663" priority="663" stopIfTrue="1" operator="equal">
      <formula>0</formula>
    </cfRule>
  </conditionalFormatting>
  <conditionalFormatting sqref="G2616">
    <cfRule type="cellIs" dxfId="662" priority="661" stopIfTrue="1" operator="equal">
      <formula>0</formula>
    </cfRule>
  </conditionalFormatting>
  <conditionalFormatting sqref="G2617:G2618">
    <cfRule type="cellIs" dxfId="661" priority="662" stopIfTrue="1" operator="equal">
      <formula>0</formula>
    </cfRule>
  </conditionalFormatting>
  <conditionalFormatting sqref="F2187:F2189">
    <cfRule type="cellIs" dxfId="660" priority="660" stopIfTrue="1" operator="equal">
      <formula>0</formula>
    </cfRule>
  </conditionalFormatting>
  <conditionalFormatting sqref="C2189">
    <cfRule type="cellIs" dxfId="659" priority="659" stopIfTrue="1" operator="equal">
      <formula>0</formula>
    </cfRule>
  </conditionalFormatting>
  <conditionalFormatting sqref="C2187:D2187">
    <cfRule type="cellIs" dxfId="658" priority="658" stopIfTrue="1" operator="equal">
      <formula>0</formula>
    </cfRule>
  </conditionalFormatting>
  <conditionalFormatting sqref="B2197:E2198 B2196 D2196:E2196 B2200:E2200 B2193 D2193:E2193">
    <cfRule type="cellIs" dxfId="657" priority="657" stopIfTrue="1" operator="equal">
      <formula>0</formula>
    </cfRule>
  </conditionalFormatting>
  <conditionalFormatting sqref="C2203">
    <cfRule type="cellIs" dxfId="656" priority="656" stopIfTrue="1" operator="equal">
      <formula>0</formula>
    </cfRule>
  </conditionalFormatting>
  <conditionalFormatting sqref="C2201:D2201">
    <cfRule type="cellIs" dxfId="655" priority="655" stopIfTrue="1" operator="equal">
      <formula>0</formula>
    </cfRule>
  </conditionalFormatting>
  <conditionalFormatting sqref="B2214:E2214 B2207 D2207:E2207">
    <cfRule type="cellIs" dxfId="654" priority="654" stopIfTrue="1" operator="equal">
      <formula>0</formula>
    </cfRule>
  </conditionalFormatting>
  <conditionalFormatting sqref="C2217">
    <cfRule type="cellIs" dxfId="653" priority="653" stopIfTrue="1" operator="equal">
      <formula>0</formula>
    </cfRule>
  </conditionalFormatting>
  <conditionalFormatting sqref="C2215:D2215">
    <cfRule type="cellIs" dxfId="652" priority="652" stopIfTrue="1" operator="equal">
      <formula>0</formula>
    </cfRule>
  </conditionalFormatting>
  <conditionalFormatting sqref="C2196">
    <cfRule type="cellIs" dxfId="651" priority="651" stopIfTrue="1" operator="equal">
      <formula>0</formula>
    </cfRule>
  </conditionalFormatting>
  <conditionalFormatting sqref="C2182">
    <cfRule type="cellIs" dxfId="650" priority="650" stopIfTrue="1" operator="equal">
      <formula>0</formula>
    </cfRule>
  </conditionalFormatting>
  <conditionalFormatting sqref="B2228:E2228 B2221 D2221:E2221">
    <cfRule type="cellIs" dxfId="649" priority="649" stopIfTrue="1" operator="equal">
      <formula>0</formula>
    </cfRule>
  </conditionalFormatting>
  <conditionalFormatting sqref="C2231">
    <cfRule type="cellIs" dxfId="648" priority="648" stopIfTrue="1" operator="equal">
      <formula>0</formula>
    </cfRule>
  </conditionalFormatting>
  <conditionalFormatting sqref="C2229:D2229">
    <cfRule type="cellIs" dxfId="647" priority="647" stopIfTrue="1" operator="equal">
      <formula>0</formula>
    </cfRule>
  </conditionalFormatting>
  <conditionalFormatting sqref="G3262">
    <cfRule type="cellIs" dxfId="646" priority="645" stopIfTrue="1" operator="equal">
      <formula>0</formula>
    </cfRule>
  </conditionalFormatting>
  <conditionalFormatting sqref="F3262">
    <cfRule type="cellIs" dxfId="645" priority="644" stopIfTrue="1" operator="equal">
      <formula>0</formula>
    </cfRule>
  </conditionalFormatting>
  <conditionalFormatting sqref="G3260:G3261">
    <cfRule type="cellIs" dxfId="644" priority="646" stopIfTrue="1" operator="equal">
      <formula>0</formula>
    </cfRule>
  </conditionalFormatting>
  <conditionalFormatting sqref="F3273">
    <cfRule type="cellIs" dxfId="643" priority="640" stopIfTrue="1" operator="equal">
      <formula>0</formula>
    </cfRule>
  </conditionalFormatting>
  <conditionalFormatting sqref="G3266:G3267 G3274 G3269:G3271">
    <cfRule type="cellIs" dxfId="642" priority="643" stopIfTrue="1" operator="equal">
      <formula>0</formula>
    </cfRule>
  </conditionalFormatting>
  <conditionalFormatting sqref="G3272:G3273">
    <cfRule type="cellIs" dxfId="641" priority="642" stopIfTrue="1" operator="equal">
      <formula>0</formula>
    </cfRule>
  </conditionalFormatting>
  <conditionalFormatting sqref="F3271 F3266 F3274">
    <cfRule type="cellIs" dxfId="640" priority="641" stopIfTrue="1" operator="equal">
      <formula>0</formula>
    </cfRule>
  </conditionalFormatting>
  <conditionalFormatting sqref="G3302:G3304">
    <cfRule type="cellIs" dxfId="639" priority="639" stopIfTrue="1" operator="equal">
      <formula>0</formula>
    </cfRule>
  </conditionalFormatting>
  <conditionalFormatting sqref="F3303">
    <cfRule type="cellIs" dxfId="638" priority="638" stopIfTrue="1" operator="equal">
      <formula>0</formula>
    </cfRule>
  </conditionalFormatting>
  <conditionalFormatting sqref="G3313">
    <cfRule type="cellIs" dxfId="637" priority="637" stopIfTrue="1" operator="equal">
      <formula>0</formula>
    </cfRule>
  </conditionalFormatting>
  <conditionalFormatting sqref="F3313">
    <cfRule type="cellIs" dxfId="636" priority="636" stopIfTrue="1" operator="equal">
      <formula>0</formula>
    </cfRule>
  </conditionalFormatting>
  <conditionalFormatting sqref="F3319">
    <cfRule type="cellIs" dxfId="635" priority="635" stopIfTrue="1" operator="equal">
      <formula>0</formula>
    </cfRule>
  </conditionalFormatting>
  <conditionalFormatting sqref="G3314:G3319">
    <cfRule type="cellIs" dxfId="634" priority="634" stopIfTrue="1" operator="equal">
      <formula>0</formula>
    </cfRule>
  </conditionalFormatting>
  <conditionalFormatting sqref="F3308">
    <cfRule type="cellIs" dxfId="633" priority="633" stopIfTrue="1" operator="equal">
      <formula>0</formula>
    </cfRule>
  </conditionalFormatting>
  <conditionalFormatting sqref="G3308:G3310">
    <cfRule type="cellIs" dxfId="632" priority="632" stopIfTrue="1" operator="equal">
      <formula>0</formula>
    </cfRule>
  </conditionalFormatting>
  <conditionalFormatting sqref="G3328 G3334">
    <cfRule type="cellIs" dxfId="631" priority="631" stopIfTrue="1" operator="equal">
      <formula>0</formula>
    </cfRule>
  </conditionalFormatting>
  <conditionalFormatting sqref="G3324:G3327">
    <cfRule type="cellIs" dxfId="630" priority="630" stopIfTrue="1" operator="equal">
      <formula>0</formula>
    </cfRule>
  </conditionalFormatting>
  <conditionalFormatting sqref="G3329:G3333">
    <cfRule type="cellIs" dxfId="629" priority="629" stopIfTrue="1" operator="equal">
      <formula>0</formula>
    </cfRule>
  </conditionalFormatting>
  <conditionalFormatting sqref="G3335">
    <cfRule type="cellIs" dxfId="628" priority="628" stopIfTrue="1" operator="equal">
      <formula>0</formula>
    </cfRule>
  </conditionalFormatting>
  <conditionalFormatting sqref="G3339:G3342">
    <cfRule type="cellIs" dxfId="627" priority="627" stopIfTrue="1" operator="equal">
      <formula>0</formula>
    </cfRule>
  </conditionalFormatting>
  <conditionalFormatting sqref="G3462:G3465">
    <cfRule type="cellIs" dxfId="626" priority="626" stopIfTrue="1" operator="equal">
      <formula>0</formula>
    </cfRule>
  </conditionalFormatting>
  <conditionalFormatting sqref="F2807:F2810">
    <cfRule type="cellIs" dxfId="625" priority="625" stopIfTrue="1" operator="equal">
      <formula>0</formula>
    </cfRule>
  </conditionalFormatting>
  <conditionalFormatting sqref="F2811:F2812">
    <cfRule type="cellIs" dxfId="624" priority="624" stopIfTrue="1" operator="equal">
      <formula>0</formula>
    </cfRule>
  </conditionalFormatting>
  <conditionalFormatting sqref="G2806:G2812">
    <cfRule type="cellIs" dxfId="623" priority="623" stopIfTrue="1" operator="equal">
      <formula>0</formula>
    </cfRule>
  </conditionalFormatting>
  <conditionalFormatting sqref="F2801:F2802">
    <cfRule type="cellIs" dxfId="622" priority="622" stopIfTrue="1" operator="equal">
      <formula>0</formula>
    </cfRule>
  </conditionalFormatting>
  <conditionalFormatting sqref="G2796:G2802">
    <cfRule type="cellIs" dxfId="621" priority="621" stopIfTrue="1" operator="equal">
      <formula>0</formula>
    </cfRule>
  </conditionalFormatting>
  <conditionalFormatting sqref="F2791:F2792">
    <cfRule type="cellIs" dxfId="620" priority="620" stopIfTrue="1" operator="equal">
      <formula>0</formula>
    </cfRule>
  </conditionalFormatting>
  <conditionalFormatting sqref="G2790:G2792">
    <cfRule type="cellIs" dxfId="619" priority="619" stopIfTrue="1" operator="equal">
      <formula>0</formula>
    </cfRule>
  </conditionalFormatting>
  <conditionalFormatting sqref="G3254:G3255">
    <cfRule type="cellIs" dxfId="618" priority="618" stopIfTrue="1" operator="equal">
      <formula>0</formula>
    </cfRule>
  </conditionalFormatting>
  <conditionalFormatting sqref="G3256">
    <cfRule type="cellIs" dxfId="617" priority="617" stopIfTrue="1" operator="equal">
      <formula>0</formula>
    </cfRule>
  </conditionalFormatting>
  <conditionalFormatting sqref="F3256">
    <cfRule type="cellIs" dxfId="616" priority="616" stopIfTrue="1" operator="equal">
      <formula>0</formula>
    </cfRule>
  </conditionalFormatting>
  <conditionalFormatting sqref="F3285">
    <cfRule type="cellIs" dxfId="615" priority="614" stopIfTrue="1" operator="equal">
      <formula>0</formula>
    </cfRule>
  </conditionalFormatting>
  <conditionalFormatting sqref="G3278:G3286">
    <cfRule type="cellIs" dxfId="614" priority="615" stopIfTrue="1" operator="equal">
      <formula>0</formula>
    </cfRule>
  </conditionalFormatting>
  <conditionalFormatting sqref="F3298 F3290:F3292">
    <cfRule type="cellIs" dxfId="613" priority="613" stopIfTrue="1" operator="equal">
      <formula>0</formula>
    </cfRule>
  </conditionalFormatting>
  <conditionalFormatting sqref="B3290:F3292 B3298:F3298">
    <cfRule type="cellIs" dxfId="612" priority="612" stopIfTrue="1" operator="equal">
      <formula>0</formula>
    </cfRule>
  </conditionalFormatting>
  <conditionalFormatting sqref="F3297">
    <cfRule type="cellIs" dxfId="611" priority="610" stopIfTrue="1" operator="equal">
      <formula>0</formula>
    </cfRule>
  </conditionalFormatting>
  <conditionalFormatting sqref="G3290:G3298">
    <cfRule type="cellIs" dxfId="610" priority="611" stopIfTrue="1" operator="equal">
      <formula>0</formula>
    </cfRule>
  </conditionalFormatting>
  <conditionalFormatting sqref="G3473:G3475">
    <cfRule type="cellIs" dxfId="609" priority="609" stopIfTrue="1" operator="equal">
      <formula>0</formula>
    </cfRule>
  </conditionalFormatting>
  <conditionalFormatting sqref="F3475">
    <cfRule type="cellIs" dxfId="608" priority="608" stopIfTrue="1" operator="equal">
      <formula>0</formula>
    </cfRule>
  </conditionalFormatting>
  <conditionalFormatting sqref="G3479">
    <cfRule type="cellIs" dxfId="607" priority="607" stopIfTrue="1" operator="equal">
      <formula>0</formula>
    </cfRule>
  </conditionalFormatting>
  <conditionalFormatting sqref="F3480:F3482">
    <cfRule type="cellIs" dxfId="606" priority="606" stopIfTrue="1" operator="equal">
      <formula>0</formula>
    </cfRule>
  </conditionalFormatting>
  <conditionalFormatting sqref="G3480:G3482">
    <cfRule type="cellIs" dxfId="605" priority="605" stopIfTrue="1" operator="equal">
      <formula>0</formula>
    </cfRule>
  </conditionalFormatting>
  <conditionalFormatting sqref="F3488">
    <cfRule type="cellIs" dxfId="604" priority="604" stopIfTrue="1" operator="equal">
      <formula>0</formula>
    </cfRule>
  </conditionalFormatting>
  <conditionalFormatting sqref="G3492:G3494">
    <cfRule type="cellIs" dxfId="603" priority="603" stopIfTrue="1" operator="equal">
      <formula>0</formula>
    </cfRule>
  </conditionalFormatting>
  <conditionalFormatting sqref="F3494">
    <cfRule type="cellIs" dxfId="602" priority="602" stopIfTrue="1" operator="equal">
      <formula>0</formula>
    </cfRule>
  </conditionalFormatting>
  <conditionalFormatting sqref="G3498:G3500">
    <cfRule type="cellIs" dxfId="601" priority="601" stopIfTrue="1" operator="equal">
      <formula>0</formula>
    </cfRule>
  </conditionalFormatting>
  <conditionalFormatting sqref="F3500">
    <cfRule type="cellIs" dxfId="600" priority="600" stopIfTrue="1" operator="equal">
      <formula>0</formula>
    </cfRule>
  </conditionalFormatting>
  <conditionalFormatting sqref="G3504:G3506">
    <cfRule type="cellIs" dxfId="599" priority="599" stopIfTrue="1" operator="equal">
      <formula>0</formula>
    </cfRule>
  </conditionalFormatting>
  <conditionalFormatting sqref="F3505:F3506">
    <cfRule type="cellIs" dxfId="598" priority="598" stopIfTrue="1" operator="equal">
      <formula>0</formula>
    </cfRule>
  </conditionalFormatting>
  <conditionalFormatting sqref="G3510:G3511 G3513">
    <cfRule type="cellIs" dxfId="597" priority="597" stopIfTrue="1" operator="equal">
      <formula>0</formula>
    </cfRule>
  </conditionalFormatting>
  <conditionalFormatting sqref="F3513">
    <cfRule type="cellIs" dxfId="596" priority="596" stopIfTrue="1" operator="equal">
      <formula>0</formula>
    </cfRule>
  </conditionalFormatting>
  <conditionalFormatting sqref="G3512">
    <cfRule type="cellIs" dxfId="595" priority="595" stopIfTrue="1" operator="equal">
      <formula>0</formula>
    </cfRule>
  </conditionalFormatting>
  <conditionalFormatting sqref="F3512">
    <cfRule type="cellIs" dxfId="594" priority="594" stopIfTrue="1" operator="equal">
      <formula>0</formula>
    </cfRule>
  </conditionalFormatting>
  <conditionalFormatting sqref="G2249:G2251">
    <cfRule type="cellIs" dxfId="593" priority="593" stopIfTrue="1" operator="equal">
      <formula>0</formula>
    </cfRule>
  </conditionalFormatting>
  <conditionalFormatting sqref="F2250:F2251">
    <cfRule type="cellIs" dxfId="592" priority="592" stopIfTrue="1" operator="equal">
      <formula>0</formula>
    </cfRule>
  </conditionalFormatting>
  <conditionalFormatting sqref="C2251">
    <cfRule type="cellIs" dxfId="591" priority="591" stopIfTrue="1" operator="equal">
      <formula>0</formula>
    </cfRule>
  </conditionalFormatting>
  <conditionalFormatting sqref="G1879">
    <cfRule type="cellIs" dxfId="590" priority="590" stopIfTrue="1" operator="equal">
      <formula>0</formula>
    </cfRule>
  </conditionalFormatting>
  <conditionalFormatting sqref="F1802:F1803 F1809">
    <cfRule type="cellIs" dxfId="589" priority="589" stopIfTrue="1" operator="equal">
      <formula>0</formula>
    </cfRule>
  </conditionalFormatting>
  <conditionalFormatting sqref="F1807">
    <cfRule type="cellIs" dxfId="588" priority="588" stopIfTrue="1" operator="equal">
      <formula>0</formula>
    </cfRule>
  </conditionalFormatting>
  <conditionalFormatting sqref="G1807:G1809">
    <cfRule type="cellIs" dxfId="587" priority="586" stopIfTrue="1" operator="equal">
      <formula>0</formula>
    </cfRule>
  </conditionalFormatting>
  <conditionalFormatting sqref="F1805">
    <cfRule type="cellIs" dxfId="586" priority="587" stopIfTrue="1" operator="equal">
      <formula>0</formula>
    </cfRule>
  </conditionalFormatting>
  <conditionalFormatting sqref="F1804">
    <cfRule type="cellIs" dxfId="585" priority="585" stopIfTrue="1" operator="equal">
      <formula>0</formula>
    </cfRule>
  </conditionalFormatting>
  <conditionalFormatting sqref="F1806">
    <cfRule type="cellIs" dxfId="584" priority="584" stopIfTrue="1" operator="equal">
      <formula>0</formula>
    </cfRule>
  </conditionalFormatting>
  <conditionalFormatting sqref="G1806">
    <cfRule type="cellIs" dxfId="583" priority="583" stopIfTrue="1" operator="equal">
      <formula>0</formula>
    </cfRule>
  </conditionalFormatting>
  <conditionalFormatting sqref="F1813:F1814 F1820">
    <cfRule type="cellIs" dxfId="582" priority="582" stopIfTrue="1" operator="equal">
      <formula>0</formula>
    </cfRule>
  </conditionalFormatting>
  <conditionalFormatting sqref="F1818">
    <cfRule type="cellIs" dxfId="581" priority="581" stopIfTrue="1" operator="equal">
      <formula>0</formula>
    </cfRule>
  </conditionalFormatting>
  <conditionalFormatting sqref="G1818:G1820">
    <cfRule type="cellIs" dxfId="580" priority="580" stopIfTrue="1" operator="equal">
      <formula>0</formula>
    </cfRule>
  </conditionalFormatting>
  <conditionalFormatting sqref="F1816">
    <cfRule type="cellIs" dxfId="579" priority="1523" stopIfTrue="1" operator="equal">
      <formula>0</formula>
    </cfRule>
  </conditionalFormatting>
  <conditionalFormatting sqref="F1815">
    <cfRule type="cellIs" dxfId="578" priority="579" stopIfTrue="1" operator="equal">
      <formula>0</formula>
    </cfRule>
  </conditionalFormatting>
  <conditionalFormatting sqref="F1817">
    <cfRule type="cellIs" dxfId="577" priority="578" stopIfTrue="1" operator="equal">
      <formula>0</formula>
    </cfRule>
  </conditionalFormatting>
  <conditionalFormatting sqref="G1817">
    <cfRule type="cellIs" dxfId="576" priority="577" stopIfTrue="1" operator="equal">
      <formula>0</formula>
    </cfRule>
  </conditionalFormatting>
  <conditionalFormatting sqref="G1838:G1844">
    <cfRule type="cellIs" dxfId="575" priority="576" stopIfTrue="1" operator="equal">
      <formula>0</formula>
    </cfRule>
  </conditionalFormatting>
  <conditionalFormatting sqref="F1843">
    <cfRule type="cellIs" dxfId="574" priority="575" stopIfTrue="1" operator="equal">
      <formula>0</formula>
    </cfRule>
  </conditionalFormatting>
  <conditionalFormatting sqref="F1842">
    <cfRule type="cellIs" dxfId="573" priority="574" stopIfTrue="1" operator="equal">
      <formula>0</formula>
    </cfRule>
  </conditionalFormatting>
  <conditionalFormatting sqref="G1855:G1856 G1859:G1864">
    <cfRule type="cellIs" dxfId="572" priority="573" stopIfTrue="1" operator="equal">
      <formula>0</formula>
    </cfRule>
  </conditionalFormatting>
  <conditionalFormatting sqref="F1861">
    <cfRule type="cellIs" dxfId="571" priority="572" stopIfTrue="1" operator="equal">
      <formula>0</formula>
    </cfRule>
  </conditionalFormatting>
  <conditionalFormatting sqref="F1860">
    <cfRule type="cellIs" dxfId="570" priority="571" stopIfTrue="1" operator="equal">
      <formula>0</formula>
    </cfRule>
  </conditionalFormatting>
  <conditionalFormatting sqref="G1847:G1849 G1852">
    <cfRule type="cellIs" dxfId="569" priority="570" stopIfTrue="1" operator="equal">
      <formula>0</formula>
    </cfRule>
  </conditionalFormatting>
  <conditionalFormatting sqref="F1850">
    <cfRule type="cellIs" dxfId="568" priority="567" stopIfTrue="1" operator="equal">
      <formula>0</formula>
    </cfRule>
  </conditionalFormatting>
  <conditionalFormatting sqref="F1857">
    <cfRule type="cellIs" dxfId="567" priority="564" stopIfTrue="1" operator="equal">
      <formula>0</formula>
    </cfRule>
  </conditionalFormatting>
  <conditionalFormatting sqref="G1850:G1851">
    <cfRule type="cellIs" dxfId="566" priority="569" stopIfTrue="1" operator="equal">
      <formula>0</formula>
    </cfRule>
  </conditionalFormatting>
  <conditionalFormatting sqref="F1851">
    <cfRule type="cellIs" dxfId="565" priority="568" stopIfTrue="1" operator="equal">
      <formula>0</formula>
    </cfRule>
  </conditionalFormatting>
  <conditionalFormatting sqref="G1857:G1858">
    <cfRule type="cellIs" dxfId="564" priority="566" stopIfTrue="1" operator="equal">
      <formula>0</formula>
    </cfRule>
  </conditionalFormatting>
  <conditionalFormatting sqref="F1858">
    <cfRule type="cellIs" dxfId="563" priority="565" stopIfTrue="1" operator="equal">
      <formula>0</formula>
    </cfRule>
  </conditionalFormatting>
  <conditionalFormatting sqref="G1867:G1875">
    <cfRule type="cellIs" dxfId="562" priority="563" stopIfTrue="1" operator="equal">
      <formula>0</formula>
    </cfRule>
  </conditionalFormatting>
  <conditionalFormatting sqref="G1832:G1833">
    <cfRule type="cellIs" dxfId="561" priority="562" stopIfTrue="1" operator="equal">
      <formula>0</formula>
    </cfRule>
  </conditionalFormatting>
  <conditionalFormatting sqref="F1826">
    <cfRule type="cellIs" dxfId="560" priority="561" stopIfTrue="1" operator="equal">
      <formula>0</formula>
    </cfRule>
  </conditionalFormatting>
  <conditionalFormatting sqref="G1826">
    <cfRule type="cellIs" dxfId="559" priority="560" stopIfTrue="1" operator="equal">
      <formula>0</formula>
    </cfRule>
  </conditionalFormatting>
  <conditionalFormatting sqref="G1827">
    <cfRule type="cellIs" dxfId="558" priority="559" stopIfTrue="1" operator="equal">
      <formula>0</formula>
    </cfRule>
  </conditionalFormatting>
  <conditionalFormatting sqref="G1828">
    <cfRule type="cellIs" dxfId="557" priority="558" stopIfTrue="1" operator="equal">
      <formula>0</formula>
    </cfRule>
  </conditionalFormatting>
  <conditionalFormatting sqref="F1825">
    <cfRule type="cellIs" dxfId="556" priority="557" stopIfTrue="1" operator="equal">
      <formula>0</formula>
    </cfRule>
  </conditionalFormatting>
  <conditionalFormatting sqref="E1825:F1825">
    <cfRule type="cellIs" dxfId="555" priority="556" stopIfTrue="1" operator="equal">
      <formula>0</formula>
    </cfRule>
  </conditionalFormatting>
  <conditionalFormatting sqref="G1824:G1825">
    <cfRule type="cellIs" dxfId="554" priority="555" stopIfTrue="1" operator="equal">
      <formula>0</formula>
    </cfRule>
  </conditionalFormatting>
  <conditionalFormatting sqref="F3242">
    <cfRule type="cellIs" dxfId="553" priority="554" stopIfTrue="1" operator="equal">
      <formula>0</formula>
    </cfRule>
  </conditionalFormatting>
  <conditionalFormatting sqref="C3242">
    <cfRule type="cellIs" dxfId="552" priority="553" stopIfTrue="1" operator="equal">
      <formula>0</formula>
    </cfRule>
  </conditionalFormatting>
  <conditionalFormatting sqref="G3205">
    <cfRule type="cellIs" dxfId="551" priority="545" stopIfTrue="1" operator="equal">
      <formula>0</formula>
    </cfRule>
  </conditionalFormatting>
  <conditionalFormatting sqref="G3189:G3190 G3197:G3198">
    <cfRule type="cellIs" dxfId="550" priority="552" stopIfTrue="1" operator="equal">
      <formula>0</formula>
    </cfRule>
  </conditionalFormatting>
  <conditionalFormatting sqref="D3196:D3197">
    <cfRule type="cellIs" dxfId="549" priority="551" stopIfTrue="1" operator="equal">
      <formula>0</formula>
    </cfRule>
  </conditionalFormatting>
  <conditionalFormatting sqref="G3186:G3188">
    <cfRule type="cellIs" dxfId="548" priority="550" stopIfTrue="1" operator="equal">
      <formula>0</formula>
    </cfRule>
  </conditionalFormatting>
  <conditionalFormatting sqref="G3191:G3196">
    <cfRule type="cellIs" dxfId="547" priority="549" stopIfTrue="1" operator="equal">
      <formula>0</formula>
    </cfRule>
  </conditionalFormatting>
  <conditionalFormatting sqref="G3199:G3202">
    <cfRule type="cellIs" dxfId="546" priority="548" stopIfTrue="1" operator="equal">
      <formula>0</formula>
    </cfRule>
  </conditionalFormatting>
  <conditionalFormatting sqref="G3203:G3204">
    <cfRule type="cellIs" dxfId="545" priority="547" stopIfTrue="1" operator="equal">
      <formula>0</formula>
    </cfRule>
  </conditionalFormatting>
  <conditionalFormatting sqref="D3205">
    <cfRule type="cellIs" dxfId="544" priority="546" stopIfTrue="1" operator="equal">
      <formula>0</formula>
    </cfRule>
  </conditionalFormatting>
  <conditionalFormatting sqref="F3196 F3205">
    <cfRule type="cellIs" dxfId="543" priority="544" stopIfTrue="1" operator="equal">
      <formula>0</formula>
    </cfRule>
  </conditionalFormatting>
  <conditionalFormatting sqref="F3175:F3176">
    <cfRule type="cellIs" dxfId="542" priority="543" stopIfTrue="1" operator="equal">
      <formula>0</formula>
    </cfRule>
  </conditionalFormatting>
  <conditionalFormatting sqref="G3175:G3176">
    <cfRule type="cellIs" dxfId="541" priority="542" stopIfTrue="1" operator="equal">
      <formula>0</formula>
    </cfRule>
  </conditionalFormatting>
  <conditionalFormatting sqref="F3181:F3182">
    <cfRule type="cellIs" dxfId="540" priority="541" stopIfTrue="1" operator="equal">
      <formula>0</formula>
    </cfRule>
  </conditionalFormatting>
  <conditionalFormatting sqref="G3180:G3182">
    <cfRule type="cellIs" dxfId="539" priority="540" stopIfTrue="1" operator="equal">
      <formula>0</formula>
    </cfRule>
  </conditionalFormatting>
  <conditionalFormatting sqref="G3596:G3602">
    <cfRule type="cellIs" dxfId="538" priority="539" stopIfTrue="1" operator="equal">
      <formula>0</formula>
    </cfRule>
  </conditionalFormatting>
  <conditionalFormatting sqref="F3597">
    <cfRule type="cellIs" dxfId="537" priority="538" stopIfTrue="1" operator="equal">
      <formula>0</formula>
    </cfRule>
  </conditionalFormatting>
  <conditionalFormatting sqref="G3603">
    <cfRule type="cellIs" dxfId="536" priority="537" stopIfTrue="1" operator="equal">
      <formula>0</formula>
    </cfRule>
  </conditionalFormatting>
  <conditionalFormatting sqref="F3614">
    <cfRule type="cellIs" dxfId="535" priority="536" stopIfTrue="1" operator="equal">
      <formula>0</formula>
    </cfRule>
  </conditionalFormatting>
  <conditionalFormatting sqref="G3612:G3614">
    <cfRule type="cellIs" dxfId="534" priority="535" stopIfTrue="1" operator="equal">
      <formula>0</formula>
    </cfRule>
  </conditionalFormatting>
  <conditionalFormatting sqref="F3520">
    <cfRule type="cellIs" dxfId="533" priority="534" stopIfTrue="1" operator="equal">
      <formula>0</formula>
    </cfRule>
  </conditionalFormatting>
  <conditionalFormatting sqref="G3517:G3520">
    <cfRule type="cellIs" dxfId="532" priority="533" stopIfTrue="1" operator="equal">
      <formula>0</formula>
    </cfRule>
  </conditionalFormatting>
  <conditionalFormatting sqref="C3524:C3526">
    <cfRule type="cellIs" dxfId="531" priority="532" stopIfTrue="1" operator="equal">
      <formula>0</formula>
    </cfRule>
  </conditionalFormatting>
  <conditionalFormatting sqref="F3524:F3526">
    <cfRule type="cellIs" dxfId="530" priority="531" stopIfTrue="1" operator="equal">
      <formula>0</formula>
    </cfRule>
  </conditionalFormatting>
  <conditionalFormatting sqref="D3524:F3526">
    <cfRule type="cellIs" dxfId="529" priority="530" stopIfTrue="1" operator="equal">
      <formula>0</formula>
    </cfRule>
  </conditionalFormatting>
  <conditionalFormatting sqref="F3527">
    <cfRule type="cellIs" dxfId="528" priority="529" stopIfTrue="1" operator="equal">
      <formula>0</formula>
    </cfRule>
  </conditionalFormatting>
  <conditionalFormatting sqref="G3524:G3527">
    <cfRule type="cellIs" dxfId="527" priority="528" stopIfTrue="1" operator="equal">
      <formula>0</formula>
    </cfRule>
  </conditionalFormatting>
  <conditionalFormatting sqref="G3531:G3534">
    <cfRule type="cellIs" dxfId="526" priority="527" stopIfTrue="1" operator="equal">
      <formula>0</formula>
    </cfRule>
  </conditionalFormatting>
  <conditionalFormatting sqref="B3538:D3541">
    <cfRule type="cellIs" dxfId="525" priority="526" stopIfTrue="1" operator="equal">
      <formula>0</formula>
    </cfRule>
  </conditionalFormatting>
  <conditionalFormatting sqref="B3545:D3548">
    <cfRule type="cellIs" dxfId="524" priority="525" stopIfTrue="1" operator="equal">
      <formula>0</formula>
    </cfRule>
  </conditionalFormatting>
  <conditionalFormatting sqref="B3552:D3555">
    <cfRule type="cellIs" dxfId="523" priority="524" stopIfTrue="1" operator="equal">
      <formula>0</formula>
    </cfRule>
  </conditionalFormatting>
  <conditionalFormatting sqref="G3537">
    <cfRule type="cellIs" dxfId="522" priority="523" stopIfTrue="1" operator="equal">
      <formula>0</formula>
    </cfRule>
  </conditionalFormatting>
  <conditionalFormatting sqref="G3538:G3541">
    <cfRule type="cellIs" dxfId="521" priority="522" stopIfTrue="1" operator="equal">
      <formula>0</formula>
    </cfRule>
  </conditionalFormatting>
  <conditionalFormatting sqref="G3544">
    <cfRule type="cellIs" dxfId="520" priority="521" stopIfTrue="1" operator="equal">
      <formula>0</formula>
    </cfRule>
  </conditionalFormatting>
  <conditionalFormatting sqref="G3545:G3548">
    <cfRule type="cellIs" dxfId="519" priority="520" stopIfTrue="1" operator="equal">
      <formula>0</formula>
    </cfRule>
  </conditionalFormatting>
  <conditionalFormatting sqref="G3551">
    <cfRule type="cellIs" dxfId="518" priority="519" stopIfTrue="1" operator="equal">
      <formula>0</formula>
    </cfRule>
  </conditionalFormatting>
  <conditionalFormatting sqref="G3552:G3555">
    <cfRule type="cellIs" dxfId="517" priority="518" stopIfTrue="1" operator="equal">
      <formula>0</formula>
    </cfRule>
  </conditionalFormatting>
  <conditionalFormatting sqref="F3559:F3562">
    <cfRule type="cellIs" dxfId="516" priority="517" stopIfTrue="1" operator="equal">
      <formula>0</formula>
    </cfRule>
  </conditionalFormatting>
  <conditionalFormatting sqref="E3559:F3562">
    <cfRule type="cellIs" dxfId="515" priority="516" stopIfTrue="1" operator="equal">
      <formula>0</formula>
    </cfRule>
  </conditionalFormatting>
  <conditionalFormatting sqref="B3559:D3562">
    <cfRule type="cellIs" dxfId="514" priority="515" stopIfTrue="1" operator="equal">
      <formula>0</formula>
    </cfRule>
  </conditionalFormatting>
  <conditionalFormatting sqref="G3559:G3562">
    <cfRule type="cellIs" dxfId="513" priority="514" stopIfTrue="1" operator="equal">
      <formula>0</formula>
    </cfRule>
  </conditionalFormatting>
  <conditionalFormatting sqref="G3607">
    <cfRule type="cellIs" dxfId="512" priority="513" stopIfTrue="1" operator="equal">
      <formula>0</formula>
    </cfRule>
  </conditionalFormatting>
  <conditionalFormatting sqref="G3608">
    <cfRule type="cellIs" dxfId="511" priority="512" stopIfTrue="1" operator="equal">
      <formula>0</formula>
    </cfRule>
  </conditionalFormatting>
  <conditionalFormatting sqref="F3568">
    <cfRule type="cellIs" dxfId="510" priority="511" stopIfTrue="1" operator="equal">
      <formula>0</formula>
    </cfRule>
  </conditionalFormatting>
  <conditionalFormatting sqref="B3624:C3625">
    <cfRule type="cellIs" dxfId="509" priority="510" stopIfTrue="1" operator="equal">
      <formula>0</formula>
    </cfRule>
  </conditionalFormatting>
  <conditionalFormatting sqref="F3624:F3625">
    <cfRule type="cellIs" dxfId="508" priority="509" stopIfTrue="1" operator="equal">
      <formula>0</formula>
    </cfRule>
  </conditionalFormatting>
  <conditionalFormatting sqref="D3624:F3625">
    <cfRule type="cellIs" dxfId="507" priority="508" stopIfTrue="1" operator="equal">
      <formula>0</formula>
    </cfRule>
  </conditionalFormatting>
  <conditionalFormatting sqref="F3626">
    <cfRule type="cellIs" dxfId="506" priority="507" stopIfTrue="1" operator="equal">
      <formula>0</formula>
    </cfRule>
  </conditionalFormatting>
  <conditionalFormatting sqref="G3624:G3626">
    <cfRule type="cellIs" dxfId="505" priority="505" stopIfTrue="1" operator="equal">
      <formula>0</formula>
    </cfRule>
  </conditionalFormatting>
  <conditionalFormatting sqref="F3626">
    <cfRule type="cellIs" dxfId="504" priority="506" stopIfTrue="1" operator="equal">
      <formula>0</formula>
    </cfRule>
  </conditionalFormatting>
  <conditionalFormatting sqref="C3618:C3619">
    <cfRule type="cellIs" dxfId="503" priority="504" stopIfTrue="1" operator="equal">
      <formula>0</formula>
    </cfRule>
  </conditionalFormatting>
  <conditionalFormatting sqref="F3620">
    <cfRule type="cellIs" dxfId="502" priority="503" stopIfTrue="1" operator="equal">
      <formula>0</formula>
    </cfRule>
  </conditionalFormatting>
  <conditionalFormatting sqref="G3618:G3620">
    <cfRule type="cellIs" dxfId="501" priority="501" stopIfTrue="1" operator="equal">
      <formula>0</formula>
    </cfRule>
  </conditionalFormatting>
  <conditionalFormatting sqref="F3620">
    <cfRule type="cellIs" dxfId="500" priority="502" stopIfTrue="1" operator="equal">
      <formula>0</formula>
    </cfRule>
  </conditionalFormatting>
  <conditionalFormatting sqref="B1338:C1338 B1337">
    <cfRule type="cellIs" dxfId="499" priority="500" stopIfTrue="1" operator="equal">
      <formula>0</formula>
    </cfRule>
  </conditionalFormatting>
  <conditionalFormatting sqref="F1337:F1338">
    <cfRule type="cellIs" dxfId="498" priority="499" stopIfTrue="1" operator="equal">
      <formula>0</formula>
    </cfRule>
  </conditionalFormatting>
  <conditionalFormatting sqref="D1337:F1338">
    <cfRule type="cellIs" dxfId="497" priority="498" stopIfTrue="1" operator="equal">
      <formula>0</formula>
    </cfRule>
  </conditionalFormatting>
  <conditionalFormatting sqref="F1339">
    <cfRule type="cellIs" dxfId="496" priority="497" stopIfTrue="1" operator="equal">
      <formula>0</formula>
    </cfRule>
  </conditionalFormatting>
  <conditionalFormatting sqref="G1337:G1339">
    <cfRule type="cellIs" dxfId="495" priority="495" stopIfTrue="1" operator="equal">
      <formula>0</formula>
    </cfRule>
  </conditionalFormatting>
  <conditionalFormatting sqref="F1339">
    <cfRule type="cellIs" dxfId="494" priority="496" stopIfTrue="1" operator="equal">
      <formula>0</formula>
    </cfRule>
  </conditionalFormatting>
  <conditionalFormatting sqref="B1343:C1344">
    <cfRule type="cellIs" dxfId="493" priority="494" stopIfTrue="1" operator="equal">
      <formula>0</formula>
    </cfRule>
  </conditionalFormatting>
  <conditionalFormatting sqref="F1343:F1344">
    <cfRule type="cellIs" dxfId="492" priority="493" stopIfTrue="1" operator="equal">
      <formula>0</formula>
    </cfRule>
  </conditionalFormatting>
  <conditionalFormatting sqref="D1343:F1344">
    <cfRule type="cellIs" dxfId="491" priority="492" stopIfTrue="1" operator="equal">
      <formula>0</formula>
    </cfRule>
  </conditionalFormatting>
  <conditionalFormatting sqref="F1345">
    <cfRule type="cellIs" dxfId="490" priority="491" stopIfTrue="1" operator="equal">
      <formula>0</formula>
    </cfRule>
  </conditionalFormatting>
  <conditionalFormatting sqref="G1343:G1345">
    <cfRule type="cellIs" dxfId="489" priority="489" stopIfTrue="1" operator="equal">
      <formula>0</formula>
    </cfRule>
  </conditionalFormatting>
  <conditionalFormatting sqref="F1345">
    <cfRule type="cellIs" dxfId="488" priority="490" stopIfTrue="1" operator="equal">
      <formula>0</formula>
    </cfRule>
  </conditionalFormatting>
  <conditionalFormatting sqref="C1337">
    <cfRule type="cellIs" dxfId="487" priority="488" stopIfTrue="1" operator="equal">
      <formula>0</formula>
    </cfRule>
  </conditionalFormatting>
  <conditionalFormatting sqref="F3630:F3634">
    <cfRule type="cellIs" dxfId="486" priority="487" stopIfTrue="1" operator="equal">
      <formula>0</formula>
    </cfRule>
  </conditionalFormatting>
  <conditionalFormatting sqref="E3630:F3634">
    <cfRule type="cellIs" dxfId="485" priority="486" stopIfTrue="1" operator="equal">
      <formula>0</formula>
    </cfRule>
  </conditionalFormatting>
  <conditionalFormatting sqref="B3630:D3634">
    <cfRule type="cellIs" dxfId="484" priority="485" stopIfTrue="1" operator="equal">
      <formula>0</formula>
    </cfRule>
  </conditionalFormatting>
  <conditionalFormatting sqref="G3630:G3634">
    <cfRule type="cellIs" dxfId="483" priority="484" stopIfTrue="1" operator="equal">
      <formula>0</formula>
    </cfRule>
  </conditionalFormatting>
  <conditionalFormatting sqref="F3637:F3640">
    <cfRule type="cellIs" dxfId="482" priority="483" stopIfTrue="1" operator="equal">
      <formula>0</formula>
    </cfRule>
  </conditionalFormatting>
  <conditionalFormatting sqref="E3637:F3640">
    <cfRule type="cellIs" dxfId="481" priority="482" stopIfTrue="1" operator="equal">
      <formula>0</formula>
    </cfRule>
  </conditionalFormatting>
  <conditionalFormatting sqref="B3637:D3640">
    <cfRule type="cellIs" dxfId="480" priority="481" stopIfTrue="1" operator="equal">
      <formula>0</formula>
    </cfRule>
  </conditionalFormatting>
  <conditionalFormatting sqref="G3637:G3640">
    <cfRule type="cellIs" dxfId="479" priority="480" stopIfTrue="1" operator="equal">
      <formula>0</formula>
    </cfRule>
  </conditionalFormatting>
  <conditionalFormatting sqref="F3644:F3647">
    <cfRule type="cellIs" dxfId="478" priority="479" stopIfTrue="1" operator="equal">
      <formula>0</formula>
    </cfRule>
  </conditionalFormatting>
  <conditionalFormatting sqref="E3644:F3645 F3646:F3647">
    <cfRule type="cellIs" dxfId="477" priority="478" stopIfTrue="1" operator="equal">
      <formula>0</formula>
    </cfRule>
  </conditionalFormatting>
  <conditionalFormatting sqref="B3644:D3647">
    <cfRule type="cellIs" dxfId="476" priority="477" stopIfTrue="1" operator="equal">
      <formula>0</formula>
    </cfRule>
  </conditionalFormatting>
  <conditionalFormatting sqref="G3644:G3647">
    <cfRule type="cellIs" dxfId="475" priority="476" stopIfTrue="1" operator="equal">
      <formula>0</formula>
    </cfRule>
  </conditionalFormatting>
  <conditionalFormatting sqref="F3651:F3654">
    <cfRule type="cellIs" dxfId="474" priority="475" stopIfTrue="1" operator="equal">
      <formula>0</formula>
    </cfRule>
  </conditionalFormatting>
  <conditionalFormatting sqref="E3651:F3654">
    <cfRule type="cellIs" dxfId="473" priority="474" stopIfTrue="1" operator="equal">
      <formula>0</formula>
    </cfRule>
  </conditionalFormatting>
  <conditionalFormatting sqref="B3651:D3651 B3653:D3654 B3652 D3652">
    <cfRule type="cellIs" dxfId="472" priority="473" stopIfTrue="1" operator="equal">
      <formula>0</formula>
    </cfRule>
  </conditionalFormatting>
  <conditionalFormatting sqref="G3651:G3654">
    <cfRule type="cellIs" dxfId="471" priority="472" stopIfTrue="1" operator="equal">
      <formula>0</formula>
    </cfRule>
  </conditionalFormatting>
  <conditionalFormatting sqref="F3658:F3661">
    <cfRule type="cellIs" dxfId="470" priority="471" stopIfTrue="1" operator="equal">
      <formula>0</formula>
    </cfRule>
  </conditionalFormatting>
  <conditionalFormatting sqref="E3658:F3661">
    <cfRule type="cellIs" dxfId="469" priority="470" stopIfTrue="1" operator="equal">
      <formula>0</formula>
    </cfRule>
  </conditionalFormatting>
  <conditionalFormatting sqref="B3658:D3661">
    <cfRule type="cellIs" dxfId="468" priority="469" stopIfTrue="1" operator="equal">
      <formula>0</formula>
    </cfRule>
  </conditionalFormatting>
  <conditionalFormatting sqref="G3658:G3661">
    <cfRule type="cellIs" dxfId="467" priority="468" stopIfTrue="1" operator="equal">
      <formula>0</formula>
    </cfRule>
  </conditionalFormatting>
  <conditionalFormatting sqref="F3665:F3668">
    <cfRule type="cellIs" dxfId="466" priority="467" stopIfTrue="1" operator="equal">
      <formula>0</formula>
    </cfRule>
  </conditionalFormatting>
  <conditionalFormatting sqref="E3665:F3668">
    <cfRule type="cellIs" dxfId="465" priority="466" stopIfTrue="1" operator="equal">
      <formula>0</formula>
    </cfRule>
  </conditionalFormatting>
  <conditionalFormatting sqref="B3665:D3668">
    <cfRule type="cellIs" dxfId="464" priority="465" stopIfTrue="1" operator="equal">
      <formula>0</formula>
    </cfRule>
  </conditionalFormatting>
  <conditionalFormatting sqref="G3665:G3668">
    <cfRule type="cellIs" dxfId="463" priority="464" stopIfTrue="1" operator="equal">
      <formula>0</formula>
    </cfRule>
  </conditionalFormatting>
  <conditionalFormatting sqref="F3679:F3680">
    <cfRule type="cellIs" dxfId="462" priority="463" stopIfTrue="1" operator="equal">
      <formula>0</formula>
    </cfRule>
  </conditionalFormatting>
  <conditionalFormatting sqref="E3679:F3680">
    <cfRule type="cellIs" dxfId="461" priority="462" stopIfTrue="1" operator="equal">
      <formula>0</formula>
    </cfRule>
  </conditionalFormatting>
  <conditionalFormatting sqref="B3679:D3680">
    <cfRule type="cellIs" dxfId="460" priority="461" stopIfTrue="1" operator="equal">
      <formula>0</formula>
    </cfRule>
  </conditionalFormatting>
  <conditionalFormatting sqref="G3679:G3680">
    <cfRule type="cellIs" dxfId="459" priority="460" stopIfTrue="1" operator="equal">
      <formula>0</formula>
    </cfRule>
  </conditionalFormatting>
  <conditionalFormatting sqref="F3686:F3689">
    <cfRule type="cellIs" dxfId="458" priority="459" stopIfTrue="1" operator="equal">
      <formula>0</formula>
    </cfRule>
  </conditionalFormatting>
  <conditionalFormatting sqref="E3686:F3689">
    <cfRule type="cellIs" dxfId="457" priority="458" stopIfTrue="1" operator="equal">
      <formula>0</formula>
    </cfRule>
  </conditionalFormatting>
  <conditionalFormatting sqref="B3686:D3689">
    <cfRule type="cellIs" dxfId="456" priority="457" stopIfTrue="1" operator="equal">
      <formula>0</formula>
    </cfRule>
  </conditionalFormatting>
  <conditionalFormatting sqref="G3686:G3689">
    <cfRule type="cellIs" dxfId="455" priority="456" stopIfTrue="1" operator="equal">
      <formula>0</formula>
    </cfRule>
  </conditionalFormatting>
  <conditionalFormatting sqref="G3693:G3695">
    <cfRule type="cellIs" dxfId="454" priority="455" stopIfTrue="1" operator="equal">
      <formula>0</formula>
    </cfRule>
  </conditionalFormatting>
  <conditionalFormatting sqref="G2059:G2061">
    <cfRule type="cellIs" dxfId="453" priority="454" stopIfTrue="1" operator="equal">
      <formula>0</formula>
    </cfRule>
  </conditionalFormatting>
  <conditionalFormatting sqref="F2061">
    <cfRule type="cellIs" dxfId="452" priority="453" stopIfTrue="1" operator="equal">
      <formula>0</formula>
    </cfRule>
  </conditionalFormatting>
  <conditionalFormatting sqref="G2100:G2102">
    <cfRule type="cellIs" dxfId="451" priority="452" stopIfTrue="1" operator="equal">
      <formula>0</formula>
    </cfRule>
  </conditionalFormatting>
  <conditionalFormatting sqref="G2158:G2162">
    <cfRule type="cellIs" dxfId="450" priority="451" stopIfTrue="1" operator="equal">
      <formula>0</formula>
    </cfRule>
  </conditionalFormatting>
  <conditionalFormatting sqref="E2158:E2162">
    <cfRule type="cellIs" dxfId="449" priority="450" stopIfTrue="1" operator="equal">
      <formula>0</formula>
    </cfRule>
  </conditionalFormatting>
  <conditionalFormatting sqref="C2161:D2161">
    <cfRule type="cellIs" dxfId="448" priority="449" stopIfTrue="1" operator="equal">
      <formula>0</formula>
    </cfRule>
  </conditionalFormatting>
  <conditionalFormatting sqref="F2162">
    <cfRule type="cellIs" dxfId="447" priority="448" stopIfTrue="1" operator="equal">
      <formula>0</formula>
    </cfRule>
  </conditionalFormatting>
  <conditionalFormatting sqref="F1496:F1498">
    <cfRule type="cellIs" dxfId="446" priority="447" stopIfTrue="1" operator="equal">
      <formula>0</formula>
    </cfRule>
  </conditionalFormatting>
  <conditionalFormatting sqref="G1488:G1494 G1496:G1498">
    <cfRule type="cellIs" dxfId="445" priority="446" stopIfTrue="1" operator="equal">
      <formula>0</formula>
    </cfRule>
  </conditionalFormatting>
  <conditionalFormatting sqref="F1495">
    <cfRule type="cellIs" dxfId="444" priority="445" stopIfTrue="1" operator="equal">
      <formula>0</formula>
    </cfRule>
  </conditionalFormatting>
  <conditionalFormatting sqref="G1495">
    <cfRule type="cellIs" dxfId="443" priority="444" stopIfTrue="1" operator="equal">
      <formula>0</formula>
    </cfRule>
  </conditionalFormatting>
  <conditionalFormatting sqref="F1423:F1424">
    <cfRule type="cellIs" dxfId="442" priority="443" stopIfTrue="1" operator="equal">
      <formula>0</formula>
    </cfRule>
  </conditionalFormatting>
  <conditionalFormatting sqref="F1423:F1424">
    <cfRule type="cellIs" dxfId="441" priority="442" stopIfTrue="1" operator="equal">
      <formula>0</formula>
    </cfRule>
  </conditionalFormatting>
  <conditionalFormatting sqref="G1408:G1430">
    <cfRule type="cellIs" dxfId="440" priority="441" stopIfTrue="1" operator="equal">
      <formula>0</formula>
    </cfRule>
  </conditionalFormatting>
  <conditionalFormatting sqref="G1434:G1435 G1437:G1444">
    <cfRule type="cellIs" dxfId="439" priority="440" stopIfTrue="1" operator="equal">
      <formula>0</formula>
    </cfRule>
  </conditionalFormatting>
  <conditionalFormatting sqref="F1452 F1454:F1462">
    <cfRule type="cellIs" dxfId="438" priority="439" stopIfTrue="1" operator="equal">
      <formula>0</formula>
    </cfRule>
  </conditionalFormatting>
  <conditionalFormatting sqref="B1452:F1452 B1454:F1462">
    <cfRule type="cellIs" dxfId="437" priority="438" stopIfTrue="1" operator="equal">
      <formula>0</formula>
    </cfRule>
  </conditionalFormatting>
  <conditionalFormatting sqref="G1451:G1452 G1454:G1462">
    <cfRule type="cellIs" dxfId="436" priority="437" stopIfTrue="1" operator="equal">
      <formula>0</formula>
    </cfRule>
  </conditionalFormatting>
  <conditionalFormatting sqref="B1451">
    <cfRule type="cellIs" dxfId="435" priority="436" stopIfTrue="1" operator="equal">
      <formula>0</formula>
    </cfRule>
  </conditionalFormatting>
  <conditionalFormatting sqref="G1475:G1477">
    <cfRule type="cellIs" dxfId="434" priority="435" stopIfTrue="1" operator="equal">
      <formula>0</formula>
    </cfRule>
  </conditionalFormatting>
  <conditionalFormatting sqref="F1476:F1477">
    <cfRule type="cellIs" dxfId="433" priority="434" stopIfTrue="1" operator="equal">
      <formula>0</formula>
    </cfRule>
  </conditionalFormatting>
  <conditionalFormatting sqref="F1470">
    <cfRule type="cellIs" dxfId="432" priority="433" stopIfTrue="1" operator="equal">
      <formula>0</formula>
    </cfRule>
  </conditionalFormatting>
  <conditionalFormatting sqref="B1470:F1470">
    <cfRule type="cellIs" dxfId="431" priority="432" stopIfTrue="1" operator="equal">
      <formula>0</formula>
    </cfRule>
  </conditionalFormatting>
  <conditionalFormatting sqref="G1468:G1471">
    <cfRule type="cellIs" dxfId="430" priority="431" stopIfTrue="1" operator="equal">
      <formula>0</formula>
    </cfRule>
  </conditionalFormatting>
  <conditionalFormatting sqref="F1478">
    <cfRule type="cellIs" dxfId="429" priority="430" stopIfTrue="1" operator="equal">
      <formula>0</formula>
    </cfRule>
  </conditionalFormatting>
  <conditionalFormatting sqref="B1478 F1478">
    <cfRule type="cellIs" dxfId="428" priority="429" stopIfTrue="1" operator="equal">
      <formula>0</formula>
    </cfRule>
  </conditionalFormatting>
  <conditionalFormatting sqref="G1478">
    <cfRule type="cellIs" dxfId="427" priority="428" stopIfTrue="1" operator="equal">
      <formula>0</formula>
    </cfRule>
  </conditionalFormatting>
  <conditionalFormatting sqref="G1482:G1484">
    <cfRule type="cellIs" dxfId="426" priority="427" stopIfTrue="1" operator="equal">
      <formula>0</formula>
    </cfRule>
  </conditionalFormatting>
  <conditionalFormatting sqref="F1657">
    <cfRule type="cellIs" dxfId="425" priority="426" stopIfTrue="1" operator="equal">
      <formula>0</formula>
    </cfRule>
  </conditionalFormatting>
  <conditionalFormatting sqref="B1657:F1657">
    <cfRule type="cellIs" dxfId="424" priority="425" stopIfTrue="1" operator="equal">
      <formula>0</formula>
    </cfRule>
  </conditionalFormatting>
  <conditionalFormatting sqref="G1751:G1756">
    <cfRule type="cellIs" dxfId="423" priority="424" stopIfTrue="1" operator="equal">
      <formula>0</formula>
    </cfRule>
  </conditionalFormatting>
  <conditionalFormatting sqref="F1880">
    <cfRule type="cellIs" dxfId="422" priority="423" stopIfTrue="1" operator="equal">
      <formula>0</formula>
    </cfRule>
  </conditionalFormatting>
  <conditionalFormatting sqref="B1880:F1880">
    <cfRule type="cellIs" dxfId="421" priority="422" stopIfTrue="1" operator="equal">
      <formula>0</formula>
    </cfRule>
  </conditionalFormatting>
  <conditionalFormatting sqref="G1880">
    <cfRule type="cellIs" dxfId="420" priority="421" stopIfTrue="1" operator="equal">
      <formula>0</formula>
    </cfRule>
  </conditionalFormatting>
  <conditionalFormatting sqref="F1896">
    <cfRule type="cellIs" dxfId="419" priority="420" stopIfTrue="1" operator="equal">
      <formula>0</formula>
    </cfRule>
  </conditionalFormatting>
  <conditionalFormatting sqref="B1896:F1896">
    <cfRule type="cellIs" dxfId="418" priority="419" stopIfTrue="1" operator="equal">
      <formula>0</formula>
    </cfRule>
  </conditionalFormatting>
  <conditionalFormatting sqref="G1927:G1929">
    <cfRule type="cellIs" dxfId="417" priority="418" stopIfTrue="1" operator="equal">
      <formula>0</formula>
    </cfRule>
  </conditionalFormatting>
  <conditionalFormatting sqref="F1935">
    <cfRule type="cellIs" dxfId="416" priority="413" stopIfTrue="1" operator="equal">
      <formula>0</formula>
    </cfRule>
  </conditionalFormatting>
  <conditionalFormatting sqref="F1929">
    <cfRule type="cellIs" dxfId="415" priority="417" stopIfTrue="1" operator="equal">
      <formula>0</formula>
    </cfRule>
  </conditionalFormatting>
  <conditionalFormatting sqref="F1933:F1934">
    <cfRule type="cellIs" dxfId="414" priority="416" stopIfTrue="1" operator="equal">
      <formula>0</formula>
    </cfRule>
  </conditionalFormatting>
  <conditionalFormatting sqref="B1933:F1934">
    <cfRule type="cellIs" dxfId="413" priority="415" stopIfTrue="1" operator="equal">
      <formula>0</formula>
    </cfRule>
  </conditionalFormatting>
  <conditionalFormatting sqref="G1933:G1935">
    <cfRule type="cellIs" dxfId="412" priority="414" stopIfTrue="1" operator="equal">
      <formula>0</formula>
    </cfRule>
  </conditionalFormatting>
  <conditionalFormatting sqref="F1906">
    <cfRule type="cellIs" dxfId="411" priority="412" stopIfTrue="1" operator="equal">
      <formula>0</formula>
    </cfRule>
  </conditionalFormatting>
  <conditionalFormatting sqref="E1906:F1906">
    <cfRule type="cellIs" dxfId="410" priority="411" stopIfTrue="1" operator="equal">
      <formula>0</formula>
    </cfRule>
  </conditionalFormatting>
  <conditionalFormatting sqref="G1906">
    <cfRule type="cellIs" dxfId="409" priority="410" stopIfTrue="1" operator="equal">
      <formula>0</formula>
    </cfRule>
  </conditionalFormatting>
  <conditionalFormatting sqref="F1905">
    <cfRule type="cellIs" dxfId="408" priority="409" stopIfTrue="1" operator="equal">
      <formula>0</formula>
    </cfRule>
  </conditionalFormatting>
  <conditionalFormatting sqref="B1905:F1905">
    <cfRule type="cellIs" dxfId="407" priority="408" stopIfTrue="1" operator="equal">
      <formula>0</formula>
    </cfRule>
  </conditionalFormatting>
  <conditionalFormatting sqref="G1905">
    <cfRule type="cellIs" dxfId="406" priority="407" stopIfTrue="1" operator="equal">
      <formula>0</formula>
    </cfRule>
  </conditionalFormatting>
  <conditionalFormatting sqref="F1907">
    <cfRule type="cellIs" dxfId="405" priority="406" stopIfTrue="1" operator="equal">
      <formula>0</formula>
    </cfRule>
  </conditionalFormatting>
  <conditionalFormatting sqref="E1907:F1907">
    <cfRule type="cellIs" dxfId="404" priority="405" stopIfTrue="1" operator="equal">
      <formula>0</formula>
    </cfRule>
  </conditionalFormatting>
  <conditionalFormatting sqref="G1907">
    <cfRule type="cellIs" dxfId="403" priority="404" stopIfTrue="1" operator="equal">
      <formula>0</formula>
    </cfRule>
  </conditionalFormatting>
  <conditionalFormatting sqref="G1895:G1903">
    <cfRule type="cellIs" dxfId="402" priority="403" stopIfTrue="1" operator="equal">
      <formula>0</formula>
    </cfRule>
  </conditionalFormatting>
  <conditionalFormatting sqref="F1922">
    <cfRule type="cellIs" dxfId="401" priority="402" stopIfTrue="1" operator="equal">
      <formula>0</formula>
    </cfRule>
  </conditionalFormatting>
  <conditionalFormatting sqref="E1922:F1922">
    <cfRule type="cellIs" dxfId="400" priority="401" stopIfTrue="1" operator="equal">
      <formula>0</formula>
    </cfRule>
  </conditionalFormatting>
  <conditionalFormatting sqref="G1922">
    <cfRule type="cellIs" dxfId="399" priority="400" stopIfTrue="1" operator="equal">
      <formula>0</formula>
    </cfRule>
  </conditionalFormatting>
  <conditionalFormatting sqref="F1921">
    <cfRule type="cellIs" dxfId="398" priority="399" stopIfTrue="1" operator="equal">
      <formula>0</formula>
    </cfRule>
  </conditionalFormatting>
  <conditionalFormatting sqref="B1921:F1921">
    <cfRule type="cellIs" dxfId="397" priority="398" stopIfTrue="1" operator="equal">
      <formula>0</formula>
    </cfRule>
  </conditionalFormatting>
  <conditionalFormatting sqref="G1921">
    <cfRule type="cellIs" dxfId="396" priority="397" stopIfTrue="1" operator="equal">
      <formula>0</formula>
    </cfRule>
  </conditionalFormatting>
  <conditionalFormatting sqref="F1923">
    <cfRule type="cellIs" dxfId="395" priority="396" stopIfTrue="1" operator="equal">
      <formula>0</formula>
    </cfRule>
  </conditionalFormatting>
  <conditionalFormatting sqref="E1923:F1923">
    <cfRule type="cellIs" dxfId="394" priority="395" stopIfTrue="1" operator="equal">
      <formula>0</formula>
    </cfRule>
  </conditionalFormatting>
  <conditionalFormatting sqref="G1923">
    <cfRule type="cellIs" dxfId="393" priority="394" stopIfTrue="1" operator="equal">
      <formula>0</formula>
    </cfRule>
  </conditionalFormatting>
  <conditionalFormatting sqref="G1911:G1919">
    <cfRule type="cellIs" dxfId="392" priority="393" stopIfTrue="1" operator="equal">
      <formula>0</formula>
    </cfRule>
  </conditionalFormatting>
  <conditionalFormatting sqref="G1695:G1699">
    <cfRule type="cellIs" dxfId="391" priority="392" stopIfTrue="1" operator="equal">
      <formula>0</formula>
    </cfRule>
  </conditionalFormatting>
  <conditionalFormatting sqref="F1714:F1718 F1719:G1719">
    <cfRule type="cellIs" dxfId="390" priority="391" stopIfTrue="1" operator="equal">
      <formula>0</formula>
    </cfRule>
  </conditionalFormatting>
  <conditionalFormatting sqref="E1715:F1716 B1714:F1714 B1717:F1719">
    <cfRule type="cellIs" dxfId="389" priority="390" stopIfTrue="1" operator="equal">
      <formula>0</formula>
    </cfRule>
  </conditionalFormatting>
  <conditionalFormatting sqref="G1714:G1718">
    <cfRule type="cellIs" dxfId="388" priority="389" stopIfTrue="1" operator="equal">
      <formula>0</formula>
    </cfRule>
  </conditionalFormatting>
  <conditionalFormatting sqref="F1721:G1721">
    <cfRule type="cellIs" dxfId="387" priority="388" stopIfTrue="1" operator="equal">
      <formula>0</formula>
    </cfRule>
  </conditionalFormatting>
  <conditionalFormatting sqref="B1721:F1721">
    <cfRule type="cellIs" dxfId="386" priority="387" stopIfTrue="1" operator="equal">
      <formula>0</formula>
    </cfRule>
  </conditionalFormatting>
  <conditionalFormatting sqref="G1722:G1727">
    <cfRule type="cellIs" dxfId="385" priority="386" stopIfTrue="1" operator="equal">
      <formula>0</formula>
    </cfRule>
  </conditionalFormatting>
  <conditionalFormatting sqref="G1728">
    <cfRule type="cellIs" dxfId="384" priority="385" stopIfTrue="1" operator="equal">
      <formula>0</formula>
    </cfRule>
  </conditionalFormatting>
  <conditionalFormatting sqref="F1703:F1708">
    <cfRule type="cellIs" dxfId="383" priority="384" stopIfTrue="1" operator="equal">
      <formula>0</formula>
    </cfRule>
  </conditionalFormatting>
  <conditionalFormatting sqref="B1703:F1708">
    <cfRule type="cellIs" dxfId="382" priority="383" stopIfTrue="1" operator="equal">
      <formula>0</formula>
    </cfRule>
  </conditionalFormatting>
  <conditionalFormatting sqref="F1702:G1702">
    <cfRule type="cellIs" dxfId="381" priority="382" stopIfTrue="1" operator="equal">
      <formula>0</formula>
    </cfRule>
  </conditionalFormatting>
  <conditionalFormatting sqref="B1702:F1702">
    <cfRule type="cellIs" dxfId="380" priority="381" stopIfTrue="1" operator="equal">
      <formula>0</formula>
    </cfRule>
  </conditionalFormatting>
  <conditionalFormatting sqref="G1703:G1708">
    <cfRule type="cellIs" dxfId="379" priority="380" stopIfTrue="1" operator="equal">
      <formula>0</formula>
    </cfRule>
  </conditionalFormatting>
  <conditionalFormatting sqref="G1709">
    <cfRule type="cellIs" dxfId="378" priority="379" stopIfTrue="1" operator="equal">
      <formula>0</formula>
    </cfRule>
  </conditionalFormatting>
  <conditionalFormatting sqref="F1739:G1739 F1741:F1746 F1732:G1732">
    <cfRule type="cellIs" dxfId="377" priority="378" stopIfTrue="1" operator="equal">
      <formula>0</formula>
    </cfRule>
  </conditionalFormatting>
  <conditionalFormatting sqref="B1739:F1739 B1741:F1746 B1732:F1732">
    <cfRule type="cellIs" dxfId="376" priority="377" stopIfTrue="1" operator="equal">
      <formula>0</formula>
    </cfRule>
  </conditionalFormatting>
  <conditionalFormatting sqref="F1733:F1737 F1738:G1738">
    <cfRule type="cellIs" dxfId="375" priority="376" stopIfTrue="1" operator="equal">
      <formula>0</formula>
    </cfRule>
  </conditionalFormatting>
  <conditionalFormatting sqref="E1734:F1735 B1733:F1733 B1736:F1738">
    <cfRule type="cellIs" dxfId="374" priority="375" stopIfTrue="1" operator="equal">
      <formula>0</formula>
    </cfRule>
  </conditionalFormatting>
  <conditionalFormatting sqref="G1733:G1737">
    <cfRule type="cellIs" dxfId="373" priority="374" stopIfTrue="1" operator="equal">
      <formula>0</formula>
    </cfRule>
  </conditionalFormatting>
  <conditionalFormatting sqref="F1740:G1740">
    <cfRule type="cellIs" dxfId="372" priority="373" stopIfTrue="1" operator="equal">
      <formula>0</formula>
    </cfRule>
  </conditionalFormatting>
  <conditionalFormatting sqref="B1740:F1740">
    <cfRule type="cellIs" dxfId="371" priority="372" stopIfTrue="1" operator="equal">
      <formula>0</formula>
    </cfRule>
  </conditionalFormatting>
  <conditionalFormatting sqref="G1741:G1746">
    <cfRule type="cellIs" dxfId="370" priority="371" stopIfTrue="1" operator="equal">
      <formula>0</formula>
    </cfRule>
  </conditionalFormatting>
  <conditionalFormatting sqref="G1747">
    <cfRule type="cellIs" dxfId="369" priority="370" stopIfTrue="1" operator="equal">
      <formula>0</formula>
    </cfRule>
  </conditionalFormatting>
  <conditionalFormatting sqref="B1772:D1772">
    <cfRule type="cellIs" dxfId="368" priority="369" stopIfTrue="1" operator="equal">
      <formula>0</formula>
    </cfRule>
  </conditionalFormatting>
  <conditionalFormatting sqref="B1774:D1774">
    <cfRule type="cellIs" dxfId="367" priority="368" stopIfTrue="1" operator="equal">
      <formula>0</formula>
    </cfRule>
  </conditionalFormatting>
  <conditionalFormatting sqref="G1770:G1776">
    <cfRule type="cellIs" dxfId="366" priority="367" stopIfTrue="1" operator="equal">
      <formula>0</formula>
    </cfRule>
  </conditionalFormatting>
  <conditionalFormatting sqref="F1793">
    <cfRule type="cellIs" dxfId="365" priority="366" stopIfTrue="1" operator="equal">
      <formula>0</formula>
    </cfRule>
  </conditionalFormatting>
  <conditionalFormatting sqref="B1793:F1793">
    <cfRule type="cellIs" dxfId="364" priority="365" stopIfTrue="1" operator="equal">
      <formula>0</formula>
    </cfRule>
  </conditionalFormatting>
  <conditionalFormatting sqref="G1791:G1793">
    <cfRule type="cellIs" dxfId="363" priority="364" stopIfTrue="1" operator="equal">
      <formula>0</formula>
    </cfRule>
  </conditionalFormatting>
  <conditionalFormatting sqref="F1797">
    <cfRule type="cellIs" dxfId="362" priority="363" stopIfTrue="1" operator="equal">
      <formula>0</formula>
    </cfRule>
  </conditionalFormatting>
  <conditionalFormatting sqref="G1797">
    <cfRule type="cellIs" dxfId="361" priority="362" stopIfTrue="1" operator="equal">
      <formula>0</formula>
    </cfRule>
  </conditionalFormatting>
  <conditionalFormatting sqref="F1798">
    <cfRule type="cellIs" dxfId="360" priority="361" stopIfTrue="1" operator="equal">
      <formula>0</formula>
    </cfRule>
  </conditionalFormatting>
  <conditionalFormatting sqref="B1798:F1798">
    <cfRule type="cellIs" dxfId="359" priority="360" stopIfTrue="1" operator="equal">
      <formula>0</formula>
    </cfRule>
  </conditionalFormatting>
  <conditionalFormatting sqref="G1798">
    <cfRule type="cellIs" dxfId="358" priority="359" stopIfTrue="1" operator="equal">
      <formula>0</formula>
    </cfRule>
  </conditionalFormatting>
  <conditionalFormatting sqref="F1453">
    <cfRule type="cellIs" dxfId="357" priority="358" stopIfTrue="1" operator="equal">
      <formula>0</formula>
    </cfRule>
  </conditionalFormatting>
  <conditionalFormatting sqref="B1453:F1453">
    <cfRule type="cellIs" dxfId="356" priority="357" stopIfTrue="1" operator="equal">
      <formula>0</formula>
    </cfRule>
  </conditionalFormatting>
  <conditionalFormatting sqref="G1453">
    <cfRule type="cellIs" dxfId="355" priority="356" stopIfTrue="1" operator="equal">
      <formula>0</formula>
    </cfRule>
  </conditionalFormatting>
  <conditionalFormatting sqref="F1436">
    <cfRule type="cellIs" dxfId="354" priority="355" stopIfTrue="1" operator="equal">
      <formula>0</formula>
    </cfRule>
  </conditionalFormatting>
  <conditionalFormatting sqref="B1436:F1436">
    <cfRule type="cellIs" dxfId="353" priority="354" stopIfTrue="1" operator="equal">
      <formula>0</formula>
    </cfRule>
  </conditionalFormatting>
  <conditionalFormatting sqref="G1436">
    <cfRule type="cellIs" dxfId="352" priority="353" stopIfTrue="1" operator="equal">
      <formula>0</formula>
    </cfRule>
  </conditionalFormatting>
  <conditionalFormatting sqref="F3442">
    <cfRule type="cellIs" dxfId="351" priority="352" stopIfTrue="1" operator="equal">
      <formula>0</formula>
    </cfRule>
  </conditionalFormatting>
  <conditionalFormatting sqref="B3442:F3442">
    <cfRule type="cellIs" dxfId="350" priority="351" stopIfTrue="1" operator="equal">
      <formula>0</formula>
    </cfRule>
  </conditionalFormatting>
  <conditionalFormatting sqref="F3443">
    <cfRule type="cellIs" dxfId="349" priority="350" stopIfTrue="1" operator="equal">
      <formula>0</formula>
    </cfRule>
  </conditionalFormatting>
  <conditionalFormatting sqref="B3443:F3443">
    <cfRule type="cellIs" dxfId="348" priority="349" stopIfTrue="1" operator="equal">
      <formula>0</formula>
    </cfRule>
  </conditionalFormatting>
  <conditionalFormatting sqref="G3441:G3458">
    <cfRule type="cellIs" dxfId="347" priority="348" stopIfTrue="1" operator="equal">
      <formula>0</formula>
    </cfRule>
  </conditionalFormatting>
  <conditionalFormatting sqref="B3447:E3452">
    <cfRule type="cellIs" dxfId="346" priority="347" stopIfTrue="1" operator="equal">
      <formula>0</formula>
    </cfRule>
  </conditionalFormatting>
  <conditionalFormatting sqref="F3457:F3458">
    <cfRule type="cellIs" dxfId="345" priority="346" stopIfTrue="1" operator="equal">
      <formula>0</formula>
    </cfRule>
  </conditionalFormatting>
  <conditionalFormatting sqref="G2650">
    <cfRule type="cellIs" dxfId="344" priority="345" stopIfTrue="1" operator="equal">
      <formula>0</formula>
    </cfRule>
  </conditionalFormatting>
  <conditionalFormatting sqref="G2650">
    <cfRule type="cellIs" dxfId="343" priority="344" stopIfTrue="1" operator="equal">
      <formula>0</formula>
    </cfRule>
  </conditionalFormatting>
  <conditionalFormatting sqref="G2657">
    <cfRule type="cellIs" dxfId="342" priority="343" stopIfTrue="1" operator="equal">
      <formula>0</formula>
    </cfRule>
  </conditionalFormatting>
  <conditionalFormatting sqref="G2657">
    <cfRule type="cellIs" dxfId="341" priority="342" stopIfTrue="1" operator="equal">
      <formula>0</formula>
    </cfRule>
  </conditionalFormatting>
  <conditionalFormatting sqref="G2664">
    <cfRule type="cellIs" dxfId="340" priority="341" stopIfTrue="1" operator="equal">
      <formula>0</formula>
    </cfRule>
  </conditionalFormatting>
  <conditionalFormatting sqref="G2664">
    <cfRule type="cellIs" dxfId="339" priority="340" stopIfTrue="1" operator="equal">
      <formula>0</formula>
    </cfRule>
  </conditionalFormatting>
  <conditionalFormatting sqref="G2671">
    <cfRule type="cellIs" dxfId="338" priority="339" stopIfTrue="1" operator="equal">
      <formula>0</formula>
    </cfRule>
  </conditionalFormatting>
  <conditionalFormatting sqref="G2671">
    <cfRule type="cellIs" dxfId="337" priority="338" stopIfTrue="1" operator="equal">
      <formula>0</formula>
    </cfRule>
  </conditionalFormatting>
  <conditionalFormatting sqref="G2678">
    <cfRule type="cellIs" dxfId="336" priority="337" stopIfTrue="1" operator="equal">
      <formula>0</formula>
    </cfRule>
  </conditionalFormatting>
  <conditionalFormatting sqref="G2678">
    <cfRule type="cellIs" dxfId="335" priority="336" stopIfTrue="1" operator="equal">
      <formula>0</formula>
    </cfRule>
  </conditionalFormatting>
  <conditionalFormatting sqref="G2685">
    <cfRule type="cellIs" dxfId="334" priority="335" stopIfTrue="1" operator="equal">
      <formula>0</formula>
    </cfRule>
  </conditionalFormatting>
  <conditionalFormatting sqref="G2685">
    <cfRule type="cellIs" dxfId="333" priority="334" stopIfTrue="1" operator="equal">
      <formula>0</formula>
    </cfRule>
  </conditionalFormatting>
  <conditionalFormatting sqref="G2692">
    <cfRule type="cellIs" dxfId="332" priority="333" stopIfTrue="1" operator="equal">
      <formula>0</formula>
    </cfRule>
  </conditionalFormatting>
  <conditionalFormatting sqref="G2692">
    <cfRule type="cellIs" dxfId="331" priority="332" stopIfTrue="1" operator="equal">
      <formula>0</formula>
    </cfRule>
  </conditionalFormatting>
  <conditionalFormatting sqref="G2699">
    <cfRule type="cellIs" dxfId="330" priority="331" stopIfTrue="1" operator="equal">
      <formula>0</formula>
    </cfRule>
  </conditionalFormatting>
  <conditionalFormatting sqref="G2699">
    <cfRule type="cellIs" dxfId="329" priority="330" stopIfTrue="1" operator="equal">
      <formula>0</formula>
    </cfRule>
  </conditionalFormatting>
  <conditionalFormatting sqref="G2706">
    <cfRule type="cellIs" dxfId="328" priority="329" stopIfTrue="1" operator="equal">
      <formula>0</formula>
    </cfRule>
  </conditionalFormatting>
  <conditionalFormatting sqref="G2706">
    <cfRule type="cellIs" dxfId="327" priority="328" stopIfTrue="1" operator="equal">
      <formula>0</formula>
    </cfRule>
  </conditionalFormatting>
  <conditionalFormatting sqref="G2713">
    <cfRule type="cellIs" dxfId="326" priority="327" stopIfTrue="1" operator="equal">
      <formula>0</formula>
    </cfRule>
  </conditionalFormatting>
  <conditionalFormatting sqref="G2713">
    <cfRule type="cellIs" dxfId="325" priority="326" stopIfTrue="1" operator="equal">
      <formula>0</formula>
    </cfRule>
  </conditionalFormatting>
  <conditionalFormatting sqref="G2720">
    <cfRule type="cellIs" dxfId="324" priority="325" stopIfTrue="1" operator="equal">
      <formula>0</formula>
    </cfRule>
  </conditionalFormatting>
  <conditionalFormatting sqref="G2720">
    <cfRule type="cellIs" dxfId="323" priority="324" stopIfTrue="1" operator="equal">
      <formula>0</formula>
    </cfRule>
  </conditionalFormatting>
  <conditionalFormatting sqref="G2727">
    <cfRule type="cellIs" dxfId="322" priority="323" stopIfTrue="1" operator="equal">
      <formula>0</formula>
    </cfRule>
  </conditionalFormatting>
  <conditionalFormatting sqref="G2727">
    <cfRule type="cellIs" dxfId="321" priority="322" stopIfTrue="1" operator="equal">
      <formula>0</formula>
    </cfRule>
  </conditionalFormatting>
  <conditionalFormatting sqref="G2734">
    <cfRule type="cellIs" dxfId="320" priority="321" stopIfTrue="1" operator="equal">
      <formula>0</formula>
    </cfRule>
  </conditionalFormatting>
  <conditionalFormatting sqref="G2734">
    <cfRule type="cellIs" dxfId="319" priority="320" stopIfTrue="1" operator="equal">
      <formula>0</formula>
    </cfRule>
  </conditionalFormatting>
  <conditionalFormatting sqref="G2741">
    <cfRule type="cellIs" dxfId="318" priority="319" stopIfTrue="1" operator="equal">
      <formula>0</formula>
    </cfRule>
  </conditionalFormatting>
  <conditionalFormatting sqref="G2741">
    <cfRule type="cellIs" dxfId="317" priority="318" stopIfTrue="1" operator="equal">
      <formula>0</formula>
    </cfRule>
  </conditionalFormatting>
  <conditionalFormatting sqref="G2749">
    <cfRule type="cellIs" dxfId="316" priority="317" stopIfTrue="1" operator="equal">
      <formula>0</formula>
    </cfRule>
  </conditionalFormatting>
  <conditionalFormatting sqref="G2749">
    <cfRule type="cellIs" dxfId="315" priority="316" stopIfTrue="1" operator="equal">
      <formula>0</formula>
    </cfRule>
  </conditionalFormatting>
  <conditionalFormatting sqref="G2643">
    <cfRule type="cellIs" dxfId="314" priority="315" stopIfTrue="1" operator="equal">
      <formula>0</formula>
    </cfRule>
  </conditionalFormatting>
  <conditionalFormatting sqref="G2643">
    <cfRule type="cellIs" dxfId="313" priority="314" stopIfTrue="1" operator="equal">
      <formula>0</formula>
    </cfRule>
  </conditionalFormatting>
  <conditionalFormatting sqref="F3671:G3671">
    <cfRule type="cellIs" dxfId="312" priority="313" stopIfTrue="1" operator="equal">
      <formula>0</formula>
    </cfRule>
  </conditionalFormatting>
  <conditionalFormatting sqref="B3671:F3671">
    <cfRule type="cellIs" dxfId="311" priority="312" stopIfTrue="1" operator="equal">
      <formula>0</formula>
    </cfRule>
  </conditionalFormatting>
  <conditionalFormatting sqref="B3672:D3672">
    <cfRule type="cellIs" dxfId="310" priority="311" stopIfTrue="1" operator="equal">
      <formula>0</formula>
    </cfRule>
  </conditionalFormatting>
  <conditionalFormatting sqref="B3674:D3675">
    <cfRule type="cellIs" dxfId="309" priority="310" stopIfTrue="1" operator="equal">
      <formula>0</formula>
    </cfRule>
  </conditionalFormatting>
  <conditionalFormatting sqref="G3672:G3675">
    <cfRule type="cellIs" dxfId="308" priority="309" stopIfTrue="1" operator="equal">
      <formula>0</formula>
    </cfRule>
  </conditionalFormatting>
  <conditionalFormatting sqref="F3681:F3682">
    <cfRule type="cellIs" dxfId="307" priority="308" stopIfTrue="1" operator="equal">
      <formula>0</formula>
    </cfRule>
  </conditionalFormatting>
  <conditionalFormatting sqref="E3681:F3682">
    <cfRule type="cellIs" dxfId="306" priority="307" stopIfTrue="1" operator="equal">
      <formula>0</formula>
    </cfRule>
  </conditionalFormatting>
  <conditionalFormatting sqref="B3681:D3682">
    <cfRule type="cellIs" dxfId="305" priority="306" stopIfTrue="1" operator="equal">
      <formula>0</formula>
    </cfRule>
  </conditionalFormatting>
  <conditionalFormatting sqref="G3681:G3682">
    <cfRule type="cellIs" dxfId="304" priority="305" stopIfTrue="1" operator="equal">
      <formula>0</formula>
    </cfRule>
  </conditionalFormatting>
  <conditionalFormatting sqref="B3678">
    <cfRule type="cellIs" dxfId="303" priority="304" stopIfTrue="1" operator="equal">
      <formula>0</formula>
    </cfRule>
  </conditionalFormatting>
  <conditionalFormatting sqref="G1577:G1578">
    <cfRule type="cellIs" dxfId="302" priority="303" stopIfTrue="1" operator="equal">
      <formula>0</formula>
    </cfRule>
  </conditionalFormatting>
  <conditionalFormatting sqref="F1578">
    <cfRule type="cellIs" dxfId="301" priority="302" stopIfTrue="1" operator="equal">
      <formula>0</formula>
    </cfRule>
  </conditionalFormatting>
  <conditionalFormatting sqref="B1585">
    <cfRule type="cellIs" dxfId="300" priority="301" stopIfTrue="1" operator="equal">
      <formula>0</formula>
    </cfRule>
  </conditionalFormatting>
  <conditionalFormatting sqref="F1585">
    <cfRule type="cellIs" dxfId="299" priority="300" stopIfTrue="1" operator="equal">
      <formula>0</formula>
    </cfRule>
  </conditionalFormatting>
  <conditionalFormatting sqref="C1585:F1585">
    <cfRule type="cellIs" dxfId="298" priority="299" stopIfTrue="1" operator="equal">
      <formula>0</formula>
    </cfRule>
  </conditionalFormatting>
  <conditionalFormatting sqref="G1585">
    <cfRule type="cellIs" dxfId="297" priority="298" stopIfTrue="1" operator="equal">
      <formula>0</formula>
    </cfRule>
  </conditionalFormatting>
  <conditionalFormatting sqref="G1594">
    <cfRule type="cellIs" dxfId="296" priority="294" stopIfTrue="1" operator="equal">
      <formula>0</formula>
    </cfRule>
  </conditionalFormatting>
  <conditionalFormatting sqref="B1594">
    <cfRule type="cellIs" dxfId="295" priority="297" stopIfTrue="1" operator="equal">
      <formula>0</formula>
    </cfRule>
  </conditionalFormatting>
  <conditionalFormatting sqref="F1594">
    <cfRule type="cellIs" dxfId="294" priority="296" stopIfTrue="1" operator="equal">
      <formula>0</formula>
    </cfRule>
  </conditionalFormatting>
  <conditionalFormatting sqref="C1594:F1594">
    <cfRule type="cellIs" dxfId="293" priority="295" stopIfTrue="1" operator="equal">
      <formula>0</formula>
    </cfRule>
  </conditionalFormatting>
  <conditionalFormatting sqref="G1586:G1587">
    <cfRule type="cellIs" dxfId="292" priority="293" stopIfTrue="1" operator="equal">
      <formula>0</formula>
    </cfRule>
  </conditionalFormatting>
  <conditionalFormatting sqref="F1587">
    <cfRule type="cellIs" dxfId="291" priority="292" stopIfTrue="1" operator="equal">
      <formula>0</formula>
    </cfRule>
  </conditionalFormatting>
  <conditionalFormatting sqref="G1595:G1596">
    <cfRule type="cellIs" dxfId="290" priority="291" stopIfTrue="1" operator="equal">
      <formula>0</formula>
    </cfRule>
  </conditionalFormatting>
  <conditionalFormatting sqref="F1596">
    <cfRule type="cellIs" dxfId="289" priority="290" stopIfTrue="1" operator="equal">
      <formula>0</formula>
    </cfRule>
  </conditionalFormatting>
  <conditionalFormatting sqref="G1604:G1605">
    <cfRule type="cellIs" dxfId="288" priority="289" stopIfTrue="1" operator="equal">
      <formula>0</formula>
    </cfRule>
  </conditionalFormatting>
  <conditionalFormatting sqref="F1605">
    <cfRule type="cellIs" dxfId="287" priority="288" stopIfTrue="1" operator="equal">
      <formula>0</formula>
    </cfRule>
  </conditionalFormatting>
  <conditionalFormatting sqref="G1620:G1621">
    <cfRule type="cellIs" dxfId="286" priority="287" stopIfTrue="1" operator="equal">
      <formula>0</formula>
    </cfRule>
  </conditionalFormatting>
  <conditionalFormatting sqref="F1621">
    <cfRule type="cellIs" dxfId="285" priority="286" stopIfTrue="1" operator="equal">
      <formula>0</formula>
    </cfRule>
  </conditionalFormatting>
  <conditionalFormatting sqref="C2186">
    <cfRule type="cellIs" dxfId="284" priority="285" stopIfTrue="1" operator="equal">
      <formula>0</formula>
    </cfRule>
  </conditionalFormatting>
  <conditionalFormatting sqref="G2199">
    <cfRule type="cellIs" dxfId="283" priority="284" stopIfTrue="1" operator="equal">
      <formula>0</formula>
    </cfRule>
  </conditionalFormatting>
  <conditionalFormatting sqref="B2199:E2199">
    <cfRule type="cellIs" dxfId="282" priority="283" stopIfTrue="1" operator="equal">
      <formula>0</formula>
    </cfRule>
  </conditionalFormatting>
  <conditionalFormatting sqref="G2213">
    <cfRule type="cellIs" dxfId="281" priority="282" stopIfTrue="1" operator="equal">
      <formula>0</formula>
    </cfRule>
  </conditionalFormatting>
  <conditionalFormatting sqref="B2213:E2213">
    <cfRule type="cellIs" dxfId="280" priority="281" stopIfTrue="1" operator="equal">
      <formula>0</formula>
    </cfRule>
  </conditionalFormatting>
  <conditionalFormatting sqref="G2227">
    <cfRule type="cellIs" dxfId="279" priority="280" stopIfTrue="1" operator="equal">
      <formula>0</formula>
    </cfRule>
  </conditionalFormatting>
  <conditionalFormatting sqref="B2227:E2227">
    <cfRule type="cellIs" dxfId="278" priority="279" stopIfTrue="1" operator="equal">
      <formula>0</formula>
    </cfRule>
  </conditionalFormatting>
  <conditionalFormatting sqref="F268">
    <cfRule type="cellIs" dxfId="277" priority="278" stopIfTrue="1" operator="equal">
      <formula>0</formula>
    </cfRule>
  </conditionalFormatting>
  <conditionalFormatting sqref="F3239:G3240">
    <cfRule type="cellIs" dxfId="276" priority="277" stopIfTrue="1" operator="equal">
      <formula>0</formula>
    </cfRule>
  </conditionalFormatting>
  <conditionalFormatting sqref="B3239:F3240">
    <cfRule type="cellIs" dxfId="275" priority="276" stopIfTrue="1" operator="equal">
      <formula>0</formula>
    </cfRule>
  </conditionalFormatting>
  <conditionalFormatting sqref="G300">
    <cfRule type="cellIs" dxfId="274" priority="275" stopIfTrue="1" operator="equal">
      <formula>0</formula>
    </cfRule>
  </conditionalFormatting>
  <conditionalFormatting sqref="C1003">
    <cfRule type="cellIs" dxfId="273" priority="274" stopIfTrue="1" operator="equal">
      <formula>0</formula>
    </cfRule>
  </conditionalFormatting>
  <conditionalFormatting sqref="G2629">
    <cfRule type="cellIs" dxfId="272" priority="273" stopIfTrue="1" operator="equal">
      <formula>0</formula>
    </cfRule>
  </conditionalFormatting>
  <conditionalFormatting sqref="F2295:F2299">
    <cfRule type="cellIs" dxfId="271" priority="270" stopIfTrue="1" operator="equal">
      <formula>0</formula>
    </cfRule>
  </conditionalFormatting>
  <conditionalFormatting sqref="F2741">
    <cfRule type="cellIs" dxfId="270" priority="272" stopIfTrue="1" operator="equal">
      <formula>0</formula>
    </cfRule>
  </conditionalFormatting>
  <conditionalFormatting sqref="F2741">
    <cfRule type="cellIs" dxfId="269" priority="271" stopIfTrue="1" operator="equal">
      <formula>0</formula>
    </cfRule>
  </conditionalFormatting>
  <conditionalFormatting sqref="G2295:G2299">
    <cfRule type="cellIs" dxfId="268" priority="269" stopIfTrue="1" operator="equal">
      <formula>0</formula>
    </cfRule>
  </conditionalFormatting>
  <conditionalFormatting sqref="F3468:G3468">
    <cfRule type="cellIs" dxfId="267" priority="268" stopIfTrue="1" operator="equal">
      <formula>0</formula>
    </cfRule>
  </conditionalFormatting>
  <conditionalFormatting sqref="C3468:F3468">
    <cfRule type="cellIs" dxfId="266" priority="267" stopIfTrue="1" operator="equal">
      <formula>0</formula>
    </cfRule>
  </conditionalFormatting>
  <conditionalFormatting sqref="G3469">
    <cfRule type="cellIs" dxfId="265" priority="265" stopIfTrue="1" operator="equal">
      <formula>0</formula>
    </cfRule>
  </conditionalFormatting>
  <conditionalFormatting sqref="F3469">
    <cfRule type="cellIs" dxfId="264" priority="266" stopIfTrue="1" operator="equal">
      <formula>0</formula>
    </cfRule>
  </conditionalFormatting>
  <conditionalFormatting sqref="F1463:F1464">
    <cfRule type="cellIs" dxfId="263" priority="264" stopIfTrue="1" operator="equal">
      <formula>0</formula>
    </cfRule>
  </conditionalFormatting>
  <conditionalFormatting sqref="B1463:F1464">
    <cfRule type="cellIs" dxfId="262" priority="263" stopIfTrue="1" operator="equal">
      <formula>0</formula>
    </cfRule>
  </conditionalFormatting>
  <conditionalFormatting sqref="G1463:G1464">
    <cfRule type="cellIs" dxfId="261" priority="262" stopIfTrue="1" operator="equal">
      <formula>0</formula>
    </cfRule>
  </conditionalFormatting>
  <conditionalFormatting sqref="F1445">
    <cfRule type="cellIs" dxfId="260" priority="261" stopIfTrue="1" operator="equal">
      <formula>0</formula>
    </cfRule>
  </conditionalFormatting>
  <conditionalFormatting sqref="B1445:F1445">
    <cfRule type="cellIs" dxfId="259" priority="260" stopIfTrue="1" operator="equal">
      <formula>0</formula>
    </cfRule>
  </conditionalFormatting>
  <conditionalFormatting sqref="G1445">
    <cfRule type="cellIs" dxfId="258" priority="259" stopIfTrue="1" operator="equal">
      <formula>0</formula>
    </cfRule>
  </conditionalFormatting>
  <conditionalFormatting sqref="F1446:F1447">
    <cfRule type="cellIs" dxfId="257" priority="258" stopIfTrue="1" operator="equal">
      <formula>0</formula>
    </cfRule>
  </conditionalFormatting>
  <conditionalFormatting sqref="B1446:F1447">
    <cfRule type="cellIs" dxfId="256" priority="257" stopIfTrue="1" operator="equal">
      <formula>0</formula>
    </cfRule>
  </conditionalFormatting>
  <conditionalFormatting sqref="G1446:G1447">
    <cfRule type="cellIs" dxfId="255" priority="256" stopIfTrue="1" operator="equal">
      <formula>0</formula>
    </cfRule>
  </conditionalFormatting>
  <conditionalFormatting sqref="F3247:G3247 F3248">
    <cfRule type="cellIs" dxfId="254" priority="255" stopIfTrue="1" operator="equal">
      <formula>0</formula>
    </cfRule>
  </conditionalFormatting>
  <conditionalFormatting sqref="B3247:F3248">
    <cfRule type="cellIs" dxfId="253" priority="254" stopIfTrue="1" operator="equal">
      <formula>0</formula>
    </cfRule>
  </conditionalFormatting>
  <conditionalFormatting sqref="G3248:G3250">
    <cfRule type="cellIs" dxfId="252" priority="253" stopIfTrue="1" operator="equal">
      <formula>0</formula>
    </cfRule>
  </conditionalFormatting>
  <conditionalFormatting sqref="F3249:F3250">
    <cfRule type="cellIs" dxfId="251" priority="252" stopIfTrue="1" operator="equal">
      <formula>0</formula>
    </cfRule>
  </conditionalFormatting>
  <conditionalFormatting sqref="C3250">
    <cfRule type="cellIs" dxfId="250" priority="251" stopIfTrue="1" operator="equal">
      <formula>0</formula>
    </cfRule>
  </conditionalFormatting>
  <conditionalFormatting sqref="E3646:E3647">
    <cfRule type="cellIs" dxfId="249" priority="250" stopIfTrue="1" operator="equal">
      <formula>0</formula>
    </cfRule>
  </conditionalFormatting>
  <conditionalFormatting sqref="F3707:F3708">
    <cfRule type="cellIs" dxfId="248" priority="249" stopIfTrue="1" operator="equal">
      <formula>0</formula>
    </cfRule>
  </conditionalFormatting>
  <conditionalFormatting sqref="E3707:F3708">
    <cfRule type="cellIs" dxfId="247" priority="248" stopIfTrue="1" operator="equal">
      <formula>0</formula>
    </cfRule>
  </conditionalFormatting>
  <conditionalFormatting sqref="B3707:D3708">
    <cfRule type="cellIs" dxfId="246" priority="247" stopIfTrue="1" operator="equal">
      <formula>0</formula>
    </cfRule>
  </conditionalFormatting>
  <conditionalFormatting sqref="G3707:G3708">
    <cfRule type="cellIs" dxfId="245" priority="246" stopIfTrue="1" operator="equal">
      <formula>0</formula>
    </cfRule>
  </conditionalFormatting>
  <conditionalFormatting sqref="F3709:F3710">
    <cfRule type="cellIs" dxfId="244" priority="245" stopIfTrue="1" operator="equal">
      <formula>0</formula>
    </cfRule>
  </conditionalFormatting>
  <conditionalFormatting sqref="G3709:G3710">
    <cfRule type="cellIs" dxfId="243" priority="244" stopIfTrue="1" operator="equal">
      <formula>0</formula>
    </cfRule>
  </conditionalFormatting>
  <conditionalFormatting sqref="F3711">
    <cfRule type="cellIs" dxfId="242" priority="243" stopIfTrue="1" operator="equal">
      <formula>0</formula>
    </cfRule>
  </conditionalFormatting>
  <conditionalFormatting sqref="B3711:F3711">
    <cfRule type="cellIs" dxfId="241" priority="242" stopIfTrue="1" operator="equal">
      <formula>0</formula>
    </cfRule>
  </conditionalFormatting>
  <conditionalFormatting sqref="G3711">
    <cfRule type="cellIs" dxfId="240" priority="241" stopIfTrue="1" operator="equal">
      <formula>0</formula>
    </cfRule>
  </conditionalFormatting>
  <conditionalFormatting sqref="F3700:F3701">
    <cfRule type="cellIs" dxfId="239" priority="240" stopIfTrue="1" operator="equal">
      <formula>0</formula>
    </cfRule>
  </conditionalFormatting>
  <conditionalFormatting sqref="E3700:F3701">
    <cfRule type="cellIs" dxfId="238" priority="239" stopIfTrue="1" operator="equal">
      <formula>0</formula>
    </cfRule>
  </conditionalFormatting>
  <conditionalFormatting sqref="B3700:D3701">
    <cfRule type="cellIs" dxfId="237" priority="238" stopIfTrue="1" operator="equal">
      <formula>0</formula>
    </cfRule>
  </conditionalFormatting>
  <conditionalFormatting sqref="G3699:G3701">
    <cfRule type="cellIs" dxfId="236" priority="237" stopIfTrue="1" operator="equal">
      <formula>0</formula>
    </cfRule>
  </conditionalFormatting>
  <conditionalFormatting sqref="F3702">
    <cfRule type="cellIs" dxfId="235" priority="236" stopIfTrue="1" operator="equal">
      <formula>0</formula>
    </cfRule>
  </conditionalFormatting>
  <conditionalFormatting sqref="B3702:F3702">
    <cfRule type="cellIs" dxfId="234" priority="235" stopIfTrue="1" operator="equal">
      <formula>0</formula>
    </cfRule>
  </conditionalFormatting>
  <conditionalFormatting sqref="G3702:G3703">
    <cfRule type="cellIs" dxfId="233" priority="234" stopIfTrue="1" operator="equal">
      <formula>0</formula>
    </cfRule>
  </conditionalFormatting>
  <conditionalFormatting sqref="C3703">
    <cfRule type="cellIs" dxfId="232" priority="233" stopIfTrue="1" operator="equal">
      <formula>0</formula>
    </cfRule>
  </conditionalFormatting>
  <conditionalFormatting sqref="F600 F602:F604">
    <cfRule type="cellIs" dxfId="231" priority="232" stopIfTrue="1" operator="equal">
      <formula>0</formula>
    </cfRule>
  </conditionalFormatting>
  <conditionalFormatting sqref="B600:F600 B602:F604">
    <cfRule type="cellIs" dxfId="230" priority="231" stopIfTrue="1" operator="equal">
      <formula>0</formula>
    </cfRule>
  </conditionalFormatting>
  <conditionalFormatting sqref="G600:G604">
    <cfRule type="cellIs" dxfId="229" priority="230" stopIfTrue="1" operator="equal">
      <formula>0</formula>
    </cfRule>
  </conditionalFormatting>
  <conditionalFormatting sqref="F608">
    <cfRule type="cellIs" dxfId="228" priority="229" stopIfTrue="1" operator="equal">
      <formula>0</formula>
    </cfRule>
  </conditionalFormatting>
  <conditionalFormatting sqref="B608:F608">
    <cfRule type="cellIs" dxfId="227" priority="228" stopIfTrue="1" operator="equal">
      <formula>0</formula>
    </cfRule>
  </conditionalFormatting>
  <conditionalFormatting sqref="G608:G612">
    <cfRule type="cellIs" dxfId="226" priority="227" stopIfTrue="1" operator="equal">
      <formula>0</formula>
    </cfRule>
  </conditionalFormatting>
  <conditionalFormatting sqref="F613">
    <cfRule type="cellIs" dxfId="225" priority="226" stopIfTrue="1" operator="equal">
      <formula>0</formula>
    </cfRule>
  </conditionalFormatting>
  <conditionalFormatting sqref="B613:F613">
    <cfRule type="cellIs" dxfId="224" priority="225" stopIfTrue="1" operator="equal">
      <formula>0</formula>
    </cfRule>
  </conditionalFormatting>
  <conditionalFormatting sqref="G613">
    <cfRule type="cellIs" dxfId="223" priority="224" stopIfTrue="1" operator="equal">
      <formula>0</formula>
    </cfRule>
  </conditionalFormatting>
  <conditionalFormatting sqref="F614">
    <cfRule type="cellIs" dxfId="222" priority="223" stopIfTrue="1" operator="equal">
      <formula>0</formula>
    </cfRule>
  </conditionalFormatting>
  <conditionalFormatting sqref="B614:F614">
    <cfRule type="cellIs" dxfId="221" priority="222" stopIfTrue="1" operator="equal">
      <formula>0</formula>
    </cfRule>
  </conditionalFormatting>
  <conditionalFormatting sqref="G614">
    <cfRule type="cellIs" dxfId="220" priority="221" stopIfTrue="1" operator="equal">
      <formula>0</formula>
    </cfRule>
  </conditionalFormatting>
  <conditionalFormatting sqref="F1078:G1078">
    <cfRule type="cellIs" dxfId="219" priority="220" stopIfTrue="1" operator="equal">
      <formula>0</formula>
    </cfRule>
  </conditionalFormatting>
  <conditionalFormatting sqref="C1078:F1078">
    <cfRule type="cellIs" dxfId="218" priority="219" stopIfTrue="1" operator="equal">
      <formula>0</formula>
    </cfRule>
  </conditionalFormatting>
  <conditionalFormatting sqref="F1079">
    <cfRule type="cellIs" dxfId="217" priority="218" stopIfTrue="1" operator="equal">
      <formula>0</formula>
    </cfRule>
  </conditionalFormatting>
  <conditionalFormatting sqref="B1079:F1079">
    <cfRule type="cellIs" dxfId="216" priority="217" stopIfTrue="1" operator="equal">
      <formula>0</formula>
    </cfRule>
  </conditionalFormatting>
  <conditionalFormatting sqref="G1079:G1083">
    <cfRule type="cellIs" dxfId="215" priority="216" stopIfTrue="1" operator="equal">
      <formula>0</formula>
    </cfRule>
  </conditionalFormatting>
  <conditionalFormatting sqref="F1084">
    <cfRule type="cellIs" dxfId="214" priority="215" stopIfTrue="1" operator="equal">
      <formula>0</formula>
    </cfRule>
  </conditionalFormatting>
  <conditionalFormatting sqref="B1084:F1084">
    <cfRule type="cellIs" dxfId="213" priority="214" stopIfTrue="1" operator="equal">
      <formula>0</formula>
    </cfRule>
  </conditionalFormatting>
  <conditionalFormatting sqref="G1084">
    <cfRule type="cellIs" dxfId="212" priority="213" stopIfTrue="1" operator="equal">
      <formula>0</formula>
    </cfRule>
  </conditionalFormatting>
  <conditionalFormatting sqref="F1085">
    <cfRule type="cellIs" dxfId="211" priority="212" stopIfTrue="1" operator="equal">
      <formula>0</formula>
    </cfRule>
  </conditionalFormatting>
  <conditionalFormatting sqref="B1085:F1085">
    <cfRule type="cellIs" dxfId="210" priority="211" stopIfTrue="1" operator="equal">
      <formula>0</formula>
    </cfRule>
  </conditionalFormatting>
  <conditionalFormatting sqref="G1085">
    <cfRule type="cellIs" dxfId="209" priority="210" stopIfTrue="1" operator="equal">
      <formula>0</formula>
    </cfRule>
  </conditionalFormatting>
  <conditionalFormatting sqref="F1114:G1114 F1120:G1122 F1141:G1141">
    <cfRule type="cellIs" dxfId="208" priority="209" stopIfTrue="1" operator="equal">
      <formula>0</formula>
    </cfRule>
  </conditionalFormatting>
  <conditionalFormatting sqref="B1114:F1114 B1120:F1122 B1141:F1141">
    <cfRule type="cellIs" dxfId="207" priority="208" stopIfTrue="1" operator="equal">
      <formula>0</formula>
    </cfRule>
  </conditionalFormatting>
  <conditionalFormatting sqref="E1115:F1117">
    <cfRule type="cellIs" dxfId="206" priority="207" stopIfTrue="1" operator="equal">
      <formula>0</formula>
    </cfRule>
  </conditionalFormatting>
  <conditionalFormatting sqref="G1115:G1117">
    <cfRule type="cellIs" dxfId="205" priority="206" stopIfTrue="1" operator="equal">
      <formula>0</formula>
    </cfRule>
  </conditionalFormatting>
  <conditionalFormatting sqref="G1118:G1119">
    <cfRule type="cellIs" dxfId="204" priority="205" stopIfTrue="1" operator="equal">
      <formula>0</formula>
    </cfRule>
  </conditionalFormatting>
  <conditionalFormatting sqref="E1124:F1124">
    <cfRule type="cellIs" dxfId="203" priority="204" stopIfTrue="1" operator="equal">
      <formula>0</formula>
    </cfRule>
  </conditionalFormatting>
  <conditionalFormatting sqref="G1124">
    <cfRule type="cellIs" dxfId="202" priority="203" stopIfTrue="1" operator="equal">
      <formula>0</formula>
    </cfRule>
  </conditionalFormatting>
  <conditionalFormatting sqref="E1125:F1125">
    <cfRule type="cellIs" dxfId="201" priority="202" stopIfTrue="1" operator="equal">
      <formula>0</formula>
    </cfRule>
  </conditionalFormatting>
  <conditionalFormatting sqref="G1125">
    <cfRule type="cellIs" dxfId="200" priority="201" stopIfTrue="1" operator="equal">
      <formula>0</formula>
    </cfRule>
  </conditionalFormatting>
  <conditionalFormatting sqref="F1123">
    <cfRule type="cellIs" dxfId="199" priority="200" stopIfTrue="1" operator="equal">
      <formula>0</formula>
    </cfRule>
  </conditionalFormatting>
  <conditionalFormatting sqref="B1123:F1123">
    <cfRule type="cellIs" dxfId="198" priority="199" stopIfTrue="1" operator="equal">
      <formula>0</formula>
    </cfRule>
  </conditionalFormatting>
  <conditionalFormatting sqref="G1123">
    <cfRule type="cellIs" dxfId="197" priority="198" stopIfTrue="1" operator="equal">
      <formula>0</formula>
    </cfRule>
  </conditionalFormatting>
  <conditionalFormatting sqref="G1126:G1131">
    <cfRule type="cellIs" dxfId="196" priority="197" stopIfTrue="1" operator="equal">
      <formula>0</formula>
    </cfRule>
  </conditionalFormatting>
  <conditionalFormatting sqref="F1130">
    <cfRule type="cellIs" dxfId="195" priority="196" stopIfTrue="1" operator="equal">
      <formula>0</formula>
    </cfRule>
  </conditionalFormatting>
  <conditionalFormatting sqref="G1132:G1136 G1139:G1140">
    <cfRule type="cellIs" dxfId="194" priority="195" stopIfTrue="1" operator="equal">
      <formula>0</formula>
    </cfRule>
  </conditionalFormatting>
  <conditionalFormatting sqref="G1137:G1138">
    <cfRule type="cellIs" dxfId="193" priority="194" stopIfTrue="1" operator="equal">
      <formula>0</formula>
    </cfRule>
  </conditionalFormatting>
  <conditionalFormatting sqref="E1143">
    <cfRule type="cellIs" dxfId="192" priority="193" stopIfTrue="1" operator="equal">
      <formula>0</formula>
    </cfRule>
  </conditionalFormatting>
  <conditionalFormatting sqref="G1143">
    <cfRule type="cellIs" dxfId="191" priority="192" stopIfTrue="1" operator="equal">
      <formula>0</formula>
    </cfRule>
  </conditionalFormatting>
  <conditionalFormatting sqref="E1144">
    <cfRule type="cellIs" dxfId="190" priority="191" stopIfTrue="1" operator="equal">
      <formula>0</formula>
    </cfRule>
  </conditionalFormatting>
  <conditionalFormatting sqref="G1144">
    <cfRule type="cellIs" dxfId="189" priority="190" stopIfTrue="1" operator="equal">
      <formula>0</formula>
    </cfRule>
  </conditionalFormatting>
  <conditionalFormatting sqref="F1142">
    <cfRule type="cellIs" dxfId="188" priority="189" stopIfTrue="1" operator="equal">
      <formula>0</formula>
    </cfRule>
  </conditionalFormatting>
  <conditionalFormatting sqref="B1142:F1142">
    <cfRule type="cellIs" dxfId="187" priority="188" stopIfTrue="1" operator="equal">
      <formula>0</formula>
    </cfRule>
  </conditionalFormatting>
  <conditionalFormatting sqref="G1142">
    <cfRule type="cellIs" dxfId="186" priority="187" stopIfTrue="1" operator="equal">
      <formula>0</formula>
    </cfRule>
  </conditionalFormatting>
  <conditionalFormatting sqref="G1145:G1150">
    <cfRule type="cellIs" dxfId="185" priority="186" stopIfTrue="1" operator="equal">
      <formula>0</formula>
    </cfRule>
  </conditionalFormatting>
  <conditionalFormatting sqref="F1149">
    <cfRule type="cellIs" dxfId="184" priority="185" stopIfTrue="1" operator="equal">
      <formula>0</formula>
    </cfRule>
  </conditionalFormatting>
  <conditionalFormatting sqref="G1154:G1155">
    <cfRule type="cellIs" dxfId="183" priority="184" stopIfTrue="1" operator="equal">
      <formula>0</formula>
    </cfRule>
  </conditionalFormatting>
  <conditionalFormatting sqref="B1152:D1152">
    <cfRule type="cellIs" dxfId="182" priority="177" stopIfTrue="1" operator="equal">
      <formula>0</formula>
    </cfRule>
  </conditionalFormatting>
  <conditionalFormatting sqref="F1151:F1152">
    <cfRule type="cellIs" dxfId="181" priority="183" stopIfTrue="1" operator="equal">
      <formula>0</formula>
    </cfRule>
  </conditionalFormatting>
  <conditionalFormatting sqref="B1151:F1151 E1152:F1152">
    <cfRule type="cellIs" dxfId="180" priority="182" stopIfTrue="1" operator="equal">
      <formula>0</formula>
    </cfRule>
  </conditionalFormatting>
  <conditionalFormatting sqref="G1151:G1152">
    <cfRule type="cellIs" dxfId="179" priority="181" stopIfTrue="1" operator="equal">
      <formula>0</formula>
    </cfRule>
  </conditionalFormatting>
  <conditionalFormatting sqref="F1153">
    <cfRule type="cellIs" dxfId="178" priority="180" stopIfTrue="1" operator="equal">
      <formula>0</formula>
    </cfRule>
  </conditionalFormatting>
  <conditionalFormatting sqref="B1153:F1153">
    <cfRule type="cellIs" dxfId="177" priority="179" stopIfTrue="1" operator="equal">
      <formula>0</formula>
    </cfRule>
  </conditionalFormatting>
  <conditionalFormatting sqref="G1153">
    <cfRule type="cellIs" dxfId="176" priority="178" stopIfTrue="1" operator="equal">
      <formula>0</formula>
    </cfRule>
  </conditionalFormatting>
  <conditionalFormatting sqref="E1182">
    <cfRule type="cellIs" dxfId="175" priority="176" stopIfTrue="1" operator="equal">
      <formula>0</formula>
    </cfRule>
  </conditionalFormatting>
  <conditionalFormatting sqref="G1182">
    <cfRule type="cellIs" dxfId="174" priority="175" stopIfTrue="1" operator="equal">
      <formula>0</formula>
    </cfRule>
  </conditionalFormatting>
  <conditionalFormatting sqref="E1183">
    <cfRule type="cellIs" dxfId="173" priority="174" stopIfTrue="1" operator="equal">
      <formula>0</formula>
    </cfRule>
  </conditionalFormatting>
  <conditionalFormatting sqref="G1183">
    <cfRule type="cellIs" dxfId="172" priority="173" stopIfTrue="1" operator="equal">
      <formula>0</formula>
    </cfRule>
  </conditionalFormatting>
  <conditionalFormatting sqref="F1181">
    <cfRule type="cellIs" dxfId="171" priority="172" stopIfTrue="1" operator="equal">
      <formula>0</formula>
    </cfRule>
  </conditionalFormatting>
  <conditionalFormatting sqref="B1181:F1181">
    <cfRule type="cellIs" dxfId="170" priority="171" stopIfTrue="1" operator="equal">
      <formula>0</formula>
    </cfRule>
  </conditionalFormatting>
  <conditionalFormatting sqref="G1181">
    <cfRule type="cellIs" dxfId="169" priority="170" stopIfTrue="1" operator="equal">
      <formula>0</formula>
    </cfRule>
  </conditionalFormatting>
  <conditionalFormatting sqref="G1184:G1189">
    <cfRule type="cellIs" dxfId="168" priority="169" stopIfTrue="1" operator="equal">
      <formula>0</formula>
    </cfRule>
  </conditionalFormatting>
  <conditionalFormatting sqref="F1188">
    <cfRule type="cellIs" dxfId="167" priority="168" stopIfTrue="1" operator="equal">
      <formula>0</formula>
    </cfRule>
  </conditionalFormatting>
  <conditionalFormatting sqref="G1193:G1194">
    <cfRule type="cellIs" dxfId="166" priority="167" stopIfTrue="1" operator="equal">
      <formula>0</formula>
    </cfRule>
  </conditionalFormatting>
  <conditionalFormatting sqref="B1191:D1191">
    <cfRule type="cellIs" dxfId="165" priority="160" stopIfTrue="1" operator="equal">
      <formula>0</formula>
    </cfRule>
  </conditionalFormatting>
  <conditionalFormatting sqref="F1190:F1191">
    <cfRule type="cellIs" dxfId="164" priority="166" stopIfTrue="1" operator="equal">
      <formula>0</formula>
    </cfRule>
  </conditionalFormatting>
  <conditionalFormatting sqref="B1190:F1190 E1191:F1191">
    <cfRule type="cellIs" dxfId="163" priority="165" stopIfTrue="1" operator="equal">
      <formula>0</formula>
    </cfRule>
  </conditionalFormatting>
  <conditionalFormatting sqref="G1190:G1191">
    <cfRule type="cellIs" dxfId="162" priority="164" stopIfTrue="1" operator="equal">
      <formula>0</formula>
    </cfRule>
  </conditionalFormatting>
  <conditionalFormatting sqref="F1192">
    <cfRule type="cellIs" dxfId="161" priority="163" stopIfTrue="1" operator="equal">
      <formula>0</formula>
    </cfRule>
  </conditionalFormatting>
  <conditionalFormatting sqref="B1192:F1192">
    <cfRule type="cellIs" dxfId="160" priority="162" stopIfTrue="1" operator="equal">
      <formula>0</formula>
    </cfRule>
  </conditionalFormatting>
  <conditionalFormatting sqref="G1192">
    <cfRule type="cellIs" dxfId="159" priority="161" stopIfTrue="1" operator="equal">
      <formula>0</formula>
    </cfRule>
  </conditionalFormatting>
  <conditionalFormatting sqref="G149:G157">
    <cfRule type="cellIs" dxfId="158" priority="159" stopIfTrue="1" operator="equal">
      <formula>0</formula>
    </cfRule>
  </conditionalFormatting>
  <conditionalFormatting sqref="B164:C164">
    <cfRule type="cellIs" dxfId="157" priority="158" stopIfTrue="1" operator="equal">
      <formula>0</formula>
    </cfRule>
  </conditionalFormatting>
  <conditionalFormatting sqref="G236:G244">
    <cfRule type="cellIs" dxfId="156" priority="157" stopIfTrue="1" operator="equal">
      <formula>0</formula>
    </cfRule>
  </conditionalFormatting>
  <conditionalFormatting sqref="G1055:G1059">
    <cfRule type="cellIs" dxfId="155" priority="156" stopIfTrue="1" operator="equal">
      <formula>0</formula>
    </cfRule>
  </conditionalFormatting>
  <conditionalFormatting sqref="B1256:E1257">
    <cfRule type="cellIs" dxfId="154" priority="155" stopIfTrue="1" operator="equal">
      <formula>0</formula>
    </cfRule>
  </conditionalFormatting>
  <conditionalFormatting sqref="B1262:E1263">
    <cfRule type="cellIs" dxfId="153" priority="154" stopIfTrue="1" operator="equal">
      <formula>0</formula>
    </cfRule>
  </conditionalFormatting>
  <conditionalFormatting sqref="B1255">
    <cfRule type="cellIs" dxfId="152" priority="153" stopIfTrue="1" operator="equal">
      <formula>0</formula>
    </cfRule>
  </conditionalFormatting>
  <conditionalFormatting sqref="B1261">
    <cfRule type="cellIs" dxfId="151" priority="152" stopIfTrue="1" operator="equal">
      <formula>0</formula>
    </cfRule>
  </conditionalFormatting>
  <conditionalFormatting sqref="B1267">
    <cfRule type="cellIs" dxfId="150" priority="151" stopIfTrue="1" operator="equal">
      <formula>0</formula>
    </cfRule>
  </conditionalFormatting>
  <conditionalFormatting sqref="B1274:E1275">
    <cfRule type="cellIs" dxfId="149" priority="150" stopIfTrue="1" operator="equal">
      <formula>0</formula>
    </cfRule>
  </conditionalFormatting>
  <conditionalFormatting sqref="B1280:E1281">
    <cfRule type="cellIs" dxfId="148" priority="149" stopIfTrue="1" operator="equal">
      <formula>0</formula>
    </cfRule>
  </conditionalFormatting>
  <conditionalFormatting sqref="B1273">
    <cfRule type="cellIs" dxfId="147" priority="148" stopIfTrue="1" operator="equal">
      <formula>0</formula>
    </cfRule>
  </conditionalFormatting>
  <conditionalFormatting sqref="B1279">
    <cfRule type="cellIs" dxfId="146" priority="147" stopIfTrue="1" operator="equal">
      <formula>0</formula>
    </cfRule>
  </conditionalFormatting>
  <conditionalFormatting sqref="B1268:D1268">
    <cfRule type="cellIs" dxfId="145" priority="146" stopIfTrue="1" operator="equal">
      <formula>0</formula>
    </cfRule>
  </conditionalFormatting>
  <conditionalFormatting sqref="B1269:D1269">
    <cfRule type="cellIs" dxfId="144" priority="145" stopIfTrue="1" operator="equal">
      <formula>0</formula>
    </cfRule>
  </conditionalFormatting>
  <conditionalFormatting sqref="G3268">
    <cfRule type="cellIs" dxfId="143" priority="144" stopIfTrue="1" operator="equal">
      <formula>0</formula>
    </cfRule>
  </conditionalFormatting>
  <conditionalFormatting sqref="F570">
    <cfRule type="cellIs" dxfId="142" priority="143" stopIfTrue="1" operator="equal">
      <formula>0</formula>
    </cfRule>
  </conditionalFormatting>
  <conditionalFormatting sqref="F570">
    <cfRule type="cellIs" dxfId="141" priority="142" stopIfTrue="1" operator="equal">
      <formula>0</formula>
    </cfRule>
  </conditionalFormatting>
  <conditionalFormatting sqref="G2242:G2245">
    <cfRule type="cellIs" dxfId="140" priority="141" stopIfTrue="1" operator="equal">
      <formula>0</formula>
    </cfRule>
  </conditionalFormatting>
  <conditionalFormatting sqref="B2239:E2240 B2238 D2238:E2238 B2242:E2242 B2235 D2235:E2235">
    <cfRule type="cellIs" dxfId="139" priority="140" stopIfTrue="1" operator="equal">
      <formula>0</formula>
    </cfRule>
  </conditionalFormatting>
  <conditionalFormatting sqref="C2245">
    <cfRule type="cellIs" dxfId="138" priority="139" stopIfTrue="1" operator="equal">
      <formula>0</formula>
    </cfRule>
  </conditionalFormatting>
  <conditionalFormatting sqref="C2243:D2243">
    <cfRule type="cellIs" dxfId="137" priority="138" stopIfTrue="1" operator="equal">
      <formula>0</formula>
    </cfRule>
  </conditionalFormatting>
  <conditionalFormatting sqref="C2238">
    <cfRule type="cellIs" dxfId="136" priority="137" stopIfTrue="1" operator="equal">
      <formula>0</formula>
    </cfRule>
  </conditionalFormatting>
  <conditionalFormatting sqref="G2241">
    <cfRule type="cellIs" dxfId="135" priority="136" stopIfTrue="1" operator="equal">
      <formula>0</formula>
    </cfRule>
  </conditionalFormatting>
  <conditionalFormatting sqref="B2241:E2241">
    <cfRule type="cellIs" dxfId="134" priority="135" stopIfTrue="1" operator="equal">
      <formula>0</formula>
    </cfRule>
  </conditionalFormatting>
  <conditionalFormatting sqref="C1478:E1478">
    <cfRule type="cellIs" dxfId="133" priority="134" stopIfTrue="1" operator="equal">
      <formula>0</formula>
    </cfRule>
  </conditionalFormatting>
  <conditionalFormatting sqref="F119:G125 F134:F135">
    <cfRule type="cellIs" dxfId="132" priority="133" stopIfTrue="1" operator="equal">
      <formula>0</formula>
    </cfRule>
  </conditionalFormatting>
  <conditionalFormatting sqref="B119:F125 B134:F134 E135:F135">
    <cfRule type="cellIs" dxfId="131" priority="132" stopIfTrue="1" operator="equal">
      <formula>0</formula>
    </cfRule>
  </conditionalFormatting>
  <conditionalFormatting sqref="F118:G118">
    <cfRule type="cellIs" dxfId="130" priority="131" stopIfTrue="1" operator="equal">
      <formula>0</formula>
    </cfRule>
  </conditionalFormatting>
  <conditionalFormatting sqref="B118:F118">
    <cfRule type="cellIs" dxfId="129" priority="130" stopIfTrue="1" operator="equal">
      <formula>0</formula>
    </cfRule>
  </conditionalFormatting>
  <conditionalFormatting sqref="F126:G126">
    <cfRule type="cellIs" dxfId="128" priority="129" stopIfTrue="1" operator="equal">
      <formula>0</formula>
    </cfRule>
  </conditionalFormatting>
  <conditionalFormatting sqref="B126:F126">
    <cfRule type="cellIs" dxfId="127" priority="128" stopIfTrue="1" operator="equal">
      <formula>0</formula>
    </cfRule>
  </conditionalFormatting>
  <conditionalFormatting sqref="F131:G131 F133 F127:F130">
    <cfRule type="cellIs" dxfId="126" priority="127" stopIfTrue="1" operator="equal">
      <formula>0</formula>
    </cfRule>
  </conditionalFormatting>
  <conditionalFormatting sqref="B127:F131 E133:F133">
    <cfRule type="cellIs" dxfId="125" priority="126" stopIfTrue="1" operator="equal">
      <formula>0</formula>
    </cfRule>
  </conditionalFormatting>
  <conditionalFormatting sqref="F132:G132">
    <cfRule type="cellIs" dxfId="124" priority="125" stopIfTrue="1" operator="equal">
      <formula>0</formula>
    </cfRule>
  </conditionalFormatting>
  <conditionalFormatting sqref="B132:F132">
    <cfRule type="cellIs" dxfId="123" priority="124" stopIfTrue="1" operator="equal">
      <formula>0</formula>
    </cfRule>
  </conditionalFormatting>
  <conditionalFormatting sqref="B133:D133">
    <cfRule type="cellIs" dxfId="122" priority="123" stopIfTrue="1" operator="equal">
      <formula>0</formula>
    </cfRule>
  </conditionalFormatting>
  <conditionalFormatting sqref="B135:D135">
    <cfRule type="cellIs" dxfId="121" priority="122" stopIfTrue="1" operator="equal">
      <formula>0</formula>
    </cfRule>
  </conditionalFormatting>
  <conditionalFormatting sqref="G120:G124">
    <cfRule type="cellIs" dxfId="120" priority="121" stopIfTrue="1" operator="equal">
      <formula>0</formula>
    </cfRule>
  </conditionalFormatting>
  <conditionalFormatting sqref="G120:G124">
    <cfRule type="cellIs" dxfId="119" priority="120" stopIfTrue="1" operator="equal">
      <formula>0</formula>
    </cfRule>
  </conditionalFormatting>
  <conditionalFormatting sqref="G127:G130">
    <cfRule type="cellIs" dxfId="118" priority="119" stopIfTrue="1" operator="equal">
      <formula>0</formula>
    </cfRule>
  </conditionalFormatting>
  <conditionalFormatting sqref="G127:G130">
    <cfRule type="cellIs" dxfId="117" priority="118" stopIfTrue="1" operator="equal">
      <formula>0</formula>
    </cfRule>
  </conditionalFormatting>
  <conditionalFormatting sqref="G127:G130">
    <cfRule type="cellIs" dxfId="116" priority="117" stopIfTrue="1" operator="equal">
      <formula>0</formula>
    </cfRule>
  </conditionalFormatting>
  <conditionalFormatting sqref="G133:G135">
    <cfRule type="cellIs" dxfId="115" priority="116" stopIfTrue="1" operator="equal">
      <formula>0</formula>
    </cfRule>
  </conditionalFormatting>
  <conditionalFormatting sqref="G133:G135">
    <cfRule type="cellIs" dxfId="114" priority="115" stopIfTrue="1" operator="equal">
      <formula>0</formula>
    </cfRule>
  </conditionalFormatting>
  <conditionalFormatting sqref="G133:G135">
    <cfRule type="cellIs" dxfId="113" priority="114" stopIfTrue="1" operator="equal">
      <formula>0</formula>
    </cfRule>
  </conditionalFormatting>
  <conditionalFormatting sqref="F2749">
    <cfRule type="cellIs" dxfId="112" priority="113" stopIfTrue="1" operator="equal">
      <formula>0</formula>
    </cfRule>
  </conditionalFormatting>
  <conditionalFormatting sqref="F2749">
    <cfRule type="cellIs" dxfId="111" priority="112" stopIfTrue="1" operator="equal">
      <formula>0</formula>
    </cfRule>
  </conditionalFormatting>
  <conditionalFormatting sqref="F2650">
    <cfRule type="cellIs" dxfId="110" priority="111" stopIfTrue="1" operator="equal">
      <formula>0</formula>
    </cfRule>
  </conditionalFormatting>
  <conditionalFormatting sqref="F2650">
    <cfRule type="cellIs" dxfId="109" priority="110" stopIfTrue="1" operator="equal">
      <formula>0</formula>
    </cfRule>
  </conditionalFormatting>
  <conditionalFormatting sqref="F2657">
    <cfRule type="cellIs" dxfId="108" priority="109" stopIfTrue="1" operator="equal">
      <formula>0</formula>
    </cfRule>
  </conditionalFormatting>
  <conditionalFormatting sqref="F2657">
    <cfRule type="cellIs" dxfId="107" priority="108" stopIfTrue="1" operator="equal">
      <formula>0</formula>
    </cfRule>
  </conditionalFormatting>
  <conditionalFormatting sqref="F2664">
    <cfRule type="cellIs" dxfId="106" priority="107" stopIfTrue="1" operator="equal">
      <formula>0</formula>
    </cfRule>
  </conditionalFormatting>
  <conditionalFormatting sqref="F2664">
    <cfRule type="cellIs" dxfId="105" priority="106" stopIfTrue="1" operator="equal">
      <formula>0</formula>
    </cfRule>
  </conditionalFormatting>
  <conditionalFormatting sqref="F2671">
    <cfRule type="cellIs" dxfId="104" priority="105" stopIfTrue="1" operator="equal">
      <formula>0</formula>
    </cfRule>
  </conditionalFormatting>
  <conditionalFormatting sqref="F2671">
    <cfRule type="cellIs" dxfId="103" priority="104" stopIfTrue="1" operator="equal">
      <formula>0</formula>
    </cfRule>
  </conditionalFormatting>
  <conditionalFormatting sqref="F2678">
    <cfRule type="cellIs" dxfId="102" priority="103" stopIfTrue="1" operator="equal">
      <formula>0</formula>
    </cfRule>
  </conditionalFormatting>
  <conditionalFormatting sqref="F2678">
    <cfRule type="cellIs" dxfId="101" priority="102" stopIfTrue="1" operator="equal">
      <formula>0</formula>
    </cfRule>
  </conditionalFormatting>
  <conditionalFormatting sqref="F2685">
    <cfRule type="cellIs" dxfId="100" priority="101" stopIfTrue="1" operator="equal">
      <formula>0</formula>
    </cfRule>
  </conditionalFormatting>
  <conditionalFormatting sqref="F2685">
    <cfRule type="cellIs" dxfId="99" priority="100" stopIfTrue="1" operator="equal">
      <formula>0</formula>
    </cfRule>
  </conditionalFormatting>
  <conditionalFormatting sqref="F2692">
    <cfRule type="cellIs" dxfId="98" priority="99" stopIfTrue="1" operator="equal">
      <formula>0</formula>
    </cfRule>
  </conditionalFormatting>
  <conditionalFormatting sqref="F2692">
    <cfRule type="cellIs" dxfId="97" priority="98" stopIfTrue="1" operator="equal">
      <formula>0</formula>
    </cfRule>
  </conditionalFormatting>
  <conditionalFormatting sqref="F2699">
    <cfRule type="cellIs" dxfId="96" priority="97" stopIfTrue="1" operator="equal">
      <formula>0</formula>
    </cfRule>
  </conditionalFormatting>
  <conditionalFormatting sqref="F2699">
    <cfRule type="cellIs" dxfId="95" priority="96" stopIfTrue="1" operator="equal">
      <formula>0</formula>
    </cfRule>
  </conditionalFormatting>
  <conditionalFormatting sqref="F2706">
    <cfRule type="cellIs" dxfId="94" priority="95" stopIfTrue="1" operator="equal">
      <formula>0</formula>
    </cfRule>
  </conditionalFormatting>
  <conditionalFormatting sqref="F2706">
    <cfRule type="cellIs" dxfId="93" priority="94" stopIfTrue="1" operator="equal">
      <formula>0</formula>
    </cfRule>
  </conditionalFormatting>
  <conditionalFormatting sqref="F2713">
    <cfRule type="cellIs" dxfId="92" priority="93" stopIfTrue="1" operator="equal">
      <formula>0</formula>
    </cfRule>
  </conditionalFormatting>
  <conditionalFormatting sqref="F2713">
    <cfRule type="cellIs" dxfId="91" priority="92" stopIfTrue="1" operator="equal">
      <formula>0</formula>
    </cfRule>
  </conditionalFormatting>
  <conditionalFormatting sqref="F2720">
    <cfRule type="cellIs" dxfId="90" priority="91" stopIfTrue="1" operator="equal">
      <formula>0</formula>
    </cfRule>
  </conditionalFormatting>
  <conditionalFormatting sqref="F2720">
    <cfRule type="cellIs" dxfId="89" priority="90" stopIfTrue="1" operator="equal">
      <formula>0</formula>
    </cfRule>
  </conditionalFormatting>
  <conditionalFormatting sqref="F2727">
    <cfRule type="cellIs" dxfId="88" priority="89" stopIfTrue="1" operator="equal">
      <formula>0</formula>
    </cfRule>
  </conditionalFormatting>
  <conditionalFormatting sqref="F2727">
    <cfRule type="cellIs" dxfId="87" priority="88" stopIfTrue="1" operator="equal">
      <formula>0</formula>
    </cfRule>
  </conditionalFormatting>
  <conditionalFormatting sqref="F2734">
    <cfRule type="cellIs" dxfId="86" priority="87" stopIfTrue="1" operator="equal">
      <formula>0</formula>
    </cfRule>
  </conditionalFormatting>
  <conditionalFormatting sqref="F2734">
    <cfRule type="cellIs" dxfId="85" priority="86" stopIfTrue="1" operator="equal">
      <formula>0</formula>
    </cfRule>
  </conditionalFormatting>
  <conditionalFormatting sqref="F2643">
    <cfRule type="cellIs" dxfId="84" priority="85" stopIfTrue="1" operator="equal">
      <formula>0</formula>
    </cfRule>
  </conditionalFormatting>
  <conditionalFormatting sqref="F2643">
    <cfRule type="cellIs" dxfId="83" priority="84" stopIfTrue="1" operator="equal">
      <formula>0</formula>
    </cfRule>
  </conditionalFormatting>
  <conditionalFormatting sqref="F2636">
    <cfRule type="cellIs" dxfId="82" priority="83" stopIfTrue="1" operator="equal">
      <formula>0</formula>
    </cfRule>
  </conditionalFormatting>
  <conditionalFormatting sqref="F2636">
    <cfRule type="cellIs" dxfId="81" priority="82" stopIfTrue="1" operator="equal">
      <formula>0</formula>
    </cfRule>
  </conditionalFormatting>
  <conditionalFormatting sqref="F2629">
    <cfRule type="cellIs" dxfId="80" priority="81" stopIfTrue="1" operator="equal">
      <formula>0</formula>
    </cfRule>
  </conditionalFormatting>
  <conditionalFormatting sqref="F2629">
    <cfRule type="cellIs" dxfId="79" priority="80" stopIfTrue="1" operator="equal">
      <formula>0</formula>
    </cfRule>
  </conditionalFormatting>
  <conditionalFormatting sqref="C2193">
    <cfRule type="cellIs" dxfId="78" priority="79" stopIfTrue="1" operator="equal">
      <formula>0</formula>
    </cfRule>
  </conditionalFormatting>
  <conditionalFormatting sqref="C2207">
    <cfRule type="cellIs" dxfId="77" priority="78" stopIfTrue="1" operator="equal">
      <formula>0</formula>
    </cfRule>
  </conditionalFormatting>
  <conditionalFormatting sqref="C2221">
    <cfRule type="cellIs" dxfId="76" priority="77" stopIfTrue="1" operator="equal">
      <formula>0</formula>
    </cfRule>
  </conditionalFormatting>
  <conditionalFormatting sqref="C2235">
    <cfRule type="cellIs" dxfId="75" priority="76" stopIfTrue="1" operator="equal">
      <formula>0</formula>
    </cfRule>
  </conditionalFormatting>
  <conditionalFormatting sqref="F2193:F2200">
    <cfRule type="cellIs" dxfId="74" priority="75" stopIfTrue="1" operator="equal">
      <formula>0</formula>
    </cfRule>
  </conditionalFormatting>
  <conditionalFormatting sqref="F2193:F2200">
    <cfRule type="cellIs" dxfId="73" priority="74" stopIfTrue="1" operator="equal">
      <formula>0</formula>
    </cfRule>
  </conditionalFormatting>
  <conditionalFormatting sqref="F2201:F2203">
    <cfRule type="cellIs" dxfId="72" priority="73" stopIfTrue="1" operator="equal">
      <formula>0</formula>
    </cfRule>
  </conditionalFormatting>
  <conditionalFormatting sqref="F2207:F2214">
    <cfRule type="cellIs" dxfId="71" priority="72" stopIfTrue="1" operator="equal">
      <formula>0</formula>
    </cfRule>
  </conditionalFormatting>
  <conditionalFormatting sqref="F2207:F2214">
    <cfRule type="cellIs" dxfId="70" priority="71" stopIfTrue="1" operator="equal">
      <formula>0</formula>
    </cfRule>
  </conditionalFormatting>
  <conditionalFormatting sqref="F2215:F2217">
    <cfRule type="cellIs" dxfId="69" priority="70" stopIfTrue="1" operator="equal">
      <formula>0</formula>
    </cfRule>
  </conditionalFormatting>
  <conditionalFormatting sqref="F2221:F2228">
    <cfRule type="cellIs" dxfId="68" priority="69" stopIfTrue="1" operator="equal">
      <formula>0</formula>
    </cfRule>
  </conditionalFormatting>
  <conditionalFormatting sqref="F2221:F2228">
    <cfRule type="cellIs" dxfId="67" priority="68" stopIfTrue="1" operator="equal">
      <formula>0</formula>
    </cfRule>
  </conditionalFormatting>
  <conditionalFormatting sqref="F2229:F2231">
    <cfRule type="cellIs" dxfId="66" priority="67" stopIfTrue="1" operator="equal">
      <formula>0</formula>
    </cfRule>
  </conditionalFormatting>
  <conditionalFormatting sqref="F2235:F2242">
    <cfRule type="cellIs" dxfId="65" priority="66" stopIfTrue="1" operator="equal">
      <formula>0</formula>
    </cfRule>
  </conditionalFormatting>
  <conditionalFormatting sqref="F2235:F2242">
    <cfRule type="cellIs" dxfId="64" priority="65" stopIfTrue="1" operator="equal">
      <formula>0</formula>
    </cfRule>
  </conditionalFormatting>
  <conditionalFormatting sqref="F2243:F2245">
    <cfRule type="cellIs" dxfId="63" priority="64" stopIfTrue="1" operator="equal">
      <formula>0</formula>
    </cfRule>
  </conditionalFormatting>
  <conditionalFormatting sqref="F2850 F2833 F2826">
    <cfRule type="cellIs" dxfId="62" priority="63" stopIfTrue="1" operator="equal">
      <formula>0</formula>
    </cfRule>
  </conditionalFormatting>
  <conditionalFormatting sqref="F2871 F2864 F2857">
    <cfRule type="cellIs" dxfId="61" priority="62" stopIfTrue="1" operator="equal">
      <formula>0</formula>
    </cfRule>
  </conditionalFormatting>
  <conditionalFormatting sqref="F3165 F3158 F3151 F3144 F3137 F3130 F3123 F3116 F3109 F3102 F3095 F3088 F3081 F3074 F3067 F3060 F3053 F3046 F3039 F3032 F3025 F3018 F3011 F3004 F2997 F2990 F2983 F2976 F2969 F2962 F2955 F2948 F2941 F2934 F2927 F2920 F2913 F2906 F2899 F2892 F2885 F2878">
    <cfRule type="cellIs" dxfId="60" priority="61" stopIfTrue="1" operator="equal">
      <formula>0</formula>
    </cfRule>
  </conditionalFormatting>
  <conditionalFormatting sqref="C3652">
    <cfRule type="cellIs" dxfId="59" priority="60" stopIfTrue="1" operator="equal">
      <formula>0</formula>
    </cfRule>
  </conditionalFormatting>
  <conditionalFormatting sqref="G1643">
    <cfRule type="cellIs" dxfId="58" priority="59" stopIfTrue="1" operator="equal">
      <formula>0</formula>
    </cfRule>
  </conditionalFormatting>
  <conditionalFormatting sqref="G1634">
    <cfRule type="cellIs" dxfId="57" priority="58" stopIfTrue="1" operator="equal">
      <formula>0</formula>
    </cfRule>
  </conditionalFormatting>
  <conditionalFormatting sqref="G1627">
    <cfRule type="cellIs" dxfId="56" priority="57" stopIfTrue="1" operator="equal">
      <formula>0</formula>
    </cfRule>
  </conditionalFormatting>
  <conditionalFormatting sqref="G1618">
    <cfRule type="cellIs" dxfId="55" priority="56" stopIfTrue="1" operator="equal">
      <formula>0</formula>
    </cfRule>
  </conditionalFormatting>
  <conditionalFormatting sqref="G1611">
    <cfRule type="cellIs" dxfId="54" priority="55" stopIfTrue="1" operator="equal">
      <formula>0</formula>
    </cfRule>
  </conditionalFormatting>
  <conditionalFormatting sqref="G1602">
    <cfRule type="cellIs" dxfId="53" priority="54" stopIfTrue="1" operator="equal">
      <formula>0</formula>
    </cfRule>
  </conditionalFormatting>
  <conditionalFormatting sqref="G1593">
    <cfRule type="cellIs" dxfId="52" priority="53" stopIfTrue="1" operator="equal">
      <formula>0</formula>
    </cfRule>
  </conditionalFormatting>
  <conditionalFormatting sqref="G1584">
    <cfRule type="cellIs" dxfId="51" priority="52" stopIfTrue="1" operator="equal">
      <formula>0</formula>
    </cfRule>
  </conditionalFormatting>
  <conditionalFormatting sqref="G1575">
    <cfRule type="cellIs" dxfId="50" priority="51" stopIfTrue="1" operator="equal">
      <formula>0</formula>
    </cfRule>
  </conditionalFormatting>
  <conditionalFormatting sqref="G1569">
    <cfRule type="cellIs" dxfId="49" priority="50" stopIfTrue="1" operator="equal">
      <formula>0</formula>
    </cfRule>
  </conditionalFormatting>
  <conditionalFormatting sqref="G1563">
    <cfRule type="cellIs" dxfId="48" priority="49" stopIfTrue="1" operator="equal">
      <formula>0</formula>
    </cfRule>
  </conditionalFormatting>
  <conditionalFormatting sqref="G1557">
    <cfRule type="cellIs" dxfId="47" priority="48" stopIfTrue="1" operator="equal">
      <formula>0</formula>
    </cfRule>
  </conditionalFormatting>
  <conditionalFormatting sqref="F1143">
    <cfRule type="cellIs" dxfId="46" priority="47" stopIfTrue="1" operator="equal">
      <formula>0</formula>
    </cfRule>
  </conditionalFormatting>
  <conditionalFormatting sqref="F1144">
    <cfRule type="cellIs" dxfId="45" priority="46" stopIfTrue="1" operator="equal">
      <formula>0</formula>
    </cfRule>
  </conditionalFormatting>
  <conditionalFormatting sqref="F1182">
    <cfRule type="cellIs" dxfId="44" priority="45" stopIfTrue="1" operator="equal">
      <formula>0</formula>
    </cfRule>
  </conditionalFormatting>
  <conditionalFormatting sqref="F1183">
    <cfRule type="cellIs" dxfId="43" priority="44" stopIfTrue="1" operator="equal">
      <formula>0</formula>
    </cfRule>
  </conditionalFormatting>
  <conditionalFormatting sqref="F2836:G2836">
    <cfRule type="cellIs" dxfId="42" priority="43" stopIfTrue="1" operator="equal">
      <formula>0</formula>
    </cfRule>
  </conditionalFormatting>
  <conditionalFormatting sqref="C2836:F2836">
    <cfRule type="cellIs" dxfId="41" priority="42" stopIfTrue="1" operator="equal">
      <formula>0</formula>
    </cfRule>
  </conditionalFormatting>
  <conditionalFormatting sqref="F2837:F2841">
    <cfRule type="cellIs" dxfId="40" priority="41" stopIfTrue="1" operator="equal">
      <formula>0</formula>
    </cfRule>
  </conditionalFormatting>
  <conditionalFormatting sqref="F2842:F2845">
    <cfRule type="cellIs" dxfId="39" priority="40" stopIfTrue="1" operator="equal">
      <formula>0</formula>
    </cfRule>
  </conditionalFormatting>
  <conditionalFormatting sqref="G2837:G2845">
    <cfRule type="cellIs" dxfId="38" priority="39" stopIfTrue="1" operator="equal">
      <formula>0</formula>
    </cfRule>
  </conditionalFormatting>
  <conditionalFormatting sqref="F1197:G1197">
    <cfRule type="cellIs" dxfId="37" priority="38" stopIfTrue="1" operator="equal">
      <formula>0</formula>
    </cfRule>
  </conditionalFormatting>
  <conditionalFormatting sqref="B1197:F1197">
    <cfRule type="cellIs" dxfId="36" priority="37" stopIfTrue="1" operator="equal">
      <formula>0</formula>
    </cfRule>
  </conditionalFormatting>
  <conditionalFormatting sqref="F1204:G1204">
    <cfRule type="cellIs" dxfId="35" priority="36" stopIfTrue="1" operator="equal">
      <formula>0</formula>
    </cfRule>
  </conditionalFormatting>
  <conditionalFormatting sqref="B1204:F1204">
    <cfRule type="cellIs" dxfId="34" priority="35" stopIfTrue="1" operator="equal">
      <formula>0</formula>
    </cfRule>
  </conditionalFormatting>
  <conditionalFormatting sqref="F1211:G1211">
    <cfRule type="cellIs" dxfId="33" priority="34" stopIfTrue="1" operator="equal">
      <formula>0</formula>
    </cfRule>
  </conditionalFormatting>
  <conditionalFormatting sqref="B1211 D1211:F1211">
    <cfRule type="cellIs" dxfId="32" priority="33" stopIfTrue="1" operator="equal">
      <formula>0</formula>
    </cfRule>
  </conditionalFormatting>
  <conditionalFormatting sqref="B1207 D1207">
    <cfRule type="cellIs" dxfId="31" priority="32" stopIfTrue="1" operator="equal">
      <formula>0</formula>
    </cfRule>
  </conditionalFormatting>
  <conditionalFormatting sqref="G1198:G1201">
    <cfRule type="cellIs" dxfId="30" priority="31" stopIfTrue="1" operator="equal">
      <formula>0</formula>
    </cfRule>
  </conditionalFormatting>
  <conditionalFormatting sqref="G1205:G1208">
    <cfRule type="cellIs" dxfId="29" priority="30" stopIfTrue="1" operator="equal">
      <formula>0</formula>
    </cfRule>
  </conditionalFormatting>
  <conditionalFormatting sqref="G1212:G1216">
    <cfRule type="cellIs" dxfId="28" priority="29" stopIfTrue="1" operator="equal">
      <formula>0</formula>
    </cfRule>
  </conditionalFormatting>
  <conditionalFormatting sqref="C1211">
    <cfRule type="cellIs" dxfId="27" priority="28" stopIfTrue="1" operator="equal">
      <formula>0</formula>
    </cfRule>
  </conditionalFormatting>
  <conditionalFormatting sqref="F3168:G3168">
    <cfRule type="cellIs" dxfId="26" priority="27" stopIfTrue="1" operator="equal">
      <formula>0</formula>
    </cfRule>
  </conditionalFormatting>
  <conditionalFormatting sqref="B3168:F3168">
    <cfRule type="cellIs" dxfId="25" priority="26" stopIfTrue="1" operator="equal">
      <formula>0</formula>
    </cfRule>
  </conditionalFormatting>
  <conditionalFormatting sqref="G3169">
    <cfRule type="cellIs" dxfId="24" priority="25" stopIfTrue="1" operator="equal">
      <formula>0</formula>
    </cfRule>
  </conditionalFormatting>
  <conditionalFormatting sqref="F3170:F3171">
    <cfRule type="cellIs" dxfId="23" priority="24" stopIfTrue="1" operator="equal">
      <formula>0</formula>
    </cfRule>
  </conditionalFormatting>
  <conditionalFormatting sqref="G3170:G3171">
    <cfRule type="cellIs" dxfId="22" priority="23" stopIfTrue="1" operator="equal">
      <formula>0</formula>
    </cfRule>
  </conditionalFormatting>
  <conditionalFormatting sqref="F3169">
    <cfRule type="cellIs" dxfId="21" priority="22" stopIfTrue="1" operator="equal">
      <formula>0</formula>
    </cfRule>
  </conditionalFormatting>
  <conditionalFormatting sqref="C3169">
    <cfRule type="cellIs" dxfId="20" priority="21" stopIfTrue="1" operator="equal">
      <formula>0</formula>
    </cfRule>
  </conditionalFormatting>
  <conditionalFormatting sqref="G1986:G1989">
    <cfRule type="cellIs" dxfId="19" priority="20" stopIfTrue="1" operator="equal">
      <formula>0</formula>
    </cfRule>
  </conditionalFormatting>
  <conditionalFormatting sqref="G1993:G1996">
    <cfRule type="cellIs" dxfId="18" priority="19" stopIfTrue="1" operator="equal">
      <formula>0</formula>
    </cfRule>
  </conditionalFormatting>
  <conditionalFormatting sqref="F1992">
    <cfRule type="cellIs" dxfId="17" priority="18" stopIfTrue="1" operator="equal">
      <formula>0</formula>
    </cfRule>
  </conditionalFormatting>
  <conditionalFormatting sqref="C1992:F1992">
    <cfRule type="cellIs" dxfId="16" priority="17" stopIfTrue="1" operator="equal">
      <formula>0</formula>
    </cfRule>
  </conditionalFormatting>
  <conditionalFormatting sqref="G1992">
    <cfRule type="cellIs" dxfId="15" priority="16" stopIfTrue="1" operator="equal">
      <formula>0</formula>
    </cfRule>
  </conditionalFormatting>
  <conditionalFormatting sqref="G2166:G2168">
    <cfRule type="cellIs" dxfId="14" priority="15" stopIfTrue="1" operator="equal">
      <formula>0</formula>
    </cfRule>
  </conditionalFormatting>
  <conditionalFormatting sqref="F2167:F2168 C2166">
    <cfRule type="cellIs" dxfId="13" priority="14" stopIfTrue="1" operator="equal">
      <formula>0</formula>
    </cfRule>
  </conditionalFormatting>
  <conditionalFormatting sqref="F2166">
    <cfRule type="cellIs" dxfId="12" priority="13" stopIfTrue="1" operator="equal">
      <formula>0</formula>
    </cfRule>
  </conditionalFormatting>
  <conditionalFormatting sqref="G2172:G2175">
    <cfRule type="cellIs" dxfId="11" priority="12" stopIfTrue="1" operator="equal">
      <formula>0</formula>
    </cfRule>
  </conditionalFormatting>
  <conditionalFormatting sqref="B2165">
    <cfRule type="cellIs" dxfId="10" priority="11" stopIfTrue="1" operator="equal">
      <formula>0</formula>
    </cfRule>
  </conditionalFormatting>
  <conditionalFormatting sqref="G1220:G1221">
    <cfRule type="cellIs" dxfId="9" priority="10" stopIfTrue="1" operator="equal">
      <formula>0</formula>
    </cfRule>
  </conditionalFormatting>
  <conditionalFormatting sqref="F1224:G1224">
    <cfRule type="cellIs" dxfId="8" priority="9" stopIfTrue="1" operator="equal">
      <formula>0</formula>
    </cfRule>
  </conditionalFormatting>
  <conditionalFormatting sqref="B1224:F1224">
    <cfRule type="cellIs" dxfId="7" priority="8" stopIfTrue="1" operator="equal">
      <formula>0</formula>
    </cfRule>
  </conditionalFormatting>
  <conditionalFormatting sqref="G1225:G1236">
    <cfRule type="cellIs" dxfId="6" priority="7" stopIfTrue="1" operator="equal">
      <formula>0</formula>
    </cfRule>
  </conditionalFormatting>
  <conditionalFormatting sqref="F1237:G1237">
    <cfRule type="cellIs" dxfId="5" priority="6" stopIfTrue="1" operator="equal">
      <formula>0</formula>
    </cfRule>
  </conditionalFormatting>
  <conditionalFormatting sqref="B1237:F1237">
    <cfRule type="cellIs" dxfId="4" priority="5" stopIfTrue="1" operator="equal">
      <formula>0</formula>
    </cfRule>
  </conditionalFormatting>
  <conditionalFormatting sqref="G1238:G1241">
    <cfRule type="cellIs" dxfId="3" priority="4" stopIfTrue="1" operator="equal">
      <formula>0</formula>
    </cfRule>
  </conditionalFormatting>
  <conditionalFormatting sqref="F1244:G1244">
    <cfRule type="cellIs" dxfId="2" priority="3" stopIfTrue="1" operator="equal">
      <formula>0</formula>
    </cfRule>
  </conditionalFormatting>
  <conditionalFormatting sqref="B1244:F1244">
    <cfRule type="cellIs" dxfId="1" priority="2" stopIfTrue="1" operator="equal">
      <formula>0</formula>
    </cfRule>
  </conditionalFormatting>
  <conditionalFormatting sqref="G1245:G1251">
    <cfRule type="cellIs" dxfId="0" priority="1" stopIfTrue="1" operator="equal">
      <formula>0</formula>
    </cfRule>
  </conditionalFormatting>
  <printOptions gridLines="1"/>
  <pageMargins left="0.19685039370078741" right="0.19685039370078741" top="0.98425196850393704" bottom="0.78740157480314965" header="0.31496062992125984" footer="0.31496062992125984"/>
  <pageSetup paperSize="9" orientation="portrait" horizontalDpi="0" verticalDpi="0"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7410" r:id="rId4">
          <objectPr defaultSize="0" autoPict="0" r:id="rId5">
            <anchor moveWithCells="1">
              <from>
                <xdr:col>5</xdr:col>
                <xdr:colOff>171450</xdr:colOff>
                <xdr:row>0</xdr:row>
                <xdr:rowOff>133350</xdr:rowOff>
              </from>
              <to>
                <xdr:col>6</xdr:col>
                <xdr:colOff>695325</xdr:colOff>
                <xdr:row>2</xdr:row>
                <xdr:rowOff>104775</xdr:rowOff>
              </to>
            </anchor>
          </objectPr>
        </oleObject>
      </mc:Choice>
      <mc:Fallback>
        <oleObject progId="AutoCAD.Drawing.16" shapeId="1741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Resumo</vt:lpstr>
      <vt:lpstr>Planilha Preços</vt:lpstr>
      <vt:lpstr>Cronograma</vt:lpstr>
      <vt:lpstr>Cálculo BDI</vt:lpstr>
      <vt:lpstr>Comp. Custos</vt:lpstr>
      <vt:lpstr>'Comp. Custos'!Titulos_de_impressao</vt:lpstr>
      <vt:lpstr>'Planilha Preços'!Titulos_de_impressao</vt:lpstr>
      <vt:lpstr>Resumo!Titulos_de_impressao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Leonardo Roeder</cp:lastModifiedBy>
  <cp:lastPrinted>2020-01-27T12:15:33Z</cp:lastPrinted>
  <dcterms:created xsi:type="dcterms:W3CDTF">1998-12-06T19:46:28Z</dcterms:created>
  <dcterms:modified xsi:type="dcterms:W3CDTF">2020-01-30T12:15:45Z</dcterms:modified>
</cp:coreProperties>
</file>