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onardo\Desktop\REFORMA PISCINAS - CA PALMAS\CD Licitação\CD LICITAÇÃO - Licitantes\"/>
    </mc:Choice>
  </mc:AlternateContent>
  <bookViews>
    <workbookView xWindow="0" yWindow="0" windowWidth="20490" windowHeight="7665" tabRatio="673"/>
  </bookViews>
  <sheets>
    <sheet name="Planilha" sheetId="35" r:id="rId1"/>
    <sheet name="Cronograma" sheetId="39" r:id="rId2"/>
    <sheet name="memória" sheetId="36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z">#REF!</definedName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demir" hidden="1">{#N/A,#N/A,FALSE,"Cronograma";#N/A,#N/A,FALSE,"Cronogr. 2"}</definedName>
    <definedName name="AGORA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_xlnm.Print_Area" localSheetId="0">Planilha!$B$2:$I$55</definedName>
    <definedName name="ASDFRSD" hidden="1">{#N/A,#N/A,FALSE,"SS 1";#N/A,#N/A,FALSE,"SS 2";#N/A,#N/A,FALSE,"TER 1 (1)";#N/A,#N/A,FALSE,"TER 1 (2)";#N/A,#N/A,FALSE,"TER 2 ";#N/A,#N/A,FALSE,"TP  (1)";#N/A,#N/A,FALSE,"TP  (2)";#N/A,#N/A,FALSE,"CM BAR"}</definedName>
    <definedName name="Aut_original">[1]PROJETO!#REF!</definedName>
    <definedName name="Aut_resumo">[2]RESUMO_AUT1!#REF!</definedName>
    <definedName name="_xlnm.Database">[3]ORC!#REF!</definedName>
    <definedName name="batista" hidden="1">{#N/A,#N/A,FALSE,"SS 1";#N/A,#N/A,FALSE,"SS 2";#N/A,#N/A,FALSE,"TER 1 (1)";#N/A,#N/A,FALSE,"TER 1 (2)";#N/A,#N/A,FALSE,"TER 2 ";#N/A,#N/A,FALSE,"TP  (1)";#N/A,#N/A,FALSE,"TP  (2)";#N/A,#N/A,FALSE,"CM BAR"}</definedName>
    <definedName name="bosta" hidden="1">{#N/A,#N/A,FALSE,"Cronograma";#N/A,#N/A,FALSE,"Cronogr. 2"}</definedName>
    <definedName name="C_">'[4]INDICE '!#REF!</definedName>
    <definedName name="C__1">#REF!</definedName>
    <definedName name="C__2">#REF!</definedName>
    <definedName name="C__3">'[4]INDICE '!#REF!</definedName>
    <definedName name="C__5">#REF!</definedName>
    <definedName name="CA´L" hidden="1">{#N/A,#N/A,FALSE,"Cronograma";#N/A,#N/A,FALSE,"Cronogr. 2"}</definedName>
    <definedName name="CARLA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CFSFD">'[5]INDICE '!#REF!</definedName>
    <definedName name="CFSFD_5">#REF!</definedName>
    <definedName name="CHARLES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composi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concorrentes" hidden="1">{#N/A,#N/A,FALSE,"Cronograma";#N/A,#N/A,FALSE,"Cronogr. 2"}</definedName>
    <definedName name="CSDF">'[4]INDICE '!#REF!</definedName>
    <definedName name="D">#REF!</definedName>
    <definedName name="DAD">#REF!</definedName>
    <definedName name="EDESIO" hidden="1">{#N/A,#N/A,FALSE,"SS 1";#N/A,#N/A,FALSE,"SS 2";#N/A,#N/A,FALSE,"TER 1 (1)";#N/A,#N/A,FALSE,"TER 1 (2)";#N/A,#N/A,FALSE,"TER 2 ";#N/A,#N/A,FALSE,"TP  (1)";#N/A,#N/A,FALSE,"TP  (2)";#N/A,#N/A,FALSE,"CM BAR"}</definedName>
    <definedName name="Excel_BuiltIn_Print_Area_1_1">#REF!</definedName>
    <definedName name="Excel_BuiltIn_Print_Area_1_1_1_1_1">#REF!</definedName>
    <definedName name="Excel_BuiltIn_Print_Area_10_1">#REF!</definedName>
    <definedName name="Excel_BuiltIn_Print_Area_10_1_1">#REF!</definedName>
    <definedName name="Excel_BuiltIn_Print_Area_3_1">#REF!</definedName>
    <definedName name="Excel_BuiltIn_Print_Area_4_1">#REF!</definedName>
    <definedName name="Excel_BuiltIn_Print_Area_5_1">#REF!</definedName>
    <definedName name="Excel_BuiltIn_Print_Area_5_1_1">#REF!</definedName>
    <definedName name="Excel_BuiltIn_Print_Area_6_1_1">#REF!</definedName>
    <definedName name="Excel_BuiltIn_Print_Area_7_1">#REF!</definedName>
    <definedName name="Excel_BuiltIn_Print_Area_9_1">#REF!</definedName>
    <definedName name="Excel_BuiltIn_Print_Area_9_1_1">#REF!</definedName>
    <definedName name="Excel_BuiltIn_Print_Titles_1">[6]Planilha!#REF!</definedName>
    <definedName name="Excel_BuiltIn_Print_Titles_1_1">#REF!</definedName>
    <definedName name="Excel_BuiltIn_Print_Titles_1_1_1">#REF!</definedName>
    <definedName name="Excel_BuiltIn_Print_Titles_2">#REF!</definedName>
    <definedName name="Excel_BuiltIn_Print_Titles_6">#REF!</definedName>
    <definedName name="GDFG" hidden="1">{#N/A,#N/A,FALSE,"SS 1";#N/A,#N/A,FALSE,"TER 1 (A)";#N/A,#N/A,FALSE,"SS 2";#N/A,#N/A,FALSE,"TER 1 (B)";#N/A,#N/A,FALSE,"TER 1 (C)";#N/A,#N/A,FALSE,"TER 1 (D)";#N/A,#N/A,FALSE,"TER 1 (E)";#N/A,#N/A,FALSE,"TER 2 "}</definedName>
    <definedName name="GDGD" hidden="1">{#N/A,#N/A,FALSE,"LEVFER V2 P";#N/A,#N/A,FALSE,"LEVFER V2 P10%"}</definedName>
    <definedName name="IHIH" hidden="1">{#N/A,#N/A,FALSE,"SS 1";#N/A,#N/A,FALSE,"SS 2";#N/A,#N/A,FALSE,"TER 1 (1)";#N/A,#N/A,FALSE,"TER 1 (2)";#N/A,#N/A,FALSE,"TER 2 ";#N/A,#N/A,FALSE,"TP  (1)";#N/A,#N/A,FALSE,"TP  (2)";#N/A,#N/A,FALSE,"CM BAR"}</definedName>
    <definedName name="INFORMAÇÃO_LICITAÇÃO">#REF!</definedName>
    <definedName name="JOAO" hidden="1">{#N/A,#N/A,FALSE,"SS 1";#N/A,#N/A,FALSE,"SS 2";#N/A,#N/A,FALSE,"TER 1 (1)";#N/A,#N/A,FALSE,"TER 1 (2)";#N/A,#N/A,FALSE,"TER 2 ";#N/A,#N/A,FALSE,"TP  (1)";#N/A,#N/A,FALSE,"TP  (2)";#N/A,#N/A,FALSE,"CM BAR"}</definedName>
    <definedName name="JOAO1" hidden="1">{#N/A,#N/A,FALSE,"LEVFER V2 P";#N/A,#N/A,FALSE,"LEVFER V2 P10%"}</definedName>
    <definedName name="JOSE" hidden="1">{#N/A,#N/A,FALSE,"LEVFER V2 P";#N/A,#N/A,FALSE,"LEVFER V2 P10%"}</definedName>
    <definedName name="juca" hidden="1">{#N/A,#N/A,FALSE,"SS 1";#N/A,#N/A,FALSE,"TER 1 (A)";#N/A,#N/A,FALSE,"SS 2";#N/A,#N/A,FALSE,"TER 1 (B)";#N/A,#N/A,FALSE,"TER 1 (C)";#N/A,#N/A,FALSE,"TER 1 (D)";#N/A,#N/A,FALSE,"TER 1 (E)";#N/A,#N/A,FALSE,"TER 2 "}</definedName>
    <definedName name="KIIGH" hidden="1">{#N/A,#N/A,FALSE,"LEVFER V2 P";#N/A,#N/A,FALSE,"LEVFER V2 P10%"}</definedName>
    <definedName name="Macro1_1">#REF!</definedName>
    <definedName name="Macro1_2">#REF!</definedName>
    <definedName name="Macro1_3">'[4]INDICE '!$A$1</definedName>
    <definedName name="Macro1_5">#REF!</definedName>
    <definedName name="Macro2_1">#REF!</definedName>
    <definedName name="Macro2_2">#REF!</definedName>
    <definedName name="Macro2_3">'[4]INDICE '!$B$1</definedName>
    <definedName name="Macro2_5">#REF!</definedName>
    <definedName name="MARQ" hidden="1">{#N/A,#N/A,FALSE,"SS 1";#N/A,#N/A,FALSE,"TER 1 (A)";#N/A,#N/A,FALSE,"SS 2";#N/A,#N/A,FALSE,"TER 1 (B)";#N/A,#N/A,FALSE,"TER 1 (C)";#N/A,#N/A,FALSE,"TER 1 (D)";#N/A,#N/A,FALSE,"TER 1 (E)";#N/A,#N/A,FALSE,"TER 2 "}</definedName>
    <definedName name="PHELIPE" hidden="1">{#N/A,#N/A,FALSE,"SS 1";#N/A,#N/A,FALSE,"TER 1 (A)";#N/A,#N/A,FALSE,"SS 2";#N/A,#N/A,FALSE,"TER 1 (B)";#N/A,#N/A,FALSE,"TER 1 (C)";#N/A,#N/A,FALSE,"TER 1 (D)";#N/A,#N/A,FALSE,"TER 1 (E)";#N/A,#N/A,FALSE,"TER 2 "}</definedName>
    <definedName name="Popular" hidden="1">{#N/A,#N/A,FALSE,"Cronograma";#N/A,#N/A,FALSE,"Cronogr. 2"}</definedName>
    <definedName name="Print">[7]QuQuant!#REF!</definedName>
    <definedName name="Print_Area_MI">#REF!</definedName>
    <definedName name="RELMOBRA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rio" hidden="1">{#N/A,#N/A,FALSE,"Cronograma";#N/A,#N/A,FALSE,"Cronogr. 2"}</definedName>
    <definedName name="SINTETICO" hidden="1">{#N/A,#N/A,TRUE,"TER  EXT";#N/A,#N/A,TRUE,"TER  EXT";#N/A,#N/A,TRUE,"LAT  ESQ";#N/A,#N/A,TRUE,"FRONTAL";#N/A,#N/A,TRUE,"POST";#N/A,#N/A,TRUE,"LAT  DIR"}</definedName>
    <definedName name="ss" hidden="1">{#N/A,#N/A,FALSE,"Cronograma";#N/A,#N/A,FALSE,"Cronogr. 2"}</definedName>
    <definedName name="_xlnm.Print_Titles" localSheetId="0">Planilha!$2:$6</definedName>
    <definedName name="VIP" hidden="1">{#N/A,#N/A,FALSE,"SS 1";#N/A,#N/A,FALSE,"SS 2";#N/A,#N/A,FALSE,"TER 1 (1)";#N/A,#N/A,FALSE,"TER 1 (2)";#N/A,#N/A,FALSE,"TER 2 ";#N/A,#N/A,FALSE,"TP  (1)";#N/A,#N/A,FALSE,"TP  (2)";#N/A,#N/A,FALSE,"CM BAR"}</definedName>
    <definedName name="wrn.ACABINT.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wrn.ACABINT._.TOT." hidden="1">{#N/A,#N/A,FALSE,"SS 1";#N/A,#N/A,FALSE,"TER 1 (A)";#N/A,#N/A,FALSE,"SS 2";#N/A,#N/A,FALSE,"TER 1 (B)";#N/A,#N/A,FALSE,"TER 1 (C)";#N/A,#N/A,FALSE,"TER 1 (D)";#N/A,#N/A,FALSE,"TER 1 (E)";#N/A,#N/A,FALSE,"TER 2 "}</definedName>
    <definedName name="wrn.Cronograma." hidden="1">{#N/A,#N/A,FALSE,"Cronograma";#N/A,#N/A,FALSE,"Cronogr. 2"}</definedName>
    <definedName name="wrn.FACHADA." hidden="1">{#N/A,#N/A,TRUE,"TER  EXT";#N/A,#N/A,TRUE,"TER  EXT";#N/A,#N/A,TRUE,"LAT  ESQ";#N/A,#N/A,TRUE,"FRONTAL";#N/A,#N/A,TRUE,"POST";#N/A,#N/A,TRUE,"LAT  DIR"}</definedName>
    <definedName name="wrn.GERAL." hidden="1">{#N/A,#N/A,FALSE,"ET-CAPA";#N/A,#N/A,FALSE,"ET-PAG1";#N/A,#N/A,FALSE,"ET-PAG2";#N/A,#N/A,FALSE,"ET-PAG3";#N/A,#N/A,FALSE,"ET-PAG4";#N/A,#N/A,FALSE,"ET-PAG5"}</definedName>
    <definedName name="wrn.LEVFER." hidden="1">{#N/A,#N/A,FALSE,"LEVFER V2 P";#N/A,#N/A,FALSE,"LEVFER V2 P10%"}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SERV._.PAVTO." hidden="1">{#N/A,#N/A,FALSE,"SS 1";#N/A,#N/A,FALSE,"SS 2";#N/A,#N/A,FALSE,"TER 1 (1)";#N/A,#N/A,FALSE,"TER 1 (2)";#N/A,#N/A,FALSE,"TER 2 ";#N/A,#N/A,FALSE,"TP  (1)";#N/A,#N/A,FALSE,"TP  (2)";#N/A,#N/A,FALSE,"CM BAR"}</definedName>
  </definedNames>
  <calcPr calcId="162913"/>
</workbook>
</file>

<file path=xl/calcChain.xml><?xml version="1.0" encoding="utf-8"?>
<calcChain xmlns="http://schemas.openxmlformats.org/spreadsheetml/2006/main">
  <c r="D22" i="36" l="1"/>
  <c r="D21" i="36"/>
  <c r="D20" i="36"/>
  <c r="D19" i="36"/>
  <c r="D18" i="36"/>
  <c r="D17" i="36"/>
  <c r="D16" i="36"/>
  <c r="D15" i="36"/>
  <c r="D14" i="36"/>
  <c r="L13" i="36"/>
  <c r="D13" i="36"/>
  <c r="L12" i="36"/>
  <c r="D12" i="36"/>
  <c r="L11" i="36"/>
  <c r="D11" i="36"/>
  <c r="O10" i="36"/>
  <c r="L10" i="36"/>
  <c r="D10" i="36"/>
  <c r="L9" i="36"/>
  <c r="H9" i="36"/>
  <c r="D9" i="36"/>
  <c r="L8" i="36"/>
  <c r="H8" i="36"/>
  <c r="D8" i="36"/>
  <c r="L7" i="36"/>
  <c r="H7" i="36"/>
  <c r="D7" i="36"/>
  <c r="L6" i="36"/>
  <c r="H6" i="36"/>
  <c r="D6" i="36"/>
  <c r="L5" i="36"/>
  <c r="H5" i="36"/>
  <c r="D5" i="36"/>
  <c r="O4" i="36"/>
  <c r="L4" i="36"/>
  <c r="H4" i="36"/>
  <c r="D4" i="36"/>
  <c r="L3" i="36"/>
  <c r="H3" i="36"/>
  <c r="D3" i="36"/>
  <c r="L2" i="36"/>
  <c r="H2" i="36"/>
  <c r="D2" i="36"/>
  <c r="C17" i="39"/>
  <c r="C15" i="39"/>
  <c r="C13" i="39"/>
  <c r="C11" i="39"/>
  <c r="C9" i="39"/>
  <c r="C7" i="39"/>
  <c r="H49" i="35"/>
  <c r="I47" i="35" s="1"/>
  <c r="D17" i="39" s="1"/>
  <c r="H48" i="35"/>
  <c r="H45" i="35"/>
  <c r="H44" i="35"/>
  <c r="I42" i="35" s="1"/>
  <c r="D15" i="39" s="1"/>
  <c r="J15" i="39" s="1"/>
  <c r="H43" i="35"/>
  <c r="H40" i="35"/>
  <c r="H39" i="35"/>
  <c r="H38" i="35"/>
  <c r="H37" i="35"/>
  <c r="H34" i="35"/>
  <c r="H33" i="35"/>
  <c r="H32" i="35"/>
  <c r="I31" i="35" s="1"/>
  <c r="D11" i="39" s="1"/>
  <c r="H29" i="35"/>
  <c r="H28" i="35"/>
  <c r="H27" i="35"/>
  <c r="H26" i="35"/>
  <c r="H25" i="35"/>
  <c r="C25" i="35"/>
  <c r="H24" i="35"/>
  <c r="H23" i="35"/>
  <c r="H22" i="35"/>
  <c r="H21" i="35"/>
  <c r="H20" i="35"/>
  <c r="H17" i="35"/>
  <c r="H16" i="35"/>
  <c r="H13" i="35"/>
  <c r="H10" i="35"/>
  <c r="I8" i="35"/>
  <c r="D7" i="39" s="1"/>
  <c r="I36" i="35" l="1"/>
  <c r="D13" i="39" s="1"/>
  <c r="I19" i="35"/>
  <c r="D9" i="39" s="1"/>
  <c r="F9" i="39" s="1"/>
  <c r="F11" i="39"/>
  <c r="H11" i="39"/>
  <c r="H7" i="39"/>
  <c r="F7" i="39"/>
  <c r="I51" i="35"/>
  <c r="J17" i="39"/>
  <c r="F13" i="39"/>
  <c r="H13" i="39"/>
  <c r="J13" i="39"/>
  <c r="J7" i="39"/>
  <c r="F19" i="39" l="1"/>
  <c r="D19" i="39"/>
  <c r="E11" i="39" s="1"/>
  <c r="E9" i="39"/>
  <c r="E13" i="39"/>
  <c r="I53" i="35"/>
  <c r="I55" i="35" s="1"/>
  <c r="H19" i="39"/>
  <c r="F20" i="39"/>
  <c r="J19" i="39"/>
  <c r="K19" i="39" s="1"/>
  <c r="G19" i="39" l="1"/>
  <c r="G20" i="39" s="1"/>
  <c r="E7" i="39"/>
  <c r="E15" i="39"/>
  <c r="I19" i="39"/>
  <c r="E17" i="39"/>
  <c r="H20" i="39"/>
  <c r="J20" i="39" s="1"/>
  <c r="I20" i="39" l="1"/>
  <c r="K20" i="39" s="1"/>
  <c r="E19" i="39"/>
</calcChain>
</file>

<file path=xl/sharedStrings.xml><?xml version="1.0" encoding="utf-8"?>
<sst xmlns="http://schemas.openxmlformats.org/spreadsheetml/2006/main" count="157" uniqueCount="113">
  <si>
    <t>Despesas e encargos mensais</t>
  </si>
  <si>
    <t>1.2.2</t>
  </si>
  <si>
    <t>Taxas e emolumentos</t>
  </si>
  <si>
    <t>1.3.1</t>
  </si>
  <si>
    <t>cj</t>
  </si>
  <si>
    <t>BASE</t>
  </si>
  <si>
    <t>PREÇO</t>
  </si>
  <si>
    <t>ITEM</t>
  </si>
  <si>
    <t>ESPECIFICAÇÃO</t>
  </si>
  <si>
    <t>UNID</t>
  </si>
  <si>
    <t>QUANT</t>
  </si>
  <si>
    <t>UNITÁRIO</t>
  </si>
  <si>
    <t>TOTAL</t>
  </si>
  <si>
    <t>1.1</t>
  </si>
  <si>
    <t>mês</t>
  </si>
  <si>
    <t>1.2</t>
  </si>
  <si>
    <t>1.3</t>
  </si>
  <si>
    <t>un</t>
  </si>
  <si>
    <t>Instalações provisórias</t>
  </si>
  <si>
    <t>1.1.1</t>
  </si>
  <si>
    <t>Fornecimento e colocação de placa de identificação de obra da Empreiteira, do SESC e de todos as demais empresas envolvidas na Contratação, de acordo com as normas do Ministério do Trabalho</t>
  </si>
  <si>
    <t>LIMPEZA E VERIFICAÇÃO FINAL</t>
  </si>
  <si>
    <t>SERVIÇOS PRELIMINARES E PERIÓDICOS</t>
  </si>
  <si>
    <t>1.3.2</t>
  </si>
  <si>
    <t>Comp. Anexa</t>
  </si>
  <si>
    <t>Pagamento da A.R.T. ao CREA-TO, referente a execução das obras</t>
  </si>
  <si>
    <t>Proteção mecânica de superfície com argamassa de cimento e areia, traço 1:4, e=2 cm. Fornecimento e execução</t>
  </si>
  <si>
    <t>DEMOLIÇÕES E RETIRADAS</t>
  </si>
  <si>
    <t>IMPERMEABILIZAÇÕES</t>
  </si>
  <si>
    <t xml:space="preserve">REVESTIMENTO </t>
  </si>
  <si>
    <t xml:space="preserve">SUBTOTAL DA OBRAS </t>
  </si>
  <si>
    <t>SUBTOTAL DAS OBRAS CIVIS COM BDI QUARTIL MÉDIO CONFORME ACÓRDÃO Nº 2622/2013 – TCU – Plenário - COM CPRB (DESONERAÇÃO DA FOLHA DE PAGAMENTO)</t>
  </si>
  <si>
    <t>total</t>
  </si>
  <si>
    <t>Adulta</t>
  </si>
  <si>
    <t>Infantil 01</t>
  </si>
  <si>
    <t>Infantil 02</t>
  </si>
  <si>
    <t>RESUMO</t>
  </si>
  <si>
    <t>Piscina Ad. Parede</t>
  </si>
  <si>
    <t>Piscina Ad. fundo</t>
  </si>
  <si>
    <t>Piscina 01 parede</t>
  </si>
  <si>
    <t>Piscina 02 fundo</t>
  </si>
  <si>
    <t>Piscina 02 parede</t>
  </si>
  <si>
    <t>Piscina 01 fundo</t>
  </si>
  <si>
    <t>total geral</t>
  </si>
  <si>
    <t>Remoção de proteção mecânica de impermeabilização</t>
  </si>
  <si>
    <t>REFORMA DAS PISCINAS ADULTA E INFANTIL DO CENTRO DE ATIVIDADES DE PALMAS</t>
  </si>
  <si>
    <t>74209/001</t>
  </si>
  <si>
    <t>02.1</t>
  </si>
  <si>
    <t>02.2</t>
  </si>
  <si>
    <t>04.1</t>
  </si>
  <si>
    <t>04.2</t>
  </si>
  <si>
    <t>Demolição de revestimento cerâmico aplicado nas paredes e no piso das piscinas.</t>
  </si>
  <si>
    <t>02.4</t>
  </si>
  <si>
    <t>02.5</t>
  </si>
  <si>
    <t>02.6</t>
  </si>
  <si>
    <t>03.1</t>
  </si>
  <si>
    <t>03.2</t>
  </si>
  <si>
    <t>03.3</t>
  </si>
  <si>
    <t>73802/001</t>
  </si>
  <si>
    <r>
      <t>m</t>
    </r>
    <r>
      <rPr>
        <vertAlign val="superscript"/>
        <sz val="10"/>
        <rFont val="Calibri"/>
        <family val="2"/>
        <scheme val="minor"/>
      </rPr>
      <t>2</t>
    </r>
  </si>
  <si>
    <r>
      <t>m</t>
    </r>
    <r>
      <rPr>
        <vertAlign val="superscript"/>
        <sz val="10"/>
        <rFont val="Calibri"/>
        <family val="2"/>
        <scheme val="minor"/>
      </rPr>
      <t>3</t>
    </r>
  </si>
  <si>
    <t>02.7</t>
  </si>
  <si>
    <t>Revestimento impermeabilizante, flexível, bi componente à base de resinas termoplásticas e cimentos com aditivos e incorporação de fibras sintéticas (polipropileno) 4 demãos. Ver especificação técnica.</t>
  </si>
  <si>
    <t>parede</t>
  </si>
  <si>
    <t>fundo</t>
  </si>
  <si>
    <t>Remoção de manta asfáltica</t>
  </si>
  <si>
    <t>05.2</t>
  </si>
  <si>
    <t>05.1</t>
  </si>
  <si>
    <t>Administração Local permanente de Canteiro de obras, compreendendo: Engenheiro Júnior; Encarregado Geral de Obras.</t>
  </si>
  <si>
    <t>02.8</t>
  </si>
  <si>
    <t>Limpeza final das piscinas</t>
  </si>
  <si>
    <t>DEMOLIÇÃO DE GRANITO DA BORDA</t>
  </si>
  <si>
    <t>PISCINA ADULTO</t>
  </si>
  <si>
    <t>02.9</t>
  </si>
  <si>
    <t>02.10</t>
  </si>
  <si>
    <t>CREA-TO</t>
  </si>
  <si>
    <t>BDI QUARTIL MÉDIO CONFORME ACÓRDÃO Nº 2622/2013 – TCU – Plenário - COM CPRB (DESONERAÇÃO DA FOLHA DE PAGAMENTO)</t>
  </si>
  <si>
    <t>Remoção cuidadosa de dispositivos da piscina retorno e aspiração.</t>
  </si>
  <si>
    <t>Remoção cuidadosa de ralo de fundo.</t>
  </si>
  <si>
    <t>DISPOSITIVOS E EQUIPAMENTOS</t>
  </si>
  <si>
    <t>05.3</t>
  </si>
  <si>
    <t>Recolocação de dispositivos da piscina retorno e aspiração.</t>
  </si>
  <si>
    <t>Recolocação de ralo de fundo.</t>
  </si>
  <si>
    <t>06.2</t>
  </si>
  <si>
    <t>06.1</t>
  </si>
  <si>
    <t>Transporte de entulho com caminhão basculante 6 m3</t>
  </si>
  <si>
    <t>Demolição de revestimento de argamassa de cal e areia (camada de regularização entre o concreto e o sistema de impermeabilização).</t>
  </si>
  <si>
    <t>Remoção manual de entulho</t>
  </si>
  <si>
    <t>Carga manual de entulho em caminhão basculante 6 m3</t>
  </si>
  <si>
    <t>Impermeabilização de superfície com manta asfáltica (com polímeros tipo app), e=4 mm</t>
  </si>
  <si>
    <t>Recolocação de escadas, barras de apoio e blocos de partida</t>
  </si>
  <si>
    <r>
      <t xml:space="preserve">Limpeza de superfícies com jato de alta pressão de ar e agua, com aplicação de produto limpa pedra e polimento mecanizado para retirada de encardido </t>
    </r>
    <r>
      <rPr>
        <b/>
        <sz val="10"/>
        <rFont val="Calibri"/>
        <family val="2"/>
        <scheme val="minor"/>
      </rPr>
      <t>(pedra pirenópolis no deck)</t>
    </r>
    <r>
      <rPr>
        <sz val="10"/>
        <rFont val="Calibri"/>
        <family val="2"/>
        <scheme val="minor"/>
      </rPr>
      <t>.</t>
    </r>
  </si>
  <si>
    <t>Remoção de escadas, barras de apoio e blocos de partida</t>
  </si>
  <si>
    <t>SINAPI</t>
  </si>
  <si>
    <t>DISCRIMINAÇÃO</t>
  </si>
  <si>
    <t>VALOR</t>
  </si>
  <si>
    <t>%</t>
  </si>
  <si>
    <t>30 dias</t>
  </si>
  <si>
    <t>60 dias</t>
  </si>
  <si>
    <t>90 dias</t>
  </si>
  <si>
    <t>valor</t>
  </si>
  <si>
    <t>TOTAL ACUMULADO COM BDI</t>
  </si>
  <si>
    <t>TOTAL GERAL COM BDI</t>
  </si>
  <si>
    <t>Execução de seguro de Riscos de Engenharia e Responsabilidade Civil Cruzada. Necessária apresentação da apólice ao SESC-TO</t>
  </si>
  <si>
    <t>Mercado</t>
  </si>
  <si>
    <t>PAREDE DO DECK ELEVADO - NÃO TEM IMPERMEABILIZAÇÃO</t>
  </si>
  <si>
    <t>04.3</t>
  </si>
  <si>
    <t>04.4</t>
  </si>
  <si>
    <t>02.3</t>
  </si>
  <si>
    <r>
      <t xml:space="preserve">Emboço, para recebimento de cerâmica, em argamassa traço 1:2:8, preparo mecânico com betoneira 400l, aplicado manualmente em faces internas de paredes de ambientes com área maior que 10m2, espessura de 10mm, com execução de taliscas. </t>
    </r>
    <r>
      <rPr>
        <b/>
        <sz val="10"/>
        <rFont val="Calibri"/>
        <family val="2"/>
        <scheme val="minor"/>
      </rPr>
      <t>(regularização da superfície antes de receber o sistema de impermeabilização).</t>
    </r>
  </si>
  <si>
    <r>
      <t xml:space="preserve">Contrapiso em argamassa traço 1:4 (cimento e areia), preparo mecânico com betoneira 400 l, aplicado em áreas molhadas sobre impermeabilização, espessura 3cm. </t>
    </r>
    <r>
      <rPr>
        <b/>
        <sz val="10"/>
        <rFont val="Calibri"/>
        <family val="2"/>
        <scheme val="minor"/>
      </rPr>
      <t>(regularização da superfície do fundo das piscinas antes de receber o sistema de impermeabilização).</t>
    </r>
  </si>
  <si>
    <r>
      <t xml:space="preserve">Fornecimento e assentamento de Pastilha Portobello </t>
    </r>
    <r>
      <rPr>
        <b/>
        <sz val="10"/>
        <rFont val="Calibri"/>
        <family val="2"/>
        <scheme val="minor"/>
      </rPr>
      <t>Urbano Safir</t>
    </r>
    <r>
      <rPr>
        <sz val="10"/>
        <rFont val="Calibri"/>
        <family val="2"/>
        <scheme val="minor"/>
      </rPr>
      <t xml:space="preserve"> 9,5x9,5cm, com rejuntes específico para piscinas espessura de 2mm, assentes com argamassa pré-fabricada tipo AC-III específico para piscinas.</t>
    </r>
  </si>
  <si>
    <r>
      <t xml:space="preserve">Fornecimento e assentamento de Pastilha Portobello </t>
    </r>
    <r>
      <rPr>
        <b/>
        <sz val="10"/>
        <rFont val="Calibri"/>
        <family val="2"/>
        <scheme val="minor"/>
      </rPr>
      <t>Marine Mate</t>
    </r>
    <r>
      <rPr>
        <sz val="10"/>
        <rFont val="Calibri"/>
        <family val="2"/>
        <scheme val="minor"/>
      </rPr>
      <t xml:space="preserve"> 9,5x9,5cm, com rejuntes específico para piscinas espessura de 2mm, assentes com argamassa pré-fabricada tipo AC-III específico para piscinas.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</si>
</sst>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"/>
    <numFmt numFmtId="165" formatCode="mmm\-yy"/>
    <numFmt numFmtId="166" formatCode="#,#00"/>
    <numFmt numFmtId="167" formatCode="_(* #,##0.00_);_(* \(#,##0.00\);_(* &quot;-&quot;??_);_(@_)"/>
  </numFmts>
  <fonts count="1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</font>
    <font>
      <b/>
      <sz val="1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Calibri"/>
      <family val="2"/>
      <charset val="134"/>
      <scheme val="minor"/>
    </font>
    <font>
      <b/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44" fontId="7" fillId="0" borderId="0" applyFont="0" applyFill="0" applyBorder="0" applyAlignment="0" applyProtection="0"/>
    <xf numFmtId="0" fontId="3" fillId="0" borderId="0"/>
    <xf numFmtId="44" fontId="9" fillId="0" borderId="0" applyFont="0" applyFill="0" applyBorder="0" applyAlignment="0" applyProtection="0"/>
    <xf numFmtId="0" fontId="2" fillId="0" borderId="0"/>
    <xf numFmtId="166" fontId="3" fillId="0" borderId="0" applyFont="0" applyFill="0" applyBorder="0" applyAlignment="0" applyProtection="0"/>
    <xf numFmtId="0" fontId="3" fillId="0" borderId="0"/>
    <xf numFmtId="167" fontId="13" fillId="0" borderId="0" applyFont="0" applyFill="0" applyBorder="0" applyAlignment="0" applyProtection="0"/>
    <xf numFmtId="0" fontId="3" fillId="0" borderId="0"/>
    <xf numFmtId="0" fontId="14" fillId="0" borderId="0">
      <alignment vertical="center"/>
    </xf>
    <xf numFmtId="0" fontId="14" fillId="0" borderId="0">
      <alignment vertical="center"/>
    </xf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72">
    <xf numFmtId="0" fontId="0" fillId="0" borderId="0" xfId="0"/>
    <xf numFmtId="0" fontId="5" fillId="0" borderId="0" xfId="0" applyFont="1"/>
    <xf numFmtId="2" fontId="5" fillId="0" borderId="0" xfId="0" applyNumberFormat="1" applyFont="1" applyAlignment="1">
      <alignment horizontal="center" vertical="center"/>
    </xf>
    <xf numFmtId="2" fontId="5" fillId="0" borderId="0" xfId="0" applyNumberFormat="1" applyFont="1"/>
    <xf numFmtId="0" fontId="5" fillId="0" borderId="0" xfId="0" applyFont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10" fillId="0" borderId="0" xfId="0" applyFont="1"/>
    <xf numFmtId="164" fontId="10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64" fontId="10" fillId="0" borderId="4" xfId="0" applyNumberFormat="1" applyFont="1" applyFill="1" applyBorder="1" applyAlignment="1">
      <alignment horizontal="justify" vertical="top" wrapText="1"/>
    </xf>
    <xf numFmtId="164" fontId="10" fillId="0" borderId="8" xfId="0" applyNumberFormat="1" applyFont="1" applyFill="1" applyBorder="1" applyAlignment="1">
      <alignment horizontal="center" vertical="center" wrapText="1"/>
    </xf>
    <xf numFmtId="164" fontId="10" fillId="0" borderId="7" xfId="0" applyNumberFormat="1" applyFont="1" applyFill="1" applyBorder="1" applyAlignment="1">
      <alignment horizontal="left" vertical="center"/>
    </xf>
    <xf numFmtId="164" fontId="10" fillId="0" borderId="3" xfId="0" applyNumberFormat="1" applyFont="1" applyFill="1" applyBorder="1" applyAlignment="1">
      <alignment horizontal="center" vertical="center"/>
    </xf>
    <xf numFmtId="2" fontId="6" fillId="4" borderId="0" xfId="0" applyNumberFormat="1" applyFont="1" applyFill="1" applyAlignment="1">
      <alignment horizontal="center"/>
    </xf>
    <xf numFmtId="164" fontId="10" fillId="0" borderId="3" xfId="0" quotePrefix="1" applyNumberFormat="1" applyFont="1" applyFill="1" applyBorder="1" applyAlignment="1">
      <alignment horizontal="center" vertical="center"/>
    </xf>
    <xf numFmtId="0" fontId="10" fillId="0" borderId="0" xfId="0" applyFont="1" applyAlignment="1"/>
    <xf numFmtId="0" fontId="8" fillId="2" borderId="15" xfId="0" applyFont="1" applyFill="1" applyBorder="1" applyAlignment="1">
      <alignment horizontal="center" vertical="center"/>
    </xf>
    <xf numFmtId="165" fontId="8" fillId="2" borderId="16" xfId="0" applyNumberFormat="1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44" fontId="15" fillId="7" borderId="19" xfId="1" quotePrefix="1" applyFont="1" applyFill="1" applyBorder="1" applyAlignment="1">
      <alignment horizontal="center" vertical="center"/>
    </xf>
    <xf numFmtId="44" fontId="15" fillId="7" borderId="19" xfId="1" applyFont="1" applyFill="1" applyBorder="1" applyAlignment="1">
      <alignment horizontal="center" vertical="center"/>
    </xf>
    <xf numFmtId="44" fontId="15" fillId="7" borderId="20" xfId="1" applyFont="1" applyFill="1" applyBorder="1" applyAlignment="1">
      <alignment horizontal="center" vertical="center"/>
    </xf>
    <xf numFmtId="44" fontId="15" fillId="7" borderId="25" xfId="1" applyFont="1" applyFill="1" applyBorder="1" applyAlignment="1">
      <alignment horizontal="center" vertical="center"/>
    </xf>
    <xf numFmtId="44" fontId="15" fillId="7" borderId="26" xfId="1" applyFont="1" applyFill="1" applyBorder="1" applyAlignment="1">
      <alignment horizontal="center" vertical="center"/>
    </xf>
    <xf numFmtId="164" fontId="8" fillId="6" borderId="7" xfId="0" applyNumberFormat="1" applyFont="1" applyFill="1" applyBorder="1" applyAlignment="1">
      <alignment horizontal="center" vertical="center"/>
    </xf>
    <xf numFmtId="164" fontId="8" fillId="6" borderId="8" xfId="0" applyNumberFormat="1" applyFont="1" applyFill="1" applyBorder="1" applyAlignment="1">
      <alignment horizontal="center" vertical="center"/>
    </xf>
    <xf numFmtId="164" fontId="8" fillId="6" borderId="8" xfId="0" applyNumberFormat="1" applyFont="1" applyFill="1" applyBorder="1" applyAlignment="1">
      <alignment horizontal="justify" vertical="top" wrapText="1"/>
    </xf>
    <xf numFmtId="164" fontId="15" fillId="7" borderId="7" xfId="0" applyNumberFormat="1" applyFont="1" applyFill="1" applyBorder="1" applyAlignment="1">
      <alignment horizontal="left" vertical="center"/>
    </xf>
    <xf numFmtId="4" fontId="15" fillId="7" borderId="8" xfId="0" applyNumberFormat="1" applyFont="1" applyFill="1" applyBorder="1" applyAlignment="1">
      <alignment horizontal="center" vertical="center"/>
    </xf>
    <xf numFmtId="164" fontId="15" fillId="7" borderId="8" xfId="0" applyNumberFormat="1" applyFont="1" applyFill="1" applyBorder="1" applyAlignment="1">
      <alignment horizontal="justify" vertical="center" wrapText="1"/>
    </xf>
    <xf numFmtId="164" fontId="15" fillId="7" borderId="8" xfId="0" applyNumberFormat="1" applyFont="1" applyFill="1" applyBorder="1" applyAlignment="1">
      <alignment horizontal="center" vertical="center"/>
    </xf>
    <xf numFmtId="44" fontId="15" fillId="7" borderId="8" xfId="1" applyFont="1" applyFill="1" applyBorder="1" applyAlignment="1">
      <alignment horizontal="right" vertical="center"/>
    </xf>
    <xf numFmtId="164" fontId="10" fillId="0" borderId="8" xfId="0" applyNumberFormat="1" applyFont="1" applyFill="1" applyBorder="1" applyAlignment="1">
      <alignment horizontal="justify" vertical="center" wrapText="1"/>
    </xf>
    <xf numFmtId="164" fontId="10" fillId="0" borderId="8" xfId="0" applyNumberFormat="1" applyFont="1" applyFill="1" applyBorder="1" applyAlignment="1">
      <alignment horizontal="center" vertical="center"/>
    </xf>
    <xf numFmtId="44" fontId="10" fillId="0" borderId="8" xfId="1" applyFont="1" applyFill="1" applyBorder="1" applyAlignment="1">
      <alignment horizontal="right" vertical="center"/>
    </xf>
    <xf numFmtId="44" fontId="15" fillId="7" borderId="8" xfId="1" applyFont="1" applyFill="1" applyBorder="1" applyAlignment="1">
      <alignment horizontal="center" vertical="center"/>
    </xf>
    <xf numFmtId="44" fontId="15" fillId="7" borderId="9" xfId="1" applyFont="1" applyFill="1" applyBorder="1" applyAlignment="1">
      <alignment horizontal="center" vertical="center"/>
    </xf>
    <xf numFmtId="44" fontId="10" fillId="0" borderId="8" xfId="1" applyFont="1" applyFill="1" applyBorder="1" applyAlignment="1">
      <alignment horizontal="center" vertical="center"/>
    </xf>
    <xf numFmtId="44" fontId="8" fillId="0" borderId="9" xfId="1" applyFont="1" applyFill="1" applyBorder="1" applyAlignment="1">
      <alignment horizontal="center" vertical="center"/>
    </xf>
    <xf numFmtId="10" fontId="15" fillId="7" borderId="8" xfId="1" applyNumberFormat="1" applyFont="1" applyFill="1" applyBorder="1" applyAlignment="1">
      <alignment horizontal="center" vertical="center"/>
    </xf>
    <xf numFmtId="164" fontId="10" fillId="6" borderId="8" xfId="0" applyNumberFormat="1" applyFont="1" applyFill="1" applyBorder="1" applyAlignment="1">
      <alignment horizontal="center" vertical="center"/>
    </xf>
    <xf numFmtId="10" fontId="10" fillId="6" borderId="8" xfId="14" applyNumberFormat="1" applyFont="1" applyFill="1" applyBorder="1" applyAlignment="1">
      <alignment vertical="center"/>
    </xf>
    <xf numFmtId="44" fontId="10" fillId="6" borderId="8" xfId="1" applyFont="1" applyFill="1" applyBorder="1" applyAlignment="1">
      <alignment vertical="center"/>
    </xf>
    <xf numFmtId="43" fontId="10" fillId="6" borderId="8" xfId="13" applyFont="1" applyFill="1" applyBorder="1" applyAlignment="1">
      <alignment vertical="center"/>
    </xf>
    <xf numFmtId="44" fontId="8" fillId="6" borderId="9" xfId="1" applyFont="1" applyFill="1" applyBorder="1" applyAlignment="1">
      <alignment vertical="center"/>
    </xf>
    <xf numFmtId="164" fontId="10" fillId="0" borderId="4" xfId="0" applyNumberFormat="1" applyFont="1" applyFill="1" applyBorder="1" applyAlignment="1">
      <alignment horizontal="center" vertical="center"/>
    </xf>
    <xf numFmtId="44" fontId="10" fillId="0" borderId="4" xfId="1" applyFont="1" applyBorder="1" applyAlignment="1">
      <alignment vertical="center"/>
    </xf>
    <xf numFmtId="44" fontId="10" fillId="0" borderId="5" xfId="1" applyFont="1" applyBorder="1" applyAlignment="1">
      <alignment vertical="center"/>
    </xf>
    <xf numFmtId="44" fontId="10" fillId="0" borderId="4" xfId="1" applyFont="1" applyFill="1" applyBorder="1" applyAlignment="1">
      <alignment horizontal="right" vertical="center"/>
    </xf>
    <xf numFmtId="44" fontId="10" fillId="0" borderId="5" xfId="1" applyFont="1" applyFill="1" applyBorder="1" applyAlignment="1">
      <alignment vertical="center"/>
    </xf>
    <xf numFmtId="0" fontId="10" fillId="6" borderId="8" xfId="0" applyFont="1" applyFill="1" applyBorder="1" applyAlignment="1">
      <alignment vertical="center"/>
    </xf>
    <xf numFmtId="44" fontId="8" fillId="6" borderId="9" xfId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44" fontId="10" fillId="0" borderId="0" xfId="1" applyFont="1" applyAlignment="1">
      <alignment vertical="center"/>
    </xf>
    <xf numFmtId="43" fontId="15" fillId="7" borderId="8" xfId="13" applyFont="1" applyFill="1" applyBorder="1" applyAlignment="1">
      <alignment horizontal="right" vertical="center"/>
    </xf>
    <xf numFmtId="43" fontId="10" fillId="0" borderId="8" xfId="13" applyFont="1" applyFill="1" applyBorder="1" applyAlignment="1">
      <alignment horizontal="right" vertical="center"/>
    </xf>
    <xf numFmtId="43" fontId="10" fillId="0" borderId="0" xfId="13" applyFont="1" applyAlignment="1">
      <alignment vertical="center"/>
    </xf>
    <xf numFmtId="4" fontId="10" fillId="0" borderId="4" xfId="13" applyNumberFormat="1" applyFont="1" applyFill="1" applyBorder="1" applyAlignment="1">
      <alignment horizontal="right" vertical="center"/>
    </xf>
    <xf numFmtId="4" fontId="10" fillId="6" borderId="8" xfId="13" applyNumberFormat="1" applyFont="1" applyFill="1" applyBorder="1" applyAlignment="1">
      <alignment vertical="center"/>
    </xf>
    <xf numFmtId="0" fontId="8" fillId="2" borderId="17" xfId="0" applyFont="1" applyFill="1" applyBorder="1" applyAlignment="1">
      <alignment horizontal="center"/>
    </xf>
    <xf numFmtId="4" fontId="8" fillId="2" borderId="18" xfId="0" applyNumberFormat="1" applyFont="1" applyFill="1" applyBorder="1" applyAlignment="1">
      <alignment vertical="center" wrapText="1"/>
    </xf>
    <xf numFmtId="4" fontId="8" fillId="2" borderId="19" xfId="0" applyNumberFormat="1" applyFont="1" applyFill="1" applyBorder="1" applyAlignment="1">
      <alignment vertical="center" wrapText="1"/>
    </xf>
    <xf numFmtId="4" fontId="8" fillId="2" borderId="20" xfId="0" applyNumberFormat="1" applyFont="1" applyFill="1" applyBorder="1" applyAlignment="1">
      <alignment vertical="center" wrapText="1"/>
    </xf>
    <xf numFmtId="165" fontId="8" fillId="2" borderId="21" xfId="0" applyNumberFormat="1" applyFont="1" applyFill="1" applyBorder="1" applyAlignment="1">
      <alignment horizontal="center"/>
    </xf>
    <xf numFmtId="4" fontId="8" fillId="2" borderId="21" xfId="0" applyNumberFormat="1" applyFont="1" applyFill="1" applyBorder="1" applyAlignment="1">
      <alignment vertical="center" wrapText="1"/>
    </xf>
    <xf numFmtId="4" fontId="8" fillId="2" borderId="0" xfId="0" applyNumberFormat="1" applyFont="1" applyFill="1" applyBorder="1" applyAlignment="1">
      <alignment vertical="center" wrapText="1"/>
    </xf>
    <xf numFmtId="4" fontId="8" fillId="2" borderId="22" xfId="0" applyNumberFormat="1" applyFont="1" applyFill="1" applyBorder="1" applyAlignment="1">
      <alignment vertical="center" wrapText="1"/>
    </xf>
    <xf numFmtId="0" fontId="10" fillId="2" borderId="23" xfId="0" applyFont="1" applyFill="1" applyBorder="1"/>
    <xf numFmtId="4" fontId="8" fillId="2" borderId="24" xfId="0" applyNumberFormat="1" applyFont="1" applyFill="1" applyBorder="1" applyAlignment="1">
      <alignment vertical="center" wrapText="1"/>
    </xf>
    <xf numFmtId="4" fontId="8" fillId="2" borderId="25" xfId="0" applyNumberFormat="1" applyFont="1" applyFill="1" applyBorder="1" applyAlignment="1">
      <alignment vertical="center" wrapText="1"/>
    </xf>
    <xf numFmtId="4" fontId="8" fillId="2" borderId="26" xfId="0" applyNumberFormat="1" applyFont="1" applyFill="1" applyBorder="1" applyAlignment="1">
      <alignment vertical="center" wrapText="1"/>
    </xf>
    <xf numFmtId="4" fontId="10" fillId="0" borderId="0" xfId="0" applyNumberFormat="1" applyFont="1" applyAlignment="1"/>
    <xf numFmtId="164" fontId="10" fillId="0" borderId="0" xfId="0" applyNumberFormat="1" applyFont="1" applyBorder="1"/>
    <xf numFmtId="4" fontId="10" fillId="0" borderId="0" xfId="0" applyNumberFormat="1" applyFont="1" applyBorder="1" applyAlignment="1">
      <alignment horizontal="right"/>
    </xf>
    <xf numFmtId="4" fontId="10" fillId="5" borderId="14" xfId="0" applyNumberFormat="1" applyFont="1" applyFill="1" applyBorder="1" applyAlignment="1">
      <alignment horizontal="right" vertical="center"/>
    </xf>
    <xf numFmtId="4" fontId="16" fillId="0" borderId="14" xfId="0" applyNumberFormat="1" applyFont="1" applyFill="1" applyBorder="1" applyAlignment="1">
      <alignment horizontal="right" vertical="center"/>
    </xf>
    <xf numFmtId="4" fontId="10" fillId="0" borderId="14" xfId="0" applyNumberFormat="1" applyFont="1" applyFill="1" applyBorder="1" applyAlignment="1">
      <alignment horizontal="right" vertical="center"/>
    </xf>
    <xf numFmtId="4" fontId="10" fillId="0" borderId="11" xfId="0" applyNumberFormat="1" applyFont="1" applyFill="1" applyBorder="1" applyAlignment="1">
      <alignment horizontal="right" vertical="center"/>
    </xf>
    <xf numFmtId="4" fontId="15" fillId="7" borderId="25" xfId="0" applyNumberFormat="1" applyFont="1" applyFill="1" applyBorder="1" applyAlignment="1">
      <alignment horizontal="center" vertical="center"/>
    </xf>
    <xf numFmtId="4" fontId="15" fillId="7" borderId="26" xfId="0" applyNumberFormat="1" applyFont="1" applyFill="1" applyBorder="1" applyAlignment="1">
      <alignment horizontal="center" vertical="center"/>
    </xf>
    <xf numFmtId="44" fontId="10" fillId="0" borderId="10" xfId="1" applyFont="1" applyFill="1" applyBorder="1" applyAlignment="1">
      <alignment horizontal="right" vertical="center"/>
    </xf>
    <xf numFmtId="44" fontId="10" fillId="0" borderId="13" xfId="1" applyFont="1" applyFill="1" applyBorder="1" applyAlignment="1">
      <alignment horizontal="right" vertical="center"/>
    </xf>
    <xf numFmtId="44" fontId="10" fillId="5" borderId="13" xfId="1" applyFont="1" applyFill="1" applyBorder="1" applyAlignment="1">
      <alignment horizontal="right" vertical="center"/>
    </xf>
    <xf numFmtId="44" fontId="10" fillId="0" borderId="28" xfId="1" applyFont="1" applyFill="1" applyBorder="1" applyAlignment="1">
      <alignment horizontal="right" vertical="center"/>
    </xf>
    <xf numFmtId="44" fontId="10" fillId="5" borderId="12" xfId="1" applyFont="1" applyFill="1" applyBorder="1" applyAlignment="1">
      <alignment horizontal="right" vertical="center"/>
    </xf>
    <xf numFmtId="44" fontId="10" fillId="0" borderId="12" xfId="1" applyFont="1" applyFill="1" applyBorder="1" applyAlignment="1">
      <alignment horizontal="right" vertical="center"/>
    </xf>
    <xf numFmtId="44" fontId="16" fillId="0" borderId="12" xfId="1" applyFont="1" applyFill="1" applyBorder="1" applyAlignment="1">
      <alignment horizontal="right" vertical="center"/>
    </xf>
    <xf numFmtId="164" fontId="10" fillId="3" borderId="18" xfId="0" applyNumberFormat="1" applyFont="1" applyFill="1" applyBorder="1" applyAlignment="1">
      <alignment horizontal="left" vertical="center"/>
    </xf>
    <xf numFmtId="164" fontId="8" fillId="3" borderId="19" xfId="0" applyNumberFormat="1" applyFont="1" applyFill="1" applyBorder="1" applyAlignment="1">
      <alignment horizontal="justify" vertical="center" wrapText="1"/>
    </xf>
    <xf numFmtId="44" fontId="8" fillId="3" borderId="19" xfId="1" applyFont="1" applyFill="1" applyBorder="1" applyAlignment="1">
      <alignment horizontal="right" vertical="center" wrapText="1"/>
    </xf>
    <xf numFmtId="10" fontId="8" fillId="3" borderId="19" xfId="0" applyNumberFormat="1" applyFont="1" applyFill="1" applyBorder="1" applyAlignment="1">
      <alignment horizontal="right" vertical="center" wrapText="1"/>
    </xf>
    <xf numFmtId="44" fontId="8" fillId="3" borderId="19" xfId="1" applyFont="1" applyFill="1" applyBorder="1" applyAlignment="1">
      <alignment horizontal="right" vertical="center"/>
    </xf>
    <xf numFmtId="10" fontId="8" fillId="3" borderId="19" xfId="0" applyNumberFormat="1" applyFont="1" applyFill="1" applyBorder="1" applyAlignment="1">
      <alignment horizontal="right" vertical="center"/>
    </xf>
    <xf numFmtId="10" fontId="8" fillId="3" borderId="20" xfId="0" applyNumberFormat="1" applyFont="1" applyFill="1" applyBorder="1" applyAlignment="1">
      <alignment horizontal="right" vertical="center"/>
    </xf>
    <xf numFmtId="164" fontId="10" fillId="3" borderId="24" xfId="0" applyNumberFormat="1" applyFont="1" applyFill="1" applyBorder="1" applyAlignment="1">
      <alignment horizontal="left" vertical="center"/>
    </xf>
    <xf numFmtId="164" fontId="8" fillId="3" borderId="25" xfId="0" applyNumberFormat="1" applyFont="1" applyFill="1" applyBorder="1" applyAlignment="1">
      <alignment horizontal="justify" vertical="center" wrapText="1"/>
    </xf>
    <xf numFmtId="4" fontId="8" fillId="3" borderId="25" xfId="0" applyNumberFormat="1" applyFont="1" applyFill="1" applyBorder="1" applyAlignment="1">
      <alignment horizontal="right" vertical="center" wrapText="1"/>
    </xf>
    <xf numFmtId="4" fontId="10" fillId="3" borderId="25" xfId="0" applyNumberFormat="1" applyFont="1" applyFill="1" applyBorder="1" applyAlignment="1">
      <alignment horizontal="center" vertical="center" wrapText="1"/>
    </xf>
    <xf numFmtId="44" fontId="8" fillId="3" borderId="25" xfId="1" applyFont="1" applyFill="1" applyBorder="1" applyAlignment="1">
      <alignment horizontal="right" vertical="center"/>
    </xf>
    <xf numFmtId="10" fontId="8" fillId="3" borderId="25" xfId="0" applyNumberFormat="1" applyFont="1" applyFill="1" applyBorder="1" applyAlignment="1">
      <alignment horizontal="right" vertical="center"/>
    </xf>
    <xf numFmtId="10" fontId="8" fillId="3" borderId="26" xfId="0" applyNumberFormat="1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/>
    <xf numFmtId="0" fontId="10" fillId="0" borderId="19" xfId="0" applyFont="1" applyBorder="1" applyAlignment="1">
      <alignment vertical="center"/>
    </xf>
    <xf numFmtId="43" fontId="10" fillId="0" borderId="19" xfId="13" applyFont="1" applyBorder="1" applyAlignment="1">
      <alignment vertical="center"/>
    </xf>
    <xf numFmtId="44" fontId="10" fillId="0" borderId="19" xfId="1" applyFont="1" applyBorder="1" applyAlignment="1">
      <alignment vertical="center"/>
    </xf>
    <xf numFmtId="164" fontId="8" fillId="0" borderId="7" xfId="0" applyNumberFormat="1" applyFont="1" applyFill="1" applyBorder="1" applyAlignment="1">
      <alignment horizontal="center" vertical="center"/>
    </xf>
    <xf numFmtId="164" fontId="11" fillId="0" borderId="8" xfId="0" applyNumberFormat="1" applyFont="1" applyFill="1" applyBorder="1" applyAlignment="1">
      <alignment horizontal="center" vertical="center" wrapText="1"/>
    </xf>
    <xf numFmtId="164" fontId="11" fillId="0" borderId="8" xfId="0" applyNumberFormat="1" applyFont="1" applyFill="1" applyBorder="1" applyAlignment="1">
      <alignment horizontal="justify" vertical="top" wrapText="1"/>
    </xf>
    <xf numFmtId="43" fontId="10" fillId="0" borderId="8" xfId="13" applyFont="1" applyBorder="1" applyAlignment="1">
      <alignment vertical="center"/>
    </xf>
    <xf numFmtId="44" fontId="10" fillId="0" borderId="8" xfId="1" applyFont="1" applyBorder="1" applyAlignment="1">
      <alignment vertical="center"/>
    </xf>
    <xf numFmtId="44" fontId="10" fillId="0" borderId="9" xfId="1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/>
    <xf numFmtId="0" fontId="10" fillId="0" borderId="8" xfId="0" applyFont="1" applyBorder="1" applyAlignment="1">
      <alignment vertical="center"/>
    </xf>
    <xf numFmtId="4" fontId="10" fillId="0" borderId="8" xfId="13" applyNumberFormat="1" applyFont="1" applyBorder="1" applyAlignment="1">
      <alignment vertical="center"/>
    </xf>
    <xf numFmtId="2" fontId="5" fillId="4" borderId="0" xfId="0" applyNumberFormat="1" applyFont="1" applyFill="1" applyAlignment="1">
      <alignment horizontal="center" vertical="center"/>
    </xf>
    <xf numFmtId="44" fontId="10" fillId="0" borderId="32" xfId="1" applyFont="1" applyFill="1" applyBorder="1" applyAlignment="1">
      <alignment horizontal="right" vertical="center"/>
    </xf>
    <xf numFmtId="4" fontId="10" fillId="0" borderId="33" xfId="0" applyNumberFormat="1" applyFont="1" applyFill="1" applyBorder="1" applyAlignment="1">
      <alignment horizontal="right" vertical="center"/>
    </xf>
    <xf numFmtId="44" fontId="10" fillId="0" borderId="19" xfId="1" applyFont="1" applyFill="1" applyBorder="1" applyAlignment="1">
      <alignment horizontal="right" vertical="center"/>
    </xf>
    <xf numFmtId="4" fontId="10" fillId="0" borderId="20" xfId="0" applyNumberFormat="1" applyFont="1" applyFill="1" applyBorder="1" applyAlignment="1">
      <alignment horizontal="right" vertical="center"/>
    </xf>
    <xf numFmtId="4" fontId="10" fillId="5" borderId="35" xfId="0" applyNumberFormat="1" applyFont="1" applyFill="1" applyBorder="1" applyAlignment="1">
      <alignment horizontal="right" vertical="center"/>
    </xf>
    <xf numFmtId="4" fontId="10" fillId="0" borderId="36" xfId="0" applyNumberFormat="1" applyFont="1" applyFill="1" applyBorder="1" applyAlignment="1">
      <alignment horizontal="right" vertical="center"/>
    </xf>
    <xf numFmtId="4" fontId="10" fillId="0" borderId="35" xfId="0" applyNumberFormat="1" applyFont="1" applyFill="1" applyBorder="1" applyAlignment="1">
      <alignment horizontal="right" vertical="center"/>
    </xf>
    <xf numFmtId="44" fontId="10" fillId="0" borderId="40" xfId="1" applyFont="1" applyFill="1" applyBorder="1" applyAlignment="1">
      <alignment horizontal="right" vertical="center"/>
    </xf>
    <xf numFmtId="4" fontId="10" fillId="0" borderId="41" xfId="0" applyNumberFormat="1" applyFont="1" applyFill="1" applyBorder="1" applyAlignment="1">
      <alignment horizontal="right" vertical="center"/>
    </xf>
    <xf numFmtId="44" fontId="10" fillId="5" borderId="25" xfId="1" applyFont="1" applyFill="1" applyBorder="1" applyAlignment="1">
      <alignment horizontal="right" vertical="center"/>
    </xf>
    <xf numFmtId="4" fontId="10" fillId="5" borderId="26" xfId="0" applyNumberFormat="1" applyFont="1" applyFill="1" applyBorder="1" applyAlignment="1">
      <alignment horizontal="right" vertical="center"/>
    </xf>
    <xf numFmtId="0" fontId="15" fillId="7" borderId="18" xfId="0" applyFont="1" applyFill="1" applyBorder="1" applyAlignment="1">
      <alignment horizontal="center" vertical="center"/>
    </xf>
    <xf numFmtId="0" fontId="15" fillId="7" borderId="24" xfId="0" applyFont="1" applyFill="1" applyBorder="1" applyAlignment="1">
      <alignment horizontal="center" vertical="center"/>
    </xf>
    <xf numFmtId="0" fontId="15" fillId="7" borderId="19" xfId="0" applyFont="1" applyFill="1" applyBorder="1" applyAlignment="1">
      <alignment horizontal="center" vertical="center"/>
    </xf>
    <xf numFmtId="0" fontId="15" fillId="7" borderId="25" xfId="0" applyFont="1" applyFill="1" applyBorder="1" applyAlignment="1">
      <alignment horizontal="center" vertical="center"/>
    </xf>
    <xf numFmtId="44" fontId="8" fillId="2" borderId="19" xfId="1" quotePrefix="1" applyFont="1" applyFill="1" applyBorder="1" applyAlignment="1">
      <alignment horizontal="center" vertical="center"/>
    </xf>
    <xf numFmtId="44" fontId="8" fillId="2" borderId="20" xfId="1" quotePrefix="1" applyFont="1" applyFill="1" applyBorder="1" applyAlignment="1">
      <alignment horizontal="center" vertical="center"/>
    </xf>
    <xf numFmtId="44" fontId="8" fillId="2" borderId="0" xfId="1" quotePrefix="1" applyFont="1" applyFill="1" applyBorder="1" applyAlignment="1">
      <alignment horizontal="center" vertical="center"/>
    </xf>
    <xf numFmtId="44" fontId="8" fillId="2" borderId="22" xfId="1" quotePrefix="1" applyFont="1" applyFill="1" applyBorder="1" applyAlignment="1">
      <alignment horizontal="center" vertical="center"/>
    </xf>
    <xf numFmtId="43" fontId="15" fillId="7" borderId="19" xfId="13" applyFont="1" applyFill="1" applyBorder="1" applyAlignment="1">
      <alignment horizontal="center" vertical="center"/>
    </xf>
    <xf numFmtId="43" fontId="15" fillId="7" borderId="25" xfId="13" applyFont="1" applyFill="1" applyBorder="1" applyAlignment="1">
      <alignment horizontal="center" vertical="center"/>
    </xf>
    <xf numFmtId="4" fontId="8" fillId="2" borderId="32" xfId="0" applyNumberFormat="1" applyFont="1" applyFill="1" applyBorder="1" applyAlignment="1">
      <alignment horizontal="center" vertical="center"/>
    </xf>
    <xf numFmtId="4" fontId="8" fillId="2" borderId="19" xfId="0" applyNumberFormat="1" applyFont="1" applyFill="1" applyBorder="1" applyAlignment="1">
      <alignment horizontal="center" vertical="center"/>
    </xf>
    <xf numFmtId="4" fontId="8" fillId="2" borderId="42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/>
    </xf>
    <xf numFmtId="4" fontId="8" fillId="2" borderId="40" xfId="0" applyNumberFormat="1" applyFont="1" applyFill="1" applyBorder="1" applyAlignment="1">
      <alignment horizontal="center" vertical="center"/>
    </xf>
    <xf numFmtId="4" fontId="8" fillId="2" borderId="25" xfId="0" applyNumberFormat="1" applyFont="1" applyFill="1" applyBorder="1" applyAlignment="1">
      <alignment horizontal="center" vertical="center"/>
    </xf>
    <xf numFmtId="164" fontId="10" fillId="0" borderId="34" xfId="0" applyNumberFormat="1" applyFont="1" applyFill="1" applyBorder="1" applyAlignment="1">
      <alignment horizontal="center" vertical="center"/>
    </xf>
    <xf numFmtId="164" fontId="10" fillId="0" borderId="37" xfId="0" applyNumberFormat="1" applyFont="1" applyFill="1" applyBorder="1" applyAlignment="1">
      <alignment horizontal="center" vertical="center"/>
    </xf>
    <xf numFmtId="164" fontId="10" fillId="0" borderId="8" xfId="0" applyNumberFormat="1" applyFont="1" applyFill="1" applyBorder="1" applyAlignment="1">
      <alignment horizontal="center" vertical="center" wrapText="1"/>
    </xf>
    <xf numFmtId="164" fontId="10" fillId="0" borderId="38" xfId="0" applyNumberFormat="1" applyFont="1" applyFill="1" applyBorder="1" applyAlignment="1">
      <alignment horizontal="center" vertical="center" wrapText="1"/>
    </xf>
    <xf numFmtId="44" fontId="10" fillId="0" borderId="8" xfId="1" applyFont="1" applyFill="1" applyBorder="1" applyAlignment="1">
      <alignment horizontal="center" vertical="center" wrapText="1"/>
    </xf>
    <xf numFmtId="44" fontId="10" fillId="0" borderId="38" xfId="1" applyFont="1" applyFill="1" applyBorder="1" applyAlignment="1">
      <alignment horizontal="center" vertical="center" wrapText="1"/>
    </xf>
    <xf numFmtId="10" fontId="10" fillId="0" borderId="9" xfId="0" applyNumberFormat="1" applyFont="1" applyFill="1" applyBorder="1" applyAlignment="1">
      <alignment horizontal="center" vertical="center" wrapText="1"/>
    </xf>
    <xf numFmtId="10" fontId="10" fillId="0" borderId="39" xfId="0" applyNumberFormat="1" applyFont="1" applyFill="1" applyBorder="1" applyAlignment="1">
      <alignment horizontal="center" vertical="center" wrapText="1"/>
    </xf>
    <xf numFmtId="164" fontId="10" fillId="0" borderId="29" xfId="0" applyNumberFormat="1" applyFont="1" applyFill="1" applyBorder="1" applyAlignment="1">
      <alignment horizontal="center" vertical="center"/>
    </xf>
    <xf numFmtId="164" fontId="10" fillId="0" borderId="30" xfId="0" applyNumberFormat="1" applyFont="1" applyFill="1" applyBorder="1" applyAlignment="1">
      <alignment horizontal="center" vertical="center" wrapText="1"/>
    </xf>
    <xf numFmtId="44" fontId="10" fillId="0" borderId="30" xfId="1" applyFont="1" applyFill="1" applyBorder="1" applyAlignment="1">
      <alignment horizontal="center" vertical="center" wrapText="1"/>
    </xf>
    <xf numFmtId="10" fontId="10" fillId="0" borderId="31" xfId="0" applyNumberFormat="1" applyFont="1" applyFill="1" applyBorder="1" applyAlignment="1">
      <alignment horizontal="center" vertical="center" wrapText="1"/>
    </xf>
    <xf numFmtId="4" fontId="15" fillId="7" borderId="19" xfId="0" applyNumberFormat="1" applyFont="1" applyFill="1" applyBorder="1" applyAlignment="1">
      <alignment horizontal="center" vertical="center"/>
    </xf>
    <xf numFmtId="4" fontId="15" fillId="7" borderId="20" xfId="0" applyNumberFormat="1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4" fontId="8" fillId="2" borderId="21" xfId="0" applyNumberFormat="1" applyFont="1" applyFill="1" applyBorder="1" applyAlignment="1">
      <alignment horizontal="center" vertical="center" wrapText="1"/>
    </xf>
    <xf numFmtId="4" fontId="8" fillId="2" borderId="0" xfId="0" applyNumberFormat="1" applyFont="1" applyFill="1" applyBorder="1" applyAlignment="1">
      <alignment horizontal="center" vertical="center" wrapText="1"/>
    </xf>
    <xf numFmtId="4" fontId="8" fillId="2" borderId="24" xfId="0" applyNumberFormat="1" applyFont="1" applyFill="1" applyBorder="1" applyAlignment="1">
      <alignment horizontal="center" vertical="center" wrapText="1"/>
    </xf>
    <xf numFmtId="4" fontId="8" fillId="2" borderId="25" xfId="0" applyNumberFormat="1" applyFont="1" applyFill="1" applyBorder="1" applyAlignment="1">
      <alignment horizontal="center" vertical="center" wrapText="1"/>
    </xf>
    <xf numFmtId="4" fontId="15" fillId="7" borderId="25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5">
    <cellStyle name="Moeda" xfId="1" builtinId="4"/>
    <cellStyle name="Moeda 2 2 2" xfId="3"/>
    <cellStyle name="Moeda 2 2 2 2" xfId="5"/>
    <cellStyle name="Normal" xfId="0" builtinId="0"/>
    <cellStyle name="Normal 10" xfId="8"/>
    <cellStyle name="Normal 15" xfId="10"/>
    <cellStyle name="Normal 2" xfId="9"/>
    <cellStyle name="Normal 2 10" xfId="6"/>
    <cellStyle name="Normal 2 2 2" xfId="2"/>
    <cellStyle name="Normal 9 2 3 2" xfId="4"/>
    <cellStyle name="Porcentagem" xfId="14" builtinId="5"/>
    <cellStyle name="Porcentagem 2" xfId="12"/>
    <cellStyle name="Porcentagem 2 2 2" xfId="11"/>
    <cellStyle name="Vírgula" xfId="13" builtinId="3"/>
    <cellStyle name="Vírgula 2" xfId="7"/>
  </cellStyles>
  <dxfs count="22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571500</xdr:colOff>
      <xdr:row>1</xdr:row>
      <xdr:rowOff>140805</xdr:rowOff>
    </xdr:from>
    <xdr:to>
      <xdr:col>8</xdr:col>
      <xdr:colOff>722096</xdr:colOff>
      <xdr:row>3</xdr:row>
      <xdr:rowOff>214526</xdr:rowOff>
    </xdr:to>
    <xdr:pic>
      <xdr:nvPicPr>
        <xdr:cNvPr id="4" name="Imagem 3" descr="SES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99174" y="314740"/>
          <a:ext cx="1028552" cy="5292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19049</xdr:colOff>
      <xdr:row>1</xdr:row>
      <xdr:rowOff>106824</xdr:rowOff>
    </xdr:from>
    <xdr:to>
      <xdr:col>10</xdr:col>
      <xdr:colOff>180974</xdr:colOff>
      <xdr:row>3</xdr:row>
      <xdr:rowOff>148264</xdr:rowOff>
    </xdr:to>
    <xdr:pic>
      <xdr:nvPicPr>
        <xdr:cNvPr id="4" name="Imagem 3" descr="SES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24799" y="278274"/>
          <a:ext cx="1209675" cy="6224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loma\c\Meus%20Documentos\FV-DN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loma\c\0798\TECNICO\TEACOMP\LOTE06\P09\P10\RELAT6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PROJETOS%20&amp;%20OR&#199;AMENTOS\edgar\IMPORTANTE\LICIT\NOLASCO\NOLASC~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ercial\meus%20documentos\COMPOSICAO%20GERAL\INDICE%20ILHABELA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genharia01\desktop\Documents%20and%20Settings\Finan&#231;as\Meus%20documentos\COMPOSICAO%20GERAL\GINASIO%20CASEARA\INDICE%20ILHABELA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eslley/Desktop/DOCUMENTOS%202012/CMEIS/SONHO%20DE%20CRIAN&#199;A(Morada%20do%20Sol)/PLANILHA/CMEI%20-%20SONHO%20DE%20CRIAN&#199;A%20-%20REPARO%20EL&#201;TRIC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servidor\Meus%20documentos\EGESA\Br-482mg\Volume2\CANA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Vorigi"/>
      <sheetName val="FVmodif"/>
      <sheetName val="FVresumo"/>
      <sheetName val="FVadotar"/>
      <sheetName val="Calculo4010"/>
      <sheetName val="ExempFC1"/>
      <sheetName val="ExemFC2"/>
      <sheetName val="ExemFC3"/>
      <sheetName val="Exemp1"/>
      <sheetName val="Exemp2"/>
      <sheetName val="Exemp3"/>
      <sheetName val="Exemp4"/>
      <sheetName val="Exemp5"/>
      <sheetName val="Exemp6"/>
      <sheetName val="Exemp7"/>
      <sheetName val="Exemp8"/>
      <sheetName val="PROJETO"/>
      <sheetName val="Exerci1"/>
      <sheetName val="Exerci2"/>
      <sheetName val="PROVA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_ORIGINAL"/>
      <sheetName val="RESUMO_AUT1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RAL"/>
      <sheetName val="GERAL (2)"/>
      <sheetName val="cronograma"/>
      <sheetName val="Plan1"/>
      <sheetName val="ORC"/>
      <sheetName val="incendio"/>
      <sheetName val="lógica"/>
      <sheetName val="elétrico"/>
      <sheetName val="SPCDAtm."/>
      <sheetName val="telefone"/>
      <sheetName val="a.pluvial"/>
      <sheetName val="sanitária"/>
      <sheetName val="agua"/>
      <sheetName val="ar cond."/>
      <sheetName val="BDI"/>
      <sheetName val="BDI (2)"/>
      <sheetName val="L.S.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INDICE "/>
      <sheetName val="item  (1)"/>
      <sheetName val="item  (2)"/>
      <sheetName val="item  (3)"/>
      <sheetName val="item  (4)"/>
      <sheetName val="item  (6)"/>
      <sheetName val="item  (7)"/>
    </sheetNames>
    <sheetDataSet>
      <sheetData sheetId="0"/>
      <sheetData sheetId="1">
        <row r="1">
          <cell r="B1" t="str">
            <v xml:space="preserve">CADERNO   DE   ORÇAMENTO   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INDICE "/>
      <sheetName val="item  (1)"/>
      <sheetName val="item  (2)"/>
      <sheetName val="item  (3)"/>
      <sheetName val="item  (4)"/>
      <sheetName val="item  (6)"/>
      <sheetName val="item  (7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"/>
      <sheetName val="CRONOGRAMA"/>
      <sheetName val="Composições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Quant-Vol1 (2)"/>
      <sheetName val="QQegesa"/>
      <sheetName val="QQuant-Vol1"/>
      <sheetName val="Licitação"/>
      <sheetName val="QQegesa-ant"/>
      <sheetName val="QQUANT"/>
      <sheetName val="QQder"/>
      <sheetName val="NumerN"/>
      <sheetName val="BS"/>
      <sheetName val="FR"/>
      <sheetName val="Dimens"/>
      <sheetName val="QuantPav"/>
      <sheetName val="QuQuant"/>
      <sheetName val="NumerN (2)"/>
      <sheetName val="Dimens (2)"/>
      <sheetName val="QuantPav (2)"/>
      <sheetName val="Plan2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topLeftCell="A4" zoomScale="115" zoomScaleNormal="115" workbookViewId="0">
      <selection activeCell="G60" sqref="G60"/>
    </sheetView>
  </sheetViews>
  <sheetFormatPr defaultColWidth="0" defaultRowHeight="12.75" outlineLevelRow="1"/>
  <cols>
    <col min="1" max="1" width="2.28515625" style="7" customWidth="1"/>
    <col min="2" max="2" width="6.85546875" style="10" customWidth="1"/>
    <col min="3" max="3" width="11.42578125" style="10" customWidth="1"/>
    <col min="4" max="4" width="66.28515625" style="7" customWidth="1"/>
    <col min="5" max="5" width="7.7109375" style="54" customWidth="1"/>
    <col min="6" max="6" width="10" style="58" customWidth="1"/>
    <col min="7" max="7" width="11.28515625" style="55" customWidth="1"/>
    <col min="8" max="8" width="13.140625" style="55" customWidth="1"/>
    <col min="9" max="9" width="13.7109375" style="55" customWidth="1"/>
    <col min="10" max="10" width="4" style="7" customWidth="1"/>
    <col min="11" max="12" width="0" style="7" hidden="1" customWidth="1"/>
    <col min="13" max="16384" width="9.140625" style="7" hidden="1"/>
  </cols>
  <sheetData>
    <row r="1" spans="2:9" ht="13.5" thickBot="1">
      <c r="B1" s="7"/>
      <c r="C1" s="7"/>
      <c r="G1" s="54"/>
      <c r="H1" s="54"/>
      <c r="I1" s="54"/>
    </row>
    <row r="2" spans="2:9" s="17" customFormat="1">
      <c r="B2" s="18" t="s">
        <v>5</v>
      </c>
      <c r="C2" s="141" t="s">
        <v>45</v>
      </c>
      <c r="D2" s="142"/>
      <c r="E2" s="142"/>
      <c r="F2" s="142"/>
      <c r="G2" s="142"/>
      <c r="H2" s="135"/>
      <c r="I2" s="136"/>
    </row>
    <row r="3" spans="2:9" s="17" customFormat="1" ht="22.5" customHeight="1">
      <c r="B3" s="19">
        <v>42491</v>
      </c>
      <c r="C3" s="143"/>
      <c r="D3" s="144"/>
      <c r="E3" s="144"/>
      <c r="F3" s="144"/>
      <c r="G3" s="144"/>
      <c r="H3" s="137"/>
      <c r="I3" s="138"/>
    </row>
    <row r="4" spans="2:9" s="17" customFormat="1" ht="27.75" customHeight="1" thickBot="1">
      <c r="B4" s="20"/>
      <c r="C4" s="145"/>
      <c r="D4" s="146"/>
      <c r="E4" s="146"/>
      <c r="F4" s="146"/>
      <c r="G4" s="146"/>
      <c r="H4" s="137"/>
      <c r="I4" s="138"/>
    </row>
    <row r="5" spans="2:9" s="17" customFormat="1">
      <c r="B5" s="131" t="s">
        <v>7</v>
      </c>
      <c r="C5" s="133" t="s">
        <v>93</v>
      </c>
      <c r="D5" s="133" t="s">
        <v>8</v>
      </c>
      <c r="E5" s="133" t="s">
        <v>9</v>
      </c>
      <c r="F5" s="139" t="s">
        <v>10</v>
      </c>
      <c r="G5" s="21" t="s">
        <v>6</v>
      </c>
      <c r="H5" s="22" t="s">
        <v>6</v>
      </c>
      <c r="I5" s="23" t="s">
        <v>6</v>
      </c>
    </row>
    <row r="6" spans="2:9" s="17" customFormat="1" ht="13.5" thickBot="1">
      <c r="B6" s="132"/>
      <c r="C6" s="134"/>
      <c r="D6" s="134"/>
      <c r="E6" s="134"/>
      <c r="F6" s="140"/>
      <c r="G6" s="24" t="s">
        <v>11</v>
      </c>
      <c r="H6" s="24" t="s">
        <v>12</v>
      </c>
      <c r="I6" s="25" t="s">
        <v>7</v>
      </c>
    </row>
    <row r="7" spans="2:9">
      <c r="B7" s="103"/>
      <c r="C7" s="103"/>
      <c r="D7" s="104"/>
      <c r="E7" s="105"/>
      <c r="F7" s="106"/>
      <c r="G7" s="107"/>
      <c r="H7" s="107"/>
      <c r="I7" s="107"/>
    </row>
    <row r="8" spans="2:9">
      <c r="B8" s="26">
        <v>1</v>
      </c>
      <c r="C8" s="27"/>
      <c r="D8" s="28" t="s">
        <v>22</v>
      </c>
      <c r="E8" s="42"/>
      <c r="F8" s="45"/>
      <c r="G8" s="44"/>
      <c r="H8" s="45"/>
      <c r="I8" s="46">
        <f>SUM(H10:H17)</f>
        <v>21114.820000000003</v>
      </c>
    </row>
    <row r="9" spans="2:9">
      <c r="B9" s="108" t="s">
        <v>13</v>
      </c>
      <c r="C9" s="109"/>
      <c r="D9" s="110" t="s">
        <v>18</v>
      </c>
      <c r="E9" s="35"/>
      <c r="F9" s="111"/>
      <c r="G9" s="112"/>
      <c r="H9" s="112"/>
      <c r="I9" s="113"/>
    </row>
    <row r="10" spans="2:9" ht="38.25" outlineLevel="1">
      <c r="B10" s="14" t="s">
        <v>19</v>
      </c>
      <c r="C10" s="8" t="s">
        <v>46</v>
      </c>
      <c r="D10" s="11" t="s">
        <v>20</v>
      </c>
      <c r="E10" s="47" t="s">
        <v>59</v>
      </c>
      <c r="F10" s="59">
        <v>4.5</v>
      </c>
      <c r="G10" s="50">
        <v>401.76</v>
      </c>
      <c r="H10" s="50">
        <f>ROUND(F10*G10,2)</f>
        <v>1807.92</v>
      </c>
      <c r="I10" s="49"/>
    </row>
    <row r="11" spans="2:9">
      <c r="B11" s="114"/>
      <c r="C11" s="115"/>
      <c r="D11" s="116"/>
      <c r="E11" s="117"/>
      <c r="F11" s="118"/>
      <c r="G11" s="112"/>
      <c r="H11" s="112"/>
      <c r="I11" s="113"/>
    </row>
    <row r="12" spans="2:9">
      <c r="B12" s="108" t="s">
        <v>15</v>
      </c>
      <c r="C12" s="109"/>
      <c r="D12" s="110" t="s">
        <v>0</v>
      </c>
      <c r="E12" s="35"/>
      <c r="F12" s="111"/>
      <c r="G12" s="112"/>
      <c r="H12" s="112"/>
      <c r="I12" s="113"/>
    </row>
    <row r="13" spans="2:9" ht="25.5" outlineLevel="1">
      <c r="B13" s="14" t="s">
        <v>1</v>
      </c>
      <c r="C13" s="8" t="s">
        <v>24</v>
      </c>
      <c r="D13" s="11" t="s">
        <v>68</v>
      </c>
      <c r="E13" s="47" t="s">
        <v>14</v>
      </c>
      <c r="F13" s="59">
        <v>3</v>
      </c>
      <c r="G13" s="50">
        <v>6243.4</v>
      </c>
      <c r="H13" s="50">
        <f>ROUND(F13*G13,2)</f>
        <v>18730.2</v>
      </c>
      <c r="I13" s="49"/>
    </row>
    <row r="14" spans="2:9">
      <c r="B14" s="114"/>
      <c r="C14" s="115"/>
      <c r="D14" s="116"/>
      <c r="E14" s="117"/>
      <c r="F14" s="118"/>
      <c r="G14" s="112"/>
      <c r="H14" s="112"/>
      <c r="I14" s="113"/>
    </row>
    <row r="15" spans="2:9">
      <c r="B15" s="108" t="s">
        <v>16</v>
      </c>
      <c r="C15" s="109"/>
      <c r="D15" s="110" t="s">
        <v>2</v>
      </c>
      <c r="E15" s="35"/>
      <c r="F15" s="111"/>
      <c r="G15" s="112"/>
      <c r="H15" s="112"/>
      <c r="I15" s="113"/>
    </row>
    <row r="16" spans="2:9" ht="25.5" outlineLevel="1">
      <c r="B16" s="16" t="s">
        <v>3</v>
      </c>
      <c r="C16" s="8" t="s">
        <v>104</v>
      </c>
      <c r="D16" s="11" t="s">
        <v>103</v>
      </c>
      <c r="E16" s="47" t="s">
        <v>4</v>
      </c>
      <c r="F16" s="59">
        <v>1</v>
      </c>
      <c r="G16" s="50">
        <v>380.74</v>
      </c>
      <c r="H16" s="50">
        <f>ROUND(F16*G16,2)</f>
        <v>380.74</v>
      </c>
      <c r="I16" s="51"/>
    </row>
    <row r="17" spans="2:9" outlineLevel="1">
      <c r="B17" s="14" t="s">
        <v>23</v>
      </c>
      <c r="C17" s="8" t="s">
        <v>75</v>
      </c>
      <c r="D17" s="11" t="s">
        <v>25</v>
      </c>
      <c r="E17" s="47" t="s">
        <v>17</v>
      </c>
      <c r="F17" s="59">
        <v>1</v>
      </c>
      <c r="G17" s="50">
        <v>195.96</v>
      </c>
      <c r="H17" s="50">
        <f>ROUND(F17*G17,2)</f>
        <v>195.96</v>
      </c>
      <c r="I17" s="49"/>
    </row>
    <row r="18" spans="2:9">
      <c r="B18" s="114"/>
      <c r="C18" s="115"/>
      <c r="D18" s="116"/>
      <c r="E18" s="117"/>
      <c r="F18" s="118"/>
      <c r="G18" s="112"/>
      <c r="H18" s="112"/>
      <c r="I18" s="113"/>
    </row>
    <row r="19" spans="2:9">
      <c r="B19" s="26">
        <v>2</v>
      </c>
      <c r="C19" s="27"/>
      <c r="D19" s="28" t="s">
        <v>27</v>
      </c>
      <c r="E19" s="52"/>
      <c r="F19" s="60"/>
      <c r="G19" s="44"/>
      <c r="H19" s="44"/>
      <c r="I19" s="53">
        <f>SUM(H20:H30)</f>
        <v>29052.265038999994</v>
      </c>
    </row>
    <row r="20" spans="2:9" ht="15" customHeight="1" outlineLevel="1">
      <c r="B20" s="14" t="s">
        <v>47</v>
      </c>
      <c r="C20" s="8" t="s">
        <v>24</v>
      </c>
      <c r="D20" s="11" t="s">
        <v>51</v>
      </c>
      <c r="E20" s="47" t="s">
        <v>60</v>
      </c>
      <c r="F20" s="59">
        <v>750.51</v>
      </c>
      <c r="G20" s="50">
        <v>10.484</v>
      </c>
      <c r="H20" s="50">
        <f t="shared" ref="H20:H29" si="0">F20*G20</f>
        <v>7868.3468400000002</v>
      </c>
      <c r="I20" s="49"/>
    </row>
    <row r="21" spans="2:9" ht="15" outlineLevel="1">
      <c r="B21" s="14" t="s">
        <v>48</v>
      </c>
      <c r="C21" s="8" t="s">
        <v>24</v>
      </c>
      <c r="D21" s="11" t="s">
        <v>65</v>
      </c>
      <c r="E21" s="47" t="s">
        <v>59</v>
      </c>
      <c r="F21" s="59">
        <v>764.79</v>
      </c>
      <c r="G21" s="50">
        <v>3.6981000000000002</v>
      </c>
      <c r="H21" s="50">
        <f t="shared" si="0"/>
        <v>2828.2698989999999</v>
      </c>
      <c r="I21" s="49"/>
    </row>
    <row r="22" spans="2:9" outlineLevel="1">
      <c r="B22" s="14" t="s">
        <v>108</v>
      </c>
      <c r="C22" s="8">
        <v>85410</v>
      </c>
      <c r="D22" s="11" t="s">
        <v>77</v>
      </c>
      <c r="E22" s="47" t="s">
        <v>17</v>
      </c>
      <c r="F22" s="59">
        <v>13</v>
      </c>
      <c r="G22" s="50">
        <v>11.35</v>
      </c>
      <c r="H22" s="50">
        <f t="shared" si="0"/>
        <v>147.54999999999998</v>
      </c>
      <c r="I22" s="51"/>
    </row>
    <row r="23" spans="2:9" outlineLevel="1">
      <c r="B23" s="14" t="s">
        <v>52</v>
      </c>
      <c r="C23" s="8">
        <v>85410</v>
      </c>
      <c r="D23" s="11" t="s">
        <v>78</v>
      </c>
      <c r="E23" s="47" t="s">
        <v>17</v>
      </c>
      <c r="F23" s="59">
        <v>5</v>
      </c>
      <c r="G23" s="50">
        <v>11.35</v>
      </c>
      <c r="H23" s="50">
        <f>F23*G23</f>
        <v>56.75</v>
      </c>
      <c r="I23" s="51"/>
    </row>
    <row r="24" spans="2:9" outlineLevel="1">
      <c r="B24" s="14" t="s">
        <v>53</v>
      </c>
      <c r="C24" s="8" t="s">
        <v>24</v>
      </c>
      <c r="D24" s="11" t="s">
        <v>92</v>
      </c>
      <c r="E24" s="47" t="s">
        <v>17</v>
      </c>
      <c r="F24" s="59">
        <v>19</v>
      </c>
      <c r="G24" s="50">
        <v>2.7250000000000001</v>
      </c>
      <c r="H24" s="50">
        <f>F24*G24</f>
        <v>51.774999999999999</v>
      </c>
      <c r="I24" s="51"/>
    </row>
    <row r="25" spans="2:9" ht="15" outlineLevel="1">
      <c r="B25" s="14" t="s">
        <v>54</v>
      </c>
      <c r="C25" s="8">
        <f>85382</f>
        <v>85382</v>
      </c>
      <c r="D25" s="11" t="s">
        <v>44</v>
      </c>
      <c r="E25" s="47" t="s">
        <v>59</v>
      </c>
      <c r="F25" s="59">
        <v>768.84999999999991</v>
      </c>
      <c r="G25" s="48">
        <v>13.62</v>
      </c>
      <c r="H25" s="50">
        <f t="shared" si="0"/>
        <v>10471.736999999997</v>
      </c>
      <c r="I25" s="49"/>
    </row>
    <row r="26" spans="2:9" ht="25.5" outlineLevel="1">
      <c r="B26" s="14" t="s">
        <v>61</v>
      </c>
      <c r="C26" s="8" t="s">
        <v>58</v>
      </c>
      <c r="D26" s="11" t="s">
        <v>86</v>
      </c>
      <c r="E26" s="47" t="s">
        <v>59</v>
      </c>
      <c r="F26" s="59">
        <v>750.51</v>
      </c>
      <c r="G26" s="48">
        <v>5.45</v>
      </c>
      <c r="H26" s="50">
        <f t="shared" si="0"/>
        <v>4090.2795000000001</v>
      </c>
      <c r="I26" s="49"/>
    </row>
    <row r="27" spans="2:9" ht="15" outlineLevel="1">
      <c r="B27" s="14" t="s">
        <v>69</v>
      </c>
      <c r="C27" s="8">
        <v>85387</v>
      </c>
      <c r="D27" s="11" t="s">
        <v>87</v>
      </c>
      <c r="E27" s="47" t="s">
        <v>60</v>
      </c>
      <c r="F27" s="59">
        <v>60.04</v>
      </c>
      <c r="G27" s="48">
        <v>39.25</v>
      </c>
      <c r="H27" s="50">
        <f t="shared" si="0"/>
        <v>2356.5700000000002</v>
      </c>
      <c r="I27" s="49"/>
    </row>
    <row r="28" spans="2:9" ht="15" outlineLevel="1">
      <c r="B28" s="14" t="s">
        <v>73</v>
      </c>
      <c r="C28" s="8">
        <v>72897</v>
      </c>
      <c r="D28" s="11" t="s">
        <v>88</v>
      </c>
      <c r="E28" s="47" t="s">
        <v>60</v>
      </c>
      <c r="F28" s="59">
        <v>60.04</v>
      </c>
      <c r="G28" s="48">
        <v>15.44</v>
      </c>
      <c r="H28" s="50">
        <f t="shared" si="0"/>
        <v>927.0175999999999</v>
      </c>
      <c r="I28" s="49"/>
    </row>
    <row r="29" spans="2:9" ht="15" outlineLevel="1">
      <c r="B29" s="14" t="s">
        <v>74</v>
      </c>
      <c r="C29" s="8">
        <v>72899</v>
      </c>
      <c r="D29" s="11" t="s">
        <v>85</v>
      </c>
      <c r="E29" s="47" t="s">
        <v>60</v>
      </c>
      <c r="F29" s="59">
        <v>60.04</v>
      </c>
      <c r="G29" s="50">
        <v>4.2300000000000004</v>
      </c>
      <c r="H29" s="50">
        <f t="shared" si="0"/>
        <v>253.96920000000003</v>
      </c>
      <c r="I29" s="49"/>
    </row>
    <row r="30" spans="2:9">
      <c r="B30" s="114"/>
      <c r="C30" s="115"/>
      <c r="D30" s="116"/>
      <c r="E30" s="117"/>
      <c r="F30" s="118"/>
      <c r="G30" s="112"/>
      <c r="H30" s="112"/>
      <c r="I30" s="113"/>
    </row>
    <row r="31" spans="2:9">
      <c r="B31" s="26">
        <v>3</v>
      </c>
      <c r="C31" s="27"/>
      <c r="D31" s="28" t="s">
        <v>28</v>
      </c>
      <c r="E31" s="52"/>
      <c r="F31" s="60"/>
      <c r="G31" s="43"/>
      <c r="H31" s="44"/>
      <c r="I31" s="53">
        <f>SUM(H32:H34)</f>
        <v>101818.43378799999</v>
      </c>
    </row>
    <row r="32" spans="2:9" ht="38.25" outlineLevel="1">
      <c r="B32" s="14" t="s">
        <v>55</v>
      </c>
      <c r="C32" s="8" t="s">
        <v>24</v>
      </c>
      <c r="D32" s="11" t="s">
        <v>62</v>
      </c>
      <c r="E32" s="47" t="s">
        <v>59</v>
      </c>
      <c r="F32" s="59">
        <v>750.50599999999997</v>
      </c>
      <c r="G32" s="50">
        <v>47.297999999999995</v>
      </c>
      <c r="H32" s="50">
        <f>F32*G32</f>
        <v>35497.432787999998</v>
      </c>
      <c r="I32" s="49"/>
    </row>
    <row r="33" spans="2:9" ht="25.5" outlineLevel="1">
      <c r="B33" s="14" t="s">
        <v>56</v>
      </c>
      <c r="C33" s="8">
        <v>83738</v>
      </c>
      <c r="D33" s="11" t="s">
        <v>89</v>
      </c>
      <c r="E33" s="47" t="s">
        <v>59</v>
      </c>
      <c r="F33" s="59">
        <v>768.85</v>
      </c>
      <c r="G33" s="50">
        <v>64.36</v>
      </c>
      <c r="H33" s="50">
        <f>F33*G33</f>
        <v>49483.186000000002</v>
      </c>
      <c r="I33" s="49"/>
    </row>
    <row r="34" spans="2:9" ht="25.5" outlineLevel="1">
      <c r="B34" s="14" t="s">
        <v>57</v>
      </c>
      <c r="C34" s="8">
        <v>83746</v>
      </c>
      <c r="D34" s="11" t="s">
        <v>26</v>
      </c>
      <c r="E34" s="47" t="s">
        <v>59</v>
      </c>
      <c r="F34" s="59">
        <v>768.85</v>
      </c>
      <c r="G34" s="50">
        <v>21.9</v>
      </c>
      <c r="H34" s="50">
        <f>F34*G34</f>
        <v>16837.814999999999</v>
      </c>
      <c r="I34" s="49"/>
    </row>
    <row r="35" spans="2:9">
      <c r="B35" s="114"/>
      <c r="C35" s="115"/>
      <c r="D35" s="116"/>
      <c r="E35" s="117"/>
      <c r="F35" s="118"/>
      <c r="G35" s="112"/>
      <c r="H35" s="112"/>
      <c r="I35" s="113"/>
    </row>
    <row r="36" spans="2:9">
      <c r="B36" s="26">
        <v>4</v>
      </c>
      <c r="C36" s="27"/>
      <c r="D36" s="28" t="s">
        <v>29</v>
      </c>
      <c r="E36" s="52"/>
      <c r="F36" s="60"/>
      <c r="G36" s="43"/>
      <c r="H36" s="44"/>
      <c r="I36" s="53">
        <f>SUM(H37:H40)</f>
        <v>130460.83877660001</v>
      </c>
    </row>
    <row r="37" spans="2:9" ht="63.75" outlineLevel="1">
      <c r="B37" s="14" t="s">
        <v>49</v>
      </c>
      <c r="C37" s="8">
        <v>87553</v>
      </c>
      <c r="D37" s="11" t="s">
        <v>109</v>
      </c>
      <c r="E37" s="47" t="s">
        <v>59</v>
      </c>
      <c r="F37" s="59">
        <v>184.42599999999999</v>
      </c>
      <c r="G37" s="50">
        <v>11.79</v>
      </c>
      <c r="H37" s="50">
        <f>F37*G37</f>
        <v>2174.3825399999996</v>
      </c>
      <c r="I37" s="49"/>
    </row>
    <row r="38" spans="2:9" ht="51" outlineLevel="1">
      <c r="B38" s="14" t="s">
        <v>50</v>
      </c>
      <c r="C38" s="8">
        <v>87748</v>
      </c>
      <c r="D38" s="11" t="s">
        <v>110</v>
      </c>
      <c r="E38" s="47" t="s">
        <v>59</v>
      </c>
      <c r="F38" s="59">
        <v>566.07999999999993</v>
      </c>
      <c r="G38" s="50">
        <v>30.75</v>
      </c>
      <c r="H38" s="50">
        <f>F38*G38</f>
        <v>17406.96</v>
      </c>
      <c r="I38" s="49"/>
    </row>
    <row r="39" spans="2:9" ht="38.25" outlineLevel="1">
      <c r="B39" s="14" t="s">
        <v>106</v>
      </c>
      <c r="C39" s="8" t="s">
        <v>24</v>
      </c>
      <c r="D39" s="11" t="s">
        <v>112</v>
      </c>
      <c r="E39" s="47" t="s">
        <v>59</v>
      </c>
      <c r="F39" s="59">
        <v>717.50599999999997</v>
      </c>
      <c r="G39" s="50">
        <v>146.78110000000001</v>
      </c>
      <c r="H39" s="50">
        <f>F39*G39</f>
        <v>105316.3199366</v>
      </c>
      <c r="I39" s="51"/>
    </row>
    <row r="40" spans="2:9" ht="38.25" outlineLevel="1">
      <c r="B40" s="14" t="s">
        <v>107</v>
      </c>
      <c r="C40" s="8" t="s">
        <v>24</v>
      </c>
      <c r="D40" s="11" t="s">
        <v>111</v>
      </c>
      <c r="E40" s="47" t="s">
        <v>59</v>
      </c>
      <c r="F40" s="59">
        <v>33</v>
      </c>
      <c r="G40" s="50">
        <v>168.58110000000005</v>
      </c>
      <c r="H40" s="50">
        <f>F40*G40</f>
        <v>5563.1763000000019</v>
      </c>
      <c r="I40" s="51"/>
    </row>
    <row r="41" spans="2:9">
      <c r="B41" s="114"/>
      <c r="C41" s="115"/>
      <c r="D41" s="116"/>
      <c r="E41" s="117"/>
      <c r="F41" s="118"/>
      <c r="G41" s="112"/>
      <c r="H41" s="112"/>
      <c r="I41" s="113"/>
    </row>
    <row r="42" spans="2:9">
      <c r="B42" s="26">
        <v>5</v>
      </c>
      <c r="C42" s="27"/>
      <c r="D42" s="28" t="s">
        <v>79</v>
      </c>
      <c r="E42" s="52"/>
      <c r="F42" s="60"/>
      <c r="G42" s="43"/>
      <c r="H42" s="44"/>
      <c r="I42" s="53">
        <f>SUM(H43:H45)</f>
        <v>149.15200000000002</v>
      </c>
    </row>
    <row r="43" spans="2:9">
      <c r="B43" s="14" t="s">
        <v>67</v>
      </c>
      <c r="C43" s="8" t="s">
        <v>24</v>
      </c>
      <c r="D43" s="11" t="s">
        <v>81</v>
      </c>
      <c r="E43" s="47" t="s">
        <v>17</v>
      </c>
      <c r="F43" s="59">
        <v>13</v>
      </c>
      <c r="G43" s="50">
        <v>6.32</v>
      </c>
      <c r="H43" s="50">
        <f>F43*G43</f>
        <v>82.16</v>
      </c>
      <c r="I43" s="51"/>
    </row>
    <row r="44" spans="2:9">
      <c r="B44" s="14" t="s">
        <v>66</v>
      </c>
      <c r="C44" s="8" t="s">
        <v>24</v>
      </c>
      <c r="D44" s="11" t="s">
        <v>82</v>
      </c>
      <c r="E44" s="47" t="s">
        <v>17</v>
      </c>
      <c r="F44" s="59">
        <v>5</v>
      </c>
      <c r="G44" s="50">
        <v>3.7919999999999998</v>
      </c>
      <c r="H44" s="50">
        <f>F44*G44</f>
        <v>18.96</v>
      </c>
      <c r="I44" s="51"/>
    </row>
    <row r="45" spans="2:9">
      <c r="B45" s="14" t="s">
        <v>80</v>
      </c>
      <c r="C45" s="8" t="s">
        <v>24</v>
      </c>
      <c r="D45" s="11" t="s">
        <v>90</v>
      </c>
      <c r="E45" s="47" t="s">
        <v>17</v>
      </c>
      <c r="F45" s="59">
        <v>19</v>
      </c>
      <c r="G45" s="50">
        <v>2.5280000000000005</v>
      </c>
      <c r="H45" s="50">
        <f>F45*G45</f>
        <v>48.032000000000011</v>
      </c>
      <c r="I45" s="49"/>
    </row>
    <row r="46" spans="2:9">
      <c r="B46" s="114"/>
      <c r="C46" s="115"/>
      <c r="D46" s="116"/>
      <c r="E46" s="117"/>
      <c r="F46" s="118"/>
      <c r="G46" s="112"/>
      <c r="H46" s="112"/>
      <c r="I46" s="113"/>
    </row>
    <row r="47" spans="2:9">
      <c r="B47" s="26">
        <v>6</v>
      </c>
      <c r="C47" s="27"/>
      <c r="D47" s="28" t="s">
        <v>21</v>
      </c>
      <c r="E47" s="52"/>
      <c r="F47" s="60"/>
      <c r="G47" s="43"/>
      <c r="H47" s="44"/>
      <c r="I47" s="53">
        <f>SUM(H48:H49)</f>
        <v>7109.9339752000005</v>
      </c>
    </row>
    <row r="48" spans="2:9" ht="15" outlineLevel="1">
      <c r="B48" s="14" t="s">
        <v>84</v>
      </c>
      <c r="C48" s="8">
        <v>9537</v>
      </c>
      <c r="D48" s="11" t="s">
        <v>70</v>
      </c>
      <c r="E48" s="47" t="s">
        <v>59</v>
      </c>
      <c r="F48" s="59">
        <v>750.50599999999997</v>
      </c>
      <c r="G48" s="50">
        <v>1.7</v>
      </c>
      <c r="H48" s="50">
        <f>F48*G48</f>
        <v>1275.8601999999998</v>
      </c>
      <c r="I48" s="49"/>
    </row>
    <row r="49" spans="2:9" ht="38.25" outlineLevel="1">
      <c r="B49" s="14" t="s">
        <v>83</v>
      </c>
      <c r="C49" s="8" t="s">
        <v>24</v>
      </c>
      <c r="D49" s="11" t="s">
        <v>91</v>
      </c>
      <c r="E49" s="47" t="s">
        <v>59</v>
      </c>
      <c r="F49" s="59">
        <v>1045.92</v>
      </c>
      <c r="G49" s="50">
        <v>5.5779350000000001</v>
      </c>
      <c r="H49" s="50">
        <f>F49*G49</f>
        <v>5834.0737752000005</v>
      </c>
      <c r="I49" s="49"/>
    </row>
    <row r="50" spans="2:9">
      <c r="B50" s="114"/>
      <c r="C50" s="115"/>
      <c r="D50" s="116"/>
      <c r="E50" s="117"/>
      <c r="F50" s="118"/>
      <c r="G50" s="112"/>
      <c r="H50" s="112"/>
      <c r="I50" s="113"/>
    </row>
    <row r="51" spans="2:9">
      <c r="B51" s="29" t="s">
        <v>30</v>
      </c>
      <c r="C51" s="30"/>
      <c r="D51" s="31"/>
      <c r="E51" s="32"/>
      <c r="F51" s="56"/>
      <c r="G51" s="33"/>
      <c r="H51" s="37"/>
      <c r="I51" s="38">
        <f>SUM(I8:I50)</f>
        <v>289705.44357880001</v>
      </c>
    </row>
    <row r="52" spans="2:9">
      <c r="B52" s="13"/>
      <c r="C52" s="12"/>
      <c r="D52" s="34"/>
      <c r="E52" s="35"/>
      <c r="F52" s="57"/>
      <c r="G52" s="36"/>
      <c r="H52" s="39"/>
      <c r="I52" s="40"/>
    </row>
    <row r="53" spans="2:9">
      <c r="B53" s="29" t="s">
        <v>76</v>
      </c>
      <c r="C53" s="30"/>
      <c r="D53" s="31"/>
      <c r="E53" s="32"/>
      <c r="F53" s="56"/>
      <c r="G53" s="33"/>
      <c r="H53" s="41">
        <v>0.26629999999999998</v>
      </c>
      <c r="I53" s="38">
        <f>I51*H53</f>
        <v>77148.559625034439</v>
      </c>
    </row>
    <row r="54" spans="2:9">
      <c r="B54" s="13"/>
      <c r="C54" s="12"/>
      <c r="D54" s="34"/>
      <c r="E54" s="35"/>
      <c r="F54" s="57"/>
      <c r="G54" s="36"/>
      <c r="H54" s="39"/>
      <c r="I54" s="40"/>
    </row>
    <row r="55" spans="2:9">
      <c r="B55" s="29" t="s">
        <v>31</v>
      </c>
      <c r="C55" s="30"/>
      <c r="D55" s="31"/>
      <c r="E55" s="32"/>
      <c r="F55" s="56"/>
      <c r="G55" s="33"/>
      <c r="H55" s="37"/>
      <c r="I55" s="38">
        <f>SUM(I51,I53)</f>
        <v>366854.00320383447</v>
      </c>
    </row>
  </sheetData>
  <mergeCells count="7">
    <mergeCell ref="B5:B6"/>
    <mergeCell ref="C5:C6"/>
    <mergeCell ref="H2:I4"/>
    <mergeCell ref="D5:D6"/>
    <mergeCell ref="E5:E6"/>
    <mergeCell ref="F5:F6"/>
    <mergeCell ref="C2:G4"/>
  </mergeCells>
  <conditionalFormatting sqref="H2 H5:H6 H22 H13">
    <cfRule type="cellIs" dxfId="21" priority="29" stopIfTrue="1" operator="equal">
      <formula>0</formula>
    </cfRule>
  </conditionalFormatting>
  <conditionalFormatting sqref="H10">
    <cfRule type="cellIs" dxfId="20" priority="28" stopIfTrue="1" operator="equal">
      <formula>0</formula>
    </cfRule>
  </conditionalFormatting>
  <conditionalFormatting sqref="H16:H17">
    <cfRule type="cellIs" dxfId="19" priority="27" stopIfTrue="1" operator="equal">
      <formula>0</formula>
    </cfRule>
  </conditionalFormatting>
  <conditionalFormatting sqref="H51:H55">
    <cfRule type="cellIs" dxfId="18" priority="26" stopIfTrue="1" operator="equal">
      <formula>0</formula>
    </cfRule>
  </conditionalFormatting>
  <conditionalFormatting sqref="H33">
    <cfRule type="cellIs" dxfId="17" priority="24" stopIfTrue="1" operator="equal">
      <formula>0</formula>
    </cfRule>
  </conditionalFormatting>
  <conditionalFormatting sqref="H34">
    <cfRule type="cellIs" dxfId="16" priority="23" stopIfTrue="1" operator="equal">
      <formula>0</formula>
    </cfRule>
  </conditionalFormatting>
  <conditionalFormatting sqref="H37:H40">
    <cfRule type="cellIs" dxfId="15" priority="22" stopIfTrue="1" operator="equal">
      <formula>0</formula>
    </cfRule>
  </conditionalFormatting>
  <conditionalFormatting sqref="H48:H49">
    <cfRule type="cellIs" dxfId="14" priority="21" stopIfTrue="1" operator="equal">
      <formula>0</formula>
    </cfRule>
  </conditionalFormatting>
  <conditionalFormatting sqref="H20:H21">
    <cfRule type="cellIs" dxfId="13" priority="20" stopIfTrue="1" operator="equal">
      <formula>0</formula>
    </cfRule>
  </conditionalFormatting>
  <conditionalFormatting sqref="H29">
    <cfRule type="cellIs" dxfId="12" priority="15" stopIfTrue="1" operator="equal">
      <formula>0</formula>
    </cfRule>
  </conditionalFormatting>
  <conditionalFormatting sqref="I31">
    <cfRule type="cellIs" dxfId="11" priority="17" stopIfTrue="1" operator="equal">
      <formula>0</formula>
    </cfRule>
  </conditionalFormatting>
  <conditionalFormatting sqref="I19">
    <cfRule type="cellIs" dxfId="10" priority="16" stopIfTrue="1" operator="equal">
      <formula>0</formula>
    </cfRule>
  </conditionalFormatting>
  <conditionalFormatting sqref="H25">
    <cfRule type="cellIs" dxfId="9" priority="13" stopIfTrue="1" operator="equal">
      <formula>0</formula>
    </cfRule>
  </conditionalFormatting>
  <conditionalFormatting sqref="H27:H28">
    <cfRule type="cellIs" dxfId="8" priority="12" stopIfTrue="1" operator="equal">
      <formula>0</formula>
    </cfRule>
  </conditionalFormatting>
  <conditionalFormatting sqref="H26">
    <cfRule type="cellIs" dxfId="7" priority="11" stopIfTrue="1" operator="equal">
      <formula>0</formula>
    </cfRule>
  </conditionalFormatting>
  <conditionalFormatting sqref="H32">
    <cfRule type="cellIs" dxfId="6" priority="10" stopIfTrue="1" operator="equal">
      <formula>0</formula>
    </cfRule>
  </conditionalFormatting>
  <conditionalFormatting sqref="H23:H24">
    <cfRule type="cellIs" dxfId="5" priority="8" stopIfTrue="1" operator="equal">
      <formula>0</formula>
    </cfRule>
  </conditionalFormatting>
  <conditionalFormatting sqref="H43">
    <cfRule type="cellIs" dxfId="4" priority="5" stopIfTrue="1" operator="equal">
      <formula>0</formula>
    </cfRule>
  </conditionalFormatting>
  <conditionalFormatting sqref="H44:H45">
    <cfRule type="cellIs" dxfId="3" priority="4" stopIfTrue="1" operator="equal">
      <formula>0</formula>
    </cfRule>
  </conditionalFormatting>
  <conditionalFormatting sqref="I36">
    <cfRule type="cellIs" dxfId="2" priority="3" stopIfTrue="1" operator="equal">
      <formula>0</formula>
    </cfRule>
  </conditionalFormatting>
  <conditionalFormatting sqref="I42">
    <cfRule type="cellIs" dxfId="1" priority="2" stopIfTrue="1" operator="equal">
      <formula>0</formula>
    </cfRule>
  </conditionalFormatting>
  <conditionalFormatting sqref="I47">
    <cfRule type="cellIs" dxfId="0" priority="1" stopIfTrue="1" operator="equal">
      <formula>0</formula>
    </cfRule>
  </conditionalFormatting>
  <printOptions horizontalCentered="1"/>
  <pageMargins left="0.39370078740157483" right="0.19685039370078741" top="0.78740157480314965" bottom="0.19685039370078741" header="0.31496062992125984" footer="0.31496062992125984"/>
  <pageSetup paperSize="9" scale="70" fitToHeight="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1"/>
  <sheetViews>
    <sheetView zoomScaleNormal="100" workbookViewId="0">
      <selection activeCell="M5" sqref="M5"/>
    </sheetView>
  </sheetViews>
  <sheetFormatPr defaultRowHeight="12.75"/>
  <cols>
    <col min="1" max="1" width="4" style="7" customWidth="1"/>
    <col min="2" max="2" width="8.5703125" style="7" customWidth="1"/>
    <col min="3" max="3" width="32.85546875" style="7" customWidth="1"/>
    <col min="4" max="4" width="15.7109375" style="7" customWidth="1"/>
    <col min="5" max="5" width="9" style="7" customWidth="1"/>
    <col min="6" max="6" width="15.7109375" style="7" customWidth="1"/>
    <col min="7" max="7" width="8.42578125" style="7" customWidth="1"/>
    <col min="8" max="8" width="15.7109375" style="7" customWidth="1"/>
    <col min="9" max="9" width="8.5703125" style="7" customWidth="1"/>
    <col min="10" max="10" width="15.7109375" style="7" customWidth="1"/>
    <col min="11" max="11" width="9.140625" style="7" customWidth="1"/>
    <col min="12" max="247" width="9.140625" style="7"/>
    <col min="248" max="248" width="7.28515625" style="7" customWidth="1"/>
    <col min="249" max="249" width="24.7109375" style="7" customWidth="1"/>
    <col min="250" max="250" width="10.7109375" style="7" customWidth="1"/>
    <col min="251" max="251" width="6.7109375" style="7" customWidth="1"/>
    <col min="252" max="252" width="10.7109375" style="7" customWidth="1"/>
    <col min="253" max="253" width="6.7109375" style="7" customWidth="1"/>
    <col min="254" max="254" width="10.7109375" style="7" customWidth="1"/>
    <col min="255" max="255" width="6.7109375" style="7" customWidth="1"/>
    <col min="256" max="256" width="10.7109375" style="7" customWidth="1"/>
    <col min="257" max="257" width="6.7109375" style="7" customWidth="1"/>
    <col min="258" max="258" width="10.7109375" style="7" customWidth="1"/>
    <col min="259" max="259" width="6.7109375" style="7" customWidth="1"/>
    <col min="260" max="260" width="10.7109375" style="7" customWidth="1"/>
    <col min="261" max="261" width="6.7109375" style="7" customWidth="1"/>
    <col min="262" max="262" width="10.7109375" style="7" customWidth="1"/>
    <col min="263" max="263" width="6.7109375" style="7" customWidth="1"/>
    <col min="264" max="264" width="10.7109375" style="7" customWidth="1"/>
    <col min="265" max="265" width="6.7109375" style="7" customWidth="1"/>
    <col min="266" max="266" width="10.7109375" style="7" customWidth="1"/>
    <col min="267" max="267" width="6.7109375" style="7" customWidth="1"/>
    <col min="268" max="503" width="9.140625" style="7"/>
    <col min="504" max="504" width="7.28515625" style="7" customWidth="1"/>
    <col min="505" max="505" width="24.7109375" style="7" customWidth="1"/>
    <col min="506" max="506" width="10.7109375" style="7" customWidth="1"/>
    <col min="507" max="507" width="6.7109375" style="7" customWidth="1"/>
    <col min="508" max="508" width="10.7109375" style="7" customWidth="1"/>
    <col min="509" max="509" width="6.7109375" style="7" customWidth="1"/>
    <col min="510" max="510" width="10.7109375" style="7" customWidth="1"/>
    <col min="511" max="511" width="6.7109375" style="7" customWidth="1"/>
    <col min="512" max="512" width="10.7109375" style="7" customWidth="1"/>
    <col min="513" max="513" width="6.7109375" style="7" customWidth="1"/>
    <col min="514" max="514" width="10.7109375" style="7" customWidth="1"/>
    <col min="515" max="515" width="6.7109375" style="7" customWidth="1"/>
    <col min="516" max="516" width="10.7109375" style="7" customWidth="1"/>
    <col min="517" max="517" width="6.7109375" style="7" customWidth="1"/>
    <col min="518" max="518" width="10.7109375" style="7" customWidth="1"/>
    <col min="519" max="519" width="6.7109375" style="7" customWidth="1"/>
    <col min="520" max="520" width="10.7109375" style="7" customWidth="1"/>
    <col min="521" max="521" width="6.7109375" style="7" customWidth="1"/>
    <col min="522" max="522" width="10.7109375" style="7" customWidth="1"/>
    <col min="523" max="523" width="6.7109375" style="7" customWidth="1"/>
    <col min="524" max="759" width="9.140625" style="7"/>
    <col min="760" max="760" width="7.28515625" style="7" customWidth="1"/>
    <col min="761" max="761" width="24.7109375" style="7" customWidth="1"/>
    <col min="762" max="762" width="10.7109375" style="7" customWidth="1"/>
    <col min="763" max="763" width="6.7109375" style="7" customWidth="1"/>
    <col min="764" max="764" width="10.7109375" style="7" customWidth="1"/>
    <col min="765" max="765" width="6.7109375" style="7" customWidth="1"/>
    <col min="766" max="766" width="10.7109375" style="7" customWidth="1"/>
    <col min="767" max="767" width="6.7109375" style="7" customWidth="1"/>
    <col min="768" max="768" width="10.7109375" style="7" customWidth="1"/>
    <col min="769" max="769" width="6.7109375" style="7" customWidth="1"/>
    <col min="770" max="770" width="10.7109375" style="7" customWidth="1"/>
    <col min="771" max="771" width="6.7109375" style="7" customWidth="1"/>
    <col min="772" max="772" width="10.7109375" style="7" customWidth="1"/>
    <col min="773" max="773" width="6.7109375" style="7" customWidth="1"/>
    <col min="774" max="774" width="10.7109375" style="7" customWidth="1"/>
    <col min="775" max="775" width="6.7109375" style="7" customWidth="1"/>
    <col min="776" max="776" width="10.7109375" style="7" customWidth="1"/>
    <col min="777" max="777" width="6.7109375" style="7" customWidth="1"/>
    <col min="778" max="778" width="10.7109375" style="7" customWidth="1"/>
    <col min="779" max="779" width="6.7109375" style="7" customWidth="1"/>
    <col min="780" max="1015" width="9.140625" style="7"/>
    <col min="1016" max="1016" width="7.28515625" style="7" customWidth="1"/>
    <col min="1017" max="1017" width="24.7109375" style="7" customWidth="1"/>
    <col min="1018" max="1018" width="10.7109375" style="7" customWidth="1"/>
    <col min="1019" max="1019" width="6.7109375" style="7" customWidth="1"/>
    <col min="1020" max="1020" width="10.7109375" style="7" customWidth="1"/>
    <col min="1021" max="1021" width="6.7109375" style="7" customWidth="1"/>
    <col min="1022" max="1022" width="10.7109375" style="7" customWidth="1"/>
    <col min="1023" max="1023" width="6.7109375" style="7" customWidth="1"/>
    <col min="1024" max="1024" width="10.7109375" style="7" customWidth="1"/>
    <col min="1025" max="1025" width="6.7109375" style="7" customWidth="1"/>
    <col min="1026" max="1026" width="10.7109375" style="7" customWidth="1"/>
    <col min="1027" max="1027" width="6.7109375" style="7" customWidth="1"/>
    <col min="1028" max="1028" width="10.7109375" style="7" customWidth="1"/>
    <col min="1029" max="1029" width="6.7109375" style="7" customWidth="1"/>
    <col min="1030" max="1030" width="10.7109375" style="7" customWidth="1"/>
    <col min="1031" max="1031" width="6.7109375" style="7" customWidth="1"/>
    <col min="1032" max="1032" width="10.7109375" style="7" customWidth="1"/>
    <col min="1033" max="1033" width="6.7109375" style="7" customWidth="1"/>
    <col min="1034" max="1034" width="10.7109375" style="7" customWidth="1"/>
    <col min="1035" max="1035" width="6.7109375" style="7" customWidth="1"/>
    <col min="1036" max="1271" width="9.140625" style="7"/>
    <col min="1272" max="1272" width="7.28515625" style="7" customWidth="1"/>
    <col min="1273" max="1273" width="24.7109375" style="7" customWidth="1"/>
    <col min="1274" max="1274" width="10.7109375" style="7" customWidth="1"/>
    <col min="1275" max="1275" width="6.7109375" style="7" customWidth="1"/>
    <col min="1276" max="1276" width="10.7109375" style="7" customWidth="1"/>
    <col min="1277" max="1277" width="6.7109375" style="7" customWidth="1"/>
    <col min="1278" max="1278" width="10.7109375" style="7" customWidth="1"/>
    <col min="1279" max="1279" width="6.7109375" style="7" customWidth="1"/>
    <col min="1280" max="1280" width="10.7109375" style="7" customWidth="1"/>
    <col min="1281" max="1281" width="6.7109375" style="7" customWidth="1"/>
    <col min="1282" max="1282" width="10.7109375" style="7" customWidth="1"/>
    <col min="1283" max="1283" width="6.7109375" style="7" customWidth="1"/>
    <col min="1284" max="1284" width="10.7109375" style="7" customWidth="1"/>
    <col min="1285" max="1285" width="6.7109375" style="7" customWidth="1"/>
    <col min="1286" max="1286" width="10.7109375" style="7" customWidth="1"/>
    <col min="1287" max="1287" width="6.7109375" style="7" customWidth="1"/>
    <col min="1288" max="1288" width="10.7109375" style="7" customWidth="1"/>
    <col min="1289" max="1289" width="6.7109375" style="7" customWidth="1"/>
    <col min="1290" max="1290" width="10.7109375" style="7" customWidth="1"/>
    <col min="1291" max="1291" width="6.7109375" style="7" customWidth="1"/>
    <col min="1292" max="1527" width="9.140625" style="7"/>
    <col min="1528" max="1528" width="7.28515625" style="7" customWidth="1"/>
    <col min="1529" max="1529" width="24.7109375" style="7" customWidth="1"/>
    <col min="1530" max="1530" width="10.7109375" style="7" customWidth="1"/>
    <col min="1531" max="1531" width="6.7109375" style="7" customWidth="1"/>
    <col min="1532" max="1532" width="10.7109375" style="7" customWidth="1"/>
    <col min="1533" max="1533" width="6.7109375" style="7" customWidth="1"/>
    <col min="1534" max="1534" width="10.7109375" style="7" customWidth="1"/>
    <col min="1535" max="1535" width="6.7109375" style="7" customWidth="1"/>
    <col min="1536" max="1536" width="10.7109375" style="7" customWidth="1"/>
    <col min="1537" max="1537" width="6.7109375" style="7" customWidth="1"/>
    <col min="1538" max="1538" width="10.7109375" style="7" customWidth="1"/>
    <col min="1539" max="1539" width="6.7109375" style="7" customWidth="1"/>
    <col min="1540" max="1540" width="10.7109375" style="7" customWidth="1"/>
    <col min="1541" max="1541" width="6.7109375" style="7" customWidth="1"/>
    <col min="1542" max="1542" width="10.7109375" style="7" customWidth="1"/>
    <col min="1543" max="1543" width="6.7109375" style="7" customWidth="1"/>
    <col min="1544" max="1544" width="10.7109375" style="7" customWidth="1"/>
    <col min="1545" max="1545" width="6.7109375" style="7" customWidth="1"/>
    <col min="1546" max="1546" width="10.7109375" style="7" customWidth="1"/>
    <col min="1547" max="1547" width="6.7109375" style="7" customWidth="1"/>
    <col min="1548" max="1783" width="9.140625" style="7"/>
    <col min="1784" max="1784" width="7.28515625" style="7" customWidth="1"/>
    <col min="1785" max="1785" width="24.7109375" style="7" customWidth="1"/>
    <col min="1786" max="1786" width="10.7109375" style="7" customWidth="1"/>
    <col min="1787" max="1787" width="6.7109375" style="7" customWidth="1"/>
    <col min="1788" max="1788" width="10.7109375" style="7" customWidth="1"/>
    <col min="1789" max="1789" width="6.7109375" style="7" customWidth="1"/>
    <col min="1790" max="1790" width="10.7109375" style="7" customWidth="1"/>
    <col min="1791" max="1791" width="6.7109375" style="7" customWidth="1"/>
    <col min="1792" max="1792" width="10.7109375" style="7" customWidth="1"/>
    <col min="1793" max="1793" width="6.7109375" style="7" customWidth="1"/>
    <col min="1794" max="1794" width="10.7109375" style="7" customWidth="1"/>
    <col min="1795" max="1795" width="6.7109375" style="7" customWidth="1"/>
    <col min="1796" max="1796" width="10.7109375" style="7" customWidth="1"/>
    <col min="1797" max="1797" width="6.7109375" style="7" customWidth="1"/>
    <col min="1798" max="1798" width="10.7109375" style="7" customWidth="1"/>
    <col min="1799" max="1799" width="6.7109375" style="7" customWidth="1"/>
    <col min="1800" max="1800" width="10.7109375" style="7" customWidth="1"/>
    <col min="1801" max="1801" width="6.7109375" style="7" customWidth="1"/>
    <col min="1802" max="1802" width="10.7109375" style="7" customWidth="1"/>
    <col min="1803" max="1803" width="6.7109375" style="7" customWidth="1"/>
    <col min="1804" max="2039" width="9.140625" style="7"/>
    <col min="2040" max="2040" width="7.28515625" style="7" customWidth="1"/>
    <col min="2041" max="2041" width="24.7109375" style="7" customWidth="1"/>
    <col min="2042" max="2042" width="10.7109375" style="7" customWidth="1"/>
    <col min="2043" max="2043" width="6.7109375" style="7" customWidth="1"/>
    <col min="2044" max="2044" width="10.7109375" style="7" customWidth="1"/>
    <col min="2045" max="2045" width="6.7109375" style="7" customWidth="1"/>
    <col min="2046" max="2046" width="10.7109375" style="7" customWidth="1"/>
    <col min="2047" max="2047" width="6.7109375" style="7" customWidth="1"/>
    <col min="2048" max="2048" width="10.7109375" style="7" customWidth="1"/>
    <col min="2049" max="2049" width="6.7109375" style="7" customWidth="1"/>
    <col min="2050" max="2050" width="10.7109375" style="7" customWidth="1"/>
    <col min="2051" max="2051" width="6.7109375" style="7" customWidth="1"/>
    <col min="2052" max="2052" width="10.7109375" style="7" customWidth="1"/>
    <col min="2053" max="2053" width="6.7109375" style="7" customWidth="1"/>
    <col min="2054" max="2054" width="10.7109375" style="7" customWidth="1"/>
    <col min="2055" max="2055" width="6.7109375" style="7" customWidth="1"/>
    <col min="2056" max="2056" width="10.7109375" style="7" customWidth="1"/>
    <col min="2057" max="2057" width="6.7109375" style="7" customWidth="1"/>
    <col min="2058" max="2058" width="10.7109375" style="7" customWidth="1"/>
    <col min="2059" max="2059" width="6.7109375" style="7" customWidth="1"/>
    <col min="2060" max="2295" width="9.140625" style="7"/>
    <col min="2296" max="2296" width="7.28515625" style="7" customWidth="1"/>
    <col min="2297" max="2297" width="24.7109375" style="7" customWidth="1"/>
    <col min="2298" max="2298" width="10.7109375" style="7" customWidth="1"/>
    <col min="2299" max="2299" width="6.7109375" style="7" customWidth="1"/>
    <col min="2300" max="2300" width="10.7109375" style="7" customWidth="1"/>
    <col min="2301" max="2301" width="6.7109375" style="7" customWidth="1"/>
    <col min="2302" max="2302" width="10.7109375" style="7" customWidth="1"/>
    <col min="2303" max="2303" width="6.7109375" style="7" customWidth="1"/>
    <col min="2304" max="2304" width="10.7109375" style="7" customWidth="1"/>
    <col min="2305" max="2305" width="6.7109375" style="7" customWidth="1"/>
    <col min="2306" max="2306" width="10.7109375" style="7" customWidth="1"/>
    <col min="2307" max="2307" width="6.7109375" style="7" customWidth="1"/>
    <col min="2308" max="2308" width="10.7109375" style="7" customWidth="1"/>
    <col min="2309" max="2309" width="6.7109375" style="7" customWidth="1"/>
    <col min="2310" max="2310" width="10.7109375" style="7" customWidth="1"/>
    <col min="2311" max="2311" width="6.7109375" style="7" customWidth="1"/>
    <col min="2312" max="2312" width="10.7109375" style="7" customWidth="1"/>
    <col min="2313" max="2313" width="6.7109375" style="7" customWidth="1"/>
    <col min="2314" max="2314" width="10.7109375" style="7" customWidth="1"/>
    <col min="2315" max="2315" width="6.7109375" style="7" customWidth="1"/>
    <col min="2316" max="2551" width="9.140625" style="7"/>
    <col min="2552" max="2552" width="7.28515625" style="7" customWidth="1"/>
    <col min="2553" max="2553" width="24.7109375" style="7" customWidth="1"/>
    <col min="2554" max="2554" width="10.7109375" style="7" customWidth="1"/>
    <col min="2555" max="2555" width="6.7109375" style="7" customWidth="1"/>
    <col min="2556" max="2556" width="10.7109375" style="7" customWidth="1"/>
    <col min="2557" max="2557" width="6.7109375" style="7" customWidth="1"/>
    <col min="2558" max="2558" width="10.7109375" style="7" customWidth="1"/>
    <col min="2559" max="2559" width="6.7109375" style="7" customWidth="1"/>
    <col min="2560" max="2560" width="10.7109375" style="7" customWidth="1"/>
    <col min="2561" max="2561" width="6.7109375" style="7" customWidth="1"/>
    <col min="2562" max="2562" width="10.7109375" style="7" customWidth="1"/>
    <col min="2563" max="2563" width="6.7109375" style="7" customWidth="1"/>
    <col min="2564" max="2564" width="10.7109375" style="7" customWidth="1"/>
    <col min="2565" max="2565" width="6.7109375" style="7" customWidth="1"/>
    <col min="2566" max="2566" width="10.7109375" style="7" customWidth="1"/>
    <col min="2567" max="2567" width="6.7109375" style="7" customWidth="1"/>
    <col min="2568" max="2568" width="10.7109375" style="7" customWidth="1"/>
    <col min="2569" max="2569" width="6.7109375" style="7" customWidth="1"/>
    <col min="2570" max="2570" width="10.7109375" style="7" customWidth="1"/>
    <col min="2571" max="2571" width="6.7109375" style="7" customWidth="1"/>
    <col min="2572" max="2807" width="9.140625" style="7"/>
    <col min="2808" max="2808" width="7.28515625" style="7" customWidth="1"/>
    <col min="2809" max="2809" width="24.7109375" style="7" customWidth="1"/>
    <col min="2810" max="2810" width="10.7109375" style="7" customWidth="1"/>
    <col min="2811" max="2811" width="6.7109375" style="7" customWidth="1"/>
    <col min="2812" max="2812" width="10.7109375" style="7" customWidth="1"/>
    <col min="2813" max="2813" width="6.7109375" style="7" customWidth="1"/>
    <col min="2814" max="2814" width="10.7109375" style="7" customWidth="1"/>
    <col min="2815" max="2815" width="6.7109375" style="7" customWidth="1"/>
    <col min="2816" max="2816" width="10.7109375" style="7" customWidth="1"/>
    <col min="2817" max="2817" width="6.7109375" style="7" customWidth="1"/>
    <col min="2818" max="2818" width="10.7109375" style="7" customWidth="1"/>
    <col min="2819" max="2819" width="6.7109375" style="7" customWidth="1"/>
    <col min="2820" max="2820" width="10.7109375" style="7" customWidth="1"/>
    <col min="2821" max="2821" width="6.7109375" style="7" customWidth="1"/>
    <col min="2822" max="2822" width="10.7109375" style="7" customWidth="1"/>
    <col min="2823" max="2823" width="6.7109375" style="7" customWidth="1"/>
    <col min="2824" max="2824" width="10.7109375" style="7" customWidth="1"/>
    <col min="2825" max="2825" width="6.7109375" style="7" customWidth="1"/>
    <col min="2826" max="2826" width="10.7109375" style="7" customWidth="1"/>
    <col min="2827" max="2827" width="6.7109375" style="7" customWidth="1"/>
    <col min="2828" max="3063" width="9.140625" style="7"/>
    <col min="3064" max="3064" width="7.28515625" style="7" customWidth="1"/>
    <col min="3065" max="3065" width="24.7109375" style="7" customWidth="1"/>
    <col min="3066" max="3066" width="10.7109375" style="7" customWidth="1"/>
    <col min="3067" max="3067" width="6.7109375" style="7" customWidth="1"/>
    <col min="3068" max="3068" width="10.7109375" style="7" customWidth="1"/>
    <col min="3069" max="3069" width="6.7109375" style="7" customWidth="1"/>
    <col min="3070" max="3070" width="10.7109375" style="7" customWidth="1"/>
    <col min="3071" max="3071" width="6.7109375" style="7" customWidth="1"/>
    <col min="3072" max="3072" width="10.7109375" style="7" customWidth="1"/>
    <col min="3073" max="3073" width="6.7109375" style="7" customWidth="1"/>
    <col min="3074" max="3074" width="10.7109375" style="7" customWidth="1"/>
    <col min="3075" max="3075" width="6.7109375" style="7" customWidth="1"/>
    <col min="3076" max="3076" width="10.7109375" style="7" customWidth="1"/>
    <col min="3077" max="3077" width="6.7109375" style="7" customWidth="1"/>
    <col min="3078" max="3078" width="10.7109375" style="7" customWidth="1"/>
    <col min="3079" max="3079" width="6.7109375" style="7" customWidth="1"/>
    <col min="3080" max="3080" width="10.7109375" style="7" customWidth="1"/>
    <col min="3081" max="3081" width="6.7109375" style="7" customWidth="1"/>
    <col min="3082" max="3082" width="10.7109375" style="7" customWidth="1"/>
    <col min="3083" max="3083" width="6.7109375" style="7" customWidth="1"/>
    <col min="3084" max="3319" width="9.140625" style="7"/>
    <col min="3320" max="3320" width="7.28515625" style="7" customWidth="1"/>
    <col min="3321" max="3321" width="24.7109375" style="7" customWidth="1"/>
    <col min="3322" max="3322" width="10.7109375" style="7" customWidth="1"/>
    <col min="3323" max="3323" width="6.7109375" style="7" customWidth="1"/>
    <col min="3324" max="3324" width="10.7109375" style="7" customWidth="1"/>
    <col min="3325" max="3325" width="6.7109375" style="7" customWidth="1"/>
    <col min="3326" max="3326" width="10.7109375" style="7" customWidth="1"/>
    <col min="3327" max="3327" width="6.7109375" style="7" customWidth="1"/>
    <col min="3328" max="3328" width="10.7109375" style="7" customWidth="1"/>
    <col min="3329" max="3329" width="6.7109375" style="7" customWidth="1"/>
    <col min="3330" max="3330" width="10.7109375" style="7" customWidth="1"/>
    <col min="3331" max="3331" width="6.7109375" style="7" customWidth="1"/>
    <col min="3332" max="3332" width="10.7109375" style="7" customWidth="1"/>
    <col min="3333" max="3333" width="6.7109375" style="7" customWidth="1"/>
    <col min="3334" max="3334" width="10.7109375" style="7" customWidth="1"/>
    <col min="3335" max="3335" width="6.7109375" style="7" customWidth="1"/>
    <col min="3336" max="3336" width="10.7109375" style="7" customWidth="1"/>
    <col min="3337" max="3337" width="6.7109375" style="7" customWidth="1"/>
    <col min="3338" max="3338" width="10.7109375" style="7" customWidth="1"/>
    <col min="3339" max="3339" width="6.7109375" style="7" customWidth="1"/>
    <col min="3340" max="3575" width="9.140625" style="7"/>
    <col min="3576" max="3576" width="7.28515625" style="7" customWidth="1"/>
    <col min="3577" max="3577" width="24.7109375" style="7" customWidth="1"/>
    <col min="3578" max="3578" width="10.7109375" style="7" customWidth="1"/>
    <col min="3579" max="3579" width="6.7109375" style="7" customWidth="1"/>
    <col min="3580" max="3580" width="10.7109375" style="7" customWidth="1"/>
    <col min="3581" max="3581" width="6.7109375" style="7" customWidth="1"/>
    <col min="3582" max="3582" width="10.7109375" style="7" customWidth="1"/>
    <col min="3583" max="3583" width="6.7109375" style="7" customWidth="1"/>
    <col min="3584" max="3584" width="10.7109375" style="7" customWidth="1"/>
    <col min="3585" max="3585" width="6.7109375" style="7" customWidth="1"/>
    <col min="3586" max="3586" width="10.7109375" style="7" customWidth="1"/>
    <col min="3587" max="3587" width="6.7109375" style="7" customWidth="1"/>
    <col min="3588" max="3588" width="10.7109375" style="7" customWidth="1"/>
    <col min="3589" max="3589" width="6.7109375" style="7" customWidth="1"/>
    <col min="3590" max="3590" width="10.7109375" style="7" customWidth="1"/>
    <col min="3591" max="3591" width="6.7109375" style="7" customWidth="1"/>
    <col min="3592" max="3592" width="10.7109375" style="7" customWidth="1"/>
    <col min="3593" max="3593" width="6.7109375" style="7" customWidth="1"/>
    <col min="3594" max="3594" width="10.7109375" style="7" customWidth="1"/>
    <col min="3595" max="3595" width="6.7109375" style="7" customWidth="1"/>
    <col min="3596" max="3831" width="9.140625" style="7"/>
    <col min="3832" max="3832" width="7.28515625" style="7" customWidth="1"/>
    <col min="3833" max="3833" width="24.7109375" style="7" customWidth="1"/>
    <col min="3834" max="3834" width="10.7109375" style="7" customWidth="1"/>
    <col min="3835" max="3835" width="6.7109375" style="7" customWidth="1"/>
    <col min="3836" max="3836" width="10.7109375" style="7" customWidth="1"/>
    <col min="3837" max="3837" width="6.7109375" style="7" customWidth="1"/>
    <col min="3838" max="3838" width="10.7109375" style="7" customWidth="1"/>
    <col min="3839" max="3839" width="6.7109375" style="7" customWidth="1"/>
    <col min="3840" max="3840" width="10.7109375" style="7" customWidth="1"/>
    <col min="3841" max="3841" width="6.7109375" style="7" customWidth="1"/>
    <col min="3842" max="3842" width="10.7109375" style="7" customWidth="1"/>
    <col min="3843" max="3843" width="6.7109375" style="7" customWidth="1"/>
    <col min="3844" max="3844" width="10.7109375" style="7" customWidth="1"/>
    <col min="3845" max="3845" width="6.7109375" style="7" customWidth="1"/>
    <col min="3846" max="3846" width="10.7109375" style="7" customWidth="1"/>
    <col min="3847" max="3847" width="6.7109375" style="7" customWidth="1"/>
    <col min="3848" max="3848" width="10.7109375" style="7" customWidth="1"/>
    <col min="3849" max="3849" width="6.7109375" style="7" customWidth="1"/>
    <col min="3850" max="3850" width="10.7109375" style="7" customWidth="1"/>
    <col min="3851" max="3851" width="6.7109375" style="7" customWidth="1"/>
    <col min="3852" max="4087" width="9.140625" style="7"/>
    <col min="4088" max="4088" width="7.28515625" style="7" customWidth="1"/>
    <col min="4089" max="4089" width="24.7109375" style="7" customWidth="1"/>
    <col min="4090" max="4090" width="10.7109375" style="7" customWidth="1"/>
    <col min="4091" max="4091" width="6.7109375" style="7" customWidth="1"/>
    <col min="4092" max="4092" width="10.7109375" style="7" customWidth="1"/>
    <col min="4093" max="4093" width="6.7109375" style="7" customWidth="1"/>
    <col min="4094" max="4094" width="10.7109375" style="7" customWidth="1"/>
    <col min="4095" max="4095" width="6.7109375" style="7" customWidth="1"/>
    <col min="4096" max="4096" width="10.7109375" style="7" customWidth="1"/>
    <col min="4097" max="4097" width="6.7109375" style="7" customWidth="1"/>
    <col min="4098" max="4098" width="10.7109375" style="7" customWidth="1"/>
    <col min="4099" max="4099" width="6.7109375" style="7" customWidth="1"/>
    <col min="4100" max="4100" width="10.7109375" style="7" customWidth="1"/>
    <col min="4101" max="4101" width="6.7109375" style="7" customWidth="1"/>
    <col min="4102" max="4102" width="10.7109375" style="7" customWidth="1"/>
    <col min="4103" max="4103" width="6.7109375" style="7" customWidth="1"/>
    <col min="4104" max="4104" width="10.7109375" style="7" customWidth="1"/>
    <col min="4105" max="4105" width="6.7109375" style="7" customWidth="1"/>
    <col min="4106" max="4106" width="10.7109375" style="7" customWidth="1"/>
    <col min="4107" max="4107" width="6.7109375" style="7" customWidth="1"/>
    <col min="4108" max="4343" width="9.140625" style="7"/>
    <col min="4344" max="4344" width="7.28515625" style="7" customWidth="1"/>
    <col min="4345" max="4345" width="24.7109375" style="7" customWidth="1"/>
    <col min="4346" max="4346" width="10.7109375" style="7" customWidth="1"/>
    <col min="4347" max="4347" width="6.7109375" style="7" customWidth="1"/>
    <col min="4348" max="4348" width="10.7109375" style="7" customWidth="1"/>
    <col min="4349" max="4349" width="6.7109375" style="7" customWidth="1"/>
    <col min="4350" max="4350" width="10.7109375" style="7" customWidth="1"/>
    <col min="4351" max="4351" width="6.7109375" style="7" customWidth="1"/>
    <col min="4352" max="4352" width="10.7109375" style="7" customWidth="1"/>
    <col min="4353" max="4353" width="6.7109375" style="7" customWidth="1"/>
    <col min="4354" max="4354" width="10.7109375" style="7" customWidth="1"/>
    <col min="4355" max="4355" width="6.7109375" style="7" customWidth="1"/>
    <col min="4356" max="4356" width="10.7109375" style="7" customWidth="1"/>
    <col min="4357" max="4357" width="6.7109375" style="7" customWidth="1"/>
    <col min="4358" max="4358" width="10.7109375" style="7" customWidth="1"/>
    <col min="4359" max="4359" width="6.7109375" style="7" customWidth="1"/>
    <col min="4360" max="4360" width="10.7109375" style="7" customWidth="1"/>
    <col min="4361" max="4361" width="6.7109375" style="7" customWidth="1"/>
    <col min="4362" max="4362" width="10.7109375" style="7" customWidth="1"/>
    <col min="4363" max="4363" width="6.7109375" style="7" customWidth="1"/>
    <col min="4364" max="4599" width="9.140625" style="7"/>
    <col min="4600" max="4600" width="7.28515625" style="7" customWidth="1"/>
    <col min="4601" max="4601" width="24.7109375" style="7" customWidth="1"/>
    <col min="4602" max="4602" width="10.7109375" style="7" customWidth="1"/>
    <col min="4603" max="4603" width="6.7109375" style="7" customWidth="1"/>
    <col min="4604" max="4604" width="10.7109375" style="7" customWidth="1"/>
    <col min="4605" max="4605" width="6.7109375" style="7" customWidth="1"/>
    <col min="4606" max="4606" width="10.7109375" style="7" customWidth="1"/>
    <col min="4607" max="4607" width="6.7109375" style="7" customWidth="1"/>
    <col min="4608" max="4608" width="10.7109375" style="7" customWidth="1"/>
    <col min="4609" max="4609" width="6.7109375" style="7" customWidth="1"/>
    <col min="4610" max="4610" width="10.7109375" style="7" customWidth="1"/>
    <col min="4611" max="4611" width="6.7109375" style="7" customWidth="1"/>
    <col min="4612" max="4612" width="10.7109375" style="7" customWidth="1"/>
    <col min="4613" max="4613" width="6.7109375" style="7" customWidth="1"/>
    <col min="4614" max="4614" width="10.7109375" style="7" customWidth="1"/>
    <col min="4615" max="4615" width="6.7109375" style="7" customWidth="1"/>
    <col min="4616" max="4616" width="10.7109375" style="7" customWidth="1"/>
    <col min="4617" max="4617" width="6.7109375" style="7" customWidth="1"/>
    <col min="4618" max="4618" width="10.7109375" style="7" customWidth="1"/>
    <col min="4619" max="4619" width="6.7109375" style="7" customWidth="1"/>
    <col min="4620" max="4855" width="9.140625" style="7"/>
    <col min="4856" max="4856" width="7.28515625" style="7" customWidth="1"/>
    <col min="4857" max="4857" width="24.7109375" style="7" customWidth="1"/>
    <col min="4858" max="4858" width="10.7109375" style="7" customWidth="1"/>
    <col min="4859" max="4859" width="6.7109375" style="7" customWidth="1"/>
    <col min="4860" max="4860" width="10.7109375" style="7" customWidth="1"/>
    <col min="4861" max="4861" width="6.7109375" style="7" customWidth="1"/>
    <col min="4862" max="4862" width="10.7109375" style="7" customWidth="1"/>
    <col min="4863" max="4863" width="6.7109375" style="7" customWidth="1"/>
    <col min="4864" max="4864" width="10.7109375" style="7" customWidth="1"/>
    <col min="4865" max="4865" width="6.7109375" style="7" customWidth="1"/>
    <col min="4866" max="4866" width="10.7109375" style="7" customWidth="1"/>
    <col min="4867" max="4867" width="6.7109375" style="7" customWidth="1"/>
    <col min="4868" max="4868" width="10.7109375" style="7" customWidth="1"/>
    <col min="4869" max="4869" width="6.7109375" style="7" customWidth="1"/>
    <col min="4870" max="4870" width="10.7109375" style="7" customWidth="1"/>
    <col min="4871" max="4871" width="6.7109375" style="7" customWidth="1"/>
    <col min="4872" max="4872" width="10.7109375" style="7" customWidth="1"/>
    <col min="4873" max="4873" width="6.7109375" style="7" customWidth="1"/>
    <col min="4874" max="4874" width="10.7109375" style="7" customWidth="1"/>
    <col min="4875" max="4875" width="6.7109375" style="7" customWidth="1"/>
    <col min="4876" max="5111" width="9.140625" style="7"/>
    <col min="5112" max="5112" width="7.28515625" style="7" customWidth="1"/>
    <col min="5113" max="5113" width="24.7109375" style="7" customWidth="1"/>
    <col min="5114" max="5114" width="10.7109375" style="7" customWidth="1"/>
    <col min="5115" max="5115" width="6.7109375" style="7" customWidth="1"/>
    <col min="5116" max="5116" width="10.7109375" style="7" customWidth="1"/>
    <col min="5117" max="5117" width="6.7109375" style="7" customWidth="1"/>
    <col min="5118" max="5118" width="10.7109375" style="7" customWidth="1"/>
    <col min="5119" max="5119" width="6.7109375" style="7" customWidth="1"/>
    <col min="5120" max="5120" width="10.7109375" style="7" customWidth="1"/>
    <col min="5121" max="5121" width="6.7109375" style="7" customWidth="1"/>
    <col min="5122" max="5122" width="10.7109375" style="7" customWidth="1"/>
    <col min="5123" max="5123" width="6.7109375" style="7" customWidth="1"/>
    <col min="5124" max="5124" width="10.7109375" style="7" customWidth="1"/>
    <col min="5125" max="5125" width="6.7109375" style="7" customWidth="1"/>
    <col min="5126" max="5126" width="10.7109375" style="7" customWidth="1"/>
    <col min="5127" max="5127" width="6.7109375" style="7" customWidth="1"/>
    <col min="5128" max="5128" width="10.7109375" style="7" customWidth="1"/>
    <col min="5129" max="5129" width="6.7109375" style="7" customWidth="1"/>
    <col min="5130" max="5130" width="10.7109375" style="7" customWidth="1"/>
    <col min="5131" max="5131" width="6.7109375" style="7" customWidth="1"/>
    <col min="5132" max="5367" width="9.140625" style="7"/>
    <col min="5368" max="5368" width="7.28515625" style="7" customWidth="1"/>
    <col min="5369" max="5369" width="24.7109375" style="7" customWidth="1"/>
    <col min="5370" max="5370" width="10.7109375" style="7" customWidth="1"/>
    <col min="5371" max="5371" width="6.7109375" style="7" customWidth="1"/>
    <col min="5372" max="5372" width="10.7109375" style="7" customWidth="1"/>
    <col min="5373" max="5373" width="6.7109375" style="7" customWidth="1"/>
    <col min="5374" max="5374" width="10.7109375" style="7" customWidth="1"/>
    <col min="5375" max="5375" width="6.7109375" style="7" customWidth="1"/>
    <col min="5376" max="5376" width="10.7109375" style="7" customWidth="1"/>
    <col min="5377" max="5377" width="6.7109375" style="7" customWidth="1"/>
    <col min="5378" max="5378" width="10.7109375" style="7" customWidth="1"/>
    <col min="5379" max="5379" width="6.7109375" style="7" customWidth="1"/>
    <col min="5380" max="5380" width="10.7109375" style="7" customWidth="1"/>
    <col min="5381" max="5381" width="6.7109375" style="7" customWidth="1"/>
    <col min="5382" max="5382" width="10.7109375" style="7" customWidth="1"/>
    <col min="5383" max="5383" width="6.7109375" style="7" customWidth="1"/>
    <col min="5384" max="5384" width="10.7109375" style="7" customWidth="1"/>
    <col min="5385" max="5385" width="6.7109375" style="7" customWidth="1"/>
    <col min="5386" max="5386" width="10.7109375" style="7" customWidth="1"/>
    <col min="5387" max="5387" width="6.7109375" style="7" customWidth="1"/>
    <col min="5388" max="5623" width="9.140625" style="7"/>
    <col min="5624" max="5624" width="7.28515625" style="7" customWidth="1"/>
    <col min="5625" max="5625" width="24.7109375" style="7" customWidth="1"/>
    <col min="5626" max="5626" width="10.7109375" style="7" customWidth="1"/>
    <col min="5627" max="5627" width="6.7109375" style="7" customWidth="1"/>
    <col min="5628" max="5628" width="10.7109375" style="7" customWidth="1"/>
    <col min="5629" max="5629" width="6.7109375" style="7" customWidth="1"/>
    <col min="5630" max="5630" width="10.7109375" style="7" customWidth="1"/>
    <col min="5631" max="5631" width="6.7109375" style="7" customWidth="1"/>
    <col min="5632" max="5632" width="10.7109375" style="7" customWidth="1"/>
    <col min="5633" max="5633" width="6.7109375" style="7" customWidth="1"/>
    <col min="5634" max="5634" width="10.7109375" style="7" customWidth="1"/>
    <col min="5635" max="5635" width="6.7109375" style="7" customWidth="1"/>
    <col min="5636" max="5636" width="10.7109375" style="7" customWidth="1"/>
    <col min="5637" max="5637" width="6.7109375" style="7" customWidth="1"/>
    <col min="5638" max="5638" width="10.7109375" style="7" customWidth="1"/>
    <col min="5639" max="5639" width="6.7109375" style="7" customWidth="1"/>
    <col min="5640" max="5640" width="10.7109375" style="7" customWidth="1"/>
    <col min="5641" max="5641" width="6.7109375" style="7" customWidth="1"/>
    <col min="5642" max="5642" width="10.7109375" style="7" customWidth="1"/>
    <col min="5643" max="5643" width="6.7109375" style="7" customWidth="1"/>
    <col min="5644" max="5879" width="9.140625" style="7"/>
    <col min="5880" max="5880" width="7.28515625" style="7" customWidth="1"/>
    <col min="5881" max="5881" width="24.7109375" style="7" customWidth="1"/>
    <col min="5882" max="5882" width="10.7109375" style="7" customWidth="1"/>
    <col min="5883" max="5883" width="6.7109375" style="7" customWidth="1"/>
    <col min="5884" max="5884" width="10.7109375" style="7" customWidth="1"/>
    <col min="5885" max="5885" width="6.7109375" style="7" customWidth="1"/>
    <col min="5886" max="5886" width="10.7109375" style="7" customWidth="1"/>
    <col min="5887" max="5887" width="6.7109375" style="7" customWidth="1"/>
    <col min="5888" max="5888" width="10.7109375" style="7" customWidth="1"/>
    <col min="5889" max="5889" width="6.7109375" style="7" customWidth="1"/>
    <col min="5890" max="5890" width="10.7109375" style="7" customWidth="1"/>
    <col min="5891" max="5891" width="6.7109375" style="7" customWidth="1"/>
    <col min="5892" max="5892" width="10.7109375" style="7" customWidth="1"/>
    <col min="5893" max="5893" width="6.7109375" style="7" customWidth="1"/>
    <col min="5894" max="5894" width="10.7109375" style="7" customWidth="1"/>
    <col min="5895" max="5895" width="6.7109375" style="7" customWidth="1"/>
    <col min="5896" max="5896" width="10.7109375" style="7" customWidth="1"/>
    <col min="5897" max="5897" width="6.7109375" style="7" customWidth="1"/>
    <col min="5898" max="5898" width="10.7109375" style="7" customWidth="1"/>
    <col min="5899" max="5899" width="6.7109375" style="7" customWidth="1"/>
    <col min="5900" max="6135" width="9.140625" style="7"/>
    <col min="6136" max="6136" width="7.28515625" style="7" customWidth="1"/>
    <col min="6137" max="6137" width="24.7109375" style="7" customWidth="1"/>
    <col min="6138" max="6138" width="10.7109375" style="7" customWidth="1"/>
    <col min="6139" max="6139" width="6.7109375" style="7" customWidth="1"/>
    <col min="6140" max="6140" width="10.7109375" style="7" customWidth="1"/>
    <col min="6141" max="6141" width="6.7109375" style="7" customWidth="1"/>
    <col min="6142" max="6142" width="10.7109375" style="7" customWidth="1"/>
    <col min="6143" max="6143" width="6.7109375" style="7" customWidth="1"/>
    <col min="6144" max="6144" width="10.7109375" style="7" customWidth="1"/>
    <col min="6145" max="6145" width="6.7109375" style="7" customWidth="1"/>
    <col min="6146" max="6146" width="10.7109375" style="7" customWidth="1"/>
    <col min="6147" max="6147" width="6.7109375" style="7" customWidth="1"/>
    <col min="6148" max="6148" width="10.7109375" style="7" customWidth="1"/>
    <col min="6149" max="6149" width="6.7109375" style="7" customWidth="1"/>
    <col min="6150" max="6150" width="10.7109375" style="7" customWidth="1"/>
    <col min="6151" max="6151" width="6.7109375" style="7" customWidth="1"/>
    <col min="6152" max="6152" width="10.7109375" style="7" customWidth="1"/>
    <col min="6153" max="6153" width="6.7109375" style="7" customWidth="1"/>
    <col min="6154" max="6154" width="10.7109375" style="7" customWidth="1"/>
    <col min="6155" max="6155" width="6.7109375" style="7" customWidth="1"/>
    <col min="6156" max="6391" width="9.140625" style="7"/>
    <col min="6392" max="6392" width="7.28515625" style="7" customWidth="1"/>
    <col min="6393" max="6393" width="24.7109375" style="7" customWidth="1"/>
    <col min="6394" max="6394" width="10.7109375" style="7" customWidth="1"/>
    <col min="6395" max="6395" width="6.7109375" style="7" customWidth="1"/>
    <col min="6396" max="6396" width="10.7109375" style="7" customWidth="1"/>
    <col min="6397" max="6397" width="6.7109375" style="7" customWidth="1"/>
    <col min="6398" max="6398" width="10.7109375" style="7" customWidth="1"/>
    <col min="6399" max="6399" width="6.7109375" style="7" customWidth="1"/>
    <col min="6400" max="6400" width="10.7109375" style="7" customWidth="1"/>
    <col min="6401" max="6401" width="6.7109375" style="7" customWidth="1"/>
    <col min="6402" max="6402" width="10.7109375" style="7" customWidth="1"/>
    <col min="6403" max="6403" width="6.7109375" style="7" customWidth="1"/>
    <col min="6404" max="6404" width="10.7109375" style="7" customWidth="1"/>
    <col min="6405" max="6405" width="6.7109375" style="7" customWidth="1"/>
    <col min="6406" max="6406" width="10.7109375" style="7" customWidth="1"/>
    <col min="6407" max="6407" width="6.7109375" style="7" customWidth="1"/>
    <col min="6408" max="6408" width="10.7109375" style="7" customWidth="1"/>
    <col min="6409" max="6409" width="6.7109375" style="7" customWidth="1"/>
    <col min="6410" max="6410" width="10.7109375" style="7" customWidth="1"/>
    <col min="6411" max="6411" width="6.7109375" style="7" customWidth="1"/>
    <col min="6412" max="6647" width="9.140625" style="7"/>
    <col min="6648" max="6648" width="7.28515625" style="7" customWidth="1"/>
    <col min="6649" max="6649" width="24.7109375" style="7" customWidth="1"/>
    <col min="6650" max="6650" width="10.7109375" style="7" customWidth="1"/>
    <col min="6651" max="6651" width="6.7109375" style="7" customWidth="1"/>
    <col min="6652" max="6652" width="10.7109375" style="7" customWidth="1"/>
    <col min="6653" max="6653" width="6.7109375" style="7" customWidth="1"/>
    <col min="6654" max="6654" width="10.7109375" style="7" customWidth="1"/>
    <col min="6655" max="6655" width="6.7109375" style="7" customWidth="1"/>
    <col min="6656" max="6656" width="10.7109375" style="7" customWidth="1"/>
    <col min="6657" max="6657" width="6.7109375" style="7" customWidth="1"/>
    <col min="6658" max="6658" width="10.7109375" style="7" customWidth="1"/>
    <col min="6659" max="6659" width="6.7109375" style="7" customWidth="1"/>
    <col min="6660" max="6660" width="10.7109375" style="7" customWidth="1"/>
    <col min="6661" max="6661" width="6.7109375" style="7" customWidth="1"/>
    <col min="6662" max="6662" width="10.7109375" style="7" customWidth="1"/>
    <col min="6663" max="6663" width="6.7109375" style="7" customWidth="1"/>
    <col min="6664" max="6664" width="10.7109375" style="7" customWidth="1"/>
    <col min="6665" max="6665" width="6.7109375" style="7" customWidth="1"/>
    <col min="6666" max="6666" width="10.7109375" style="7" customWidth="1"/>
    <col min="6667" max="6667" width="6.7109375" style="7" customWidth="1"/>
    <col min="6668" max="6903" width="9.140625" style="7"/>
    <col min="6904" max="6904" width="7.28515625" style="7" customWidth="1"/>
    <col min="6905" max="6905" width="24.7109375" style="7" customWidth="1"/>
    <col min="6906" max="6906" width="10.7109375" style="7" customWidth="1"/>
    <col min="6907" max="6907" width="6.7109375" style="7" customWidth="1"/>
    <col min="6908" max="6908" width="10.7109375" style="7" customWidth="1"/>
    <col min="6909" max="6909" width="6.7109375" style="7" customWidth="1"/>
    <col min="6910" max="6910" width="10.7109375" style="7" customWidth="1"/>
    <col min="6911" max="6911" width="6.7109375" style="7" customWidth="1"/>
    <col min="6912" max="6912" width="10.7109375" style="7" customWidth="1"/>
    <col min="6913" max="6913" width="6.7109375" style="7" customWidth="1"/>
    <col min="6914" max="6914" width="10.7109375" style="7" customWidth="1"/>
    <col min="6915" max="6915" width="6.7109375" style="7" customWidth="1"/>
    <col min="6916" max="6916" width="10.7109375" style="7" customWidth="1"/>
    <col min="6917" max="6917" width="6.7109375" style="7" customWidth="1"/>
    <col min="6918" max="6918" width="10.7109375" style="7" customWidth="1"/>
    <col min="6919" max="6919" width="6.7109375" style="7" customWidth="1"/>
    <col min="6920" max="6920" width="10.7109375" style="7" customWidth="1"/>
    <col min="6921" max="6921" width="6.7109375" style="7" customWidth="1"/>
    <col min="6922" max="6922" width="10.7109375" style="7" customWidth="1"/>
    <col min="6923" max="6923" width="6.7109375" style="7" customWidth="1"/>
    <col min="6924" max="7159" width="9.140625" style="7"/>
    <col min="7160" max="7160" width="7.28515625" style="7" customWidth="1"/>
    <col min="7161" max="7161" width="24.7109375" style="7" customWidth="1"/>
    <col min="7162" max="7162" width="10.7109375" style="7" customWidth="1"/>
    <col min="7163" max="7163" width="6.7109375" style="7" customWidth="1"/>
    <col min="7164" max="7164" width="10.7109375" style="7" customWidth="1"/>
    <col min="7165" max="7165" width="6.7109375" style="7" customWidth="1"/>
    <col min="7166" max="7166" width="10.7109375" style="7" customWidth="1"/>
    <col min="7167" max="7167" width="6.7109375" style="7" customWidth="1"/>
    <col min="7168" max="7168" width="10.7109375" style="7" customWidth="1"/>
    <col min="7169" max="7169" width="6.7109375" style="7" customWidth="1"/>
    <col min="7170" max="7170" width="10.7109375" style="7" customWidth="1"/>
    <col min="7171" max="7171" width="6.7109375" style="7" customWidth="1"/>
    <col min="7172" max="7172" width="10.7109375" style="7" customWidth="1"/>
    <col min="7173" max="7173" width="6.7109375" style="7" customWidth="1"/>
    <col min="7174" max="7174" width="10.7109375" style="7" customWidth="1"/>
    <col min="7175" max="7175" width="6.7109375" style="7" customWidth="1"/>
    <col min="7176" max="7176" width="10.7109375" style="7" customWidth="1"/>
    <col min="7177" max="7177" width="6.7109375" style="7" customWidth="1"/>
    <col min="7178" max="7178" width="10.7109375" style="7" customWidth="1"/>
    <col min="7179" max="7179" width="6.7109375" style="7" customWidth="1"/>
    <col min="7180" max="7415" width="9.140625" style="7"/>
    <col min="7416" max="7416" width="7.28515625" style="7" customWidth="1"/>
    <col min="7417" max="7417" width="24.7109375" style="7" customWidth="1"/>
    <col min="7418" max="7418" width="10.7109375" style="7" customWidth="1"/>
    <col min="7419" max="7419" width="6.7109375" style="7" customWidth="1"/>
    <col min="7420" max="7420" width="10.7109375" style="7" customWidth="1"/>
    <col min="7421" max="7421" width="6.7109375" style="7" customWidth="1"/>
    <col min="7422" max="7422" width="10.7109375" style="7" customWidth="1"/>
    <col min="7423" max="7423" width="6.7109375" style="7" customWidth="1"/>
    <col min="7424" max="7424" width="10.7109375" style="7" customWidth="1"/>
    <col min="7425" max="7425" width="6.7109375" style="7" customWidth="1"/>
    <col min="7426" max="7426" width="10.7109375" style="7" customWidth="1"/>
    <col min="7427" max="7427" width="6.7109375" style="7" customWidth="1"/>
    <col min="7428" max="7428" width="10.7109375" style="7" customWidth="1"/>
    <col min="7429" max="7429" width="6.7109375" style="7" customWidth="1"/>
    <col min="7430" max="7430" width="10.7109375" style="7" customWidth="1"/>
    <col min="7431" max="7431" width="6.7109375" style="7" customWidth="1"/>
    <col min="7432" max="7432" width="10.7109375" style="7" customWidth="1"/>
    <col min="7433" max="7433" width="6.7109375" style="7" customWidth="1"/>
    <col min="7434" max="7434" width="10.7109375" style="7" customWidth="1"/>
    <col min="7435" max="7435" width="6.7109375" style="7" customWidth="1"/>
    <col min="7436" max="7671" width="9.140625" style="7"/>
    <col min="7672" max="7672" width="7.28515625" style="7" customWidth="1"/>
    <col min="7673" max="7673" width="24.7109375" style="7" customWidth="1"/>
    <col min="7674" max="7674" width="10.7109375" style="7" customWidth="1"/>
    <col min="7675" max="7675" width="6.7109375" style="7" customWidth="1"/>
    <col min="7676" max="7676" width="10.7109375" style="7" customWidth="1"/>
    <col min="7677" max="7677" width="6.7109375" style="7" customWidth="1"/>
    <col min="7678" max="7678" width="10.7109375" style="7" customWidth="1"/>
    <col min="7679" max="7679" width="6.7109375" style="7" customWidth="1"/>
    <col min="7680" max="7680" width="10.7109375" style="7" customWidth="1"/>
    <col min="7681" max="7681" width="6.7109375" style="7" customWidth="1"/>
    <col min="7682" max="7682" width="10.7109375" style="7" customWidth="1"/>
    <col min="7683" max="7683" width="6.7109375" style="7" customWidth="1"/>
    <col min="7684" max="7684" width="10.7109375" style="7" customWidth="1"/>
    <col min="7685" max="7685" width="6.7109375" style="7" customWidth="1"/>
    <col min="7686" max="7686" width="10.7109375" style="7" customWidth="1"/>
    <col min="7687" max="7687" width="6.7109375" style="7" customWidth="1"/>
    <col min="7688" max="7688" width="10.7109375" style="7" customWidth="1"/>
    <col min="7689" max="7689" width="6.7109375" style="7" customWidth="1"/>
    <col min="7690" max="7690" width="10.7109375" style="7" customWidth="1"/>
    <col min="7691" max="7691" width="6.7109375" style="7" customWidth="1"/>
    <col min="7692" max="7927" width="9.140625" style="7"/>
    <col min="7928" max="7928" width="7.28515625" style="7" customWidth="1"/>
    <col min="7929" max="7929" width="24.7109375" style="7" customWidth="1"/>
    <col min="7930" max="7930" width="10.7109375" style="7" customWidth="1"/>
    <col min="7931" max="7931" width="6.7109375" style="7" customWidth="1"/>
    <col min="7932" max="7932" width="10.7109375" style="7" customWidth="1"/>
    <col min="7933" max="7933" width="6.7109375" style="7" customWidth="1"/>
    <col min="7934" max="7934" width="10.7109375" style="7" customWidth="1"/>
    <col min="7935" max="7935" width="6.7109375" style="7" customWidth="1"/>
    <col min="7936" max="7936" width="10.7109375" style="7" customWidth="1"/>
    <col min="7937" max="7937" width="6.7109375" style="7" customWidth="1"/>
    <col min="7938" max="7938" width="10.7109375" style="7" customWidth="1"/>
    <col min="7939" max="7939" width="6.7109375" style="7" customWidth="1"/>
    <col min="7940" max="7940" width="10.7109375" style="7" customWidth="1"/>
    <col min="7941" max="7941" width="6.7109375" style="7" customWidth="1"/>
    <col min="7942" max="7942" width="10.7109375" style="7" customWidth="1"/>
    <col min="7943" max="7943" width="6.7109375" style="7" customWidth="1"/>
    <col min="7944" max="7944" width="10.7109375" style="7" customWidth="1"/>
    <col min="7945" max="7945" width="6.7109375" style="7" customWidth="1"/>
    <col min="7946" max="7946" width="10.7109375" style="7" customWidth="1"/>
    <col min="7947" max="7947" width="6.7109375" style="7" customWidth="1"/>
    <col min="7948" max="8183" width="9.140625" style="7"/>
    <col min="8184" max="8184" width="7.28515625" style="7" customWidth="1"/>
    <col min="8185" max="8185" width="24.7109375" style="7" customWidth="1"/>
    <col min="8186" max="8186" width="10.7109375" style="7" customWidth="1"/>
    <col min="8187" max="8187" width="6.7109375" style="7" customWidth="1"/>
    <col min="8188" max="8188" width="10.7109375" style="7" customWidth="1"/>
    <col min="8189" max="8189" width="6.7109375" style="7" customWidth="1"/>
    <col min="8190" max="8190" width="10.7109375" style="7" customWidth="1"/>
    <col min="8191" max="8191" width="6.7109375" style="7" customWidth="1"/>
    <col min="8192" max="8192" width="10.7109375" style="7" customWidth="1"/>
    <col min="8193" max="8193" width="6.7109375" style="7" customWidth="1"/>
    <col min="8194" max="8194" width="10.7109375" style="7" customWidth="1"/>
    <col min="8195" max="8195" width="6.7109375" style="7" customWidth="1"/>
    <col min="8196" max="8196" width="10.7109375" style="7" customWidth="1"/>
    <col min="8197" max="8197" width="6.7109375" style="7" customWidth="1"/>
    <col min="8198" max="8198" width="10.7109375" style="7" customWidth="1"/>
    <col min="8199" max="8199" width="6.7109375" style="7" customWidth="1"/>
    <col min="8200" max="8200" width="10.7109375" style="7" customWidth="1"/>
    <col min="8201" max="8201" width="6.7109375" style="7" customWidth="1"/>
    <col min="8202" max="8202" width="10.7109375" style="7" customWidth="1"/>
    <col min="8203" max="8203" width="6.7109375" style="7" customWidth="1"/>
    <col min="8204" max="8439" width="9.140625" style="7"/>
    <col min="8440" max="8440" width="7.28515625" style="7" customWidth="1"/>
    <col min="8441" max="8441" width="24.7109375" style="7" customWidth="1"/>
    <col min="8442" max="8442" width="10.7109375" style="7" customWidth="1"/>
    <col min="8443" max="8443" width="6.7109375" style="7" customWidth="1"/>
    <col min="8444" max="8444" width="10.7109375" style="7" customWidth="1"/>
    <col min="8445" max="8445" width="6.7109375" style="7" customWidth="1"/>
    <col min="8446" max="8446" width="10.7109375" style="7" customWidth="1"/>
    <col min="8447" max="8447" width="6.7109375" style="7" customWidth="1"/>
    <col min="8448" max="8448" width="10.7109375" style="7" customWidth="1"/>
    <col min="8449" max="8449" width="6.7109375" style="7" customWidth="1"/>
    <col min="8450" max="8450" width="10.7109375" style="7" customWidth="1"/>
    <col min="8451" max="8451" width="6.7109375" style="7" customWidth="1"/>
    <col min="8452" max="8452" width="10.7109375" style="7" customWidth="1"/>
    <col min="8453" max="8453" width="6.7109375" style="7" customWidth="1"/>
    <col min="8454" max="8454" width="10.7109375" style="7" customWidth="1"/>
    <col min="8455" max="8455" width="6.7109375" style="7" customWidth="1"/>
    <col min="8456" max="8456" width="10.7109375" style="7" customWidth="1"/>
    <col min="8457" max="8457" width="6.7109375" style="7" customWidth="1"/>
    <col min="8458" max="8458" width="10.7109375" style="7" customWidth="1"/>
    <col min="8459" max="8459" width="6.7109375" style="7" customWidth="1"/>
    <col min="8460" max="8695" width="9.140625" style="7"/>
    <col min="8696" max="8696" width="7.28515625" style="7" customWidth="1"/>
    <col min="8697" max="8697" width="24.7109375" style="7" customWidth="1"/>
    <col min="8698" max="8698" width="10.7109375" style="7" customWidth="1"/>
    <col min="8699" max="8699" width="6.7109375" style="7" customWidth="1"/>
    <col min="8700" max="8700" width="10.7109375" style="7" customWidth="1"/>
    <col min="8701" max="8701" width="6.7109375" style="7" customWidth="1"/>
    <col min="8702" max="8702" width="10.7109375" style="7" customWidth="1"/>
    <col min="8703" max="8703" width="6.7109375" style="7" customWidth="1"/>
    <col min="8704" max="8704" width="10.7109375" style="7" customWidth="1"/>
    <col min="8705" max="8705" width="6.7109375" style="7" customWidth="1"/>
    <col min="8706" max="8706" width="10.7109375" style="7" customWidth="1"/>
    <col min="8707" max="8707" width="6.7109375" style="7" customWidth="1"/>
    <col min="8708" max="8708" width="10.7109375" style="7" customWidth="1"/>
    <col min="8709" max="8709" width="6.7109375" style="7" customWidth="1"/>
    <col min="8710" max="8710" width="10.7109375" style="7" customWidth="1"/>
    <col min="8711" max="8711" width="6.7109375" style="7" customWidth="1"/>
    <col min="8712" max="8712" width="10.7109375" style="7" customWidth="1"/>
    <col min="8713" max="8713" width="6.7109375" style="7" customWidth="1"/>
    <col min="8714" max="8714" width="10.7109375" style="7" customWidth="1"/>
    <col min="8715" max="8715" width="6.7109375" style="7" customWidth="1"/>
    <col min="8716" max="8951" width="9.140625" style="7"/>
    <col min="8952" max="8952" width="7.28515625" style="7" customWidth="1"/>
    <col min="8953" max="8953" width="24.7109375" style="7" customWidth="1"/>
    <col min="8954" max="8954" width="10.7109375" style="7" customWidth="1"/>
    <col min="8955" max="8955" width="6.7109375" style="7" customWidth="1"/>
    <col min="8956" max="8956" width="10.7109375" style="7" customWidth="1"/>
    <col min="8957" max="8957" width="6.7109375" style="7" customWidth="1"/>
    <col min="8958" max="8958" width="10.7109375" style="7" customWidth="1"/>
    <col min="8959" max="8959" width="6.7109375" style="7" customWidth="1"/>
    <col min="8960" max="8960" width="10.7109375" style="7" customWidth="1"/>
    <col min="8961" max="8961" width="6.7109375" style="7" customWidth="1"/>
    <col min="8962" max="8962" width="10.7109375" style="7" customWidth="1"/>
    <col min="8963" max="8963" width="6.7109375" style="7" customWidth="1"/>
    <col min="8964" max="8964" width="10.7109375" style="7" customWidth="1"/>
    <col min="8965" max="8965" width="6.7109375" style="7" customWidth="1"/>
    <col min="8966" max="8966" width="10.7109375" style="7" customWidth="1"/>
    <col min="8967" max="8967" width="6.7109375" style="7" customWidth="1"/>
    <col min="8968" max="8968" width="10.7109375" style="7" customWidth="1"/>
    <col min="8969" max="8969" width="6.7109375" style="7" customWidth="1"/>
    <col min="8970" max="8970" width="10.7109375" style="7" customWidth="1"/>
    <col min="8971" max="8971" width="6.7109375" style="7" customWidth="1"/>
    <col min="8972" max="9207" width="9.140625" style="7"/>
    <col min="9208" max="9208" width="7.28515625" style="7" customWidth="1"/>
    <col min="9209" max="9209" width="24.7109375" style="7" customWidth="1"/>
    <col min="9210" max="9210" width="10.7109375" style="7" customWidth="1"/>
    <col min="9211" max="9211" width="6.7109375" style="7" customWidth="1"/>
    <col min="9212" max="9212" width="10.7109375" style="7" customWidth="1"/>
    <col min="9213" max="9213" width="6.7109375" style="7" customWidth="1"/>
    <col min="9214" max="9214" width="10.7109375" style="7" customWidth="1"/>
    <col min="9215" max="9215" width="6.7109375" style="7" customWidth="1"/>
    <col min="9216" max="9216" width="10.7109375" style="7" customWidth="1"/>
    <col min="9217" max="9217" width="6.7109375" style="7" customWidth="1"/>
    <col min="9218" max="9218" width="10.7109375" style="7" customWidth="1"/>
    <col min="9219" max="9219" width="6.7109375" style="7" customWidth="1"/>
    <col min="9220" max="9220" width="10.7109375" style="7" customWidth="1"/>
    <col min="9221" max="9221" width="6.7109375" style="7" customWidth="1"/>
    <col min="9222" max="9222" width="10.7109375" style="7" customWidth="1"/>
    <col min="9223" max="9223" width="6.7109375" style="7" customWidth="1"/>
    <col min="9224" max="9224" width="10.7109375" style="7" customWidth="1"/>
    <col min="9225" max="9225" width="6.7109375" style="7" customWidth="1"/>
    <col min="9226" max="9226" width="10.7109375" style="7" customWidth="1"/>
    <col min="9227" max="9227" width="6.7109375" style="7" customWidth="1"/>
    <col min="9228" max="9463" width="9.140625" style="7"/>
    <col min="9464" max="9464" width="7.28515625" style="7" customWidth="1"/>
    <col min="9465" max="9465" width="24.7109375" style="7" customWidth="1"/>
    <col min="9466" max="9466" width="10.7109375" style="7" customWidth="1"/>
    <col min="9467" max="9467" width="6.7109375" style="7" customWidth="1"/>
    <col min="9468" max="9468" width="10.7109375" style="7" customWidth="1"/>
    <col min="9469" max="9469" width="6.7109375" style="7" customWidth="1"/>
    <col min="9470" max="9470" width="10.7109375" style="7" customWidth="1"/>
    <col min="9471" max="9471" width="6.7109375" style="7" customWidth="1"/>
    <col min="9472" max="9472" width="10.7109375" style="7" customWidth="1"/>
    <col min="9473" max="9473" width="6.7109375" style="7" customWidth="1"/>
    <col min="9474" max="9474" width="10.7109375" style="7" customWidth="1"/>
    <col min="9475" max="9475" width="6.7109375" style="7" customWidth="1"/>
    <col min="9476" max="9476" width="10.7109375" style="7" customWidth="1"/>
    <col min="9477" max="9477" width="6.7109375" style="7" customWidth="1"/>
    <col min="9478" max="9478" width="10.7109375" style="7" customWidth="1"/>
    <col min="9479" max="9479" width="6.7109375" style="7" customWidth="1"/>
    <col min="9480" max="9480" width="10.7109375" style="7" customWidth="1"/>
    <col min="9481" max="9481" width="6.7109375" style="7" customWidth="1"/>
    <col min="9482" max="9482" width="10.7109375" style="7" customWidth="1"/>
    <col min="9483" max="9483" width="6.7109375" style="7" customWidth="1"/>
    <col min="9484" max="9719" width="9.140625" style="7"/>
    <col min="9720" max="9720" width="7.28515625" style="7" customWidth="1"/>
    <col min="9721" max="9721" width="24.7109375" style="7" customWidth="1"/>
    <col min="9722" max="9722" width="10.7109375" style="7" customWidth="1"/>
    <col min="9723" max="9723" width="6.7109375" style="7" customWidth="1"/>
    <col min="9724" max="9724" width="10.7109375" style="7" customWidth="1"/>
    <col min="9725" max="9725" width="6.7109375" style="7" customWidth="1"/>
    <col min="9726" max="9726" width="10.7109375" style="7" customWidth="1"/>
    <col min="9727" max="9727" width="6.7109375" style="7" customWidth="1"/>
    <col min="9728" max="9728" width="10.7109375" style="7" customWidth="1"/>
    <col min="9729" max="9729" width="6.7109375" style="7" customWidth="1"/>
    <col min="9730" max="9730" width="10.7109375" style="7" customWidth="1"/>
    <col min="9731" max="9731" width="6.7109375" style="7" customWidth="1"/>
    <col min="9732" max="9732" width="10.7109375" style="7" customWidth="1"/>
    <col min="9733" max="9733" width="6.7109375" style="7" customWidth="1"/>
    <col min="9734" max="9734" width="10.7109375" style="7" customWidth="1"/>
    <col min="9735" max="9735" width="6.7109375" style="7" customWidth="1"/>
    <col min="9736" max="9736" width="10.7109375" style="7" customWidth="1"/>
    <col min="9737" max="9737" width="6.7109375" style="7" customWidth="1"/>
    <col min="9738" max="9738" width="10.7109375" style="7" customWidth="1"/>
    <col min="9739" max="9739" width="6.7109375" style="7" customWidth="1"/>
    <col min="9740" max="9975" width="9.140625" style="7"/>
    <col min="9976" max="9976" width="7.28515625" style="7" customWidth="1"/>
    <col min="9977" max="9977" width="24.7109375" style="7" customWidth="1"/>
    <col min="9978" max="9978" width="10.7109375" style="7" customWidth="1"/>
    <col min="9979" max="9979" width="6.7109375" style="7" customWidth="1"/>
    <col min="9980" max="9980" width="10.7109375" style="7" customWidth="1"/>
    <col min="9981" max="9981" width="6.7109375" style="7" customWidth="1"/>
    <col min="9982" max="9982" width="10.7109375" style="7" customWidth="1"/>
    <col min="9983" max="9983" width="6.7109375" style="7" customWidth="1"/>
    <col min="9984" max="9984" width="10.7109375" style="7" customWidth="1"/>
    <col min="9985" max="9985" width="6.7109375" style="7" customWidth="1"/>
    <col min="9986" max="9986" width="10.7109375" style="7" customWidth="1"/>
    <col min="9987" max="9987" width="6.7109375" style="7" customWidth="1"/>
    <col min="9988" max="9988" width="10.7109375" style="7" customWidth="1"/>
    <col min="9989" max="9989" width="6.7109375" style="7" customWidth="1"/>
    <col min="9990" max="9990" width="10.7109375" style="7" customWidth="1"/>
    <col min="9991" max="9991" width="6.7109375" style="7" customWidth="1"/>
    <col min="9992" max="9992" width="10.7109375" style="7" customWidth="1"/>
    <col min="9993" max="9993" width="6.7109375" style="7" customWidth="1"/>
    <col min="9994" max="9994" width="10.7109375" style="7" customWidth="1"/>
    <col min="9995" max="9995" width="6.7109375" style="7" customWidth="1"/>
    <col min="9996" max="10231" width="9.140625" style="7"/>
    <col min="10232" max="10232" width="7.28515625" style="7" customWidth="1"/>
    <col min="10233" max="10233" width="24.7109375" style="7" customWidth="1"/>
    <col min="10234" max="10234" width="10.7109375" style="7" customWidth="1"/>
    <col min="10235" max="10235" width="6.7109375" style="7" customWidth="1"/>
    <col min="10236" max="10236" width="10.7109375" style="7" customWidth="1"/>
    <col min="10237" max="10237" width="6.7109375" style="7" customWidth="1"/>
    <col min="10238" max="10238" width="10.7109375" style="7" customWidth="1"/>
    <col min="10239" max="10239" width="6.7109375" style="7" customWidth="1"/>
    <col min="10240" max="10240" width="10.7109375" style="7" customWidth="1"/>
    <col min="10241" max="10241" width="6.7109375" style="7" customWidth="1"/>
    <col min="10242" max="10242" width="10.7109375" style="7" customWidth="1"/>
    <col min="10243" max="10243" width="6.7109375" style="7" customWidth="1"/>
    <col min="10244" max="10244" width="10.7109375" style="7" customWidth="1"/>
    <col min="10245" max="10245" width="6.7109375" style="7" customWidth="1"/>
    <col min="10246" max="10246" width="10.7109375" style="7" customWidth="1"/>
    <col min="10247" max="10247" width="6.7109375" style="7" customWidth="1"/>
    <col min="10248" max="10248" width="10.7109375" style="7" customWidth="1"/>
    <col min="10249" max="10249" width="6.7109375" style="7" customWidth="1"/>
    <col min="10250" max="10250" width="10.7109375" style="7" customWidth="1"/>
    <col min="10251" max="10251" width="6.7109375" style="7" customWidth="1"/>
    <col min="10252" max="10487" width="9.140625" style="7"/>
    <col min="10488" max="10488" width="7.28515625" style="7" customWidth="1"/>
    <col min="10489" max="10489" width="24.7109375" style="7" customWidth="1"/>
    <col min="10490" max="10490" width="10.7109375" style="7" customWidth="1"/>
    <col min="10491" max="10491" width="6.7109375" style="7" customWidth="1"/>
    <col min="10492" max="10492" width="10.7109375" style="7" customWidth="1"/>
    <col min="10493" max="10493" width="6.7109375" style="7" customWidth="1"/>
    <col min="10494" max="10494" width="10.7109375" style="7" customWidth="1"/>
    <col min="10495" max="10495" width="6.7109375" style="7" customWidth="1"/>
    <col min="10496" max="10496" width="10.7109375" style="7" customWidth="1"/>
    <col min="10497" max="10497" width="6.7109375" style="7" customWidth="1"/>
    <col min="10498" max="10498" width="10.7109375" style="7" customWidth="1"/>
    <col min="10499" max="10499" width="6.7109375" style="7" customWidth="1"/>
    <col min="10500" max="10500" width="10.7109375" style="7" customWidth="1"/>
    <col min="10501" max="10501" width="6.7109375" style="7" customWidth="1"/>
    <col min="10502" max="10502" width="10.7109375" style="7" customWidth="1"/>
    <col min="10503" max="10503" width="6.7109375" style="7" customWidth="1"/>
    <col min="10504" max="10504" width="10.7109375" style="7" customWidth="1"/>
    <col min="10505" max="10505" width="6.7109375" style="7" customWidth="1"/>
    <col min="10506" max="10506" width="10.7109375" style="7" customWidth="1"/>
    <col min="10507" max="10507" width="6.7109375" style="7" customWidth="1"/>
    <col min="10508" max="10743" width="9.140625" style="7"/>
    <col min="10744" max="10744" width="7.28515625" style="7" customWidth="1"/>
    <col min="10745" max="10745" width="24.7109375" style="7" customWidth="1"/>
    <col min="10746" max="10746" width="10.7109375" style="7" customWidth="1"/>
    <col min="10747" max="10747" width="6.7109375" style="7" customWidth="1"/>
    <col min="10748" max="10748" width="10.7109375" style="7" customWidth="1"/>
    <col min="10749" max="10749" width="6.7109375" style="7" customWidth="1"/>
    <col min="10750" max="10750" width="10.7109375" style="7" customWidth="1"/>
    <col min="10751" max="10751" width="6.7109375" style="7" customWidth="1"/>
    <col min="10752" max="10752" width="10.7109375" style="7" customWidth="1"/>
    <col min="10753" max="10753" width="6.7109375" style="7" customWidth="1"/>
    <col min="10754" max="10754" width="10.7109375" style="7" customWidth="1"/>
    <col min="10755" max="10755" width="6.7109375" style="7" customWidth="1"/>
    <col min="10756" max="10756" width="10.7109375" style="7" customWidth="1"/>
    <col min="10757" max="10757" width="6.7109375" style="7" customWidth="1"/>
    <col min="10758" max="10758" width="10.7109375" style="7" customWidth="1"/>
    <col min="10759" max="10759" width="6.7109375" style="7" customWidth="1"/>
    <col min="10760" max="10760" width="10.7109375" style="7" customWidth="1"/>
    <col min="10761" max="10761" width="6.7109375" style="7" customWidth="1"/>
    <col min="10762" max="10762" width="10.7109375" style="7" customWidth="1"/>
    <col min="10763" max="10763" width="6.7109375" style="7" customWidth="1"/>
    <col min="10764" max="10999" width="9.140625" style="7"/>
    <col min="11000" max="11000" width="7.28515625" style="7" customWidth="1"/>
    <col min="11001" max="11001" width="24.7109375" style="7" customWidth="1"/>
    <col min="11002" max="11002" width="10.7109375" style="7" customWidth="1"/>
    <col min="11003" max="11003" width="6.7109375" style="7" customWidth="1"/>
    <col min="11004" max="11004" width="10.7109375" style="7" customWidth="1"/>
    <col min="11005" max="11005" width="6.7109375" style="7" customWidth="1"/>
    <col min="11006" max="11006" width="10.7109375" style="7" customWidth="1"/>
    <col min="11007" max="11007" width="6.7109375" style="7" customWidth="1"/>
    <col min="11008" max="11008" width="10.7109375" style="7" customWidth="1"/>
    <col min="11009" max="11009" width="6.7109375" style="7" customWidth="1"/>
    <col min="11010" max="11010" width="10.7109375" style="7" customWidth="1"/>
    <col min="11011" max="11011" width="6.7109375" style="7" customWidth="1"/>
    <col min="11012" max="11012" width="10.7109375" style="7" customWidth="1"/>
    <col min="11013" max="11013" width="6.7109375" style="7" customWidth="1"/>
    <col min="11014" max="11014" width="10.7109375" style="7" customWidth="1"/>
    <col min="11015" max="11015" width="6.7109375" style="7" customWidth="1"/>
    <col min="11016" max="11016" width="10.7109375" style="7" customWidth="1"/>
    <col min="11017" max="11017" width="6.7109375" style="7" customWidth="1"/>
    <col min="11018" max="11018" width="10.7109375" style="7" customWidth="1"/>
    <col min="11019" max="11019" width="6.7109375" style="7" customWidth="1"/>
    <col min="11020" max="11255" width="9.140625" style="7"/>
    <col min="11256" max="11256" width="7.28515625" style="7" customWidth="1"/>
    <col min="11257" max="11257" width="24.7109375" style="7" customWidth="1"/>
    <col min="11258" max="11258" width="10.7109375" style="7" customWidth="1"/>
    <col min="11259" max="11259" width="6.7109375" style="7" customWidth="1"/>
    <col min="11260" max="11260" width="10.7109375" style="7" customWidth="1"/>
    <col min="11261" max="11261" width="6.7109375" style="7" customWidth="1"/>
    <col min="11262" max="11262" width="10.7109375" style="7" customWidth="1"/>
    <col min="11263" max="11263" width="6.7109375" style="7" customWidth="1"/>
    <col min="11264" max="11264" width="10.7109375" style="7" customWidth="1"/>
    <col min="11265" max="11265" width="6.7109375" style="7" customWidth="1"/>
    <col min="11266" max="11266" width="10.7109375" style="7" customWidth="1"/>
    <col min="11267" max="11267" width="6.7109375" style="7" customWidth="1"/>
    <col min="11268" max="11268" width="10.7109375" style="7" customWidth="1"/>
    <col min="11269" max="11269" width="6.7109375" style="7" customWidth="1"/>
    <col min="11270" max="11270" width="10.7109375" style="7" customWidth="1"/>
    <col min="11271" max="11271" width="6.7109375" style="7" customWidth="1"/>
    <col min="11272" max="11272" width="10.7109375" style="7" customWidth="1"/>
    <col min="11273" max="11273" width="6.7109375" style="7" customWidth="1"/>
    <col min="11274" max="11274" width="10.7109375" style="7" customWidth="1"/>
    <col min="11275" max="11275" width="6.7109375" style="7" customWidth="1"/>
    <col min="11276" max="11511" width="9.140625" style="7"/>
    <col min="11512" max="11512" width="7.28515625" style="7" customWidth="1"/>
    <col min="11513" max="11513" width="24.7109375" style="7" customWidth="1"/>
    <col min="11514" max="11514" width="10.7109375" style="7" customWidth="1"/>
    <col min="11515" max="11515" width="6.7109375" style="7" customWidth="1"/>
    <col min="11516" max="11516" width="10.7109375" style="7" customWidth="1"/>
    <col min="11517" max="11517" width="6.7109375" style="7" customWidth="1"/>
    <col min="11518" max="11518" width="10.7109375" style="7" customWidth="1"/>
    <col min="11519" max="11519" width="6.7109375" style="7" customWidth="1"/>
    <col min="11520" max="11520" width="10.7109375" style="7" customWidth="1"/>
    <col min="11521" max="11521" width="6.7109375" style="7" customWidth="1"/>
    <col min="11522" max="11522" width="10.7109375" style="7" customWidth="1"/>
    <col min="11523" max="11523" width="6.7109375" style="7" customWidth="1"/>
    <col min="11524" max="11524" width="10.7109375" style="7" customWidth="1"/>
    <col min="11525" max="11525" width="6.7109375" style="7" customWidth="1"/>
    <col min="11526" max="11526" width="10.7109375" style="7" customWidth="1"/>
    <col min="11527" max="11527" width="6.7109375" style="7" customWidth="1"/>
    <col min="11528" max="11528" width="10.7109375" style="7" customWidth="1"/>
    <col min="11529" max="11529" width="6.7109375" style="7" customWidth="1"/>
    <col min="11530" max="11530" width="10.7109375" style="7" customWidth="1"/>
    <col min="11531" max="11531" width="6.7109375" style="7" customWidth="1"/>
    <col min="11532" max="11767" width="9.140625" style="7"/>
    <col min="11768" max="11768" width="7.28515625" style="7" customWidth="1"/>
    <col min="11769" max="11769" width="24.7109375" style="7" customWidth="1"/>
    <col min="11770" max="11770" width="10.7109375" style="7" customWidth="1"/>
    <col min="11771" max="11771" width="6.7109375" style="7" customWidth="1"/>
    <col min="11772" max="11772" width="10.7109375" style="7" customWidth="1"/>
    <col min="11773" max="11773" width="6.7109375" style="7" customWidth="1"/>
    <col min="11774" max="11774" width="10.7109375" style="7" customWidth="1"/>
    <col min="11775" max="11775" width="6.7109375" style="7" customWidth="1"/>
    <col min="11776" max="11776" width="10.7109375" style="7" customWidth="1"/>
    <col min="11777" max="11777" width="6.7109375" style="7" customWidth="1"/>
    <col min="11778" max="11778" width="10.7109375" style="7" customWidth="1"/>
    <col min="11779" max="11779" width="6.7109375" style="7" customWidth="1"/>
    <col min="11780" max="11780" width="10.7109375" style="7" customWidth="1"/>
    <col min="11781" max="11781" width="6.7109375" style="7" customWidth="1"/>
    <col min="11782" max="11782" width="10.7109375" style="7" customWidth="1"/>
    <col min="11783" max="11783" width="6.7109375" style="7" customWidth="1"/>
    <col min="11784" max="11784" width="10.7109375" style="7" customWidth="1"/>
    <col min="11785" max="11785" width="6.7109375" style="7" customWidth="1"/>
    <col min="11786" max="11786" width="10.7109375" style="7" customWidth="1"/>
    <col min="11787" max="11787" width="6.7109375" style="7" customWidth="1"/>
    <col min="11788" max="12023" width="9.140625" style="7"/>
    <col min="12024" max="12024" width="7.28515625" style="7" customWidth="1"/>
    <col min="12025" max="12025" width="24.7109375" style="7" customWidth="1"/>
    <col min="12026" max="12026" width="10.7109375" style="7" customWidth="1"/>
    <col min="12027" max="12027" width="6.7109375" style="7" customWidth="1"/>
    <col min="12028" max="12028" width="10.7109375" style="7" customWidth="1"/>
    <col min="12029" max="12029" width="6.7109375" style="7" customWidth="1"/>
    <col min="12030" max="12030" width="10.7109375" style="7" customWidth="1"/>
    <col min="12031" max="12031" width="6.7109375" style="7" customWidth="1"/>
    <col min="12032" max="12032" width="10.7109375" style="7" customWidth="1"/>
    <col min="12033" max="12033" width="6.7109375" style="7" customWidth="1"/>
    <col min="12034" max="12034" width="10.7109375" style="7" customWidth="1"/>
    <col min="12035" max="12035" width="6.7109375" style="7" customWidth="1"/>
    <col min="12036" max="12036" width="10.7109375" style="7" customWidth="1"/>
    <col min="12037" max="12037" width="6.7109375" style="7" customWidth="1"/>
    <col min="12038" max="12038" width="10.7109375" style="7" customWidth="1"/>
    <col min="12039" max="12039" width="6.7109375" style="7" customWidth="1"/>
    <col min="12040" max="12040" width="10.7109375" style="7" customWidth="1"/>
    <col min="12041" max="12041" width="6.7109375" style="7" customWidth="1"/>
    <col min="12042" max="12042" width="10.7109375" style="7" customWidth="1"/>
    <col min="12043" max="12043" width="6.7109375" style="7" customWidth="1"/>
    <col min="12044" max="12279" width="9.140625" style="7"/>
    <col min="12280" max="12280" width="7.28515625" style="7" customWidth="1"/>
    <col min="12281" max="12281" width="24.7109375" style="7" customWidth="1"/>
    <col min="12282" max="12282" width="10.7109375" style="7" customWidth="1"/>
    <col min="12283" max="12283" width="6.7109375" style="7" customWidth="1"/>
    <col min="12284" max="12284" width="10.7109375" style="7" customWidth="1"/>
    <col min="12285" max="12285" width="6.7109375" style="7" customWidth="1"/>
    <col min="12286" max="12286" width="10.7109375" style="7" customWidth="1"/>
    <col min="12287" max="12287" width="6.7109375" style="7" customWidth="1"/>
    <col min="12288" max="12288" width="10.7109375" style="7" customWidth="1"/>
    <col min="12289" max="12289" width="6.7109375" style="7" customWidth="1"/>
    <col min="12290" max="12290" width="10.7109375" style="7" customWidth="1"/>
    <col min="12291" max="12291" width="6.7109375" style="7" customWidth="1"/>
    <col min="12292" max="12292" width="10.7109375" style="7" customWidth="1"/>
    <col min="12293" max="12293" width="6.7109375" style="7" customWidth="1"/>
    <col min="12294" max="12294" width="10.7109375" style="7" customWidth="1"/>
    <col min="12295" max="12295" width="6.7109375" style="7" customWidth="1"/>
    <col min="12296" max="12296" width="10.7109375" style="7" customWidth="1"/>
    <col min="12297" max="12297" width="6.7109375" style="7" customWidth="1"/>
    <col min="12298" max="12298" width="10.7109375" style="7" customWidth="1"/>
    <col min="12299" max="12299" width="6.7109375" style="7" customWidth="1"/>
    <col min="12300" max="12535" width="9.140625" style="7"/>
    <col min="12536" max="12536" width="7.28515625" style="7" customWidth="1"/>
    <col min="12537" max="12537" width="24.7109375" style="7" customWidth="1"/>
    <col min="12538" max="12538" width="10.7109375" style="7" customWidth="1"/>
    <col min="12539" max="12539" width="6.7109375" style="7" customWidth="1"/>
    <col min="12540" max="12540" width="10.7109375" style="7" customWidth="1"/>
    <col min="12541" max="12541" width="6.7109375" style="7" customWidth="1"/>
    <col min="12542" max="12542" width="10.7109375" style="7" customWidth="1"/>
    <col min="12543" max="12543" width="6.7109375" style="7" customWidth="1"/>
    <col min="12544" max="12544" width="10.7109375" style="7" customWidth="1"/>
    <col min="12545" max="12545" width="6.7109375" style="7" customWidth="1"/>
    <col min="12546" max="12546" width="10.7109375" style="7" customWidth="1"/>
    <col min="12547" max="12547" width="6.7109375" style="7" customWidth="1"/>
    <col min="12548" max="12548" width="10.7109375" style="7" customWidth="1"/>
    <col min="12549" max="12549" width="6.7109375" style="7" customWidth="1"/>
    <col min="12550" max="12550" width="10.7109375" style="7" customWidth="1"/>
    <col min="12551" max="12551" width="6.7109375" style="7" customWidth="1"/>
    <col min="12552" max="12552" width="10.7109375" style="7" customWidth="1"/>
    <col min="12553" max="12553" width="6.7109375" style="7" customWidth="1"/>
    <col min="12554" max="12554" width="10.7109375" style="7" customWidth="1"/>
    <col min="12555" max="12555" width="6.7109375" style="7" customWidth="1"/>
    <col min="12556" max="12791" width="9.140625" style="7"/>
    <col min="12792" max="12792" width="7.28515625" style="7" customWidth="1"/>
    <col min="12793" max="12793" width="24.7109375" style="7" customWidth="1"/>
    <col min="12794" max="12794" width="10.7109375" style="7" customWidth="1"/>
    <col min="12795" max="12795" width="6.7109375" style="7" customWidth="1"/>
    <col min="12796" max="12796" width="10.7109375" style="7" customWidth="1"/>
    <col min="12797" max="12797" width="6.7109375" style="7" customWidth="1"/>
    <col min="12798" max="12798" width="10.7109375" style="7" customWidth="1"/>
    <col min="12799" max="12799" width="6.7109375" style="7" customWidth="1"/>
    <col min="12800" max="12800" width="10.7109375" style="7" customWidth="1"/>
    <col min="12801" max="12801" width="6.7109375" style="7" customWidth="1"/>
    <col min="12802" max="12802" width="10.7109375" style="7" customWidth="1"/>
    <col min="12803" max="12803" width="6.7109375" style="7" customWidth="1"/>
    <col min="12804" max="12804" width="10.7109375" style="7" customWidth="1"/>
    <col min="12805" max="12805" width="6.7109375" style="7" customWidth="1"/>
    <col min="12806" max="12806" width="10.7109375" style="7" customWidth="1"/>
    <col min="12807" max="12807" width="6.7109375" style="7" customWidth="1"/>
    <col min="12808" max="12808" width="10.7109375" style="7" customWidth="1"/>
    <col min="12809" max="12809" width="6.7109375" style="7" customWidth="1"/>
    <col min="12810" max="12810" width="10.7109375" style="7" customWidth="1"/>
    <col min="12811" max="12811" width="6.7109375" style="7" customWidth="1"/>
    <col min="12812" max="13047" width="9.140625" style="7"/>
    <col min="13048" max="13048" width="7.28515625" style="7" customWidth="1"/>
    <col min="13049" max="13049" width="24.7109375" style="7" customWidth="1"/>
    <col min="13050" max="13050" width="10.7109375" style="7" customWidth="1"/>
    <col min="13051" max="13051" width="6.7109375" style="7" customWidth="1"/>
    <col min="13052" max="13052" width="10.7109375" style="7" customWidth="1"/>
    <col min="13053" max="13053" width="6.7109375" style="7" customWidth="1"/>
    <col min="13054" max="13054" width="10.7109375" style="7" customWidth="1"/>
    <col min="13055" max="13055" width="6.7109375" style="7" customWidth="1"/>
    <col min="13056" max="13056" width="10.7109375" style="7" customWidth="1"/>
    <col min="13057" max="13057" width="6.7109375" style="7" customWidth="1"/>
    <col min="13058" max="13058" width="10.7109375" style="7" customWidth="1"/>
    <col min="13059" max="13059" width="6.7109375" style="7" customWidth="1"/>
    <col min="13060" max="13060" width="10.7109375" style="7" customWidth="1"/>
    <col min="13061" max="13061" width="6.7109375" style="7" customWidth="1"/>
    <col min="13062" max="13062" width="10.7109375" style="7" customWidth="1"/>
    <col min="13063" max="13063" width="6.7109375" style="7" customWidth="1"/>
    <col min="13064" max="13064" width="10.7109375" style="7" customWidth="1"/>
    <col min="13065" max="13065" width="6.7109375" style="7" customWidth="1"/>
    <col min="13066" max="13066" width="10.7109375" style="7" customWidth="1"/>
    <col min="13067" max="13067" width="6.7109375" style="7" customWidth="1"/>
    <col min="13068" max="13303" width="9.140625" style="7"/>
    <col min="13304" max="13304" width="7.28515625" style="7" customWidth="1"/>
    <col min="13305" max="13305" width="24.7109375" style="7" customWidth="1"/>
    <col min="13306" max="13306" width="10.7109375" style="7" customWidth="1"/>
    <col min="13307" max="13307" width="6.7109375" style="7" customWidth="1"/>
    <col min="13308" max="13308" width="10.7109375" style="7" customWidth="1"/>
    <col min="13309" max="13309" width="6.7109375" style="7" customWidth="1"/>
    <col min="13310" max="13310" width="10.7109375" style="7" customWidth="1"/>
    <col min="13311" max="13311" width="6.7109375" style="7" customWidth="1"/>
    <col min="13312" max="13312" width="10.7109375" style="7" customWidth="1"/>
    <col min="13313" max="13313" width="6.7109375" style="7" customWidth="1"/>
    <col min="13314" max="13314" width="10.7109375" style="7" customWidth="1"/>
    <col min="13315" max="13315" width="6.7109375" style="7" customWidth="1"/>
    <col min="13316" max="13316" width="10.7109375" style="7" customWidth="1"/>
    <col min="13317" max="13317" width="6.7109375" style="7" customWidth="1"/>
    <col min="13318" max="13318" width="10.7109375" style="7" customWidth="1"/>
    <col min="13319" max="13319" width="6.7109375" style="7" customWidth="1"/>
    <col min="13320" max="13320" width="10.7109375" style="7" customWidth="1"/>
    <col min="13321" max="13321" width="6.7109375" style="7" customWidth="1"/>
    <col min="13322" max="13322" width="10.7109375" style="7" customWidth="1"/>
    <col min="13323" max="13323" width="6.7109375" style="7" customWidth="1"/>
    <col min="13324" max="13559" width="9.140625" style="7"/>
    <col min="13560" max="13560" width="7.28515625" style="7" customWidth="1"/>
    <col min="13561" max="13561" width="24.7109375" style="7" customWidth="1"/>
    <col min="13562" max="13562" width="10.7109375" style="7" customWidth="1"/>
    <col min="13563" max="13563" width="6.7109375" style="7" customWidth="1"/>
    <col min="13564" max="13564" width="10.7109375" style="7" customWidth="1"/>
    <col min="13565" max="13565" width="6.7109375" style="7" customWidth="1"/>
    <col min="13566" max="13566" width="10.7109375" style="7" customWidth="1"/>
    <col min="13567" max="13567" width="6.7109375" style="7" customWidth="1"/>
    <col min="13568" max="13568" width="10.7109375" style="7" customWidth="1"/>
    <col min="13569" max="13569" width="6.7109375" style="7" customWidth="1"/>
    <col min="13570" max="13570" width="10.7109375" style="7" customWidth="1"/>
    <col min="13571" max="13571" width="6.7109375" style="7" customWidth="1"/>
    <col min="13572" max="13572" width="10.7109375" style="7" customWidth="1"/>
    <col min="13573" max="13573" width="6.7109375" style="7" customWidth="1"/>
    <col min="13574" max="13574" width="10.7109375" style="7" customWidth="1"/>
    <col min="13575" max="13575" width="6.7109375" style="7" customWidth="1"/>
    <col min="13576" max="13576" width="10.7109375" style="7" customWidth="1"/>
    <col min="13577" max="13577" width="6.7109375" style="7" customWidth="1"/>
    <col min="13578" max="13578" width="10.7109375" style="7" customWidth="1"/>
    <col min="13579" max="13579" width="6.7109375" style="7" customWidth="1"/>
    <col min="13580" max="13815" width="9.140625" style="7"/>
    <col min="13816" max="13816" width="7.28515625" style="7" customWidth="1"/>
    <col min="13817" max="13817" width="24.7109375" style="7" customWidth="1"/>
    <col min="13818" max="13818" width="10.7109375" style="7" customWidth="1"/>
    <col min="13819" max="13819" width="6.7109375" style="7" customWidth="1"/>
    <col min="13820" max="13820" width="10.7109375" style="7" customWidth="1"/>
    <col min="13821" max="13821" width="6.7109375" style="7" customWidth="1"/>
    <col min="13822" max="13822" width="10.7109375" style="7" customWidth="1"/>
    <col min="13823" max="13823" width="6.7109375" style="7" customWidth="1"/>
    <col min="13824" max="13824" width="10.7109375" style="7" customWidth="1"/>
    <col min="13825" max="13825" width="6.7109375" style="7" customWidth="1"/>
    <col min="13826" max="13826" width="10.7109375" style="7" customWidth="1"/>
    <col min="13827" max="13827" width="6.7109375" style="7" customWidth="1"/>
    <col min="13828" max="13828" width="10.7109375" style="7" customWidth="1"/>
    <col min="13829" max="13829" width="6.7109375" style="7" customWidth="1"/>
    <col min="13830" max="13830" width="10.7109375" style="7" customWidth="1"/>
    <col min="13831" max="13831" width="6.7109375" style="7" customWidth="1"/>
    <col min="13832" max="13832" width="10.7109375" style="7" customWidth="1"/>
    <col min="13833" max="13833" width="6.7109375" style="7" customWidth="1"/>
    <col min="13834" max="13834" width="10.7109375" style="7" customWidth="1"/>
    <col min="13835" max="13835" width="6.7109375" style="7" customWidth="1"/>
    <col min="13836" max="14071" width="9.140625" style="7"/>
    <col min="14072" max="14072" width="7.28515625" style="7" customWidth="1"/>
    <col min="14073" max="14073" width="24.7109375" style="7" customWidth="1"/>
    <col min="14074" max="14074" width="10.7109375" style="7" customWidth="1"/>
    <col min="14075" max="14075" width="6.7109375" style="7" customWidth="1"/>
    <col min="14076" max="14076" width="10.7109375" style="7" customWidth="1"/>
    <col min="14077" max="14077" width="6.7109375" style="7" customWidth="1"/>
    <col min="14078" max="14078" width="10.7109375" style="7" customWidth="1"/>
    <col min="14079" max="14079" width="6.7109375" style="7" customWidth="1"/>
    <col min="14080" max="14080" width="10.7109375" style="7" customWidth="1"/>
    <col min="14081" max="14081" width="6.7109375" style="7" customWidth="1"/>
    <col min="14082" max="14082" width="10.7109375" style="7" customWidth="1"/>
    <col min="14083" max="14083" width="6.7109375" style="7" customWidth="1"/>
    <col min="14084" max="14084" width="10.7109375" style="7" customWidth="1"/>
    <col min="14085" max="14085" width="6.7109375" style="7" customWidth="1"/>
    <col min="14086" max="14086" width="10.7109375" style="7" customWidth="1"/>
    <col min="14087" max="14087" width="6.7109375" style="7" customWidth="1"/>
    <col min="14088" max="14088" width="10.7109375" style="7" customWidth="1"/>
    <col min="14089" max="14089" width="6.7109375" style="7" customWidth="1"/>
    <col min="14090" max="14090" width="10.7109375" style="7" customWidth="1"/>
    <col min="14091" max="14091" width="6.7109375" style="7" customWidth="1"/>
    <col min="14092" max="14327" width="9.140625" style="7"/>
    <col min="14328" max="14328" width="7.28515625" style="7" customWidth="1"/>
    <col min="14329" max="14329" width="24.7109375" style="7" customWidth="1"/>
    <col min="14330" max="14330" width="10.7109375" style="7" customWidth="1"/>
    <col min="14331" max="14331" width="6.7109375" style="7" customWidth="1"/>
    <col min="14332" max="14332" width="10.7109375" style="7" customWidth="1"/>
    <col min="14333" max="14333" width="6.7109375" style="7" customWidth="1"/>
    <col min="14334" max="14334" width="10.7109375" style="7" customWidth="1"/>
    <col min="14335" max="14335" width="6.7109375" style="7" customWidth="1"/>
    <col min="14336" max="14336" width="10.7109375" style="7" customWidth="1"/>
    <col min="14337" max="14337" width="6.7109375" style="7" customWidth="1"/>
    <col min="14338" max="14338" width="10.7109375" style="7" customWidth="1"/>
    <col min="14339" max="14339" width="6.7109375" style="7" customWidth="1"/>
    <col min="14340" max="14340" width="10.7109375" style="7" customWidth="1"/>
    <col min="14341" max="14341" width="6.7109375" style="7" customWidth="1"/>
    <col min="14342" max="14342" width="10.7109375" style="7" customWidth="1"/>
    <col min="14343" max="14343" width="6.7109375" style="7" customWidth="1"/>
    <col min="14344" max="14344" width="10.7109375" style="7" customWidth="1"/>
    <col min="14345" max="14345" width="6.7109375" style="7" customWidth="1"/>
    <col min="14346" max="14346" width="10.7109375" style="7" customWidth="1"/>
    <col min="14347" max="14347" width="6.7109375" style="7" customWidth="1"/>
    <col min="14348" max="14583" width="9.140625" style="7"/>
    <col min="14584" max="14584" width="7.28515625" style="7" customWidth="1"/>
    <col min="14585" max="14585" width="24.7109375" style="7" customWidth="1"/>
    <col min="14586" max="14586" width="10.7109375" style="7" customWidth="1"/>
    <col min="14587" max="14587" width="6.7109375" style="7" customWidth="1"/>
    <col min="14588" max="14588" width="10.7109375" style="7" customWidth="1"/>
    <col min="14589" max="14589" width="6.7109375" style="7" customWidth="1"/>
    <col min="14590" max="14590" width="10.7109375" style="7" customWidth="1"/>
    <col min="14591" max="14591" width="6.7109375" style="7" customWidth="1"/>
    <col min="14592" max="14592" width="10.7109375" style="7" customWidth="1"/>
    <col min="14593" max="14593" width="6.7109375" style="7" customWidth="1"/>
    <col min="14594" max="14594" width="10.7109375" style="7" customWidth="1"/>
    <col min="14595" max="14595" width="6.7109375" style="7" customWidth="1"/>
    <col min="14596" max="14596" width="10.7109375" style="7" customWidth="1"/>
    <col min="14597" max="14597" width="6.7109375" style="7" customWidth="1"/>
    <col min="14598" max="14598" width="10.7109375" style="7" customWidth="1"/>
    <col min="14599" max="14599" width="6.7109375" style="7" customWidth="1"/>
    <col min="14600" max="14600" width="10.7109375" style="7" customWidth="1"/>
    <col min="14601" max="14601" width="6.7109375" style="7" customWidth="1"/>
    <col min="14602" max="14602" width="10.7109375" style="7" customWidth="1"/>
    <col min="14603" max="14603" width="6.7109375" style="7" customWidth="1"/>
    <col min="14604" max="14839" width="9.140625" style="7"/>
    <col min="14840" max="14840" width="7.28515625" style="7" customWidth="1"/>
    <col min="14841" max="14841" width="24.7109375" style="7" customWidth="1"/>
    <col min="14842" max="14842" width="10.7109375" style="7" customWidth="1"/>
    <col min="14843" max="14843" width="6.7109375" style="7" customWidth="1"/>
    <col min="14844" max="14844" width="10.7109375" style="7" customWidth="1"/>
    <col min="14845" max="14845" width="6.7109375" style="7" customWidth="1"/>
    <col min="14846" max="14846" width="10.7109375" style="7" customWidth="1"/>
    <col min="14847" max="14847" width="6.7109375" style="7" customWidth="1"/>
    <col min="14848" max="14848" width="10.7109375" style="7" customWidth="1"/>
    <col min="14849" max="14849" width="6.7109375" style="7" customWidth="1"/>
    <col min="14850" max="14850" width="10.7109375" style="7" customWidth="1"/>
    <col min="14851" max="14851" width="6.7109375" style="7" customWidth="1"/>
    <col min="14852" max="14852" width="10.7109375" style="7" customWidth="1"/>
    <col min="14853" max="14853" width="6.7109375" style="7" customWidth="1"/>
    <col min="14854" max="14854" width="10.7109375" style="7" customWidth="1"/>
    <col min="14855" max="14855" width="6.7109375" style="7" customWidth="1"/>
    <col min="14856" max="14856" width="10.7109375" style="7" customWidth="1"/>
    <col min="14857" max="14857" width="6.7109375" style="7" customWidth="1"/>
    <col min="14858" max="14858" width="10.7109375" style="7" customWidth="1"/>
    <col min="14859" max="14859" width="6.7109375" style="7" customWidth="1"/>
    <col min="14860" max="15095" width="9.140625" style="7"/>
    <col min="15096" max="15096" width="7.28515625" style="7" customWidth="1"/>
    <col min="15097" max="15097" width="24.7109375" style="7" customWidth="1"/>
    <col min="15098" max="15098" width="10.7109375" style="7" customWidth="1"/>
    <col min="15099" max="15099" width="6.7109375" style="7" customWidth="1"/>
    <col min="15100" max="15100" width="10.7109375" style="7" customWidth="1"/>
    <col min="15101" max="15101" width="6.7109375" style="7" customWidth="1"/>
    <col min="15102" max="15102" width="10.7109375" style="7" customWidth="1"/>
    <col min="15103" max="15103" width="6.7109375" style="7" customWidth="1"/>
    <col min="15104" max="15104" width="10.7109375" style="7" customWidth="1"/>
    <col min="15105" max="15105" width="6.7109375" style="7" customWidth="1"/>
    <col min="15106" max="15106" width="10.7109375" style="7" customWidth="1"/>
    <col min="15107" max="15107" width="6.7109375" style="7" customWidth="1"/>
    <col min="15108" max="15108" width="10.7109375" style="7" customWidth="1"/>
    <col min="15109" max="15109" width="6.7109375" style="7" customWidth="1"/>
    <col min="15110" max="15110" width="10.7109375" style="7" customWidth="1"/>
    <col min="15111" max="15111" width="6.7109375" style="7" customWidth="1"/>
    <col min="15112" max="15112" width="10.7109375" style="7" customWidth="1"/>
    <col min="15113" max="15113" width="6.7109375" style="7" customWidth="1"/>
    <col min="15114" max="15114" width="10.7109375" style="7" customWidth="1"/>
    <col min="15115" max="15115" width="6.7109375" style="7" customWidth="1"/>
    <col min="15116" max="15351" width="9.140625" style="7"/>
    <col min="15352" max="15352" width="7.28515625" style="7" customWidth="1"/>
    <col min="15353" max="15353" width="24.7109375" style="7" customWidth="1"/>
    <col min="15354" max="15354" width="10.7109375" style="7" customWidth="1"/>
    <col min="15355" max="15355" width="6.7109375" style="7" customWidth="1"/>
    <col min="15356" max="15356" width="10.7109375" style="7" customWidth="1"/>
    <col min="15357" max="15357" width="6.7109375" style="7" customWidth="1"/>
    <col min="15358" max="15358" width="10.7109375" style="7" customWidth="1"/>
    <col min="15359" max="15359" width="6.7109375" style="7" customWidth="1"/>
    <col min="15360" max="15360" width="10.7109375" style="7" customWidth="1"/>
    <col min="15361" max="15361" width="6.7109375" style="7" customWidth="1"/>
    <col min="15362" max="15362" width="10.7109375" style="7" customWidth="1"/>
    <col min="15363" max="15363" width="6.7109375" style="7" customWidth="1"/>
    <col min="15364" max="15364" width="10.7109375" style="7" customWidth="1"/>
    <col min="15365" max="15365" width="6.7109375" style="7" customWidth="1"/>
    <col min="15366" max="15366" width="10.7109375" style="7" customWidth="1"/>
    <col min="15367" max="15367" width="6.7109375" style="7" customWidth="1"/>
    <col min="15368" max="15368" width="10.7109375" style="7" customWidth="1"/>
    <col min="15369" max="15369" width="6.7109375" style="7" customWidth="1"/>
    <col min="15370" max="15370" width="10.7109375" style="7" customWidth="1"/>
    <col min="15371" max="15371" width="6.7109375" style="7" customWidth="1"/>
    <col min="15372" max="15607" width="9.140625" style="7"/>
    <col min="15608" max="15608" width="7.28515625" style="7" customWidth="1"/>
    <col min="15609" max="15609" width="24.7109375" style="7" customWidth="1"/>
    <col min="15610" max="15610" width="10.7109375" style="7" customWidth="1"/>
    <col min="15611" max="15611" width="6.7109375" style="7" customWidth="1"/>
    <col min="15612" max="15612" width="10.7109375" style="7" customWidth="1"/>
    <col min="15613" max="15613" width="6.7109375" style="7" customWidth="1"/>
    <col min="15614" max="15614" width="10.7109375" style="7" customWidth="1"/>
    <col min="15615" max="15615" width="6.7109375" style="7" customWidth="1"/>
    <col min="15616" max="15616" width="10.7109375" style="7" customWidth="1"/>
    <col min="15617" max="15617" width="6.7109375" style="7" customWidth="1"/>
    <col min="15618" max="15618" width="10.7109375" style="7" customWidth="1"/>
    <col min="15619" max="15619" width="6.7109375" style="7" customWidth="1"/>
    <col min="15620" max="15620" width="10.7109375" style="7" customWidth="1"/>
    <col min="15621" max="15621" width="6.7109375" style="7" customWidth="1"/>
    <col min="15622" max="15622" width="10.7109375" style="7" customWidth="1"/>
    <col min="15623" max="15623" width="6.7109375" style="7" customWidth="1"/>
    <col min="15624" max="15624" width="10.7109375" style="7" customWidth="1"/>
    <col min="15625" max="15625" width="6.7109375" style="7" customWidth="1"/>
    <col min="15626" max="15626" width="10.7109375" style="7" customWidth="1"/>
    <col min="15627" max="15627" width="6.7109375" style="7" customWidth="1"/>
    <col min="15628" max="15863" width="9.140625" style="7"/>
    <col min="15864" max="15864" width="7.28515625" style="7" customWidth="1"/>
    <col min="15865" max="15865" width="24.7109375" style="7" customWidth="1"/>
    <col min="15866" max="15866" width="10.7109375" style="7" customWidth="1"/>
    <col min="15867" max="15867" width="6.7109375" style="7" customWidth="1"/>
    <col min="15868" max="15868" width="10.7109375" style="7" customWidth="1"/>
    <col min="15869" max="15869" width="6.7109375" style="7" customWidth="1"/>
    <col min="15870" max="15870" width="10.7109375" style="7" customWidth="1"/>
    <col min="15871" max="15871" width="6.7109375" style="7" customWidth="1"/>
    <col min="15872" max="15872" width="10.7109375" style="7" customWidth="1"/>
    <col min="15873" max="15873" width="6.7109375" style="7" customWidth="1"/>
    <col min="15874" max="15874" width="10.7109375" style="7" customWidth="1"/>
    <col min="15875" max="15875" width="6.7109375" style="7" customWidth="1"/>
    <col min="15876" max="15876" width="10.7109375" style="7" customWidth="1"/>
    <col min="15877" max="15877" width="6.7109375" style="7" customWidth="1"/>
    <col min="15878" max="15878" width="10.7109375" style="7" customWidth="1"/>
    <col min="15879" max="15879" width="6.7109375" style="7" customWidth="1"/>
    <col min="15880" max="15880" width="10.7109375" style="7" customWidth="1"/>
    <col min="15881" max="15881" width="6.7109375" style="7" customWidth="1"/>
    <col min="15882" max="15882" width="10.7109375" style="7" customWidth="1"/>
    <col min="15883" max="15883" width="6.7109375" style="7" customWidth="1"/>
    <col min="15884" max="16119" width="9.140625" style="7"/>
    <col min="16120" max="16120" width="7.28515625" style="7" customWidth="1"/>
    <col min="16121" max="16121" width="24.7109375" style="7" customWidth="1"/>
    <col min="16122" max="16122" width="10.7109375" style="7" customWidth="1"/>
    <col min="16123" max="16123" width="6.7109375" style="7" customWidth="1"/>
    <col min="16124" max="16124" width="10.7109375" style="7" customWidth="1"/>
    <col min="16125" max="16125" width="6.7109375" style="7" customWidth="1"/>
    <col min="16126" max="16126" width="10.7109375" style="7" customWidth="1"/>
    <col min="16127" max="16127" width="6.7109375" style="7" customWidth="1"/>
    <col min="16128" max="16128" width="10.7109375" style="7" customWidth="1"/>
    <col min="16129" max="16129" width="6.7109375" style="7" customWidth="1"/>
    <col min="16130" max="16130" width="10.7109375" style="7" customWidth="1"/>
    <col min="16131" max="16131" width="6.7109375" style="7" customWidth="1"/>
    <col min="16132" max="16132" width="10.7109375" style="7" customWidth="1"/>
    <col min="16133" max="16133" width="6.7109375" style="7" customWidth="1"/>
    <col min="16134" max="16134" width="10.7109375" style="7" customWidth="1"/>
    <col min="16135" max="16135" width="6.7109375" style="7" customWidth="1"/>
    <col min="16136" max="16136" width="10.7109375" style="7" customWidth="1"/>
    <col min="16137" max="16137" width="6.7109375" style="7" customWidth="1"/>
    <col min="16138" max="16138" width="10.7109375" style="7" customWidth="1"/>
    <col min="16139" max="16139" width="6.7109375" style="7" customWidth="1"/>
    <col min="16140" max="16384" width="9.140625" style="7"/>
  </cols>
  <sheetData>
    <row r="1" spans="2:13" ht="13.5" thickBot="1"/>
    <row r="2" spans="2:13" ht="22.5" customHeight="1">
      <c r="B2" s="61" t="s">
        <v>5</v>
      </c>
      <c r="C2" s="161" t="s">
        <v>45</v>
      </c>
      <c r="D2" s="162"/>
      <c r="E2" s="162"/>
      <c r="F2" s="162"/>
      <c r="G2" s="162"/>
      <c r="H2" s="162"/>
      <c r="I2" s="62"/>
      <c r="J2" s="63"/>
      <c r="K2" s="64"/>
    </row>
    <row r="3" spans="2:13" ht="23.25" customHeight="1">
      <c r="B3" s="65">
        <v>42491</v>
      </c>
      <c r="C3" s="163"/>
      <c r="D3" s="164"/>
      <c r="E3" s="164"/>
      <c r="F3" s="164"/>
      <c r="G3" s="164"/>
      <c r="H3" s="164"/>
      <c r="I3" s="66"/>
      <c r="J3" s="67"/>
      <c r="K3" s="68"/>
    </row>
    <row r="4" spans="2:13" ht="24" customHeight="1" thickBot="1">
      <c r="B4" s="69"/>
      <c r="C4" s="165"/>
      <c r="D4" s="166"/>
      <c r="E4" s="166"/>
      <c r="F4" s="166"/>
      <c r="G4" s="166"/>
      <c r="H4" s="166"/>
      <c r="I4" s="70"/>
      <c r="J4" s="71"/>
      <c r="K4" s="72"/>
    </row>
    <row r="5" spans="2:13" ht="15" customHeight="1">
      <c r="B5" s="131" t="s">
        <v>7</v>
      </c>
      <c r="C5" s="133" t="s">
        <v>94</v>
      </c>
      <c r="D5" s="133" t="s">
        <v>95</v>
      </c>
      <c r="E5" s="159" t="s">
        <v>96</v>
      </c>
      <c r="F5" s="159" t="s">
        <v>97</v>
      </c>
      <c r="G5" s="159"/>
      <c r="H5" s="159" t="s">
        <v>98</v>
      </c>
      <c r="I5" s="159"/>
      <c r="J5" s="159" t="s">
        <v>99</v>
      </c>
      <c r="K5" s="160"/>
    </row>
    <row r="6" spans="2:13" ht="13.5" thickBot="1">
      <c r="B6" s="132"/>
      <c r="C6" s="134"/>
      <c r="D6" s="134"/>
      <c r="E6" s="167"/>
      <c r="F6" s="80" t="s">
        <v>100</v>
      </c>
      <c r="G6" s="80" t="s">
        <v>96</v>
      </c>
      <c r="H6" s="80" t="s">
        <v>100</v>
      </c>
      <c r="I6" s="80" t="s">
        <v>96</v>
      </c>
      <c r="J6" s="80" t="s">
        <v>100</v>
      </c>
      <c r="K6" s="81" t="s">
        <v>96</v>
      </c>
    </row>
    <row r="7" spans="2:13" s="17" customFormat="1" ht="27" customHeight="1">
      <c r="B7" s="155">
        <v>1</v>
      </c>
      <c r="C7" s="156" t="str">
        <f>Planilha!D8</f>
        <v>SERVIÇOS PRELIMINARES E PERIÓDICOS</v>
      </c>
      <c r="D7" s="157">
        <f>Planilha!I8*1.2663</f>
        <v>26737.696566000002</v>
      </c>
      <c r="E7" s="158">
        <f>(D7/$D$19)</f>
        <v>7.2883753025706474E-2</v>
      </c>
      <c r="F7" s="120">
        <f>($D7*G7)/100</f>
        <v>10427.70166074</v>
      </c>
      <c r="G7" s="121">
        <v>39</v>
      </c>
      <c r="H7" s="120">
        <f>($D7*I7)/100</f>
        <v>8154.9974526300002</v>
      </c>
      <c r="I7" s="121">
        <v>30.5</v>
      </c>
      <c r="J7" s="122">
        <f>($D7*K7)/100</f>
        <v>8154.9974526300002</v>
      </c>
      <c r="K7" s="123">
        <v>30.5</v>
      </c>
      <c r="M7" s="73"/>
    </row>
    <row r="8" spans="2:13" s="17" customFormat="1" ht="9" customHeight="1">
      <c r="B8" s="147"/>
      <c r="C8" s="149"/>
      <c r="D8" s="151"/>
      <c r="E8" s="153"/>
      <c r="F8" s="86"/>
      <c r="G8" s="76"/>
      <c r="H8" s="86"/>
      <c r="I8" s="76"/>
      <c r="J8" s="84"/>
      <c r="K8" s="124"/>
    </row>
    <row r="9" spans="2:13" s="17" customFormat="1" ht="26.25" customHeight="1">
      <c r="B9" s="147">
        <v>2</v>
      </c>
      <c r="C9" s="149" t="str">
        <f>Planilha!D19</f>
        <v>DEMOLIÇÕES E RETIRADAS</v>
      </c>
      <c r="D9" s="151">
        <f>Planilha!I19*1.2663</f>
        <v>36788.88321888569</v>
      </c>
      <c r="E9" s="153">
        <f>(D9/$D$19)</f>
        <v>0.10028208196611868</v>
      </c>
      <c r="F9" s="85">
        <f>($D9*G9)/100</f>
        <v>36788.88321888569</v>
      </c>
      <c r="G9" s="79">
        <v>100</v>
      </c>
      <c r="H9" s="85"/>
      <c r="I9" s="79"/>
      <c r="J9" s="82"/>
      <c r="K9" s="125"/>
      <c r="M9" s="73"/>
    </row>
    <row r="10" spans="2:13" s="17" customFormat="1" ht="9" customHeight="1">
      <c r="B10" s="147"/>
      <c r="C10" s="149"/>
      <c r="D10" s="151"/>
      <c r="E10" s="153"/>
      <c r="F10" s="86"/>
      <c r="G10" s="76"/>
      <c r="H10" s="88"/>
      <c r="I10" s="77"/>
      <c r="J10" s="83"/>
      <c r="K10" s="126"/>
    </row>
    <row r="11" spans="2:13" s="17" customFormat="1" ht="27" customHeight="1">
      <c r="B11" s="147">
        <v>3</v>
      </c>
      <c r="C11" s="149" t="str">
        <f>Planilha!D31</f>
        <v>IMPERMEABILIZAÇÕES</v>
      </c>
      <c r="D11" s="151">
        <f>Planilha!I31*1.2663</f>
        <v>128932.68270574439</v>
      </c>
      <c r="E11" s="153">
        <f>(D11/$D$19)</f>
        <v>0.35145502455947236</v>
      </c>
      <c r="F11" s="85">
        <f>($D11*G11)/100</f>
        <v>25786.536541148875</v>
      </c>
      <c r="G11" s="79">
        <v>20</v>
      </c>
      <c r="H11" s="85">
        <f>($D11*I11)/100</f>
        <v>103146.1461645955</v>
      </c>
      <c r="I11" s="79">
        <v>80</v>
      </c>
      <c r="J11" s="82"/>
      <c r="K11" s="125"/>
      <c r="M11" s="73"/>
    </row>
    <row r="12" spans="2:13" s="17" customFormat="1" ht="9" customHeight="1">
      <c r="B12" s="147"/>
      <c r="C12" s="149"/>
      <c r="D12" s="151"/>
      <c r="E12" s="153"/>
      <c r="F12" s="86"/>
      <c r="G12" s="76"/>
      <c r="H12" s="86"/>
      <c r="I12" s="76"/>
      <c r="J12" s="83"/>
      <c r="K12" s="126"/>
    </row>
    <row r="13" spans="2:13" s="17" customFormat="1" ht="27" customHeight="1">
      <c r="B13" s="147">
        <v>4</v>
      </c>
      <c r="C13" s="149" t="str">
        <f>Planilha!D36</f>
        <v xml:space="preserve">REVESTIMENTO </v>
      </c>
      <c r="D13" s="151">
        <f>Planilha!I36*1.2663</f>
        <v>165202.56014280859</v>
      </c>
      <c r="E13" s="153">
        <f>(D13/$D$19)</f>
        <v>0.45032235903125029</v>
      </c>
      <c r="F13" s="85">
        <f>($D13*G13)/100</f>
        <v>21476.332818565119</v>
      </c>
      <c r="G13" s="79">
        <v>13</v>
      </c>
      <c r="H13" s="85">
        <f>($D13*I13)/100</f>
        <v>55177.655087698062</v>
      </c>
      <c r="I13" s="79">
        <v>33.4</v>
      </c>
      <c r="J13" s="82">
        <f>($D13*K13)/100</f>
        <v>88548.572236545398</v>
      </c>
      <c r="K13" s="125">
        <v>53.6</v>
      </c>
      <c r="M13" s="73"/>
    </row>
    <row r="14" spans="2:13" s="17" customFormat="1" ht="9" customHeight="1">
      <c r="B14" s="147"/>
      <c r="C14" s="149"/>
      <c r="D14" s="151"/>
      <c r="E14" s="153"/>
      <c r="F14" s="86"/>
      <c r="G14" s="76"/>
      <c r="H14" s="86"/>
      <c r="I14" s="76"/>
      <c r="J14" s="84"/>
      <c r="K14" s="124"/>
    </row>
    <row r="15" spans="2:13" s="17" customFormat="1" ht="27" customHeight="1">
      <c r="B15" s="147">
        <v>5</v>
      </c>
      <c r="C15" s="149" t="str">
        <f>Planilha!D42</f>
        <v>DISPOSITIVOS E EQUIPAMENTOS</v>
      </c>
      <c r="D15" s="151">
        <f>Planilha!I42*1.2663</f>
        <v>188.87117760000001</v>
      </c>
      <c r="E15" s="153">
        <f>(D15/$D$19)</f>
        <v>5.1484017061429702E-4</v>
      </c>
      <c r="F15" s="85"/>
      <c r="G15" s="79"/>
      <c r="H15" s="85"/>
      <c r="I15" s="79"/>
      <c r="J15" s="82">
        <f>($D15*K15)/100</f>
        <v>188.87117760000001</v>
      </c>
      <c r="K15" s="125">
        <v>100</v>
      </c>
      <c r="M15" s="73"/>
    </row>
    <row r="16" spans="2:13" s="17" customFormat="1" ht="9" customHeight="1">
      <c r="B16" s="147"/>
      <c r="C16" s="149"/>
      <c r="D16" s="151"/>
      <c r="E16" s="153"/>
      <c r="F16" s="87"/>
      <c r="G16" s="78"/>
      <c r="H16" s="87"/>
      <c r="I16" s="78"/>
      <c r="J16" s="84"/>
      <c r="K16" s="124"/>
    </row>
    <row r="17" spans="2:13" s="17" customFormat="1" ht="27" customHeight="1">
      <c r="B17" s="147">
        <v>6</v>
      </c>
      <c r="C17" s="149" t="str">
        <f>Planilha!D47</f>
        <v>LIMPEZA E VERIFICAÇÃO FINAL</v>
      </c>
      <c r="D17" s="151">
        <f>Planilha!I47*1.2663</f>
        <v>9003.3093927957598</v>
      </c>
      <c r="E17" s="153">
        <f>(D17/$D$19)</f>
        <v>2.4541941246837822E-2</v>
      </c>
      <c r="F17" s="85"/>
      <c r="G17" s="79"/>
      <c r="H17" s="85"/>
      <c r="I17" s="79"/>
      <c r="J17" s="82">
        <f>($D17*K17)/100</f>
        <v>9003.3093927957598</v>
      </c>
      <c r="K17" s="125">
        <v>100</v>
      </c>
      <c r="M17" s="73"/>
    </row>
    <row r="18" spans="2:13" s="17" customFormat="1" ht="9" customHeight="1" thickBot="1">
      <c r="B18" s="148"/>
      <c r="C18" s="150"/>
      <c r="D18" s="152"/>
      <c r="E18" s="154"/>
      <c r="F18" s="127"/>
      <c r="G18" s="128"/>
      <c r="H18" s="127"/>
      <c r="I18" s="128"/>
      <c r="J18" s="129"/>
      <c r="K18" s="130"/>
    </row>
    <row r="19" spans="2:13" ht="14.25" customHeight="1">
      <c r="B19" s="89"/>
      <c r="C19" s="90" t="s">
        <v>102</v>
      </c>
      <c r="D19" s="91">
        <f>SUM(D7:D18)</f>
        <v>366854.00320383447</v>
      </c>
      <c r="E19" s="92">
        <f>SUM(E7:E18)</f>
        <v>1</v>
      </c>
      <c r="F19" s="93">
        <f>SUM(F7:F18)</f>
        <v>94479.454239339684</v>
      </c>
      <c r="G19" s="94">
        <f>(F19/$D19)</f>
        <v>0.2575396572321012</v>
      </c>
      <c r="H19" s="93">
        <f>SUM(H7:H18)</f>
        <v>166478.79870492357</v>
      </c>
      <c r="I19" s="94">
        <f>(H19/$D19)</f>
        <v>0.45380123223685592</v>
      </c>
      <c r="J19" s="93">
        <f>SUM(J7:J18)</f>
        <v>105895.75025957116</v>
      </c>
      <c r="K19" s="95">
        <f>(J19/$D19)</f>
        <v>0.28865911053104271</v>
      </c>
    </row>
    <row r="20" spans="2:13" ht="15" customHeight="1" thickBot="1">
      <c r="B20" s="96"/>
      <c r="C20" s="97" t="s">
        <v>101</v>
      </c>
      <c r="D20" s="98"/>
      <c r="E20" s="99"/>
      <c r="F20" s="100">
        <f>F19</f>
        <v>94479.454239339684</v>
      </c>
      <c r="G20" s="101">
        <f>G19</f>
        <v>0.2575396572321012</v>
      </c>
      <c r="H20" s="100">
        <f>F20+H19</f>
        <v>260958.25294426325</v>
      </c>
      <c r="I20" s="101">
        <f>G20+I19</f>
        <v>0.71134088946895713</v>
      </c>
      <c r="J20" s="100">
        <f>H20+J19</f>
        <v>366854.00320383441</v>
      </c>
      <c r="K20" s="102">
        <f>I20+K19</f>
        <v>0.99999999999999978</v>
      </c>
    </row>
    <row r="21" spans="2:13">
      <c r="B21" s="74"/>
      <c r="C21" s="74"/>
      <c r="D21" s="75"/>
      <c r="E21" s="75"/>
      <c r="F21" s="75"/>
      <c r="G21" s="75"/>
      <c r="H21" s="75"/>
      <c r="I21" s="75"/>
      <c r="J21" s="75"/>
      <c r="K21" s="75"/>
    </row>
  </sheetData>
  <mergeCells count="32">
    <mergeCell ref="J5:K5"/>
    <mergeCell ref="C2:H4"/>
    <mergeCell ref="B5:B6"/>
    <mergeCell ref="C5:C6"/>
    <mergeCell ref="D5:D6"/>
    <mergeCell ref="E5:E6"/>
    <mergeCell ref="F5:G5"/>
    <mergeCell ref="H5:I5"/>
    <mergeCell ref="E11:E12"/>
    <mergeCell ref="D11:D12"/>
    <mergeCell ref="C11:C12"/>
    <mergeCell ref="B11:B12"/>
    <mergeCell ref="B7:B8"/>
    <mergeCell ref="C7:C8"/>
    <mergeCell ref="D7:D8"/>
    <mergeCell ref="E7:E8"/>
    <mergeCell ref="B9:B10"/>
    <mergeCell ref="C9:C10"/>
    <mergeCell ref="D9:D10"/>
    <mergeCell ref="E9:E10"/>
    <mergeCell ref="B17:B18"/>
    <mergeCell ref="C17:C18"/>
    <mergeCell ref="D17:D18"/>
    <mergeCell ref="E17:E18"/>
    <mergeCell ref="B13:B14"/>
    <mergeCell ref="C13:C14"/>
    <mergeCell ref="D13:D14"/>
    <mergeCell ref="E13:E14"/>
    <mergeCell ref="B15:B16"/>
    <mergeCell ref="C15:C16"/>
    <mergeCell ref="D15:D16"/>
    <mergeCell ref="E15:E16"/>
  </mergeCells>
  <printOptions horizontalCentered="1"/>
  <pageMargins left="0.39370078740157483" right="0.78740157480314965" top="0.78740157480314965" bottom="0.59055118110236227" header="0.31496062992125984" footer="0.31496062992125984"/>
  <pageSetup paperSize="9" scale="95" fitToHeight="1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7"/>
  <sheetViews>
    <sheetView topLeftCell="A7" zoomScale="130" zoomScaleNormal="130" workbookViewId="0">
      <selection activeCell="C21" sqref="C21"/>
    </sheetView>
  </sheetViews>
  <sheetFormatPr defaultRowHeight="12"/>
  <cols>
    <col min="1" max="1" width="2.5703125" style="1" customWidth="1"/>
    <col min="2" max="2" width="7.140625" style="4" customWidth="1"/>
    <col min="3" max="3" width="5.5703125" style="4" customWidth="1"/>
    <col min="4" max="4" width="6.7109375" style="1" customWidth="1"/>
    <col min="5" max="5" width="5.140625" style="1" customWidth="1"/>
    <col min="6" max="6" width="5.85546875" style="1" customWidth="1"/>
    <col min="7" max="7" width="5.42578125" style="1" customWidth="1"/>
    <col min="8" max="8" width="6.5703125" style="1" customWidth="1"/>
    <col min="9" max="9" width="4.85546875" style="1" customWidth="1"/>
    <col min="10" max="10" width="6.28515625" style="1" customWidth="1"/>
    <col min="11" max="12" width="6.140625" style="1" customWidth="1"/>
    <col min="13" max="13" width="4.140625" style="1" customWidth="1"/>
    <col min="14" max="14" width="17.140625" style="1" customWidth="1"/>
    <col min="15" max="16384" width="9.140625" style="1"/>
  </cols>
  <sheetData>
    <row r="1" spans="2:18" ht="15.75" customHeight="1" thickBot="1">
      <c r="B1" s="171" t="s">
        <v>33</v>
      </c>
      <c r="C1" s="171"/>
      <c r="D1" s="171"/>
      <c r="F1" s="171" t="s">
        <v>34</v>
      </c>
      <c r="G1" s="171"/>
      <c r="H1" s="171"/>
      <c r="J1" s="171" t="s">
        <v>35</v>
      </c>
      <c r="K1" s="171"/>
      <c r="L1" s="171"/>
    </row>
    <row r="2" spans="2:18" ht="12.75" thickBot="1">
      <c r="B2" s="2">
        <v>2.83</v>
      </c>
      <c r="C2" s="2">
        <v>1.6</v>
      </c>
      <c r="D2" s="2">
        <f>B2*C2</f>
        <v>4.5280000000000005</v>
      </c>
      <c r="F2" s="3">
        <v>2.83</v>
      </c>
      <c r="G2" s="3">
        <v>0.5</v>
      </c>
      <c r="H2" s="2">
        <f>F2*G2</f>
        <v>1.415</v>
      </c>
      <c r="J2" s="2">
        <v>2.04</v>
      </c>
      <c r="K2" s="2">
        <v>0.97</v>
      </c>
      <c r="L2" s="2">
        <f>J2*K2</f>
        <v>1.9787999999999999</v>
      </c>
      <c r="N2" s="168" t="s">
        <v>36</v>
      </c>
      <c r="O2" s="169"/>
    </row>
    <row r="3" spans="2:18">
      <c r="B3" s="2">
        <v>9</v>
      </c>
      <c r="C3" s="2">
        <v>1.6</v>
      </c>
      <c r="D3" s="2">
        <f t="shared" ref="D3:D21" si="0">B3*C3</f>
        <v>14.4</v>
      </c>
      <c r="F3" s="3">
        <v>1.49</v>
      </c>
      <c r="G3" s="3">
        <v>0.5</v>
      </c>
      <c r="H3" s="2">
        <f t="shared" ref="H3:H8" si="1">F3*G3</f>
        <v>0.745</v>
      </c>
      <c r="J3" s="2">
        <v>3</v>
      </c>
      <c r="K3" s="2">
        <v>0.97</v>
      </c>
      <c r="L3" s="2">
        <f t="shared" ref="L3:L12" si="2">J3*K3</f>
        <v>2.91</v>
      </c>
      <c r="N3" s="1" t="s">
        <v>38</v>
      </c>
      <c r="O3" s="1">
        <v>494.52</v>
      </c>
      <c r="Q3" s="1" t="s">
        <v>63</v>
      </c>
      <c r="R3" s="1">
        <v>184.42599999999999</v>
      </c>
    </row>
    <row r="4" spans="2:18">
      <c r="B4" s="2">
        <v>2.83</v>
      </c>
      <c r="C4" s="2">
        <v>1.6</v>
      </c>
      <c r="D4" s="2">
        <f t="shared" si="0"/>
        <v>4.5280000000000005</v>
      </c>
      <c r="F4" s="3">
        <v>0.63</v>
      </c>
      <c r="G4" s="3">
        <v>0.5</v>
      </c>
      <c r="H4" s="2">
        <f t="shared" si="1"/>
        <v>0.315</v>
      </c>
      <c r="J4" s="2">
        <v>1.26</v>
      </c>
      <c r="K4" s="2">
        <v>0.97</v>
      </c>
      <c r="L4" s="2">
        <f t="shared" si="2"/>
        <v>1.2222</v>
      </c>
      <c r="N4" s="1" t="s">
        <v>37</v>
      </c>
      <c r="O4" s="3">
        <f>D22</f>
        <v>167.62000000000003</v>
      </c>
      <c r="Q4" s="1" t="s">
        <v>64</v>
      </c>
      <c r="R4" s="1">
        <v>566.07999999999993</v>
      </c>
    </row>
    <row r="5" spans="2:18">
      <c r="B5" s="2">
        <v>3</v>
      </c>
      <c r="C5" s="2">
        <v>1.6</v>
      </c>
      <c r="D5" s="2">
        <f t="shared" si="0"/>
        <v>4.8000000000000007</v>
      </c>
      <c r="F5" s="3">
        <v>2.48</v>
      </c>
      <c r="G5" s="3">
        <v>0.5</v>
      </c>
      <c r="H5" s="2">
        <f t="shared" si="1"/>
        <v>1.24</v>
      </c>
      <c r="J5" s="2">
        <v>5.88</v>
      </c>
      <c r="K5" s="2">
        <v>0.97</v>
      </c>
      <c r="L5" s="2">
        <f t="shared" si="2"/>
        <v>5.7035999999999998</v>
      </c>
      <c r="N5" s="1" t="s">
        <v>42</v>
      </c>
      <c r="O5" s="1">
        <v>29.77</v>
      </c>
    </row>
    <row r="6" spans="2:18">
      <c r="B6" s="2">
        <v>1.67</v>
      </c>
      <c r="C6" s="2">
        <v>1.6</v>
      </c>
      <c r="D6" s="2">
        <f t="shared" si="0"/>
        <v>2.6720000000000002</v>
      </c>
      <c r="F6" s="3">
        <v>4.95</v>
      </c>
      <c r="G6" s="3">
        <v>0.5</v>
      </c>
      <c r="H6" s="2">
        <f t="shared" si="1"/>
        <v>2.4750000000000001</v>
      </c>
      <c r="J6" s="2">
        <v>1.02</v>
      </c>
      <c r="K6" s="2">
        <v>0.97</v>
      </c>
      <c r="L6" s="2">
        <f t="shared" si="2"/>
        <v>0.98939999999999995</v>
      </c>
      <c r="N6" s="1" t="s">
        <v>39</v>
      </c>
      <c r="O6" s="1">
        <v>10.17</v>
      </c>
    </row>
    <row r="7" spans="2:18">
      <c r="B7" s="2">
        <v>3.29</v>
      </c>
      <c r="C7" s="2">
        <v>1.6</v>
      </c>
      <c r="D7" s="2">
        <f t="shared" si="0"/>
        <v>5.2640000000000002</v>
      </c>
      <c r="F7" s="3">
        <v>4.1500000000000004</v>
      </c>
      <c r="G7" s="3">
        <v>0.5</v>
      </c>
      <c r="H7" s="2">
        <f t="shared" si="1"/>
        <v>2.0750000000000002</v>
      </c>
      <c r="J7" s="2">
        <v>1.39</v>
      </c>
      <c r="K7" s="2">
        <v>0.97</v>
      </c>
      <c r="L7" s="2">
        <f t="shared" si="2"/>
        <v>1.3482999999999998</v>
      </c>
      <c r="N7" s="1" t="s">
        <v>40</v>
      </c>
      <c r="O7" s="1">
        <v>41.79</v>
      </c>
    </row>
    <row r="8" spans="2:18" ht="12.75" thickBot="1">
      <c r="B8" s="2">
        <v>2.0699999999999998</v>
      </c>
      <c r="C8" s="2">
        <v>1.6</v>
      </c>
      <c r="D8" s="2">
        <f t="shared" si="0"/>
        <v>3.3119999999999998</v>
      </c>
      <c r="F8" s="3">
        <v>3.8</v>
      </c>
      <c r="G8" s="3">
        <v>0.5</v>
      </c>
      <c r="H8" s="2">
        <f t="shared" si="1"/>
        <v>1.9</v>
      </c>
      <c r="J8" s="2">
        <v>2.04</v>
      </c>
      <c r="K8" s="2">
        <v>0.97</v>
      </c>
      <c r="L8" s="2">
        <f t="shared" si="2"/>
        <v>1.9787999999999999</v>
      </c>
      <c r="N8" s="1" t="s">
        <v>41</v>
      </c>
      <c r="O8" s="1">
        <v>24.98</v>
      </c>
    </row>
    <row r="9" spans="2:18" ht="12.75" thickBot="1">
      <c r="B9" s="2">
        <v>1.31</v>
      </c>
      <c r="C9" s="2">
        <v>1.6</v>
      </c>
      <c r="D9" s="2">
        <f t="shared" si="0"/>
        <v>2.0960000000000001</v>
      </c>
      <c r="F9" s="168" t="s">
        <v>32</v>
      </c>
      <c r="G9" s="170"/>
      <c r="H9" s="5">
        <f>SUM(H2:H8)</f>
        <v>10.165000000000001</v>
      </c>
      <c r="J9" s="2">
        <v>4.54</v>
      </c>
      <c r="K9" s="2">
        <v>0.97</v>
      </c>
      <c r="L9" s="2">
        <f t="shared" si="2"/>
        <v>4.4037999999999995</v>
      </c>
    </row>
    <row r="10" spans="2:18">
      <c r="B10" s="2">
        <v>5.01</v>
      </c>
      <c r="C10" s="2">
        <v>1.6</v>
      </c>
      <c r="D10" s="2">
        <f t="shared" si="0"/>
        <v>8.016</v>
      </c>
      <c r="J10" s="2">
        <v>1.18</v>
      </c>
      <c r="K10" s="2">
        <v>0.97</v>
      </c>
      <c r="L10" s="2">
        <f t="shared" si="2"/>
        <v>1.1445999999999998</v>
      </c>
      <c r="N10" s="6" t="s">
        <v>43</v>
      </c>
      <c r="O10" s="15">
        <f>SUM(O3:O8)</f>
        <v>768.84999999999991</v>
      </c>
    </row>
    <row r="11" spans="2:18">
      <c r="B11" s="2">
        <v>13.28</v>
      </c>
      <c r="C11" s="2">
        <v>1.6</v>
      </c>
      <c r="D11" s="2">
        <f t="shared" si="0"/>
        <v>21.248000000000001</v>
      </c>
      <c r="J11" s="2">
        <v>1.34</v>
      </c>
      <c r="K11" s="2">
        <v>0.97</v>
      </c>
      <c r="L11" s="2">
        <f t="shared" si="2"/>
        <v>1.2998000000000001</v>
      </c>
    </row>
    <row r="12" spans="2:18" ht="12.75" thickBot="1">
      <c r="B12" s="2">
        <v>2.83</v>
      </c>
      <c r="C12" s="2">
        <v>1.6</v>
      </c>
      <c r="D12" s="2">
        <f t="shared" si="0"/>
        <v>4.5280000000000005</v>
      </c>
      <c r="J12" s="2">
        <v>2.06</v>
      </c>
      <c r="K12" s="2">
        <v>0.97</v>
      </c>
      <c r="L12" s="2">
        <f t="shared" si="2"/>
        <v>1.9982</v>
      </c>
    </row>
    <row r="13" spans="2:18" ht="12.75" thickBot="1">
      <c r="B13" s="2">
        <v>12</v>
      </c>
      <c r="C13" s="2">
        <v>1.6</v>
      </c>
      <c r="D13" s="2">
        <f t="shared" si="0"/>
        <v>19.200000000000003</v>
      </c>
      <c r="J13" s="168" t="s">
        <v>32</v>
      </c>
      <c r="K13" s="170"/>
      <c r="L13" s="5">
        <f>SUM(L2:L12)</f>
        <v>24.977500000000003</v>
      </c>
    </row>
    <row r="14" spans="2:18">
      <c r="B14" s="2">
        <v>2.83</v>
      </c>
      <c r="C14" s="2">
        <v>1.6</v>
      </c>
      <c r="D14" s="2">
        <f t="shared" si="0"/>
        <v>4.5280000000000005</v>
      </c>
    </row>
    <row r="15" spans="2:18">
      <c r="B15" s="2">
        <v>9</v>
      </c>
      <c r="C15" s="2">
        <v>1.6</v>
      </c>
      <c r="D15" s="2">
        <f t="shared" si="0"/>
        <v>14.4</v>
      </c>
    </row>
    <row r="16" spans="2:18">
      <c r="B16" s="2">
        <v>2.83</v>
      </c>
      <c r="C16" s="2">
        <v>1.6</v>
      </c>
      <c r="D16" s="2">
        <f t="shared" si="0"/>
        <v>4.5280000000000005</v>
      </c>
    </row>
    <row r="17" spans="2:5">
      <c r="B17" s="2">
        <v>7</v>
      </c>
      <c r="C17" s="2">
        <v>1.6</v>
      </c>
      <c r="D17" s="2">
        <f t="shared" si="0"/>
        <v>11.200000000000001</v>
      </c>
    </row>
    <row r="18" spans="2:5">
      <c r="B18" s="2">
        <v>5.03</v>
      </c>
      <c r="C18" s="2">
        <v>1.6</v>
      </c>
      <c r="D18" s="2">
        <f t="shared" si="0"/>
        <v>8.048</v>
      </c>
    </row>
    <row r="19" spans="2:5">
      <c r="B19" s="2">
        <v>9.34</v>
      </c>
      <c r="C19" s="2">
        <v>1.8</v>
      </c>
      <c r="D19" s="2">
        <f t="shared" si="0"/>
        <v>16.812000000000001</v>
      </c>
    </row>
    <row r="20" spans="2:5">
      <c r="B20" s="119">
        <v>10.14</v>
      </c>
      <c r="C20" s="119">
        <v>0.4</v>
      </c>
      <c r="D20" s="2">
        <f t="shared" si="0"/>
        <v>4.056</v>
      </c>
      <c r="E20" s="1" t="s">
        <v>105</v>
      </c>
    </row>
    <row r="21" spans="2:5" ht="12.75" thickBot="1">
      <c r="B21" s="2">
        <v>5.91</v>
      </c>
      <c r="C21" s="2">
        <v>1.6</v>
      </c>
      <c r="D21" s="2">
        <f t="shared" si="0"/>
        <v>9.4560000000000013</v>
      </c>
    </row>
    <row r="22" spans="2:5" ht="12.75" thickBot="1">
      <c r="B22" s="168" t="s">
        <v>32</v>
      </c>
      <c r="C22" s="170"/>
      <c r="D22" s="5">
        <f>SUM(D2:D21)</f>
        <v>167.62000000000003</v>
      </c>
    </row>
    <row r="25" spans="2:5">
      <c r="B25" s="9" t="s">
        <v>71</v>
      </c>
    </row>
    <row r="27" spans="2:5">
      <c r="B27" s="9" t="s">
        <v>72</v>
      </c>
    </row>
  </sheetData>
  <mergeCells count="7">
    <mergeCell ref="N2:O2"/>
    <mergeCell ref="B22:C22"/>
    <mergeCell ref="B1:D1"/>
    <mergeCell ref="F1:H1"/>
    <mergeCell ref="F9:G9"/>
    <mergeCell ref="J1:L1"/>
    <mergeCell ref="J13:K1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Planilha</vt:lpstr>
      <vt:lpstr>Cronograma</vt:lpstr>
      <vt:lpstr>memória</vt:lpstr>
      <vt:lpstr>Planilha!Area_de_impressao</vt:lpstr>
      <vt:lpstr>Planilha!Titulos_de_impressao</vt:lpstr>
    </vt:vector>
  </TitlesOfParts>
  <Company>ENARC Eng. e Arq. Ltda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Cozinha Industrial SESC - Rio Branco - Acre</dc:title>
  <dc:subject>Orçamento de custo de construção</dc:subject>
  <dc:creator>Nazareno Maiolino e Hamilton R Carlos</dc:creator>
  <cp:lastModifiedBy>Leonardo Roeder</cp:lastModifiedBy>
  <cp:lastPrinted>2016-07-19T20:38:24Z</cp:lastPrinted>
  <dcterms:created xsi:type="dcterms:W3CDTF">1998-12-06T19:46:28Z</dcterms:created>
  <dcterms:modified xsi:type="dcterms:W3CDTF">2016-07-22T17:41:03Z</dcterms:modified>
</cp:coreProperties>
</file>