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nardo\Desktop\REFORMA PISCINA - TENIS SESC 2019\CD Licitação\"/>
    </mc:Choice>
  </mc:AlternateContent>
  <bookViews>
    <workbookView xWindow="0" yWindow="0" windowWidth="20490" windowHeight="7620" tabRatio="597"/>
  </bookViews>
  <sheets>
    <sheet name="Planilha" sheetId="35" r:id="rId1"/>
    <sheet name="memória" sheetId="36" state="hidden" r:id="rId2"/>
    <sheet name="BDI" sheetId="38" r:id="rId3"/>
    <sheet name="Cronograma" sheetId="3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z" localSheetId="2">#REF!</definedName>
    <definedName name="\z">#REF!</definedName>
    <definedName name="_Fill" localSheetId="2" hidden="1">#REF!</definedName>
    <definedName name="_Fill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emir" localSheetId="2" hidden="1">{#N/A,#N/A,FALSE,"Cronograma";#N/A,#N/A,FALSE,"Cronogr. 2"}</definedName>
    <definedName name="ademir" hidden="1">{#N/A,#N/A,FALSE,"Cronograma";#N/A,#N/A,FALSE,"Cronogr. 2"}</definedName>
    <definedName name="AGOR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_xlnm.Print_Area" localSheetId="2">BDI!$B$2:$G$63</definedName>
    <definedName name="_xlnm.Print_Area" localSheetId="0">Planilha!$B$2:$I$83</definedName>
    <definedName name="ASDFRSD" localSheetId="2" hidden="1">{#N/A,#N/A,FALSE,"SS 1";#N/A,#N/A,FALSE,"SS 2";#N/A,#N/A,FALSE,"TER 1 (1)";#N/A,#N/A,FALSE,"TER 1 (2)";#N/A,#N/A,FALSE,"TER 2 ";#N/A,#N/A,FALSE,"TP  (1)";#N/A,#N/A,FALSE,"TP  (2)";#N/A,#N/A,FALSE,"CM BAR"}</definedName>
    <definedName name="ASDFRSD" hidden="1">{#N/A,#N/A,FALSE,"SS 1";#N/A,#N/A,FALSE,"SS 2";#N/A,#N/A,FALSE,"TER 1 (1)";#N/A,#N/A,FALSE,"TER 1 (2)";#N/A,#N/A,FALSE,"TER 2 ";#N/A,#N/A,FALSE,"TP  (1)";#N/A,#N/A,FALSE,"TP  (2)";#N/A,#N/A,FALSE,"CM BAR"}</definedName>
    <definedName name="Aut_original" localSheetId="2">[1]PROJETO!#REF!</definedName>
    <definedName name="Aut_original">[1]PROJETO!#REF!</definedName>
    <definedName name="Aut_resumo" localSheetId="2">[2]RESUMO_AUT1!#REF!</definedName>
    <definedName name="Aut_resumo">[2]RESUMO_AUT1!#REF!</definedName>
    <definedName name="_xlnm.Database" localSheetId="2">[3]ORC!#REF!</definedName>
    <definedName name="_xlnm.Database">[3]ORC!#REF!</definedName>
    <definedName name="batista" localSheetId="2" hidden="1">{#N/A,#N/A,FALSE,"SS 1";#N/A,#N/A,FALSE,"SS 2";#N/A,#N/A,FALSE,"TER 1 (1)";#N/A,#N/A,FALSE,"TER 1 (2)";#N/A,#N/A,FALSE,"TER 2 ";#N/A,#N/A,FALSE,"TP  (1)";#N/A,#N/A,FALSE,"TP  (2)";#N/A,#N/A,FALSE,"CM BAR"}</definedName>
    <definedName name="batista" hidden="1">{#N/A,#N/A,FALSE,"SS 1";#N/A,#N/A,FALSE,"SS 2";#N/A,#N/A,FALSE,"TER 1 (1)";#N/A,#N/A,FALSE,"TER 1 (2)";#N/A,#N/A,FALSE,"TER 2 ";#N/A,#N/A,FALSE,"TP  (1)";#N/A,#N/A,FALSE,"TP  (2)";#N/A,#N/A,FALSE,"CM BAR"}</definedName>
    <definedName name="bosta" localSheetId="2" hidden="1">{#N/A,#N/A,FALSE,"Cronograma";#N/A,#N/A,FALSE,"Cronogr. 2"}</definedName>
    <definedName name="bosta" hidden="1">{#N/A,#N/A,FALSE,"Cronograma";#N/A,#N/A,FALSE,"Cronogr. 2"}</definedName>
    <definedName name="C_" localSheetId="2">'[4]INDICE '!#REF!</definedName>
    <definedName name="C_">'[4]INDICE '!#REF!</definedName>
    <definedName name="C__1" localSheetId="2">#REF!</definedName>
    <definedName name="C__1">#REF!</definedName>
    <definedName name="C__2" localSheetId="2">#REF!</definedName>
    <definedName name="C__2">#REF!</definedName>
    <definedName name="C__3" localSheetId="2">'[4]INDICE '!#REF!</definedName>
    <definedName name="C__3">'[4]INDICE '!#REF!</definedName>
    <definedName name="C__5" localSheetId="2">#REF!</definedName>
    <definedName name="C__5">#REF!</definedName>
    <definedName name="CA´L" localSheetId="2" hidden="1">{#N/A,#N/A,FALSE,"Cronograma";#N/A,#N/A,FALSE,"Cronogr. 2"}</definedName>
    <definedName name="CA´L" hidden="1">{#N/A,#N/A,FALSE,"Cronograma";#N/A,#N/A,FALSE,"Cronogr. 2"}</definedName>
    <definedName name="CARL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ARL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FSFD" localSheetId="2">'[5]INDICE '!#REF!</definedName>
    <definedName name="CFSFD">'[5]INDICE '!#REF!</definedName>
    <definedName name="CFSFD_5" localSheetId="2">#REF!</definedName>
    <definedName name="CFSFD_5">#REF!</definedName>
    <definedName name="CHARLES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HARLES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omposi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omposi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oncorrentes" localSheetId="2" hidden="1">{#N/A,#N/A,FALSE,"Cronograma";#N/A,#N/A,FALSE,"Cronogr. 2"}</definedName>
    <definedName name="concorrentes" hidden="1">{#N/A,#N/A,FALSE,"Cronograma";#N/A,#N/A,FALSE,"Cronogr. 2"}</definedName>
    <definedName name="CSDF" localSheetId="2">'[4]INDICE '!#REF!</definedName>
    <definedName name="CSDF">'[4]INDICE '!#REF!</definedName>
    <definedName name="D" localSheetId="2">#REF!</definedName>
    <definedName name="D">#REF!</definedName>
    <definedName name="DAD" localSheetId="2">#REF!</definedName>
    <definedName name="DAD">#REF!</definedName>
    <definedName name="EDESIO" localSheetId="2" hidden="1">{#N/A,#N/A,FALSE,"SS 1";#N/A,#N/A,FALSE,"SS 2";#N/A,#N/A,FALSE,"TER 1 (1)";#N/A,#N/A,FALSE,"TER 1 (2)";#N/A,#N/A,FALSE,"TER 2 ";#N/A,#N/A,FALSE,"TP  (1)";#N/A,#N/A,FALSE,"TP  (2)";#N/A,#N/A,FALSE,"CM BAR"}</definedName>
    <definedName name="EDESIO" hidden="1">{#N/A,#N/A,FALSE,"SS 1";#N/A,#N/A,FALSE,"SS 2";#N/A,#N/A,FALSE,"TER 1 (1)";#N/A,#N/A,FALSE,"TER 1 (2)";#N/A,#N/A,FALSE,"TER 2 ";#N/A,#N/A,FALSE,"TP  (1)";#N/A,#N/A,FALSE,"TP  (2)";#N/A,#N/A,FALSE,"CM BAR"}</definedName>
    <definedName name="Excel_BuiltIn_Print_Area_1_1" localSheetId="2">#REF!</definedName>
    <definedName name="Excel_BuiltIn_Print_Area_1_1">#REF!</definedName>
    <definedName name="Excel_BuiltIn_Print_Area_1_1_1_1_1" localSheetId="2">#REF!</definedName>
    <definedName name="Excel_BuiltIn_Print_Area_1_1_1_1_1">#REF!</definedName>
    <definedName name="Excel_BuiltIn_Print_Area_10_1" localSheetId="2">#REF!</definedName>
    <definedName name="Excel_BuiltIn_Print_Area_10_1">#REF!</definedName>
    <definedName name="Excel_BuiltIn_Print_Area_10_1_1" localSheetId="2">#REF!</definedName>
    <definedName name="Excel_BuiltIn_Print_Area_10_1_1">#REF!</definedName>
    <definedName name="Excel_BuiltIn_Print_Area_3_1" localSheetId="2">#REF!</definedName>
    <definedName name="Excel_BuiltIn_Print_Area_3_1">#REF!</definedName>
    <definedName name="Excel_BuiltIn_Print_Area_4_1" localSheetId="2">#REF!</definedName>
    <definedName name="Excel_BuiltIn_Print_Area_4_1">#REF!</definedName>
    <definedName name="Excel_BuiltIn_Print_Area_5_1" localSheetId="2">#REF!</definedName>
    <definedName name="Excel_BuiltIn_Print_Area_5_1">#REF!</definedName>
    <definedName name="Excel_BuiltIn_Print_Area_5_1_1" localSheetId="2">#REF!</definedName>
    <definedName name="Excel_BuiltIn_Print_Area_5_1_1">#REF!</definedName>
    <definedName name="Excel_BuiltIn_Print_Area_6_1_1" localSheetId="2">#REF!</definedName>
    <definedName name="Excel_BuiltIn_Print_Area_6_1_1">#REF!</definedName>
    <definedName name="Excel_BuiltIn_Print_Area_7_1" localSheetId="2">#REF!</definedName>
    <definedName name="Excel_BuiltIn_Print_Area_7_1">#REF!</definedName>
    <definedName name="Excel_BuiltIn_Print_Area_9_1" localSheetId="2">#REF!</definedName>
    <definedName name="Excel_BuiltIn_Print_Area_9_1">#REF!</definedName>
    <definedName name="Excel_BuiltIn_Print_Area_9_1_1" localSheetId="2">#REF!</definedName>
    <definedName name="Excel_BuiltIn_Print_Area_9_1_1">#REF!</definedName>
    <definedName name="Excel_BuiltIn_Print_Titles_1" localSheetId="2">[6]Planilha!#REF!</definedName>
    <definedName name="Excel_BuiltIn_Print_Titles_1">[6]Planilha!#REF!</definedName>
    <definedName name="Excel_BuiltIn_Print_Titles_1_1" localSheetId="2">#REF!</definedName>
    <definedName name="Excel_BuiltIn_Print_Titles_1_1">#REF!</definedName>
    <definedName name="Excel_BuiltIn_Print_Titles_1_1_1" localSheetId="2">#REF!</definedName>
    <definedName name="Excel_BuiltIn_Print_Titles_1_1_1">#REF!</definedName>
    <definedName name="Excel_BuiltIn_Print_Titles_2" localSheetId="2">#REF!</definedName>
    <definedName name="Excel_BuiltIn_Print_Titles_2">#REF!</definedName>
    <definedName name="Excel_BuiltIn_Print_Titles_6" localSheetId="2">#REF!</definedName>
    <definedName name="Excel_BuiltIn_Print_Titles_6">#REF!</definedName>
    <definedName name="GDFG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GDFG" hidden="1">{#N/A,#N/A,FALSE,"SS 1";#N/A,#N/A,FALSE,"TER 1 (A)";#N/A,#N/A,FALSE,"SS 2";#N/A,#N/A,FALSE,"TER 1 (B)";#N/A,#N/A,FALSE,"TER 1 (C)";#N/A,#N/A,FALSE,"TER 1 (D)";#N/A,#N/A,FALSE,"TER 1 (E)";#N/A,#N/A,FALSE,"TER 2 "}</definedName>
    <definedName name="GDGD" localSheetId="2" hidden="1">{#N/A,#N/A,FALSE,"LEVFER V2 P";#N/A,#N/A,FALSE,"LEVFER V2 P10%"}</definedName>
    <definedName name="GDGD" hidden="1">{#N/A,#N/A,FALSE,"LEVFER V2 P";#N/A,#N/A,FALSE,"LEVFER V2 P10%"}</definedName>
    <definedName name="IHIH" localSheetId="2" hidden="1">{#N/A,#N/A,FALSE,"SS 1";#N/A,#N/A,FALSE,"SS 2";#N/A,#N/A,FALSE,"TER 1 (1)";#N/A,#N/A,FALSE,"TER 1 (2)";#N/A,#N/A,FALSE,"TER 2 ";#N/A,#N/A,FALSE,"TP  (1)";#N/A,#N/A,FALSE,"TP  (2)";#N/A,#N/A,FALSE,"CM BAR"}</definedName>
    <definedName name="IHIH" hidden="1">{#N/A,#N/A,FALSE,"SS 1";#N/A,#N/A,FALSE,"SS 2";#N/A,#N/A,FALSE,"TER 1 (1)";#N/A,#N/A,FALSE,"TER 1 (2)";#N/A,#N/A,FALSE,"TER 2 ";#N/A,#N/A,FALSE,"TP  (1)";#N/A,#N/A,FALSE,"TP  (2)";#N/A,#N/A,FALSE,"CM BAR"}</definedName>
    <definedName name="INFORMAÇÃO_LICITAÇÃO" localSheetId="2">#REF!</definedName>
    <definedName name="INFORMAÇÃO_LICITAÇÃO">#REF!</definedName>
    <definedName name="JOAO" localSheetId="2" hidden="1">{#N/A,#N/A,FALSE,"SS 1";#N/A,#N/A,FALSE,"SS 2";#N/A,#N/A,FALSE,"TER 1 (1)";#N/A,#N/A,FALSE,"TER 1 (2)";#N/A,#N/A,FALSE,"TER 2 ";#N/A,#N/A,FALSE,"TP  (1)";#N/A,#N/A,FALSE,"TP  (2)";#N/A,#N/A,FALSE,"CM BAR"}</definedName>
    <definedName name="JOAO" hidden="1">{#N/A,#N/A,FALSE,"SS 1";#N/A,#N/A,FALSE,"SS 2";#N/A,#N/A,FALSE,"TER 1 (1)";#N/A,#N/A,FALSE,"TER 1 (2)";#N/A,#N/A,FALSE,"TER 2 ";#N/A,#N/A,FALSE,"TP  (1)";#N/A,#N/A,FALSE,"TP  (2)";#N/A,#N/A,FALSE,"CM BAR"}</definedName>
    <definedName name="JOAO1" localSheetId="2" hidden="1">{#N/A,#N/A,FALSE,"LEVFER V2 P";#N/A,#N/A,FALSE,"LEVFER V2 P10%"}</definedName>
    <definedName name="JOAO1" hidden="1">{#N/A,#N/A,FALSE,"LEVFER V2 P";#N/A,#N/A,FALSE,"LEVFER V2 P10%"}</definedName>
    <definedName name="JOSE" localSheetId="2" hidden="1">{#N/A,#N/A,FALSE,"LEVFER V2 P";#N/A,#N/A,FALSE,"LEVFER V2 P10%"}</definedName>
    <definedName name="JOSE" hidden="1">{#N/A,#N/A,FALSE,"LEVFER V2 P";#N/A,#N/A,FALSE,"LEVFER V2 P10%"}</definedName>
    <definedName name="juca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juca" hidden="1">{#N/A,#N/A,FALSE,"SS 1";#N/A,#N/A,FALSE,"TER 1 (A)";#N/A,#N/A,FALSE,"SS 2";#N/A,#N/A,FALSE,"TER 1 (B)";#N/A,#N/A,FALSE,"TER 1 (C)";#N/A,#N/A,FALSE,"TER 1 (D)";#N/A,#N/A,FALSE,"TER 1 (E)";#N/A,#N/A,FALSE,"TER 2 "}</definedName>
    <definedName name="KIIGH" localSheetId="2" hidden="1">{#N/A,#N/A,FALSE,"LEVFER V2 P";#N/A,#N/A,FALSE,"LEVFER V2 P10%"}</definedName>
    <definedName name="KIIGH" hidden="1">{#N/A,#N/A,FALSE,"LEVFER V2 P";#N/A,#N/A,FALSE,"LEVFER V2 P10%"}</definedName>
    <definedName name="Macro1_1" localSheetId="2">#REF!</definedName>
    <definedName name="Macro1_1">#REF!</definedName>
    <definedName name="Macro1_2" localSheetId="2">#REF!</definedName>
    <definedName name="Macro1_2">#REF!</definedName>
    <definedName name="Macro1_3">'[4]INDICE '!$A$1</definedName>
    <definedName name="Macro1_5" localSheetId="2">#REF!</definedName>
    <definedName name="Macro1_5">#REF!</definedName>
    <definedName name="Macro2_1" localSheetId="2">#REF!</definedName>
    <definedName name="Macro2_1">#REF!</definedName>
    <definedName name="Macro2_2" localSheetId="2">#REF!</definedName>
    <definedName name="Macro2_2">#REF!</definedName>
    <definedName name="Macro2_3">'[4]INDICE '!$B$1</definedName>
    <definedName name="Macro2_5" localSheetId="2">#REF!</definedName>
    <definedName name="Macro2_5">#REF!</definedName>
    <definedName name="MARQ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MARQ" hidden="1">{#N/A,#N/A,FALSE,"SS 1";#N/A,#N/A,FALSE,"TER 1 (A)";#N/A,#N/A,FALSE,"SS 2";#N/A,#N/A,FALSE,"TER 1 (B)";#N/A,#N/A,FALSE,"TER 1 (C)";#N/A,#N/A,FALSE,"TER 1 (D)";#N/A,#N/A,FALSE,"TER 1 (E)";#N/A,#N/A,FALSE,"TER 2 "}</definedName>
    <definedName name="PHELIPE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PHELIPE" hidden="1">{#N/A,#N/A,FALSE,"SS 1";#N/A,#N/A,FALSE,"TER 1 (A)";#N/A,#N/A,FALSE,"SS 2";#N/A,#N/A,FALSE,"TER 1 (B)";#N/A,#N/A,FALSE,"TER 1 (C)";#N/A,#N/A,FALSE,"TER 1 (D)";#N/A,#N/A,FALSE,"TER 1 (E)";#N/A,#N/A,FALSE,"TER 2 "}</definedName>
    <definedName name="Popular" localSheetId="2" hidden="1">{#N/A,#N/A,FALSE,"Cronograma";#N/A,#N/A,FALSE,"Cronogr. 2"}</definedName>
    <definedName name="Popular" hidden="1">{#N/A,#N/A,FALSE,"Cronograma";#N/A,#N/A,FALSE,"Cronogr. 2"}</definedName>
    <definedName name="Print" localSheetId="2">[7]QuQuant!#REF!</definedName>
    <definedName name="Print">[7]QuQuant!#REF!</definedName>
    <definedName name="Print_Area_MI" localSheetId="2">#REF!</definedName>
    <definedName name="Print_Area_MI">#REF!</definedName>
    <definedName name="RELMOBR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io" localSheetId="2" hidden="1">{#N/A,#N/A,FALSE,"Cronograma";#N/A,#N/A,FALSE,"Cronogr. 2"}</definedName>
    <definedName name="rio" hidden="1">{#N/A,#N/A,FALSE,"Cronograma";#N/A,#N/A,FALSE,"Cronogr. 2"}</definedName>
    <definedName name="SINTETICO" localSheetId="2" hidden="1">{#N/A,#N/A,TRUE,"TER  EXT";#N/A,#N/A,TRUE,"TER  EXT";#N/A,#N/A,TRUE,"LAT  ESQ";#N/A,#N/A,TRUE,"FRONTAL";#N/A,#N/A,TRUE,"POST";#N/A,#N/A,TRUE,"LAT  DIR"}</definedName>
    <definedName name="SINTETICO" hidden="1">{#N/A,#N/A,TRUE,"TER  EXT";#N/A,#N/A,TRUE,"TER  EXT";#N/A,#N/A,TRUE,"LAT  ESQ";#N/A,#N/A,TRUE,"FRONTAL";#N/A,#N/A,TRUE,"POST";#N/A,#N/A,TRUE,"LAT  DIR"}</definedName>
    <definedName name="ss" localSheetId="2" hidden="1">{#N/A,#N/A,FALSE,"Cronograma";#N/A,#N/A,FALSE,"Cronogr. 2"}</definedName>
    <definedName name="ss" hidden="1">{#N/A,#N/A,FALSE,"Cronograma";#N/A,#N/A,FALSE,"Cronogr. 2"}</definedName>
    <definedName name="_xlnm.Print_Titles" localSheetId="0">Planilha!$2:$6</definedName>
    <definedName name="VIP" localSheetId="2" hidden="1">{#N/A,#N/A,FALSE,"SS 1";#N/A,#N/A,FALSE,"SS 2";#N/A,#N/A,FALSE,"TER 1 (1)";#N/A,#N/A,FALSE,"TER 1 (2)";#N/A,#N/A,FALSE,"TER 2 ";#N/A,#N/A,FALSE,"TP  (1)";#N/A,#N/A,FALSE,"TP  (2)";#N/A,#N/A,FALSE,"CM BAR"}</definedName>
    <definedName name="VIP" hidden="1">{#N/A,#N/A,FALSE,"SS 1";#N/A,#N/A,FALSE,"SS 2";#N/A,#N/A,FALSE,"TER 1 (1)";#N/A,#N/A,FALSE,"TER 1 (2)";#N/A,#N/A,FALSE,"TER 2 ";#N/A,#N/A,FALSE,"TP  (1)";#N/A,#N/A,FALSE,"TP  (2)";#N/A,#N/A,FALSE,"CM BAR"}</definedName>
    <definedName name="wrn.ACABINT.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wrn.ACABINT._.TOT." hidden="1">{#N/A,#N/A,FALSE,"SS 1";#N/A,#N/A,FALSE,"TER 1 (A)";#N/A,#N/A,FALSE,"SS 2";#N/A,#N/A,FALSE,"TER 1 (B)";#N/A,#N/A,FALSE,"TER 1 (C)";#N/A,#N/A,FALSE,"TER 1 (D)";#N/A,#N/A,FALSE,"TER 1 (E)";#N/A,#N/A,FALSE,"TER 2 "}</definedName>
    <definedName name="wrn.Cronograma." localSheetId="2" hidden="1">{#N/A,#N/A,FALSE,"Cronograma";#N/A,#N/A,FALSE,"Cronogr. 2"}</definedName>
    <definedName name="wrn.Cronograma." hidden="1">{#N/A,#N/A,FALSE,"Cronograma";#N/A,#N/A,FALSE,"Cronogr. 2"}</definedName>
    <definedName name="wrn.FACHADA." localSheetId="2" hidden="1">{#N/A,#N/A,TRUE,"TER  EXT";#N/A,#N/A,TRUE,"TER  EXT";#N/A,#N/A,TRUE,"LAT  ESQ";#N/A,#N/A,TRUE,"FRONTAL";#N/A,#N/A,TRUE,"POST";#N/A,#N/A,TRUE,"LAT  DIR"}</definedName>
    <definedName name="wrn.FACHADA." hidden="1">{#N/A,#N/A,TRUE,"TER  EXT";#N/A,#N/A,TRUE,"TER  EXT";#N/A,#N/A,TRUE,"LAT  ESQ";#N/A,#N/A,TRUE,"FRONTAL";#N/A,#N/A,TRUE,"POST";#N/A,#N/A,TRUE,"LAT  DIR"}</definedName>
    <definedName name="wrn.GERAL." localSheetId="2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LEVFER." localSheetId="2" hidden="1">{#N/A,#N/A,FALSE,"LEVFER V2 P";#N/A,#N/A,FALSE,"LEVFER V2 P10%"}</definedName>
    <definedName name="wrn.LEVFER." hidden="1">{#N/A,#N/A,FALSE,"LEVFER V2 P";#N/A,#N/A,FALSE,"LEVFER V2 P10%"}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ERV._.PAVTO." localSheetId="2" hidden="1">{#N/A,#N/A,FALSE,"SS 1";#N/A,#N/A,FALSE,"SS 2";#N/A,#N/A,FALSE,"TER 1 (1)";#N/A,#N/A,FALSE,"TER 1 (2)";#N/A,#N/A,FALSE,"TER 2 ";#N/A,#N/A,FALSE,"TP  (1)";#N/A,#N/A,FALSE,"TP  (2)";#N/A,#N/A,FALSE,"CM BAR"}</definedName>
    <definedName name="wrn.SERV._.PAVTO." hidden="1">{#N/A,#N/A,FALSE,"SS 1";#N/A,#N/A,FALSE,"SS 2";#N/A,#N/A,FALSE,"TER 1 (1)";#N/A,#N/A,FALSE,"TER 1 (2)";#N/A,#N/A,FALSE,"TER 2 ";#N/A,#N/A,FALSE,"TP  (1)";#N/A,#N/A,FALSE,"TP  (2)";#N/A,#N/A,FALSE,"CM BAR"}</definedName>
  </definedNames>
  <calcPr calcId="162913"/>
</workbook>
</file>

<file path=xl/calcChain.xml><?xml version="1.0" encoding="utf-8"?>
<calcChain xmlns="http://schemas.openxmlformats.org/spreadsheetml/2006/main">
  <c r="H77" i="35" l="1"/>
  <c r="H76" i="35"/>
  <c r="H63" i="35"/>
  <c r="H64" i="35"/>
  <c r="H65" i="35"/>
  <c r="H66" i="35"/>
  <c r="H67" i="35"/>
  <c r="H68" i="35"/>
  <c r="H69" i="35"/>
  <c r="H70" i="35"/>
  <c r="H71" i="35"/>
  <c r="H72" i="35"/>
  <c r="H73" i="35"/>
  <c r="H62" i="35"/>
  <c r="H56" i="35"/>
  <c r="H57" i="35"/>
  <c r="H58" i="35"/>
  <c r="H59" i="35"/>
  <c r="H55" i="35"/>
  <c r="H49" i="35"/>
  <c r="H50" i="35"/>
  <c r="H51" i="35"/>
  <c r="H52" i="35"/>
  <c r="H48" i="35"/>
  <c r="H42" i="35"/>
  <c r="H43" i="35"/>
  <c r="H44" i="35"/>
  <c r="H45" i="35"/>
  <c r="H33" i="35"/>
  <c r="H34" i="35"/>
  <c r="H35" i="35"/>
  <c r="H36" i="35"/>
  <c r="H37" i="35"/>
  <c r="H38" i="35"/>
  <c r="H39" i="35"/>
  <c r="H40" i="35"/>
  <c r="H41" i="35"/>
  <c r="H32" i="35"/>
  <c r="H23" i="35"/>
  <c r="H24" i="35"/>
  <c r="H25" i="35"/>
  <c r="H26" i="35"/>
  <c r="H27" i="35"/>
  <c r="H28" i="35"/>
  <c r="H29" i="35"/>
  <c r="H22" i="35"/>
  <c r="J11" i="39" l="1"/>
  <c r="C17" i="39"/>
  <c r="I47" i="35"/>
  <c r="I61" i="35" l="1"/>
  <c r="J17" i="39" l="1"/>
  <c r="H17" i="39"/>
  <c r="F17" i="39"/>
  <c r="H11" i="35" l="1"/>
  <c r="H12" i="35"/>
  <c r="I31" i="35" l="1"/>
  <c r="G17" i="38" l="1"/>
  <c r="D22" i="36"/>
  <c r="D21" i="36"/>
  <c r="D20" i="36"/>
  <c r="D19" i="36"/>
  <c r="D18" i="36"/>
  <c r="D17" i="36"/>
  <c r="D16" i="36"/>
  <c r="D15" i="36"/>
  <c r="D14" i="36"/>
  <c r="L13" i="36"/>
  <c r="D13" i="36"/>
  <c r="L12" i="36"/>
  <c r="D12" i="36"/>
  <c r="L11" i="36"/>
  <c r="D11" i="36"/>
  <c r="O10" i="36"/>
  <c r="L10" i="36"/>
  <c r="D10" i="36"/>
  <c r="L9" i="36"/>
  <c r="H9" i="36"/>
  <c r="D9" i="36"/>
  <c r="L8" i="36"/>
  <c r="H8" i="36"/>
  <c r="D8" i="36"/>
  <c r="L7" i="36"/>
  <c r="H7" i="36"/>
  <c r="D7" i="36"/>
  <c r="L6" i="36"/>
  <c r="H6" i="36"/>
  <c r="D6" i="36"/>
  <c r="L5" i="36"/>
  <c r="H5" i="36"/>
  <c r="D5" i="36"/>
  <c r="O4" i="36"/>
  <c r="L4" i="36"/>
  <c r="H4" i="36"/>
  <c r="D4" i="36"/>
  <c r="L3" i="36"/>
  <c r="H3" i="36"/>
  <c r="D3" i="36"/>
  <c r="L2" i="36"/>
  <c r="H2" i="36"/>
  <c r="D2" i="36"/>
  <c r="C19" i="39"/>
  <c r="C15" i="39"/>
  <c r="C13" i="39"/>
  <c r="C11" i="39"/>
  <c r="C9" i="39"/>
  <c r="C7" i="39"/>
  <c r="H19" i="35"/>
  <c r="H18" i="35"/>
  <c r="H10" i="35"/>
  <c r="I75" i="35" l="1"/>
  <c r="J19" i="39" s="1"/>
  <c r="H15" i="35"/>
  <c r="I8" i="35" s="1"/>
  <c r="J7" i="39" s="1"/>
  <c r="F11" i="39"/>
  <c r="H13" i="39" l="1"/>
  <c r="I54" i="35"/>
  <c r="J15" i="39" s="1"/>
  <c r="I21" i="35"/>
  <c r="F9" i="39" s="1"/>
  <c r="H11" i="39"/>
  <c r="H7" i="39"/>
  <c r="F7" i="39"/>
  <c r="H21" i="39" l="1"/>
  <c r="I79" i="35"/>
  <c r="I81" i="35" s="1"/>
  <c r="I83" i="35" s="1"/>
  <c r="J13" i="39"/>
  <c r="J21" i="39" s="1"/>
  <c r="D21" i="39"/>
  <c r="F21" i="39"/>
  <c r="F22" i="39" s="1"/>
  <c r="E19" i="39" l="1"/>
  <c r="E17" i="39"/>
  <c r="H22" i="39"/>
  <c r="J22" i="39" s="1"/>
  <c r="E13" i="39"/>
  <c r="E11" i="39"/>
  <c r="E15" i="39"/>
  <c r="G21" i="39"/>
  <c r="G22" i="39" s="1"/>
  <c r="I21" i="39"/>
  <c r="E9" i="39"/>
  <c r="K21" i="39"/>
  <c r="E7" i="39"/>
  <c r="E21" i="39" l="1"/>
  <c r="I22" i="39"/>
  <c r="K22" i="39" s="1"/>
</calcChain>
</file>

<file path=xl/sharedStrings.xml><?xml version="1.0" encoding="utf-8"?>
<sst xmlns="http://schemas.openxmlformats.org/spreadsheetml/2006/main" count="290" uniqueCount="206">
  <si>
    <t>Despesas e encargos mensais</t>
  </si>
  <si>
    <t>1.2.2</t>
  </si>
  <si>
    <t>Taxas e emolumentos</t>
  </si>
  <si>
    <t>1.3.1</t>
  </si>
  <si>
    <t>BASE</t>
  </si>
  <si>
    <t>PREÇO</t>
  </si>
  <si>
    <t>ITEM</t>
  </si>
  <si>
    <t>ESPECIFICAÇÃO</t>
  </si>
  <si>
    <t>UNID</t>
  </si>
  <si>
    <t>QUANT</t>
  </si>
  <si>
    <t>UNITÁRIO</t>
  </si>
  <si>
    <t>TOTAL</t>
  </si>
  <si>
    <t>1.1</t>
  </si>
  <si>
    <t>mês</t>
  </si>
  <si>
    <t>1.2</t>
  </si>
  <si>
    <t>1.3</t>
  </si>
  <si>
    <t>un</t>
  </si>
  <si>
    <t>Instalações provisórias</t>
  </si>
  <si>
    <t>1.1.1</t>
  </si>
  <si>
    <t>Fornecimento e colocação de placa de identificação de obra da Empreiteira, do SESC e de todos as demais empresas envolvidas na Contratação, de acordo com as normas do Ministério do Trabalho</t>
  </si>
  <si>
    <t>LIMPEZA E VERIFICAÇÃO FINAL</t>
  </si>
  <si>
    <t>SERVIÇOS PRELIMINARES E PERIÓDICOS</t>
  </si>
  <si>
    <t>1.3.2</t>
  </si>
  <si>
    <t>Pagamento da A.R.T. ao CREA-TO, referente a execução das obras</t>
  </si>
  <si>
    <t>DEMOLIÇÕES E RETIRADAS</t>
  </si>
  <si>
    <t>IMPERMEABILIZAÇÕES</t>
  </si>
  <si>
    <t xml:space="preserve">REVESTIMENTO </t>
  </si>
  <si>
    <t xml:space="preserve">SUBTOTAL DA OBRAS </t>
  </si>
  <si>
    <t>total</t>
  </si>
  <si>
    <t>Adulta</t>
  </si>
  <si>
    <t>Infantil 01</t>
  </si>
  <si>
    <t>Infantil 02</t>
  </si>
  <si>
    <t>RESUMO</t>
  </si>
  <si>
    <t>Piscina Ad. Parede</t>
  </si>
  <si>
    <t>Piscina Ad. fundo</t>
  </si>
  <si>
    <t>Piscina 01 parede</t>
  </si>
  <si>
    <t>Piscina 02 fundo</t>
  </si>
  <si>
    <t>Piscina 02 parede</t>
  </si>
  <si>
    <t>Piscina 01 fundo</t>
  </si>
  <si>
    <t>total geral</t>
  </si>
  <si>
    <t>74209/001</t>
  </si>
  <si>
    <t>kg</t>
  </si>
  <si>
    <t>parede</t>
  </si>
  <si>
    <t>fundo</t>
  </si>
  <si>
    <t>DEMOLIÇÃO DE GRANITO DA BORDA</t>
  </si>
  <si>
    <t>PISCINA ADULTO</t>
  </si>
  <si>
    <t>COMPOSIÇÃO ANALÍTICA DO BDI CONFORME ACÓRDÃO 2622/2013 TCU PLENÁRIO</t>
  </si>
  <si>
    <t>DESCRIÇÃO</t>
  </si>
  <si>
    <t>VALORES DE REFERÊNCIA - %</t>
  </si>
  <si>
    <t>BDI ADOTADO - %</t>
  </si>
  <si>
    <t>MÍNIMO</t>
  </si>
  <si>
    <t>MÁXIMO</t>
  </si>
  <si>
    <t>MÉDIA</t>
  </si>
  <si>
    <t>Administração Central</t>
  </si>
  <si>
    <t>Seguro + Garantia (*)</t>
  </si>
  <si>
    <t>Risco</t>
  </si>
  <si>
    <t>Despesas Financeiras</t>
  </si>
  <si>
    <t>Lucro</t>
  </si>
  <si>
    <t>TRIBUTOS</t>
  </si>
  <si>
    <t>6.1</t>
  </si>
  <si>
    <t>ISS</t>
  </si>
  <si>
    <t>6.2</t>
  </si>
  <si>
    <t>PIS</t>
  </si>
  <si>
    <t>Conforme legislação específica do Simples Nacional</t>
  </si>
  <si>
    <t>6.3</t>
  </si>
  <si>
    <t>COFINS</t>
  </si>
  <si>
    <t>6.4</t>
  </si>
  <si>
    <t>DESONERAÇÃO</t>
  </si>
  <si>
    <t>LEI Nº 13.161, DE 31 DE AGOSTO DE 2015.</t>
  </si>
  <si>
    <t>BDI</t>
  </si>
  <si>
    <t>Os valores de BDI acima foram calculados com emprego da fórmula prevista no acórdão</t>
  </si>
  <si>
    <t>2622/2013 - TCU - Plenário:</t>
  </si>
  <si>
    <t>Onde:</t>
  </si>
  <si>
    <t>AC = taxa de rateio da Administração Central;</t>
  </si>
  <si>
    <t>S = taxa de Seguros;</t>
  </si>
  <si>
    <t>R = taxa de Risco e imprevistos;</t>
  </si>
  <si>
    <t>G = Garantias exigidas em edital;</t>
  </si>
  <si>
    <t>DF = taxa das Despesas Financeiras;</t>
  </si>
  <si>
    <t>L = taxa de Lucro bruto;</t>
  </si>
  <si>
    <t>I = taxa de tributos (PIS, CONFINS e ISS)</t>
  </si>
  <si>
    <t>Conforme legislação específica do Município de Palmas</t>
  </si>
  <si>
    <t>DISPOSITIVOS E EQUIPAMENTOS</t>
  </si>
  <si>
    <t>Transporte de entulho com caminhão basculante 6 m3</t>
  </si>
  <si>
    <t>Carga manual de entulho em caminhão basculante 6 m3</t>
  </si>
  <si>
    <t>DISCRIMINAÇÃO</t>
  </si>
  <si>
    <t>VALOR</t>
  </si>
  <si>
    <t>%</t>
  </si>
  <si>
    <t>30 dias</t>
  </si>
  <si>
    <t>60 dias</t>
  </si>
  <si>
    <t>90 dias</t>
  </si>
  <si>
    <t>valor</t>
  </si>
  <si>
    <t>TOTAL ACUMULADO COM BDI</t>
  </si>
  <si>
    <t>TOTAL GERAL COM BDI</t>
  </si>
  <si>
    <t>Execução de seguro de Riscos de Engenharia e Responsabilidade Civil Cruzada. Necessária apresentação da apólice ao SESC-TO</t>
  </si>
  <si>
    <t>PAREDE DO DECK ELEVADO - NÃO TEM IMPERMEABILIZAÇÃO</t>
  </si>
  <si>
    <t>und.</t>
  </si>
  <si>
    <t>m</t>
  </si>
  <si>
    <t>m²</t>
  </si>
  <si>
    <r>
      <t>m</t>
    </r>
    <r>
      <rPr>
        <vertAlign val="superscript"/>
        <sz val="9"/>
        <rFont val="Times New Roman"/>
        <family val="1"/>
      </rPr>
      <t>2</t>
    </r>
  </si>
  <si>
    <t>Comp.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</si>
  <si>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</si>
  <si>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</si>
  <si>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</si>
  <si>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</si>
  <si>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</si>
  <si>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</si>
  <si>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</si>
  <si>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</si>
  <si>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</si>
  <si>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</si>
  <si>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</si>
  <si>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</si>
  <si>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</si>
  <si>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</si>
  <si>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</si>
  <si>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</si>
  <si>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</si>
  <si>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</si>
  <si>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</si>
  <si>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</si>
  <si>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4.1</t>
  </si>
  <si>
    <t>4.2</t>
  </si>
  <si>
    <t>4.3</t>
  </si>
  <si>
    <t>4.4</t>
  </si>
  <si>
    <t>5.1</t>
  </si>
  <si>
    <t>5.2</t>
  </si>
  <si>
    <t>5.3</t>
  </si>
  <si>
    <t>Demolição de revestimento de borda tipo granito de forma mecanizada</t>
  </si>
  <si>
    <t>Remoção mecanizada de bolsão de vinil 8mm</t>
  </si>
  <si>
    <t>Demolição de pedra pirenopolis de forma mecanizada</t>
  </si>
  <si>
    <t>m³</t>
  </si>
  <si>
    <t>5.4</t>
  </si>
  <si>
    <t>5.5</t>
  </si>
  <si>
    <t>Retirada cuidadosa de conjunto de grelha e calha para piso</t>
  </si>
  <si>
    <t xml:space="preserve">Demolição mecanizada de revestimento de piso e parede em argamassa </t>
  </si>
  <si>
    <t>Fornecimento e colocação de piso em pedra Pirenópolis com argamassa de cimento e areia, traço 1:4, sobre regularização</t>
  </si>
  <si>
    <t xml:space="preserve">Comp.  </t>
  </si>
  <si>
    <t>3.13</t>
  </si>
  <si>
    <t>73908/001</t>
  </si>
  <si>
    <t>74025/001</t>
  </si>
  <si>
    <t>73881/001</t>
  </si>
  <si>
    <t>Comp</t>
  </si>
  <si>
    <t>Taxa Crea/TO</t>
  </si>
  <si>
    <t>Administração Local permanente de Canteiro de obras, compreendendo: Engenheiro civil pleno;</t>
  </si>
  <si>
    <t>1.1.2</t>
  </si>
  <si>
    <t>1.1.3</t>
  </si>
  <si>
    <t>REFER.</t>
  </si>
  <si>
    <t xml:space="preserve">SUBTOTAL DAS OBRAS CIVIS COM BDI </t>
  </si>
  <si>
    <t>74220/001</t>
  </si>
  <si>
    <t>6.5</t>
  </si>
  <si>
    <t>6.6</t>
  </si>
  <si>
    <t>6.7</t>
  </si>
  <si>
    <t>6.8</t>
  </si>
  <si>
    <t>6.9</t>
  </si>
  <si>
    <t>6.10</t>
  </si>
  <si>
    <t>6.11</t>
  </si>
  <si>
    <t>7.1</t>
  </si>
  <si>
    <t>7.2</t>
  </si>
  <si>
    <t>Fornecimento e instalação de dispositivos da piscina bocal de aspiração ref. jacuzzi ou similar</t>
  </si>
  <si>
    <t>Fornecimento e instalação de dispositivos da piscina bocal de retorno ref. jacuzzi ou similar</t>
  </si>
  <si>
    <t>Fornecimento e instalação de ralo de fundo anti vórtice ref. jacuzzi ou similar</t>
  </si>
  <si>
    <t>Fornecimento e instalação de dispositivos coadeira tipo skimmer ref. jacuzzi ou similar</t>
  </si>
  <si>
    <t xml:space="preserve">Fornecimento e instalação de conjunto grelha e calha de piso em PVC </t>
  </si>
  <si>
    <t>REFORMA QUIOSQUES</t>
  </si>
  <si>
    <t xml:space="preserve">REFORMA DA PISCINA ADULTA DA UNIDADE TÊNIS SESC </t>
  </si>
  <si>
    <t>Fornecimento e assentamento de Pastilha Portobello Azul Noronha 7,5x7,5cm, com rejuntes específico para piscinas espessura de 3mm, assentado com argamassa pré-fabricada tipo AC-III específico para piscinas. Para execução das raias</t>
  </si>
  <si>
    <t>Fornecimento e assentamento de Pastilha Portobello Azul Ilhabela 7,5x7,5cm, com rejuntes específico para piscinas espessura de 3mm, assentado com argamassa pré-fabricada tipo AC-III específico para piscinas.</t>
  </si>
  <si>
    <t>3.14</t>
  </si>
  <si>
    <t>Bancada de granito cinza polido 150 x 60 cm, com cuba de embutir de aço inoxidável média, válvula americana em metal cromado, sifão flexível em pvc, engate flexível 30 cm, torneira cromada longa de parede, ½ ou 3/4, para pia de cozinha, padrão popular- fornec. E insta.</t>
  </si>
  <si>
    <t xml:space="preserve">Fornecimento e colocação de piso em granito cinza castelo com argamassa colante ACIII, a ser instalado na borda da piscina. </t>
  </si>
  <si>
    <t>Cantoneira de alumínio/galvanizada 2x2", conforme projeto</t>
  </si>
  <si>
    <t>Barras de aço CA60 Ø 12mm, para armação da proteção mecânica a cada 50cm e pinos de suporte, conforme projeto</t>
  </si>
  <si>
    <t>Barras de aço corridas CA60 Ø 6mm, para armação da proteção mecânica a cada 50cm, conforme projeto.</t>
  </si>
  <si>
    <t>Serviço de revestimento cerâmico para ambientes de áreas molhadas, meia parede ou parede inteira, com placas tipo grês ou semi-grês, dimensões 20x20 cm.</t>
  </si>
  <si>
    <t>Aplicação manual de fundo selador acrílico em paredes externas de casas.</t>
  </si>
  <si>
    <t xml:space="preserve">Aplicação manual de pintura com tinta texturizada acrílica em paredes externas de casas, uma cor. </t>
  </si>
  <si>
    <t>74245/001</t>
  </si>
  <si>
    <t>Remoção mecanizada de dispositivos da piscina: retorno, limpeza, ralo fundo e coadeira</t>
  </si>
  <si>
    <t xml:space="preserve">Camada de transição (geotêxtil 200g/m²), conforme projeto. </t>
  </si>
  <si>
    <t>Pintura acrílica em piso cimentado duas demãos</t>
  </si>
  <si>
    <t xml:space="preserve">Limpeza de superfície com jato de alta pressão. </t>
  </si>
  <si>
    <t xml:space="preserve">Limpeza de piso cerâmico ou porcelanato com pano úmido. </t>
  </si>
  <si>
    <t xml:space="preserve">Contrapiso em argamassa traço 1:4 (cimento e areia), preparo mecânico com betoneira 400 l, aplicado em áreas secas sobre laje, não aderido, espessura 6cm. </t>
  </si>
  <si>
    <t>Tapume de chapa de madeira compensada, e= 6mm, sem pintura e reaproveitamento de 2x.</t>
  </si>
  <si>
    <t xml:space="preserve">Alvenaria de vedação de blocos vazados de concreto de 14x19x39cm espesasssura 14cm de paredes com área líquida menor que 6m² sem vãos e argamassa de assentamento com preparo em betoneira. </t>
  </si>
  <si>
    <t>6.12</t>
  </si>
  <si>
    <t xml:space="preserve">Kit de registro de gaveta bruto de latão ¾", inclusive conexões, roscável, instalado em ramal de água fria - fornecimento e instalação. </t>
  </si>
  <si>
    <t xml:space="preserve">Caixa sifonada, pvc, dn 150 x 185 x 75 mm, fornecida e instalada em mais de encaminhamento de água pluvial. </t>
  </si>
  <si>
    <t>73924/003</t>
  </si>
  <si>
    <t>4.5</t>
  </si>
  <si>
    <t>Pintura esmalte fosco, duas demãos, sobre superfície metálica</t>
  </si>
  <si>
    <t xml:space="preserve"> </t>
  </si>
  <si>
    <t xml:space="preserve">Remoção de churrasqueira pré moldada, de forma manual. </t>
  </si>
  <si>
    <t xml:space="preserve">Deposito em parede de madeira compensada para construção temporária em chapa externa, com área líquida menor que 6 m², sem vão, incluindo telhamento com telha de concreto de encaixe, com até 2 águas, incluso transporte vertical.
</t>
  </si>
  <si>
    <t>98442/94189</t>
  </si>
  <si>
    <t xml:space="preserve">Fornecimento e instalação de churrasqueira pré-moldada, tipo tijolinho 220x75cm vermelho assentada com argamsssa pré fabricada. </t>
  </si>
  <si>
    <t xml:space="preserve">Proteção mecânica com argamassa C:A 1:4 -  piso  conforme projeto. </t>
  </si>
  <si>
    <t xml:space="preserve">Camada anti-eflorescencia com argamassa polimérica 3,0kg/m²  conforme projeto. </t>
  </si>
  <si>
    <t xml:space="preserve">Tratamento de junta perimetral com mastique poliuretano (2x2cm)  conforme projeto. </t>
  </si>
  <si>
    <t xml:space="preserve">Chapisco aplicado somente em estruturas de concreto em alvenarias internas, com desempenadeira dentada. Argamassa industrializada com preparo em misturador 300 kg.  conforme projeto. </t>
  </si>
  <si>
    <t xml:space="preserve">Contrapiso em argamassa traço 1:3 (cimento e areia), preparo mecânico com betoneira 400 l, aplicado em áreas secas sobre laje, não aderido, espessura 6cm. com adição de fibras longas.  conforme projeto. </t>
  </si>
  <si>
    <t xml:space="preserve">Proteção mecânica com argamassa C:A 1:4 armada com tela galvanizada fio 22 e malha de 1'' - vertical conforme projeto. </t>
  </si>
  <si>
    <t xml:space="preserve">Apicoamento manual de superfície de concreto conforme projeto. </t>
  </si>
  <si>
    <t xml:space="preserve">Emboço ou massa única em argamassa traço 1:3, preparo mecânico com betoneira 400 l, aplicada manualmente em panos cegos de fachada (sem presença de vãos), espessura de 35 mm, com adição de fibras longas. conforme projeto. </t>
  </si>
  <si>
    <t xml:space="preserve">Impermeabilização de superfície com manta asfáltica SBS Topo 3, uma camada, inclusive aplicação de primer asfáltico, e=4mm. conforme projeto. </t>
  </si>
  <si>
    <t xml:space="preserve">Berço de asfalto quente com consumo 3kg/m² conforme projeto.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</si>
</sst>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"/>
    <numFmt numFmtId="165" formatCode="mmm\-yy"/>
    <numFmt numFmtId="168" formatCode="#,#00"/>
    <numFmt numFmtId="169" formatCode="_(* #,##0.00_);_(* \(#,##0.00\);_(* &quot;-&quot;??_);_(@_)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Calibri"/>
      <family val="2"/>
      <charset val="134"/>
      <scheme val="minor"/>
    </font>
    <font>
      <sz val="9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9"/>
      <color rgb="FFFF0000"/>
      <name val="Times New Roman"/>
      <family val="1"/>
    </font>
    <font>
      <b/>
      <i/>
      <sz val="9"/>
      <name val="Times New Roman"/>
      <family val="1"/>
    </font>
    <font>
      <sz val="9"/>
      <color rgb="FFFF0000"/>
      <name val="Times New Roman"/>
      <family val="1"/>
    </font>
    <font>
      <vertAlign val="superscript"/>
      <sz val="9"/>
      <name val="Times New Roman"/>
      <family val="1"/>
    </font>
    <font>
      <sz val="9"/>
      <color theme="0"/>
      <name val="Times New Roman"/>
      <family val="1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4" fontId="7" fillId="0" borderId="0" applyFont="0" applyFill="0" applyBorder="0" applyAlignment="0" applyProtection="0"/>
    <xf numFmtId="0" fontId="3" fillId="0" borderId="0"/>
    <xf numFmtId="44" fontId="9" fillId="0" borderId="0" applyFont="0" applyFill="0" applyBorder="0" applyAlignment="0" applyProtection="0"/>
    <xf numFmtId="0" fontId="2" fillId="0" borderId="0"/>
    <xf numFmtId="168" fontId="3" fillId="0" borderId="0" applyFont="0" applyFill="0" applyBorder="0" applyAlignment="0" applyProtection="0"/>
    <xf numFmtId="0" fontId="3" fillId="0" borderId="0"/>
    <xf numFmtId="169" fontId="13" fillId="0" borderId="0" applyFont="0" applyFill="0" applyBorder="0" applyAlignment="0" applyProtection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62">
    <xf numFmtId="0" fontId="0" fillId="0" borderId="0" xfId="0"/>
    <xf numFmtId="0" fontId="5" fillId="0" borderId="0" xfId="0" applyFont="1"/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5" fillId="0" borderId="0" xfId="0" applyFont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0" fontId="11" fillId="0" borderId="0" xfId="9" applyFont="1">
      <alignment vertical="center"/>
    </xf>
    <xf numFmtId="0" fontId="15" fillId="0" borderId="0" xfId="6" applyFont="1" applyAlignment="1">
      <alignment vertical="center"/>
    </xf>
    <xf numFmtId="4" fontId="15" fillId="0" borderId="0" xfId="8" applyNumberFormat="1" applyFont="1" applyBorder="1" applyAlignment="1">
      <alignment wrapText="1"/>
    </xf>
    <xf numFmtId="0" fontId="15" fillId="4" borderId="0" xfId="6" applyFont="1" applyFill="1" applyAlignment="1">
      <alignment vertical="center"/>
    </xf>
    <xf numFmtId="0" fontId="14" fillId="0" borderId="0" xfId="10" applyBorder="1">
      <alignment vertical="center"/>
    </xf>
    <xf numFmtId="0" fontId="14" fillId="0" borderId="0" xfId="10">
      <alignment vertical="center"/>
    </xf>
    <xf numFmtId="0" fontId="17" fillId="4" borderId="17" xfId="6" applyFont="1" applyFill="1" applyBorder="1" applyAlignment="1">
      <alignment horizontal="center" vertical="center"/>
    </xf>
    <xf numFmtId="0" fontId="17" fillId="4" borderId="18" xfId="6" applyFont="1" applyFill="1" applyBorder="1" applyAlignment="1">
      <alignment vertical="center"/>
    </xf>
    <xf numFmtId="10" fontId="17" fillId="4" borderId="18" xfId="11" applyNumberFormat="1" applyFont="1" applyFill="1" applyBorder="1" applyAlignment="1">
      <alignment horizontal="center" vertical="center"/>
    </xf>
    <xf numFmtId="10" fontId="17" fillId="4" borderId="19" xfId="11" applyNumberFormat="1" applyFont="1" applyFill="1" applyBorder="1" applyAlignment="1">
      <alignment horizontal="center" vertical="center"/>
    </xf>
    <xf numFmtId="10" fontId="17" fillId="4" borderId="20" xfId="11" applyNumberFormat="1" applyFont="1" applyFill="1" applyBorder="1" applyAlignment="1">
      <alignment horizontal="center" vertical="center"/>
    </xf>
    <xf numFmtId="0" fontId="17" fillId="4" borderId="21" xfId="6" applyFont="1" applyFill="1" applyBorder="1" applyAlignment="1">
      <alignment horizontal="center" vertical="center"/>
    </xf>
    <xf numFmtId="0" fontId="17" fillId="4" borderId="8" xfId="6" applyFont="1" applyFill="1" applyBorder="1" applyAlignment="1">
      <alignment vertical="center"/>
    </xf>
    <xf numFmtId="10" fontId="17" fillId="4" borderId="8" xfId="11" applyNumberFormat="1" applyFont="1" applyFill="1" applyBorder="1" applyAlignment="1">
      <alignment horizontal="center" vertical="center"/>
    </xf>
    <xf numFmtId="10" fontId="17" fillId="4" borderId="9" xfId="11" applyNumberFormat="1" applyFont="1" applyFill="1" applyBorder="1" applyAlignment="1">
      <alignment horizontal="center" vertical="center"/>
    </xf>
    <xf numFmtId="10" fontId="17" fillId="4" borderId="22" xfId="11" applyNumberFormat="1" applyFont="1" applyFill="1" applyBorder="1" applyAlignment="1">
      <alignment horizontal="center" vertical="center"/>
    </xf>
    <xf numFmtId="0" fontId="18" fillId="4" borderId="8" xfId="6" applyFont="1" applyFill="1" applyBorder="1" applyAlignment="1">
      <alignment vertical="center"/>
    </xf>
    <xf numFmtId="10" fontId="18" fillId="4" borderId="22" xfId="11" applyNumberFormat="1" applyFont="1" applyFill="1" applyBorder="1" applyAlignment="1">
      <alignment horizontal="center" vertical="center"/>
    </xf>
    <xf numFmtId="0" fontId="17" fillId="4" borderId="24" xfId="6" applyFont="1" applyFill="1" applyBorder="1" applyAlignment="1">
      <alignment horizontal="center" vertical="center"/>
    </xf>
    <xf numFmtId="0" fontId="18" fillId="4" borderId="25" xfId="6" applyFont="1" applyFill="1" applyBorder="1" applyAlignment="1">
      <alignment vertical="center"/>
    </xf>
    <xf numFmtId="10" fontId="18" fillId="4" borderId="25" xfId="11" applyNumberFormat="1" applyFont="1" applyFill="1" applyBorder="1" applyAlignment="1">
      <alignment horizontal="center" vertical="center"/>
    </xf>
    <xf numFmtId="10" fontId="18" fillId="4" borderId="26" xfId="11" applyNumberFormat="1" applyFont="1" applyFill="1" applyBorder="1" applyAlignment="1">
      <alignment horizontal="center" vertical="center"/>
    </xf>
    <xf numFmtId="10" fontId="18" fillId="4" borderId="27" xfId="11" applyNumberFormat="1" applyFont="1" applyFill="1" applyBorder="1" applyAlignment="1">
      <alignment horizontal="center" vertical="center"/>
    </xf>
    <xf numFmtId="0" fontId="15" fillId="4" borderId="0" xfId="6" applyFont="1" applyFill="1" applyAlignment="1">
      <alignment horizontal="center" vertical="center"/>
    </xf>
    <xf numFmtId="10" fontId="15" fillId="0" borderId="0" xfId="12" applyNumberFormat="1" applyFont="1" applyAlignment="1">
      <alignment vertical="center"/>
    </xf>
    <xf numFmtId="0" fontId="17" fillId="4" borderId="0" xfId="6" applyFont="1" applyFill="1" applyAlignment="1">
      <alignment vertical="center"/>
    </xf>
    <xf numFmtId="0" fontId="14" fillId="0" borderId="0" xfId="9">
      <alignment vertical="center"/>
    </xf>
    <xf numFmtId="0" fontId="10" fillId="2" borderId="8" xfId="0" applyFont="1" applyFill="1" applyBorder="1" applyAlignment="1">
      <alignment vertical="center"/>
    </xf>
    <xf numFmtId="44" fontId="8" fillId="2" borderId="13" xfId="1" quotePrefix="1" applyFont="1" applyFill="1" applyBorder="1" applyAlignment="1"/>
    <xf numFmtId="44" fontId="8" fillId="2" borderId="1" xfId="1" quotePrefix="1" applyFont="1" applyFill="1" applyBorder="1" applyAlignment="1"/>
    <xf numFmtId="44" fontId="8" fillId="2" borderId="16" xfId="1" quotePrefix="1" applyFont="1" applyFill="1" applyBorder="1" applyAlignment="1"/>
    <xf numFmtId="0" fontId="17" fillId="7" borderId="0" xfId="6" applyFont="1" applyFill="1" applyAlignment="1">
      <alignment vertical="center"/>
    </xf>
    <xf numFmtId="2" fontId="6" fillId="5" borderId="0" xfId="0" applyNumberFormat="1" applyFont="1" applyFill="1" applyAlignment="1">
      <alignment horizontal="center"/>
    </xf>
    <xf numFmtId="0" fontId="10" fillId="0" borderId="0" xfId="0" applyFont="1" applyAlignment="1"/>
    <xf numFmtId="0" fontId="8" fillId="2" borderId="30" xfId="0" applyFont="1" applyFill="1" applyBorder="1" applyAlignment="1">
      <alignment horizontal="center"/>
    </xf>
    <xf numFmtId="4" fontId="8" fillId="2" borderId="31" xfId="0" applyNumberFormat="1" applyFont="1" applyFill="1" applyBorder="1" applyAlignment="1">
      <alignment vertical="center" wrapText="1"/>
    </xf>
    <xf numFmtId="4" fontId="8" fillId="2" borderId="32" xfId="0" applyNumberFormat="1" applyFont="1" applyFill="1" applyBorder="1" applyAlignment="1">
      <alignment vertical="center" wrapText="1"/>
    </xf>
    <xf numFmtId="4" fontId="8" fillId="2" borderId="33" xfId="0" applyNumberFormat="1" applyFont="1" applyFill="1" applyBorder="1" applyAlignment="1">
      <alignment vertical="center" wrapText="1"/>
    </xf>
    <xf numFmtId="165" fontId="8" fillId="2" borderId="34" xfId="0" applyNumberFormat="1" applyFont="1" applyFill="1" applyBorder="1" applyAlignment="1">
      <alignment horizontal="center"/>
    </xf>
    <xf numFmtId="4" fontId="8" fillId="2" borderId="34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vertical="center" wrapText="1"/>
    </xf>
    <xf numFmtId="4" fontId="8" fillId="2" borderId="35" xfId="0" applyNumberFormat="1" applyFont="1" applyFill="1" applyBorder="1" applyAlignment="1">
      <alignment vertical="center" wrapText="1"/>
    </xf>
    <xf numFmtId="0" fontId="10" fillId="2" borderId="36" xfId="0" applyFont="1" applyFill="1" applyBorder="1"/>
    <xf numFmtId="4" fontId="8" fillId="2" borderId="37" xfId="0" applyNumberFormat="1" applyFont="1" applyFill="1" applyBorder="1" applyAlignment="1">
      <alignment vertical="center" wrapText="1"/>
    </xf>
    <xf numFmtId="4" fontId="8" fillId="2" borderId="38" xfId="0" applyNumberFormat="1" applyFont="1" applyFill="1" applyBorder="1" applyAlignment="1">
      <alignment vertical="center" wrapText="1"/>
    </xf>
    <xf numFmtId="4" fontId="8" fillId="2" borderId="39" xfId="0" applyNumberFormat="1" applyFont="1" applyFill="1" applyBorder="1" applyAlignment="1">
      <alignment vertical="center" wrapText="1"/>
    </xf>
    <xf numFmtId="4" fontId="10" fillId="0" borderId="0" xfId="0" applyNumberFormat="1" applyFont="1" applyAlignment="1"/>
    <xf numFmtId="164" fontId="10" fillId="0" borderId="0" xfId="0" applyNumberFormat="1" applyFont="1" applyBorder="1"/>
    <xf numFmtId="4" fontId="10" fillId="0" borderId="0" xfId="0" applyNumberFormat="1" applyFont="1" applyBorder="1" applyAlignment="1">
      <alignment horizontal="right"/>
    </xf>
    <xf numFmtId="4" fontId="10" fillId="8" borderId="16" xfId="0" applyNumberFormat="1" applyFont="1" applyFill="1" applyBorder="1" applyAlignment="1">
      <alignment horizontal="right" vertical="center"/>
    </xf>
    <xf numFmtId="4" fontId="20" fillId="0" borderId="16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/>
    </xf>
    <xf numFmtId="4" fontId="10" fillId="0" borderId="13" xfId="0" applyNumberFormat="1" applyFont="1" applyFill="1" applyBorder="1" applyAlignment="1">
      <alignment horizontal="right" vertical="center"/>
    </xf>
    <xf numFmtId="4" fontId="19" fillId="10" borderId="38" xfId="0" applyNumberFormat="1" applyFont="1" applyFill="1" applyBorder="1" applyAlignment="1">
      <alignment horizontal="center" vertical="center"/>
    </xf>
    <xf numFmtId="4" fontId="19" fillId="10" borderId="39" xfId="0" applyNumberFormat="1" applyFont="1" applyFill="1" applyBorder="1" applyAlignment="1">
      <alignment horizontal="center" vertical="center"/>
    </xf>
    <xf numFmtId="44" fontId="10" fillId="0" borderId="12" xfId="1" applyFont="1" applyFill="1" applyBorder="1" applyAlignment="1">
      <alignment horizontal="right" vertical="center"/>
    </xf>
    <xf numFmtId="44" fontId="10" fillId="0" borderId="15" xfId="1" applyFont="1" applyFill="1" applyBorder="1" applyAlignment="1">
      <alignment horizontal="right" vertical="center"/>
    </xf>
    <xf numFmtId="44" fontId="10" fillId="8" borderId="15" xfId="1" applyFont="1" applyFill="1" applyBorder="1" applyAlignment="1">
      <alignment horizontal="right" vertical="center"/>
    </xf>
    <xf numFmtId="44" fontId="10" fillId="0" borderId="41" xfId="1" applyFont="1" applyFill="1" applyBorder="1" applyAlignment="1">
      <alignment horizontal="right" vertical="center"/>
    </xf>
    <xf numFmtId="44" fontId="10" fillId="8" borderId="14" xfId="1" applyFont="1" applyFill="1" applyBorder="1" applyAlignment="1">
      <alignment horizontal="right" vertical="center"/>
    </xf>
    <xf numFmtId="44" fontId="10" fillId="0" borderId="14" xfId="1" applyFont="1" applyFill="1" applyBorder="1" applyAlignment="1">
      <alignment horizontal="right" vertical="center"/>
    </xf>
    <xf numFmtId="44" fontId="20" fillId="0" borderId="14" xfId="1" applyFont="1" applyFill="1" applyBorder="1" applyAlignment="1">
      <alignment horizontal="right" vertical="center"/>
    </xf>
    <xf numFmtId="164" fontId="10" fillId="3" borderId="31" xfId="0" applyNumberFormat="1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horizontal="justify" vertical="center" wrapText="1"/>
    </xf>
    <xf numFmtId="164" fontId="10" fillId="3" borderId="37" xfId="0" applyNumberFormat="1" applyFont="1" applyFill="1" applyBorder="1" applyAlignment="1">
      <alignment horizontal="left" vertical="center"/>
    </xf>
    <xf numFmtId="164" fontId="8" fillId="3" borderId="38" xfId="0" applyNumberFormat="1" applyFont="1" applyFill="1" applyBorder="1" applyAlignment="1">
      <alignment horizontal="justify" vertical="center" wrapText="1"/>
    </xf>
    <xf numFmtId="4" fontId="8" fillId="3" borderId="38" xfId="0" applyNumberFormat="1" applyFont="1" applyFill="1" applyBorder="1" applyAlignment="1">
      <alignment horizontal="right" vertical="center" wrapText="1"/>
    </xf>
    <xf numFmtId="4" fontId="10" fillId="3" borderId="38" xfId="0" applyNumberFormat="1" applyFont="1" applyFill="1" applyBorder="1" applyAlignment="1">
      <alignment horizontal="center" vertical="center" wrapText="1"/>
    </xf>
    <xf numFmtId="10" fontId="8" fillId="3" borderId="39" xfId="0" applyNumberFormat="1" applyFont="1" applyFill="1" applyBorder="1" applyAlignment="1">
      <alignment horizontal="center" vertical="center"/>
    </xf>
    <xf numFmtId="0" fontId="17" fillId="6" borderId="0" xfId="6" applyFont="1" applyFill="1" applyBorder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44" fontId="10" fillId="0" borderId="43" xfId="1" applyFont="1" applyFill="1" applyBorder="1" applyAlignment="1">
      <alignment horizontal="right" vertical="center"/>
    </xf>
    <xf numFmtId="4" fontId="10" fillId="0" borderId="44" xfId="0" applyNumberFormat="1" applyFont="1" applyFill="1" applyBorder="1" applyAlignment="1">
      <alignment horizontal="right" vertical="center"/>
    </xf>
    <xf numFmtId="44" fontId="10" fillId="0" borderId="32" xfId="1" applyFont="1" applyFill="1" applyBorder="1" applyAlignment="1">
      <alignment horizontal="right" vertical="center"/>
    </xf>
    <xf numFmtId="4" fontId="10" fillId="0" borderId="33" xfId="0" applyNumberFormat="1" applyFont="1" applyFill="1" applyBorder="1" applyAlignment="1">
      <alignment horizontal="right" vertical="center"/>
    </xf>
    <xf numFmtId="4" fontId="10" fillId="8" borderId="45" xfId="0" applyNumberFormat="1" applyFont="1" applyFill="1" applyBorder="1" applyAlignment="1">
      <alignment horizontal="right" vertical="center"/>
    </xf>
    <xf numFmtId="4" fontId="10" fillId="0" borderId="46" xfId="0" applyNumberFormat="1" applyFont="1" applyFill="1" applyBorder="1" applyAlignment="1">
      <alignment horizontal="right" vertical="center"/>
    </xf>
    <xf numFmtId="4" fontId="10" fillId="0" borderId="45" xfId="0" applyNumberFormat="1" applyFont="1" applyFill="1" applyBorder="1" applyAlignment="1">
      <alignment horizontal="right" vertical="center"/>
    </xf>
    <xf numFmtId="44" fontId="10" fillId="0" borderId="47" xfId="1" applyFont="1" applyFill="1" applyBorder="1" applyAlignment="1">
      <alignment horizontal="right" vertical="center"/>
    </xf>
    <xf numFmtId="4" fontId="10" fillId="0" borderId="48" xfId="0" applyNumberFormat="1" applyFont="1" applyFill="1" applyBorder="1" applyAlignment="1">
      <alignment horizontal="right" vertical="center"/>
    </xf>
    <xf numFmtId="44" fontId="10" fillId="8" borderId="38" xfId="1" applyFont="1" applyFill="1" applyBorder="1" applyAlignment="1">
      <alignment horizontal="right" vertical="center"/>
    </xf>
    <xf numFmtId="4" fontId="10" fillId="8" borderId="39" xfId="0" applyNumberFormat="1" applyFont="1" applyFill="1" applyBorder="1" applyAlignment="1">
      <alignment horizontal="right" vertical="center"/>
    </xf>
    <xf numFmtId="0" fontId="21" fillId="0" borderId="0" xfId="0" applyFont="1"/>
    <xf numFmtId="0" fontId="21" fillId="0" borderId="0" xfId="0" applyFont="1" applyAlignment="1">
      <alignment vertical="center"/>
    </xf>
    <xf numFmtId="43" fontId="21" fillId="0" borderId="0" xfId="13" applyFont="1" applyAlignment="1">
      <alignment vertical="center"/>
    </xf>
    <xf numFmtId="0" fontId="22" fillId="2" borderId="17" xfId="0" applyFont="1" applyFill="1" applyBorder="1" applyAlignment="1">
      <alignment horizontal="center" vertical="center"/>
    </xf>
    <xf numFmtId="0" fontId="21" fillId="0" borderId="0" xfId="0" applyFont="1" applyAlignment="1"/>
    <xf numFmtId="165" fontId="22" fillId="2" borderId="21" xfId="0" applyNumberFormat="1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44" fontId="23" fillId="10" borderId="32" xfId="1" quotePrefix="1" applyFont="1" applyFill="1" applyBorder="1" applyAlignment="1">
      <alignment horizontal="center" vertical="center"/>
    </xf>
    <xf numFmtId="44" fontId="23" fillId="10" borderId="32" xfId="1" applyFont="1" applyFill="1" applyBorder="1" applyAlignment="1">
      <alignment horizontal="center" vertical="center"/>
    </xf>
    <xf numFmtId="44" fontId="23" fillId="10" borderId="33" xfId="1" applyFont="1" applyFill="1" applyBorder="1" applyAlignment="1">
      <alignment horizontal="center" vertical="center"/>
    </xf>
    <xf numFmtId="44" fontId="23" fillId="10" borderId="38" xfId="1" applyFont="1" applyFill="1" applyBorder="1" applyAlignment="1">
      <alignment horizontal="center" vertical="center"/>
    </xf>
    <xf numFmtId="44" fontId="23" fillId="10" borderId="39" xfId="1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2" xfId="0" applyFont="1" applyBorder="1"/>
    <xf numFmtId="0" fontId="21" fillId="0" borderId="32" xfId="0" applyFont="1" applyBorder="1" applyAlignment="1">
      <alignment vertical="center"/>
    </xf>
    <xf numFmtId="43" fontId="21" fillId="0" borderId="32" xfId="13" applyFont="1" applyBorder="1" applyAlignment="1">
      <alignment vertical="center"/>
    </xf>
    <xf numFmtId="44" fontId="21" fillId="0" borderId="32" xfId="1" applyFont="1" applyBorder="1" applyAlignment="1">
      <alignment vertical="center"/>
    </xf>
    <xf numFmtId="164" fontId="22" fillId="9" borderId="9" xfId="0" applyNumberFormat="1" applyFont="1" applyFill="1" applyBorder="1" applyAlignment="1">
      <alignment horizontal="center" vertical="center"/>
    </xf>
    <xf numFmtId="164" fontId="22" fillId="9" borderId="10" xfId="0" applyNumberFormat="1" applyFont="1" applyFill="1" applyBorder="1" applyAlignment="1">
      <alignment horizontal="center" vertical="center"/>
    </xf>
    <xf numFmtId="164" fontId="22" fillId="9" borderId="10" xfId="0" applyNumberFormat="1" applyFont="1" applyFill="1" applyBorder="1" applyAlignment="1">
      <alignment horizontal="justify" vertical="top" wrapText="1"/>
    </xf>
    <xf numFmtId="164" fontId="21" fillId="9" borderId="10" xfId="0" applyNumberFormat="1" applyFont="1" applyFill="1" applyBorder="1" applyAlignment="1">
      <alignment horizontal="center" vertical="center"/>
    </xf>
    <xf numFmtId="43" fontId="21" fillId="9" borderId="10" xfId="13" applyFont="1" applyFill="1" applyBorder="1" applyAlignment="1">
      <alignment vertical="center"/>
    </xf>
    <xf numFmtId="44" fontId="21" fillId="9" borderId="10" xfId="1" applyFont="1" applyFill="1" applyBorder="1" applyAlignment="1">
      <alignment vertical="center"/>
    </xf>
    <xf numFmtId="44" fontId="22" fillId="9" borderId="11" xfId="1" applyFont="1" applyFill="1" applyBorder="1" applyAlignment="1">
      <alignment vertical="center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justify" vertical="top" wrapText="1"/>
    </xf>
    <xf numFmtId="164" fontId="26" fillId="0" borderId="10" xfId="0" applyNumberFormat="1" applyFont="1" applyFill="1" applyBorder="1" applyAlignment="1">
      <alignment horizontal="center" vertical="center"/>
    </xf>
    <xf numFmtId="43" fontId="26" fillId="0" borderId="10" xfId="13" applyFont="1" applyBorder="1" applyAlignment="1">
      <alignment vertical="center"/>
    </xf>
    <xf numFmtId="44" fontId="26" fillId="0" borderId="10" xfId="1" applyFont="1" applyBorder="1" applyAlignment="1">
      <alignment vertical="center"/>
    </xf>
    <xf numFmtId="44" fontId="26" fillId="0" borderId="11" xfId="1" applyFont="1" applyBorder="1" applyAlignment="1">
      <alignment vertical="center"/>
    </xf>
    <xf numFmtId="164" fontId="21" fillId="0" borderId="4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 wrapText="1"/>
    </xf>
    <xf numFmtId="164" fontId="21" fillId="0" borderId="5" xfId="0" applyNumberFormat="1" applyFont="1" applyFill="1" applyBorder="1" applyAlignment="1">
      <alignment horizontal="justify" vertical="top" wrapText="1"/>
    </xf>
    <xf numFmtId="164" fontId="21" fillId="0" borderId="5" xfId="0" applyNumberFormat="1" applyFont="1" applyFill="1" applyBorder="1" applyAlignment="1">
      <alignment horizontal="center" vertical="center"/>
    </xf>
    <xf numFmtId="4" fontId="21" fillId="0" borderId="5" xfId="13" applyNumberFormat="1" applyFont="1" applyFill="1" applyBorder="1" applyAlignment="1">
      <alignment horizontal="right" vertical="center"/>
    </xf>
    <xf numFmtId="44" fontId="21" fillId="0" borderId="5" xfId="1" applyFont="1" applyFill="1" applyBorder="1" applyAlignment="1">
      <alignment horizontal="right" vertical="center"/>
    </xf>
    <xf numFmtId="44" fontId="21" fillId="0" borderId="6" xfId="1" applyFont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/>
    <xf numFmtId="0" fontId="26" fillId="0" borderId="10" xfId="0" applyFont="1" applyBorder="1" applyAlignment="1">
      <alignment vertical="center"/>
    </xf>
    <xf numFmtId="4" fontId="26" fillId="0" borderId="10" xfId="13" applyNumberFormat="1" applyFont="1" applyBorder="1" applyAlignment="1">
      <alignment vertical="center"/>
    </xf>
    <xf numFmtId="164" fontId="22" fillId="0" borderId="9" xfId="0" applyNumberFormat="1" applyFont="1" applyFill="1" applyBorder="1" applyAlignment="1">
      <alignment horizontal="center" vertical="center"/>
    </xf>
    <xf numFmtId="164" fontId="26" fillId="0" borderId="5" xfId="0" applyNumberFormat="1" applyFont="1" applyFill="1" applyBorder="1" applyAlignment="1">
      <alignment horizontal="center" vertical="center" wrapText="1"/>
    </xf>
    <xf numFmtId="164" fontId="26" fillId="0" borderId="5" xfId="0" applyNumberFormat="1" applyFont="1" applyFill="1" applyBorder="1" applyAlignment="1">
      <alignment horizontal="center" vertical="center"/>
    </xf>
    <xf numFmtId="4" fontId="26" fillId="0" borderId="5" xfId="13" applyNumberFormat="1" applyFont="1" applyFill="1" applyBorder="1" applyAlignment="1">
      <alignment horizontal="right" vertical="center"/>
    </xf>
    <xf numFmtId="44" fontId="26" fillId="0" borderId="5" xfId="1" applyFont="1" applyFill="1" applyBorder="1" applyAlignment="1">
      <alignment horizontal="right" vertical="center"/>
    </xf>
    <xf numFmtId="44" fontId="26" fillId="0" borderId="6" xfId="1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164" fontId="21" fillId="0" borderId="4" xfId="0" quotePrefix="1" applyNumberFormat="1" applyFont="1" applyFill="1" applyBorder="1" applyAlignment="1">
      <alignment horizontal="center" vertical="center"/>
    </xf>
    <xf numFmtId="44" fontId="26" fillId="0" borderId="6" xfId="1" applyFont="1" applyFill="1" applyBorder="1" applyAlignment="1">
      <alignment vertical="center"/>
    </xf>
    <xf numFmtId="0" fontId="21" fillId="9" borderId="10" xfId="0" applyFont="1" applyFill="1" applyBorder="1" applyAlignment="1">
      <alignment vertical="center"/>
    </xf>
    <xf numFmtId="4" fontId="21" fillId="9" borderId="10" xfId="13" applyNumberFormat="1" applyFont="1" applyFill="1" applyBorder="1" applyAlignment="1">
      <alignment vertical="center"/>
    </xf>
    <xf numFmtId="44" fontId="22" fillId="9" borderId="11" xfId="1" applyFont="1" applyFill="1" applyBorder="1" applyAlignment="1">
      <alignment horizontal="right" vertical="center"/>
    </xf>
    <xf numFmtId="164" fontId="26" fillId="0" borderId="5" xfId="0" applyNumberFormat="1" applyFont="1" applyFill="1" applyBorder="1" applyAlignment="1">
      <alignment horizontal="justify" vertical="top" wrapText="1"/>
    </xf>
    <xf numFmtId="44" fontId="26" fillId="0" borderId="5" xfId="1" applyFont="1" applyBorder="1" applyAlignment="1">
      <alignment vertical="center"/>
    </xf>
    <xf numFmtId="10" fontId="21" fillId="9" borderId="10" xfId="14" applyNumberFormat="1" applyFont="1" applyFill="1" applyBorder="1" applyAlignment="1">
      <alignment vertical="center"/>
    </xf>
    <xf numFmtId="164" fontId="23" fillId="10" borderId="9" xfId="0" applyNumberFormat="1" applyFont="1" applyFill="1" applyBorder="1" applyAlignment="1">
      <alignment horizontal="left" vertical="center"/>
    </xf>
    <xf numFmtId="4" fontId="23" fillId="10" borderId="10" xfId="0" applyNumberFormat="1" applyFont="1" applyFill="1" applyBorder="1" applyAlignment="1">
      <alignment horizontal="center" vertical="center"/>
    </xf>
    <xf numFmtId="164" fontId="23" fillId="10" borderId="10" xfId="0" applyNumberFormat="1" applyFont="1" applyFill="1" applyBorder="1" applyAlignment="1">
      <alignment horizontal="justify" vertical="center" wrapText="1"/>
    </xf>
    <xf numFmtId="164" fontId="23" fillId="10" borderId="10" xfId="0" applyNumberFormat="1" applyFont="1" applyFill="1" applyBorder="1" applyAlignment="1">
      <alignment horizontal="center" vertical="center"/>
    </xf>
    <xf numFmtId="43" fontId="23" fillId="10" borderId="10" xfId="13" applyFont="1" applyFill="1" applyBorder="1" applyAlignment="1">
      <alignment horizontal="right" vertical="center"/>
    </xf>
    <xf numFmtId="44" fontId="23" fillId="10" borderId="10" xfId="1" applyFont="1" applyFill="1" applyBorder="1" applyAlignment="1">
      <alignment horizontal="right" vertical="center"/>
    </xf>
    <xf numFmtId="44" fontId="23" fillId="10" borderId="10" xfId="1" applyFont="1" applyFill="1" applyBorder="1" applyAlignment="1">
      <alignment horizontal="center" vertical="center"/>
    </xf>
    <xf numFmtId="44" fontId="23" fillId="10" borderId="11" xfId="1" applyFont="1" applyFill="1" applyBorder="1" applyAlignment="1">
      <alignment horizontal="center" vertical="center"/>
    </xf>
    <xf numFmtId="164" fontId="28" fillId="0" borderId="9" xfId="0" applyNumberFormat="1" applyFont="1" applyFill="1" applyBorder="1" applyAlignment="1">
      <alignment horizontal="left" vertical="center"/>
    </xf>
    <xf numFmtId="164" fontId="28" fillId="0" borderId="10" xfId="0" applyNumberFormat="1" applyFont="1" applyFill="1" applyBorder="1" applyAlignment="1">
      <alignment horizontal="center" vertical="center" wrapText="1"/>
    </xf>
    <xf numFmtId="164" fontId="28" fillId="0" borderId="10" xfId="0" applyNumberFormat="1" applyFont="1" applyFill="1" applyBorder="1" applyAlignment="1">
      <alignment horizontal="justify" vertical="center" wrapText="1"/>
    </xf>
    <xf numFmtId="164" fontId="28" fillId="0" borderId="10" xfId="0" applyNumberFormat="1" applyFont="1" applyFill="1" applyBorder="1" applyAlignment="1">
      <alignment horizontal="center" vertical="center"/>
    </xf>
    <xf numFmtId="43" fontId="28" fillId="0" borderId="10" xfId="13" applyFont="1" applyFill="1" applyBorder="1" applyAlignment="1">
      <alignment horizontal="right" vertical="center"/>
    </xf>
    <xf numFmtId="44" fontId="28" fillId="0" borderId="10" xfId="1" applyFont="1" applyFill="1" applyBorder="1" applyAlignment="1">
      <alignment horizontal="right" vertical="center"/>
    </xf>
    <xf numFmtId="44" fontId="28" fillId="0" borderId="10" xfId="1" applyFont="1" applyFill="1" applyBorder="1" applyAlignment="1">
      <alignment horizontal="center" vertical="center"/>
    </xf>
    <xf numFmtId="44" fontId="23" fillId="0" borderId="11" xfId="1" applyFont="1" applyFill="1" applyBorder="1" applyAlignment="1">
      <alignment horizontal="center" vertical="center"/>
    </xf>
    <xf numFmtId="10" fontId="23" fillId="10" borderId="10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4" fontId="21" fillId="0" borderId="0" xfId="1" applyFont="1" applyAlignment="1">
      <alignment vertical="center"/>
    </xf>
    <xf numFmtId="44" fontId="21" fillId="0" borderId="0" xfId="1" applyFont="1" applyAlignment="1">
      <alignment horizontal="center" vertical="center"/>
    </xf>
    <xf numFmtId="4" fontId="22" fillId="0" borderId="0" xfId="0" applyNumberFormat="1" applyFont="1" applyAlignment="1">
      <alignment horizontal="center"/>
    </xf>
    <xf numFmtId="4" fontId="22" fillId="0" borderId="0" xfId="0" applyNumberFormat="1" applyFont="1"/>
    <xf numFmtId="44" fontId="21" fillId="0" borderId="5" xfId="1" applyNumberFormat="1" applyFont="1" applyFill="1" applyBorder="1" applyAlignment="1">
      <alignment horizontal="right" vertical="center"/>
    </xf>
    <xf numFmtId="164" fontId="21" fillId="0" borderId="5" xfId="0" applyNumberFormat="1" applyFont="1" applyFill="1" applyBorder="1" applyAlignment="1">
      <alignment horizontal="justify" vertical="top"/>
    </xf>
    <xf numFmtId="44" fontId="21" fillId="0" borderId="5" xfId="1" applyFont="1" applyBorder="1" applyAlignment="1">
      <alignment vertical="center"/>
    </xf>
    <xf numFmtId="44" fontId="21" fillId="0" borderId="6" xfId="1" applyFont="1" applyFill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164" fontId="21" fillId="0" borderId="9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justify" vertical="top" wrapText="1"/>
    </xf>
    <xf numFmtId="164" fontId="21" fillId="0" borderId="10" xfId="0" applyNumberFormat="1" applyFont="1" applyFill="1" applyBorder="1" applyAlignment="1">
      <alignment horizontal="center" vertical="center"/>
    </xf>
    <xf numFmtId="4" fontId="21" fillId="0" borderId="10" xfId="13" applyNumberFormat="1" applyFont="1" applyFill="1" applyBorder="1" applyAlignment="1">
      <alignment horizontal="right" vertical="center"/>
    </xf>
    <xf numFmtId="44" fontId="21" fillId="0" borderId="10" xfId="1" applyFont="1" applyFill="1" applyBorder="1" applyAlignment="1">
      <alignment horizontal="right" vertical="center"/>
    </xf>
    <xf numFmtId="44" fontId="21" fillId="0" borderId="11" xfId="1" applyFont="1" applyBorder="1" applyAlignment="1">
      <alignment vertical="center"/>
    </xf>
    <xf numFmtId="164" fontId="21" fillId="0" borderId="5" xfId="0" applyNumberFormat="1" applyFont="1" applyFill="1" applyBorder="1" applyAlignment="1">
      <alignment horizontal="justify" vertical="center" wrapText="1"/>
    </xf>
    <xf numFmtId="44" fontId="26" fillId="0" borderId="11" xfId="1" applyFont="1" applyFill="1" applyBorder="1" applyAlignment="1">
      <alignment vertical="center"/>
    </xf>
    <xf numFmtId="44" fontId="10" fillId="0" borderId="49" xfId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44" fontId="8" fillId="3" borderId="32" xfId="1" applyFont="1" applyFill="1" applyBorder="1" applyAlignment="1">
      <alignment horizontal="center" vertical="center"/>
    </xf>
    <xf numFmtId="10" fontId="8" fillId="3" borderId="32" xfId="0" applyNumberFormat="1" applyFont="1" applyFill="1" applyBorder="1" applyAlignment="1">
      <alignment horizontal="center" vertical="center"/>
    </xf>
    <xf numFmtId="10" fontId="8" fillId="3" borderId="33" xfId="0" applyNumberFormat="1" applyFont="1" applyFill="1" applyBorder="1" applyAlignment="1">
      <alignment horizontal="center" vertical="center"/>
    </xf>
    <xf numFmtId="44" fontId="8" fillId="3" borderId="38" xfId="1" applyFont="1" applyFill="1" applyBorder="1" applyAlignment="1">
      <alignment horizontal="center" vertical="center"/>
    </xf>
    <xf numFmtId="10" fontId="8" fillId="3" borderId="38" xfId="0" applyNumberFormat="1" applyFont="1" applyFill="1" applyBorder="1" applyAlignment="1">
      <alignment horizontal="center" vertical="center"/>
    </xf>
    <xf numFmtId="44" fontId="8" fillId="3" borderId="32" xfId="1" applyFont="1" applyFill="1" applyBorder="1" applyAlignment="1">
      <alignment horizontal="center" vertical="center" wrapText="1"/>
    </xf>
    <xf numFmtId="10" fontId="8" fillId="3" borderId="32" xfId="0" applyNumberFormat="1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right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23" fillId="10" borderId="31" xfId="0" applyFont="1" applyFill="1" applyBorder="1" applyAlignment="1">
      <alignment horizontal="center" vertical="center"/>
    </xf>
    <xf numFmtId="0" fontId="23" fillId="10" borderId="37" xfId="0" applyFont="1" applyFill="1" applyBorder="1" applyAlignment="1">
      <alignment horizontal="center" vertical="center"/>
    </xf>
    <xf numFmtId="0" fontId="23" fillId="10" borderId="32" xfId="0" applyFont="1" applyFill="1" applyBorder="1" applyAlignment="1">
      <alignment horizontal="center" vertical="center"/>
    </xf>
    <xf numFmtId="0" fontId="23" fillId="10" borderId="38" xfId="0" applyFont="1" applyFill="1" applyBorder="1" applyAlignment="1">
      <alignment horizontal="center" vertical="center"/>
    </xf>
    <xf numFmtId="44" fontId="22" fillId="2" borderId="31" xfId="1" quotePrefix="1" applyFont="1" applyFill="1" applyBorder="1" applyAlignment="1">
      <alignment horizontal="center" vertical="center"/>
    </xf>
    <xf numFmtId="44" fontId="22" fillId="2" borderId="33" xfId="1" quotePrefix="1" applyFont="1" applyFill="1" applyBorder="1" applyAlignment="1">
      <alignment horizontal="center" vertical="center"/>
    </xf>
    <xf numFmtId="44" fontId="22" fillId="2" borderId="34" xfId="1" quotePrefix="1" applyFont="1" applyFill="1" applyBorder="1" applyAlignment="1">
      <alignment horizontal="center" vertical="center"/>
    </xf>
    <xf numFmtId="44" fontId="22" fillId="2" borderId="35" xfId="1" quotePrefix="1" applyFont="1" applyFill="1" applyBorder="1" applyAlignment="1">
      <alignment horizontal="center" vertical="center"/>
    </xf>
    <xf numFmtId="44" fontId="22" fillId="2" borderId="37" xfId="1" quotePrefix="1" applyFont="1" applyFill="1" applyBorder="1" applyAlignment="1">
      <alignment horizontal="center" vertical="center"/>
    </xf>
    <xf numFmtId="44" fontId="22" fillId="2" borderId="39" xfId="1" quotePrefix="1" applyFont="1" applyFill="1" applyBorder="1" applyAlignment="1">
      <alignment horizontal="center" vertical="center"/>
    </xf>
    <xf numFmtId="43" fontId="23" fillId="10" borderId="32" xfId="13" applyFont="1" applyFill="1" applyBorder="1" applyAlignment="1">
      <alignment horizontal="center" vertical="center"/>
    </xf>
    <xf numFmtId="43" fontId="23" fillId="10" borderId="38" xfId="13" applyFont="1" applyFill="1" applyBorder="1" applyAlignment="1">
      <alignment horizontal="center" vertical="center"/>
    </xf>
    <xf numFmtId="4" fontId="22" fillId="2" borderId="43" xfId="0" applyNumberFormat="1" applyFont="1" applyFill="1" applyBorder="1" applyAlignment="1">
      <alignment horizontal="center" vertical="center"/>
    </xf>
    <xf numFmtId="4" fontId="22" fillId="2" borderId="32" xfId="0" applyNumberFormat="1" applyFont="1" applyFill="1" applyBorder="1" applyAlignment="1">
      <alignment horizontal="center" vertical="center"/>
    </xf>
    <xf numFmtId="4" fontId="22" fillId="2" borderId="49" xfId="0" applyNumberFormat="1" applyFont="1" applyFill="1" applyBorder="1" applyAlignment="1">
      <alignment horizontal="center" vertical="center"/>
    </xf>
    <xf numFmtId="4" fontId="22" fillId="2" borderId="0" xfId="0" applyNumberFormat="1" applyFont="1" applyFill="1" applyBorder="1" applyAlignment="1">
      <alignment horizontal="center" vertical="center"/>
    </xf>
    <xf numFmtId="4" fontId="22" fillId="2" borderId="47" xfId="0" applyNumberFormat="1" applyFont="1" applyFill="1" applyBorder="1" applyAlignment="1">
      <alignment horizontal="center" vertical="center"/>
    </xf>
    <xf numFmtId="4" fontId="22" fillId="2" borderId="38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8" fillId="2" borderId="12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 wrapText="1"/>
    </xf>
    <xf numFmtId="4" fontId="18" fillId="2" borderId="15" xfId="0" applyNumberFormat="1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center" vertical="center"/>
    </xf>
    <xf numFmtId="0" fontId="12" fillId="10" borderId="0" xfId="6" applyFont="1" applyFill="1" applyAlignment="1">
      <alignment horizontal="center" vertical="center"/>
    </xf>
    <xf numFmtId="0" fontId="17" fillId="6" borderId="0" xfId="6" applyFont="1" applyFill="1" applyBorder="1" applyAlignment="1">
      <alignment horizontal="center" vertical="center"/>
    </xf>
    <xf numFmtId="0" fontId="17" fillId="4" borderId="8" xfId="6" applyFont="1" applyFill="1" applyBorder="1" applyAlignment="1">
      <alignment vertical="center"/>
    </xf>
    <xf numFmtId="0" fontId="17" fillId="4" borderId="9" xfId="6" applyFont="1" applyFill="1" applyBorder="1" applyAlignment="1">
      <alignment vertical="center"/>
    </xf>
    <xf numFmtId="0" fontId="17" fillId="4" borderId="9" xfId="6" applyFont="1" applyFill="1" applyBorder="1" applyAlignment="1">
      <alignment horizontal="center" vertical="center" wrapText="1"/>
    </xf>
    <xf numFmtId="0" fontId="17" fillId="4" borderId="10" xfId="6" applyFont="1" applyFill="1" applyBorder="1" applyAlignment="1">
      <alignment horizontal="center" vertical="center" wrapText="1"/>
    </xf>
    <xf numFmtId="0" fontId="17" fillId="4" borderId="23" xfId="6" applyFont="1" applyFill="1" applyBorder="1" applyAlignment="1">
      <alignment horizontal="center" vertical="center" wrapText="1"/>
    </xf>
    <xf numFmtId="0" fontId="17" fillId="4" borderId="8" xfId="6" applyFont="1" applyFill="1" applyBorder="1" applyAlignment="1">
      <alignment horizontal="center" vertical="center"/>
    </xf>
    <xf numFmtId="0" fontId="17" fillId="4" borderId="9" xfId="6" applyFont="1" applyFill="1" applyBorder="1" applyAlignment="1">
      <alignment horizontal="center" vertical="center"/>
    </xf>
    <xf numFmtId="164" fontId="10" fillId="0" borderId="51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44" fontId="10" fillId="0" borderId="8" xfId="1" applyFont="1" applyFill="1" applyBorder="1" applyAlignment="1">
      <alignment horizontal="center" vertical="center" wrapText="1"/>
    </xf>
    <xf numFmtId="44" fontId="10" fillId="0" borderId="25" xfId="1" applyFont="1" applyFill="1" applyBorder="1" applyAlignment="1">
      <alignment horizontal="center" vertical="center" wrapText="1"/>
    </xf>
    <xf numFmtId="10" fontId="10" fillId="0" borderId="8" xfId="0" applyNumberFormat="1" applyFont="1" applyFill="1" applyBorder="1" applyAlignment="1">
      <alignment horizontal="center" vertical="center" wrapText="1"/>
    </xf>
    <xf numFmtId="10" fontId="10" fillId="0" borderId="25" xfId="0" applyNumberFormat="1" applyFont="1" applyFill="1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 wrapText="1"/>
    </xf>
    <xf numFmtId="10" fontId="10" fillId="0" borderId="11" xfId="0" applyNumberFormat="1" applyFont="1" applyFill="1" applyBorder="1" applyAlignment="1">
      <alignment horizontal="center" vertical="center" wrapText="1"/>
    </xf>
    <xf numFmtId="44" fontId="10" fillId="0" borderId="28" xfId="1" applyFont="1" applyFill="1" applyBorder="1" applyAlignment="1">
      <alignment horizontal="center" vertical="center" wrapText="1"/>
    </xf>
    <xf numFmtId="10" fontId="10" fillId="0" borderId="13" xfId="0" applyNumberFormat="1" applyFont="1" applyFill="1" applyBorder="1" applyAlignment="1">
      <alignment horizontal="center" vertical="center" wrapText="1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 wrapText="1"/>
    </xf>
    <xf numFmtId="44" fontId="10" fillId="0" borderId="18" xfId="1" applyFont="1" applyFill="1" applyBorder="1" applyAlignment="1">
      <alignment horizontal="center" vertical="center" wrapText="1"/>
    </xf>
    <xf numFmtId="10" fontId="10" fillId="0" borderId="42" xfId="0" applyNumberFormat="1" applyFont="1" applyFill="1" applyBorder="1" applyAlignment="1">
      <alignment horizontal="center" vertical="center" wrapText="1"/>
    </xf>
    <xf numFmtId="4" fontId="19" fillId="10" borderId="32" xfId="0" applyNumberFormat="1" applyFont="1" applyFill="1" applyBorder="1" applyAlignment="1">
      <alignment horizontal="center" vertical="center"/>
    </xf>
    <xf numFmtId="4" fontId="19" fillId="10" borderId="33" xfId="0" applyNumberFormat="1" applyFont="1" applyFill="1" applyBorder="1" applyAlignment="1">
      <alignment horizontal="center" vertical="center"/>
    </xf>
    <xf numFmtId="4" fontId="29" fillId="2" borderId="31" xfId="0" applyNumberFormat="1" applyFont="1" applyFill="1" applyBorder="1" applyAlignment="1">
      <alignment horizontal="center" vertical="center" wrapText="1"/>
    </xf>
    <xf numFmtId="4" fontId="29" fillId="2" borderId="32" xfId="0" applyNumberFormat="1" applyFont="1" applyFill="1" applyBorder="1" applyAlignment="1">
      <alignment horizontal="center" vertical="center" wrapText="1"/>
    </xf>
    <xf numFmtId="4" fontId="29" fillId="2" borderId="34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29" fillId="2" borderId="37" xfId="0" applyNumberFormat="1" applyFont="1" applyFill="1" applyBorder="1" applyAlignment="1">
      <alignment horizontal="center" vertical="center" wrapText="1"/>
    </xf>
    <xf numFmtId="4" fontId="29" fillId="2" borderId="38" xfId="0" applyNumberFormat="1" applyFont="1" applyFill="1" applyBorder="1" applyAlignment="1">
      <alignment horizontal="center" vertical="center" wrapText="1"/>
    </xf>
    <xf numFmtId="0" fontId="19" fillId="10" borderId="31" xfId="0" applyFont="1" applyFill="1" applyBorder="1" applyAlignment="1">
      <alignment horizontal="center" vertical="center"/>
    </xf>
    <xf numFmtId="0" fontId="19" fillId="10" borderId="37" xfId="0" applyFont="1" applyFill="1" applyBorder="1" applyAlignment="1">
      <alignment horizontal="center" vertical="center"/>
    </xf>
    <xf numFmtId="0" fontId="19" fillId="10" borderId="32" xfId="0" applyFont="1" applyFill="1" applyBorder="1" applyAlignment="1">
      <alignment horizontal="center" vertical="center"/>
    </xf>
    <xf numFmtId="0" fontId="19" fillId="10" borderId="38" xfId="0" applyFont="1" applyFill="1" applyBorder="1" applyAlignment="1">
      <alignment horizontal="center" vertical="center"/>
    </xf>
    <xf numFmtId="4" fontId="19" fillId="10" borderId="38" xfId="0" applyNumberFormat="1" applyFont="1" applyFill="1" applyBorder="1" applyAlignment="1">
      <alignment horizontal="center" vertical="center"/>
    </xf>
  </cellXfs>
  <cellStyles count="15">
    <cellStyle name="Moeda" xfId="1" builtinId="4"/>
    <cellStyle name="Moeda 2 2 2" xfId="3"/>
    <cellStyle name="Moeda 2 2 2 2" xfId="5"/>
    <cellStyle name="Normal" xfId="0" builtinId="0"/>
    <cellStyle name="Normal 10" xfId="8"/>
    <cellStyle name="Normal 15" xfId="10"/>
    <cellStyle name="Normal 2" xfId="9"/>
    <cellStyle name="Normal 2 10" xfId="6"/>
    <cellStyle name="Normal 2 2 2" xfId="2"/>
    <cellStyle name="Normal 9 2 3 2" xfId="4"/>
    <cellStyle name="Porcentagem" xfId="14" builtinId="5"/>
    <cellStyle name="Porcentagem 2" xfId="12"/>
    <cellStyle name="Porcentagem 2 2 2" xfId="11"/>
    <cellStyle name="Vírgula" xfId="13" builtinId="3"/>
    <cellStyle name="Vírgula 2" xfId="7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461596</xdr:colOff>
      <xdr:row>2</xdr:row>
      <xdr:rowOff>2657</xdr:rowOff>
    </xdr:from>
    <xdr:to>
      <xdr:col>8</xdr:col>
      <xdr:colOff>472981</xdr:colOff>
      <xdr:row>3</xdr:row>
      <xdr:rowOff>141257</xdr:rowOff>
    </xdr:to>
    <xdr:pic>
      <xdr:nvPicPr>
        <xdr:cNvPr id="4" name="Imagem 3" descr="SES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02769" y="317715"/>
          <a:ext cx="839327" cy="42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27</xdr:row>
      <xdr:rowOff>85725</xdr:rowOff>
    </xdr:from>
    <xdr:to>
      <xdr:col>3</xdr:col>
      <xdr:colOff>1000125</xdr:colOff>
      <xdr:row>31</xdr:row>
      <xdr:rowOff>114300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991225"/>
          <a:ext cx="3048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1</xdr:row>
      <xdr:rowOff>136327</xdr:rowOff>
    </xdr:from>
    <xdr:to>
      <xdr:col>6</xdr:col>
      <xdr:colOff>1019175</xdr:colOff>
      <xdr:row>3</xdr:row>
      <xdr:rowOff>100639</xdr:rowOff>
    </xdr:to>
    <xdr:pic>
      <xdr:nvPicPr>
        <xdr:cNvPr id="4" name="Imagem 3" descr="SES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77050" y="288727"/>
          <a:ext cx="819150" cy="4215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19049</xdr:colOff>
      <xdr:row>1</xdr:row>
      <xdr:rowOff>106824</xdr:rowOff>
    </xdr:from>
    <xdr:to>
      <xdr:col>10</xdr:col>
      <xdr:colOff>180974</xdr:colOff>
      <xdr:row>3</xdr:row>
      <xdr:rowOff>148264</xdr:rowOff>
    </xdr:to>
    <xdr:pic>
      <xdr:nvPicPr>
        <xdr:cNvPr id="4" name="Imagem 3" descr="SES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278274"/>
          <a:ext cx="1209675" cy="622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loma\c\Meus%20Documentos\FV-D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loma\c\0798\TECNICO\TEACOMP\LOTE06\P09\P10\RELAT6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%20&amp;%20OR&#199;AMENTOS\edgar\IMPORTANTE\LICIT\NOLASCO\NOLASC~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ercial\meus%20documentos\COMPOSICAO%20GERAL\INDICE%20ILHABELA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enharia01\desktop\Documents%20and%20Settings\Finan&#231;as\Meus%20documentos\COMPOSICAO%20GERAL\GINASIO%20CASEARA\INDICE%20ILHABELA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slley/Desktop/DOCUMENTOS%202012/CMEIS/SONHO%20DE%20CRIAN&#199;A(Morada%20do%20Sol)/PLANILHA/CMEI%20-%20SONHO%20DE%20CRIAN&#199;A%20-%20REPARO%20EL&#201;TRI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EGESA\Br-482mg\Volume2\CAN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GERAL (2)"/>
      <sheetName val="cronograma"/>
      <sheetName val="Plan1"/>
      <sheetName val="ORC"/>
      <sheetName val="incendio"/>
      <sheetName val="lógica"/>
      <sheetName val="elétrico"/>
      <sheetName val="SPCDAtm."/>
      <sheetName val="telefone"/>
      <sheetName val="a.pluvial"/>
      <sheetName val="sanitária"/>
      <sheetName val="agua"/>
      <sheetName val="ar cond."/>
      <sheetName val="BDI"/>
      <sheetName val="BDI (2)"/>
      <sheetName val="L.S.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NDICE "/>
      <sheetName val="item  (1)"/>
      <sheetName val="item  (2)"/>
      <sheetName val="item  (3)"/>
      <sheetName val="item  (4)"/>
      <sheetName val="item  (6)"/>
      <sheetName val="item  (7)"/>
    </sheetNames>
    <sheetDataSet>
      <sheetData sheetId="0"/>
      <sheetData sheetId="1">
        <row r="1">
          <cell r="B1" t="str">
            <v xml:space="preserve">CADERNO   DE   ORÇAMENTO   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NDICE "/>
      <sheetName val="item  (1)"/>
      <sheetName val="item  (2)"/>
      <sheetName val="item  (3)"/>
      <sheetName val="item  (4)"/>
      <sheetName val="item  (6)"/>
      <sheetName val="item 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RONOGRAMA"/>
      <sheetName val="Composições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zoomScale="130" zoomScaleNormal="130" workbookViewId="0">
      <selection activeCell="D36" sqref="D36"/>
    </sheetView>
  </sheetViews>
  <sheetFormatPr defaultColWidth="0" defaultRowHeight="12" outlineLevelRow="1"/>
  <cols>
    <col min="1" max="1" width="1.140625" style="93" customWidth="1"/>
    <col min="2" max="2" width="6.85546875" style="167" customWidth="1"/>
    <col min="3" max="3" width="8.7109375" style="167" customWidth="1"/>
    <col min="4" max="4" width="64.7109375" style="93" customWidth="1"/>
    <col min="5" max="5" width="5.28515625" style="94" bestFit="1" customWidth="1"/>
    <col min="6" max="6" width="8.28515625" style="95" bestFit="1" customWidth="1"/>
    <col min="7" max="7" width="10.7109375" style="168" bestFit="1" customWidth="1"/>
    <col min="8" max="9" width="12.42578125" style="168" bestFit="1" customWidth="1"/>
    <col min="10" max="10" width="4" style="93" customWidth="1"/>
    <col min="11" max="12" width="0" style="93" hidden="1" customWidth="1"/>
    <col min="13" max="16384" width="9.140625" style="93" hidden="1"/>
  </cols>
  <sheetData>
    <row r="1" spans="2:9" ht="12.75" thickBot="1">
      <c r="B1" s="93"/>
      <c r="C1" s="93"/>
      <c r="G1" s="94"/>
      <c r="H1" s="94"/>
      <c r="I1" s="94"/>
    </row>
    <row r="2" spans="2:9" s="97" customFormat="1">
      <c r="B2" s="96" t="s">
        <v>4</v>
      </c>
      <c r="C2" s="209" t="s">
        <v>164</v>
      </c>
      <c r="D2" s="210"/>
      <c r="E2" s="210"/>
      <c r="F2" s="210"/>
      <c r="G2" s="210"/>
      <c r="H2" s="201"/>
      <c r="I2" s="202"/>
    </row>
    <row r="3" spans="2:9" s="97" customFormat="1" ht="22.5" customHeight="1">
      <c r="B3" s="98">
        <v>43556</v>
      </c>
      <c r="C3" s="211"/>
      <c r="D3" s="212"/>
      <c r="E3" s="212"/>
      <c r="F3" s="212"/>
      <c r="G3" s="212"/>
      <c r="H3" s="203"/>
      <c r="I3" s="204"/>
    </row>
    <row r="4" spans="2:9" s="97" customFormat="1" ht="27.75" customHeight="1" thickBot="1">
      <c r="B4" s="99"/>
      <c r="C4" s="213"/>
      <c r="D4" s="214"/>
      <c r="E4" s="214"/>
      <c r="F4" s="214"/>
      <c r="G4" s="214"/>
      <c r="H4" s="205"/>
      <c r="I4" s="206"/>
    </row>
    <row r="5" spans="2:9" s="97" customFormat="1">
      <c r="B5" s="197" t="s">
        <v>6</v>
      </c>
      <c r="C5" s="199" t="s">
        <v>146</v>
      </c>
      <c r="D5" s="199" t="s">
        <v>7</v>
      </c>
      <c r="E5" s="199" t="s">
        <v>8</v>
      </c>
      <c r="F5" s="207" t="s">
        <v>9</v>
      </c>
      <c r="G5" s="100" t="s">
        <v>5</v>
      </c>
      <c r="H5" s="101" t="s">
        <v>5</v>
      </c>
      <c r="I5" s="102" t="s">
        <v>5</v>
      </c>
    </row>
    <row r="6" spans="2:9" s="97" customFormat="1" ht="12.75" thickBot="1">
      <c r="B6" s="198"/>
      <c r="C6" s="200"/>
      <c r="D6" s="200"/>
      <c r="E6" s="200"/>
      <c r="F6" s="208"/>
      <c r="G6" s="103" t="s">
        <v>10</v>
      </c>
      <c r="H6" s="103" t="s">
        <v>11</v>
      </c>
      <c r="I6" s="104" t="s">
        <v>6</v>
      </c>
    </row>
    <row r="7" spans="2:9">
      <c r="B7" s="105"/>
      <c r="C7" s="105"/>
      <c r="D7" s="106"/>
      <c r="E7" s="107"/>
      <c r="F7" s="108"/>
      <c r="G7" s="109"/>
      <c r="H7" s="109"/>
      <c r="I7" s="109"/>
    </row>
    <row r="8" spans="2:9">
      <c r="B8" s="110">
        <v>1</v>
      </c>
      <c r="C8" s="111"/>
      <c r="D8" s="112" t="s">
        <v>21</v>
      </c>
      <c r="E8" s="113"/>
      <c r="F8" s="114"/>
      <c r="G8" s="115"/>
      <c r="H8" s="114"/>
      <c r="I8" s="116">
        <f>SUM(H10:H19)</f>
        <v>12696.039999999999</v>
      </c>
    </row>
    <row r="9" spans="2:9">
      <c r="B9" s="135" t="s">
        <v>12</v>
      </c>
      <c r="C9" s="117"/>
      <c r="D9" s="118" t="s">
        <v>17</v>
      </c>
      <c r="E9" s="119"/>
      <c r="F9" s="120"/>
      <c r="G9" s="121"/>
      <c r="H9" s="121"/>
      <c r="I9" s="122"/>
    </row>
    <row r="10" spans="2:9" ht="36" outlineLevel="1">
      <c r="B10" s="123" t="s">
        <v>18</v>
      </c>
      <c r="C10" s="124" t="s">
        <v>40</v>
      </c>
      <c r="D10" s="125" t="s">
        <v>19</v>
      </c>
      <c r="E10" s="126" t="s">
        <v>98</v>
      </c>
      <c r="F10" s="127">
        <v>3</v>
      </c>
      <c r="G10" s="128">
        <v>443.56</v>
      </c>
      <c r="H10" s="128">
        <f>ROUND(F10*G10,2)</f>
        <v>1330.68</v>
      </c>
      <c r="I10" s="129"/>
    </row>
    <row r="11" spans="2:9" ht="39.75" customHeight="1" outlineLevel="1">
      <c r="B11" s="123" t="s">
        <v>144</v>
      </c>
      <c r="C11" s="178" t="s">
        <v>194</v>
      </c>
      <c r="D11" s="125" t="s">
        <v>193</v>
      </c>
      <c r="E11" s="180" t="s">
        <v>97</v>
      </c>
      <c r="F11" s="127">
        <v>5</v>
      </c>
      <c r="G11" s="128">
        <v>101.83</v>
      </c>
      <c r="H11" s="128">
        <f t="shared" ref="H11:H12" si="0">ROUND(F11*G11,2)</f>
        <v>509.15</v>
      </c>
      <c r="I11" s="183"/>
    </row>
    <row r="12" spans="2:9" ht="13.5" outlineLevel="1">
      <c r="B12" s="123" t="s">
        <v>145</v>
      </c>
      <c r="C12" s="178" t="s">
        <v>148</v>
      </c>
      <c r="D12" s="125" t="s">
        <v>183</v>
      </c>
      <c r="E12" s="126" t="s">
        <v>98</v>
      </c>
      <c r="F12" s="181">
        <v>112</v>
      </c>
      <c r="G12" s="182">
        <v>40.590000000000003</v>
      </c>
      <c r="H12" s="128">
        <f t="shared" si="0"/>
        <v>4546.08</v>
      </c>
      <c r="I12" s="183"/>
    </row>
    <row r="13" spans="2:9" outlineLevel="1">
      <c r="B13" s="177"/>
      <c r="C13" s="178"/>
      <c r="D13" s="179"/>
      <c r="E13" s="180"/>
      <c r="F13" s="181"/>
      <c r="G13" s="182"/>
      <c r="H13" s="182"/>
      <c r="I13" s="183"/>
    </row>
    <row r="14" spans="2:9">
      <c r="B14" s="135" t="s">
        <v>14</v>
      </c>
      <c r="C14" s="117"/>
      <c r="D14" s="118" t="s">
        <v>0</v>
      </c>
      <c r="E14" s="119"/>
      <c r="F14" s="120"/>
      <c r="G14" s="121"/>
      <c r="H14" s="121"/>
      <c r="I14" s="122"/>
    </row>
    <row r="15" spans="2:9" ht="24" outlineLevel="1">
      <c r="B15" s="123" t="s">
        <v>1</v>
      </c>
      <c r="C15" s="124" t="s">
        <v>99</v>
      </c>
      <c r="D15" s="184" t="s">
        <v>143</v>
      </c>
      <c r="E15" s="126" t="s">
        <v>13</v>
      </c>
      <c r="F15" s="127">
        <v>3</v>
      </c>
      <c r="G15" s="128">
        <v>1848</v>
      </c>
      <c r="H15" s="128">
        <f>ROUND(F15*G15,2)</f>
        <v>5544</v>
      </c>
      <c r="I15" s="140"/>
    </row>
    <row r="16" spans="2:9">
      <c r="B16" s="141"/>
      <c r="C16" s="131"/>
      <c r="D16" s="132"/>
      <c r="E16" s="133"/>
      <c r="F16" s="134"/>
      <c r="G16" s="121"/>
      <c r="H16" s="121"/>
      <c r="I16" s="122"/>
    </row>
    <row r="17" spans="2:9">
      <c r="B17" s="135" t="s">
        <v>15</v>
      </c>
      <c r="C17" s="117"/>
      <c r="D17" s="118" t="s">
        <v>2</v>
      </c>
      <c r="E17" s="119"/>
      <c r="F17" s="120"/>
      <c r="G17" s="121"/>
      <c r="H17" s="121"/>
      <c r="I17" s="122"/>
    </row>
    <row r="18" spans="2:9" ht="24" outlineLevel="1">
      <c r="B18" s="142" t="s">
        <v>3</v>
      </c>
      <c r="C18" s="124" t="s">
        <v>141</v>
      </c>
      <c r="D18" s="125" t="s">
        <v>93</v>
      </c>
      <c r="E18" s="126" t="s">
        <v>16</v>
      </c>
      <c r="F18" s="127">
        <v>1</v>
      </c>
      <c r="G18" s="128">
        <v>539.63</v>
      </c>
      <c r="H18" s="128">
        <f>ROUND(F18*G18,2)</f>
        <v>539.63</v>
      </c>
      <c r="I18" s="143"/>
    </row>
    <row r="19" spans="2:9" ht="24" outlineLevel="1">
      <c r="B19" s="123" t="s">
        <v>22</v>
      </c>
      <c r="C19" s="124" t="s">
        <v>142</v>
      </c>
      <c r="D19" s="184" t="s">
        <v>23</v>
      </c>
      <c r="E19" s="126" t="s">
        <v>16</v>
      </c>
      <c r="F19" s="127">
        <v>1</v>
      </c>
      <c r="G19" s="128">
        <v>226.5</v>
      </c>
      <c r="H19" s="128">
        <f>ROUND(F19*G19,2)</f>
        <v>226.5</v>
      </c>
      <c r="I19" s="140"/>
    </row>
    <row r="20" spans="2:9">
      <c r="B20" s="130"/>
      <c r="C20" s="131"/>
      <c r="D20" s="132"/>
      <c r="E20" s="133"/>
      <c r="F20" s="134"/>
      <c r="G20" s="121"/>
      <c r="H20" s="121"/>
      <c r="I20" s="122"/>
    </row>
    <row r="21" spans="2:9">
      <c r="B21" s="110">
        <v>2</v>
      </c>
      <c r="C21" s="111"/>
      <c r="D21" s="112" t="s">
        <v>24</v>
      </c>
      <c r="E21" s="144"/>
      <c r="F21" s="145"/>
      <c r="G21" s="115"/>
      <c r="H21" s="115"/>
      <c r="I21" s="146">
        <f>SUM(H22:H30)</f>
        <v>7776.91</v>
      </c>
    </row>
    <row r="22" spans="2:9" outlineLevel="1">
      <c r="B22" s="123" t="s">
        <v>100</v>
      </c>
      <c r="C22" s="124" t="s">
        <v>99</v>
      </c>
      <c r="D22" s="125" t="s">
        <v>128</v>
      </c>
      <c r="E22" s="126" t="s">
        <v>97</v>
      </c>
      <c r="F22" s="127">
        <v>428.75</v>
      </c>
      <c r="G22" s="172">
        <v>1.762993</v>
      </c>
      <c r="H22" s="128">
        <f>ROUND(F22*G22,2)</f>
        <v>755.88</v>
      </c>
      <c r="I22" s="129"/>
    </row>
    <row r="23" spans="2:9" outlineLevel="1">
      <c r="B23" s="123" t="s">
        <v>101</v>
      </c>
      <c r="C23" s="124" t="s">
        <v>99</v>
      </c>
      <c r="D23" s="125" t="s">
        <v>177</v>
      </c>
      <c r="E23" s="126" t="s">
        <v>95</v>
      </c>
      <c r="F23" s="127">
        <v>13</v>
      </c>
      <c r="G23" s="172">
        <v>15.653386000000001</v>
      </c>
      <c r="H23" s="128">
        <f t="shared" ref="H23:H29" si="1">ROUND(F23*G23,2)</f>
        <v>203.49</v>
      </c>
      <c r="I23" s="129"/>
    </row>
    <row r="24" spans="2:9" outlineLevel="1">
      <c r="B24" s="123" t="s">
        <v>102</v>
      </c>
      <c r="C24" s="124" t="s">
        <v>99</v>
      </c>
      <c r="D24" s="125" t="s">
        <v>127</v>
      </c>
      <c r="E24" s="126" t="s">
        <v>97</v>
      </c>
      <c r="F24" s="127">
        <v>19.25</v>
      </c>
      <c r="G24" s="128">
        <v>6.1364609999999997</v>
      </c>
      <c r="H24" s="128">
        <f t="shared" si="1"/>
        <v>118.13</v>
      </c>
      <c r="I24" s="143"/>
    </row>
    <row r="25" spans="2:9" outlineLevel="1">
      <c r="B25" s="123" t="s">
        <v>103</v>
      </c>
      <c r="C25" s="124" t="s">
        <v>99</v>
      </c>
      <c r="D25" s="125" t="s">
        <v>129</v>
      </c>
      <c r="E25" s="126" t="s">
        <v>97</v>
      </c>
      <c r="F25" s="127">
        <v>110.625</v>
      </c>
      <c r="G25" s="128">
        <v>6.4168289999999999</v>
      </c>
      <c r="H25" s="128">
        <f t="shared" si="1"/>
        <v>709.86</v>
      </c>
      <c r="I25" s="143"/>
    </row>
    <row r="26" spans="2:9" outlineLevel="1">
      <c r="B26" s="123" t="s">
        <v>104</v>
      </c>
      <c r="C26" s="124" t="s">
        <v>99</v>
      </c>
      <c r="D26" s="125" t="s">
        <v>134</v>
      </c>
      <c r="E26" s="126" t="s">
        <v>97</v>
      </c>
      <c r="F26" s="127">
        <v>428.75</v>
      </c>
      <c r="G26" s="128">
        <v>11.003623999999999</v>
      </c>
      <c r="H26" s="128">
        <f t="shared" si="1"/>
        <v>4717.8</v>
      </c>
      <c r="I26" s="143"/>
    </row>
    <row r="27" spans="2:9" outlineLevel="1">
      <c r="B27" s="123" t="s">
        <v>105</v>
      </c>
      <c r="C27" s="124">
        <v>72897</v>
      </c>
      <c r="D27" s="125" t="s">
        <v>83</v>
      </c>
      <c r="E27" s="126" t="s">
        <v>130</v>
      </c>
      <c r="F27" s="127">
        <v>52.94</v>
      </c>
      <c r="G27" s="174">
        <v>16.47</v>
      </c>
      <c r="H27" s="128">
        <f t="shared" si="1"/>
        <v>871.92</v>
      </c>
      <c r="I27" s="140"/>
    </row>
    <row r="28" spans="2:9" outlineLevel="1">
      <c r="B28" s="123" t="s">
        <v>106</v>
      </c>
      <c r="C28" s="124">
        <v>72899</v>
      </c>
      <c r="D28" s="125" t="s">
        <v>82</v>
      </c>
      <c r="E28" s="126" t="s">
        <v>130</v>
      </c>
      <c r="F28" s="127">
        <v>52.94</v>
      </c>
      <c r="G28" s="174">
        <v>5.31</v>
      </c>
      <c r="H28" s="128">
        <f t="shared" si="1"/>
        <v>281.11</v>
      </c>
      <c r="I28" s="140"/>
    </row>
    <row r="29" spans="2:9" outlineLevel="1">
      <c r="B29" s="123" t="s">
        <v>107</v>
      </c>
      <c r="C29" s="124" t="s">
        <v>99</v>
      </c>
      <c r="D29" s="125" t="s">
        <v>133</v>
      </c>
      <c r="E29" s="126" t="s">
        <v>96</v>
      </c>
      <c r="F29" s="127">
        <v>84</v>
      </c>
      <c r="G29" s="174">
        <v>1.4133504000000001</v>
      </c>
      <c r="H29" s="128">
        <f t="shared" si="1"/>
        <v>118.72</v>
      </c>
      <c r="I29" s="140"/>
    </row>
    <row r="30" spans="2:9" outlineLevel="1">
      <c r="B30" s="123"/>
      <c r="C30" s="136"/>
      <c r="D30" s="147"/>
      <c r="E30" s="137"/>
      <c r="F30" s="138"/>
      <c r="G30" s="148"/>
      <c r="H30" s="139"/>
      <c r="I30" s="140"/>
    </row>
    <row r="31" spans="2:9">
      <c r="B31" s="110">
        <v>3</v>
      </c>
      <c r="C31" s="111"/>
      <c r="D31" s="112" t="s">
        <v>25</v>
      </c>
      <c r="E31" s="144"/>
      <c r="F31" s="145"/>
      <c r="G31" s="149"/>
      <c r="H31" s="115"/>
      <c r="I31" s="146">
        <f>SUM(H32:H45)</f>
        <v>182728.14999999997</v>
      </c>
    </row>
    <row r="32" spans="2:9" ht="13.5" outlineLevel="1">
      <c r="B32" s="123" t="s">
        <v>108</v>
      </c>
      <c r="C32" s="124">
        <v>84084</v>
      </c>
      <c r="D32" s="173" t="s">
        <v>202</v>
      </c>
      <c r="E32" s="126" t="s">
        <v>98</v>
      </c>
      <c r="F32" s="127">
        <v>472.2</v>
      </c>
      <c r="G32" s="128">
        <v>4.92</v>
      </c>
      <c r="H32" s="128">
        <f t="shared" ref="H32:H45" si="2">ROUND(F32*G32,2)</f>
        <v>2323.2199999999998</v>
      </c>
      <c r="I32" s="140"/>
    </row>
    <row r="33" spans="2:9" ht="36" outlineLevel="1">
      <c r="B33" s="123" t="s">
        <v>109</v>
      </c>
      <c r="C33" s="124">
        <v>87872</v>
      </c>
      <c r="D33" s="173" t="s">
        <v>199</v>
      </c>
      <c r="E33" s="126" t="s">
        <v>98</v>
      </c>
      <c r="F33" s="127">
        <v>472.2</v>
      </c>
      <c r="G33" s="128">
        <v>13.58</v>
      </c>
      <c r="H33" s="128">
        <f t="shared" si="2"/>
        <v>6412.48</v>
      </c>
      <c r="I33" s="140"/>
    </row>
    <row r="34" spans="2:9" ht="36" outlineLevel="1">
      <c r="B34" s="123" t="s">
        <v>110</v>
      </c>
      <c r="C34" s="124" t="s">
        <v>99</v>
      </c>
      <c r="D34" s="173" t="s">
        <v>203</v>
      </c>
      <c r="E34" s="126" t="s">
        <v>98</v>
      </c>
      <c r="F34" s="127">
        <v>127.9</v>
      </c>
      <c r="G34" s="128">
        <v>39.625008999999999</v>
      </c>
      <c r="H34" s="128">
        <f t="shared" si="2"/>
        <v>5068.04</v>
      </c>
      <c r="I34" s="140"/>
    </row>
    <row r="35" spans="2:9" ht="36" outlineLevel="1">
      <c r="B35" s="123" t="s">
        <v>111</v>
      </c>
      <c r="C35" s="124" t="s">
        <v>99</v>
      </c>
      <c r="D35" s="173" t="s">
        <v>200</v>
      </c>
      <c r="E35" s="126" t="s">
        <v>98</v>
      </c>
      <c r="F35" s="127">
        <v>344.3</v>
      </c>
      <c r="G35" s="128">
        <v>50.83</v>
      </c>
      <c r="H35" s="128">
        <f t="shared" si="2"/>
        <v>17500.77</v>
      </c>
      <c r="I35" s="140"/>
    </row>
    <row r="36" spans="2:9" outlineLevel="1">
      <c r="B36" s="123" t="s">
        <v>112</v>
      </c>
      <c r="C36" s="124" t="s">
        <v>138</v>
      </c>
      <c r="D36" s="125" t="s">
        <v>170</v>
      </c>
      <c r="E36" s="126" t="s">
        <v>96</v>
      </c>
      <c r="F36" s="127">
        <v>75</v>
      </c>
      <c r="G36" s="128">
        <v>33.74</v>
      </c>
      <c r="H36" s="128">
        <f t="shared" si="2"/>
        <v>2530.5</v>
      </c>
      <c r="I36" s="140"/>
    </row>
    <row r="37" spans="2:9" ht="24" outlineLevel="1">
      <c r="B37" s="123" t="s">
        <v>113</v>
      </c>
      <c r="C37" s="167" t="s">
        <v>99</v>
      </c>
      <c r="D37" s="176" t="s">
        <v>204</v>
      </c>
      <c r="E37" s="126" t="s">
        <v>98</v>
      </c>
      <c r="F37" s="127">
        <v>944.4</v>
      </c>
      <c r="G37" s="168">
        <v>76.824259999999995</v>
      </c>
      <c r="H37" s="128">
        <f t="shared" si="2"/>
        <v>72552.83</v>
      </c>
      <c r="I37" s="140"/>
    </row>
    <row r="38" spans="2:9" ht="13.5" outlineLevel="1">
      <c r="B38" s="123" t="s">
        <v>114</v>
      </c>
      <c r="C38" s="124">
        <v>98557</v>
      </c>
      <c r="D38" s="173" t="s">
        <v>205</v>
      </c>
      <c r="E38" s="126" t="s">
        <v>98</v>
      </c>
      <c r="F38" s="127">
        <v>944.4</v>
      </c>
      <c r="G38" s="128">
        <v>27.53</v>
      </c>
      <c r="H38" s="128">
        <f t="shared" si="2"/>
        <v>25999.33</v>
      </c>
      <c r="I38" s="140"/>
    </row>
    <row r="39" spans="2:9" ht="13.5" outlineLevel="1">
      <c r="B39" s="123" t="s">
        <v>115</v>
      </c>
      <c r="C39" s="124" t="s">
        <v>140</v>
      </c>
      <c r="D39" s="125" t="s">
        <v>178</v>
      </c>
      <c r="E39" s="126" t="s">
        <v>98</v>
      </c>
      <c r="F39" s="127">
        <v>344.3</v>
      </c>
      <c r="G39" s="128">
        <v>5.42</v>
      </c>
      <c r="H39" s="128">
        <f t="shared" si="2"/>
        <v>1866.11</v>
      </c>
      <c r="I39" s="140"/>
    </row>
    <row r="40" spans="2:9" ht="24" outlineLevel="1">
      <c r="B40" s="123" t="s">
        <v>116</v>
      </c>
      <c r="C40" s="124">
        <v>91603</v>
      </c>
      <c r="D40" s="125" t="s">
        <v>171</v>
      </c>
      <c r="E40" s="126" t="s">
        <v>41</v>
      </c>
      <c r="F40" s="127">
        <v>295.39999999999998</v>
      </c>
      <c r="G40" s="128">
        <v>6.41</v>
      </c>
      <c r="H40" s="128">
        <f t="shared" si="2"/>
        <v>1893.51</v>
      </c>
      <c r="I40" s="140"/>
    </row>
    <row r="41" spans="2:9" ht="24" outlineLevel="1">
      <c r="B41" s="123" t="s">
        <v>117</v>
      </c>
      <c r="C41" s="124">
        <v>91601</v>
      </c>
      <c r="D41" s="125" t="s">
        <v>172</v>
      </c>
      <c r="E41" s="126" t="s">
        <v>41</v>
      </c>
      <c r="F41" s="127">
        <v>94</v>
      </c>
      <c r="G41" s="128">
        <v>8.27</v>
      </c>
      <c r="H41" s="128">
        <f t="shared" si="2"/>
        <v>777.38</v>
      </c>
      <c r="I41" s="140"/>
    </row>
    <row r="42" spans="2:9" ht="24" outlineLevel="1">
      <c r="B42" s="123" t="s">
        <v>118</v>
      </c>
      <c r="C42" s="124">
        <v>98566</v>
      </c>
      <c r="D42" s="125" t="s">
        <v>201</v>
      </c>
      <c r="E42" s="126" t="s">
        <v>97</v>
      </c>
      <c r="F42" s="127">
        <v>127.9</v>
      </c>
      <c r="G42" s="128">
        <v>44.03</v>
      </c>
      <c r="H42" s="128">
        <f t="shared" si="2"/>
        <v>5631.44</v>
      </c>
      <c r="I42" s="140"/>
    </row>
    <row r="43" spans="2:9" outlineLevel="1">
      <c r="B43" s="123" t="s">
        <v>119</v>
      </c>
      <c r="C43" s="124">
        <v>98567</v>
      </c>
      <c r="D43" s="125" t="s">
        <v>196</v>
      </c>
      <c r="E43" s="126" t="s">
        <v>97</v>
      </c>
      <c r="F43" s="127">
        <v>344.3</v>
      </c>
      <c r="G43" s="128">
        <v>42.35</v>
      </c>
      <c r="H43" s="128">
        <f t="shared" si="2"/>
        <v>14581.11</v>
      </c>
      <c r="I43" s="140"/>
    </row>
    <row r="44" spans="2:9" outlineLevel="1">
      <c r="B44" s="123" t="s">
        <v>137</v>
      </c>
      <c r="C44" s="124">
        <v>98556</v>
      </c>
      <c r="D44" s="125" t="s">
        <v>197</v>
      </c>
      <c r="E44" s="126" t="s">
        <v>97</v>
      </c>
      <c r="F44" s="127">
        <v>472.2</v>
      </c>
      <c r="G44" s="128">
        <v>46.72</v>
      </c>
      <c r="H44" s="128">
        <f t="shared" si="2"/>
        <v>22061.18</v>
      </c>
      <c r="I44" s="140"/>
    </row>
    <row r="45" spans="2:9" outlineLevel="1">
      <c r="B45" s="123" t="s">
        <v>167</v>
      </c>
      <c r="C45" s="124" t="s">
        <v>139</v>
      </c>
      <c r="D45" s="125" t="s">
        <v>198</v>
      </c>
      <c r="E45" s="126" t="s">
        <v>96</v>
      </c>
      <c r="F45" s="127">
        <v>75</v>
      </c>
      <c r="G45" s="128">
        <v>47.07</v>
      </c>
      <c r="H45" s="128">
        <f t="shared" si="2"/>
        <v>3530.25</v>
      </c>
      <c r="I45" s="122"/>
    </row>
    <row r="46" spans="2:9">
      <c r="B46" s="130"/>
      <c r="C46" s="124"/>
      <c r="D46" s="132"/>
      <c r="E46" s="133"/>
      <c r="F46" s="134"/>
      <c r="G46" s="121"/>
      <c r="H46" s="121"/>
      <c r="I46" s="122"/>
    </row>
    <row r="47" spans="2:9">
      <c r="B47" s="110">
        <v>4</v>
      </c>
      <c r="C47" s="111"/>
      <c r="D47" s="112" t="s">
        <v>26</v>
      </c>
      <c r="E47" s="144"/>
      <c r="F47" s="145"/>
      <c r="G47" s="149"/>
      <c r="H47" s="115"/>
      <c r="I47" s="146">
        <f>SUM(H48:H52)</f>
        <v>102615.11</v>
      </c>
    </row>
    <row r="48" spans="2:9" ht="36" outlineLevel="1">
      <c r="B48" s="123" t="s">
        <v>120</v>
      </c>
      <c r="C48" s="124" t="s">
        <v>136</v>
      </c>
      <c r="D48" s="125" t="s">
        <v>166</v>
      </c>
      <c r="E48" s="126" t="s">
        <v>98</v>
      </c>
      <c r="F48" s="127">
        <v>400.95</v>
      </c>
      <c r="G48" s="128">
        <v>165.06</v>
      </c>
      <c r="H48" s="128">
        <f t="shared" ref="H48:H52" si="3">ROUND(F48*G48,2)</f>
        <v>66180.81</v>
      </c>
      <c r="I48" s="140"/>
    </row>
    <row r="49" spans="2:9" ht="36" outlineLevel="1">
      <c r="B49" s="123" t="s">
        <v>121</v>
      </c>
      <c r="C49" s="124" t="s">
        <v>136</v>
      </c>
      <c r="D49" s="125" t="s">
        <v>165</v>
      </c>
      <c r="E49" s="126" t="s">
        <v>98</v>
      </c>
      <c r="F49" s="127">
        <v>27.8</v>
      </c>
      <c r="G49" s="128">
        <v>170.97</v>
      </c>
      <c r="H49" s="128">
        <f t="shared" si="3"/>
        <v>4752.97</v>
      </c>
      <c r="I49" s="140"/>
    </row>
    <row r="50" spans="2:9" ht="24" outlineLevel="1">
      <c r="B50" s="123" t="s">
        <v>122</v>
      </c>
      <c r="C50" s="124">
        <v>73743</v>
      </c>
      <c r="D50" s="125" t="s">
        <v>135</v>
      </c>
      <c r="E50" s="126" t="s">
        <v>98</v>
      </c>
      <c r="F50" s="127">
        <v>110.625</v>
      </c>
      <c r="G50" s="128">
        <v>193.36</v>
      </c>
      <c r="H50" s="128">
        <f t="shared" si="3"/>
        <v>21390.45</v>
      </c>
      <c r="I50" s="175"/>
    </row>
    <row r="51" spans="2:9" ht="24" outlineLevel="1">
      <c r="B51" s="123" t="s">
        <v>123</v>
      </c>
      <c r="C51" s="124">
        <v>98671</v>
      </c>
      <c r="D51" s="125" t="s">
        <v>169</v>
      </c>
      <c r="E51" s="126" t="s">
        <v>98</v>
      </c>
      <c r="F51" s="127">
        <v>19.25</v>
      </c>
      <c r="G51" s="128">
        <v>287.89999999999998</v>
      </c>
      <c r="H51" s="128">
        <f t="shared" si="3"/>
        <v>5542.08</v>
      </c>
      <c r="I51" s="143"/>
    </row>
    <row r="52" spans="2:9" ht="13.5" outlineLevel="1">
      <c r="B52" s="123" t="s">
        <v>189</v>
      </c>
      <c r="C52" s="124" t="s">
        <v>188</v>
      </c>
      <c r="D52" s="179" t="s">
        <v>190</v>
      </c>
      <c r="E52" s="126" t="s">
        <v>98</v>
      </c>
      <c r="F52" s="181">
        <v>224</v>
      </c>
      <c r="G52" s="182">
        <v>21.2</v>
      </c>
      <c r="H52" s="128">
        <f t="shared" si="3"/>
        <v>4748.8</v>
      </c>
      <c r="I52" s="185"/>
    </row>
    <row r="53" spans="2:9">
      <c r="B53" s="130"/>
      <c r="C53" s="124"/>
      <c r="D53" s="132"/>
      <c r="E53" s="133"/>
      <c r="F53" s="134"/>
      <c r="G53" s="121"/>
      <c r="H53" s="121"/>
      <c r="I53" s="122"/>
    </row>
    <row r="54" spans="2:9">
      <c r="B54" s="110">
        <v>5</v>
      </c>
      <c r="C54" s="111"/>
      <c r="D54" s="112" t="s">
        <v>81</v>
      </c>
      <c r="E54" s="144"/>
      <c r="F54" s="145"/>
      <c r="G54" s="149"/>
      <c r="H54" s="115"/>
      <c r="I54" s="146">
        <f>SUM(H55:H60)</f>
        <v>18814.59</v>
      </c>
    </row>
    <row r="55" spans="2:9" ht="15.75" customHeight="1">
      <c r="B55" s="123" t="s">
        <v>124</v>
      </c>
      <c r="C55" s="124" t="s">
        <v>99</v>
      </c>
      <c r="D55" s="125" t="s">
        <v>158</v>
      </c>
      <c r="E55" s="126" t="s">
        <v>16</v>
      </c>
      <c r="F55" s="127">
        <v>2</v>
      </c>
      <c r="G55" s="128">
        <v>155.56</v>
      </c>
      <c r="H55" s="128">
        <f t="shared" ref="H55:H59" si="4">ROUND(F55*G55,2)</f>
        <v>311.12</v>
      </c>
      <c r="I55" s="143"/>
    </row>
    <row r="56" spans="2:9" ht="15.75" customHeight="1">
      <c r="B56" s="123" t="s">
        <v>125</v>
      </c>
      <c r="C56" s="124" t="s">
        <v>99</v>
      </c>
      <c r="D56" s="125" t="s">
        <v>159</v>
      </c>
      <c r="E56" s="126" t="s">
        <v>16</v>
      </c>
      <c r="F56" s="127">
        <v>6</v>
      </c>
      <c r="G56" s="128">
        <v>150.50004333333334</v>
      </c>
      <c r="H56" s="128">
        <f t="shared" si="4"/>
        <v>903</v>
      </c>
      <c r="I56" s="143"/>
    </row>
    <row r="57" spans="2:9" ht="15.75" customHeight="1">
      <c r="B57" s="123" t="s">
        <v>126</v>
      </c>
      <c r="C57" s="124" t="s">
        <v>99</v>
      </c>
      <c r="D57" s="125" t="s">
        <v>160</v>
      </c>
      <c r="E57" s="126" t="s">
        <v>16</v>
      </c>
      <c r="F57" s="127">
        <v>2</v>
      </c>
      <c r="G57" s="128">
        <v>267.62337666666662</v>
      </c>
      <c r="H57" s="128">
        <f t="shared" si="4"/>
        <v>535.25</v>
      </c>
      <c r="I57" s="143"/>
    </row>
    <row r="58" spans="2:9" ht="15.75" customHeight="1">
      <c r="B58" s="123" t="s">
        <v>131</v>
      </c>
      <c r="C58" s="124" t="s">
        <v>99</v>
      </c>
      <c r="D58" s="125" t="s">
        <v>161</v>
      </c>
      <c r="E58" s="126" t="s">
        <v>16</v>
      </c>
      <c r="F58" s="127">
        <v>3</v>
      </c>
      <c r="G58" s="128">
        <v>645.16670999999997</v>
      </c>
      <c r="H58" s="128">
        <f t="shared" si="4"/>
        <v>1935.5</v>
      </c>
      <c r="I58" s="143"/>
    </row>
    <row r="59" spans="2:9" ht="15.75" customHeight="1">
      <c r="B59" s="123" t="s">
        <v>132</v>
      </c>
      <c r="C59" s="124" t="s">
        <v>99</v>
      </c>
      <c r="D59" s="125" t="s">
        <v>162</v>
      </c>
      <c r="E59" s="126" t="s">
        <v>96</v>
      </c>
      <c r="F59" s="127">
        <v>84</v>
      </c>
      <c r="G59" s="128">
        <v>180.11566666666664</v>
      </c>
      <c r="H59" s="128">
        <f t="shared" si="4"/>
        <v>15129.72</v>
      </c>
      <c r="I59" s="143"/>
    </row>
    <row r="60" spans="2:9">
      <c r="B60" s="177"/>
      <c r="C60" s="124"/>
      <c r="D60" s="125"/>
      <c r="E60" s="180"/>
      <c r="F60" s="181"/>
      <c r="G60" s="182"/>
      <c r="H60" s="182"/>
      <c r="I60" s="185"/>
    </row>
    <row r="61" spans="2:9">
      <c r="B61" s="110">
        <v>6</v>
      </c>
      <c r="C61" s="111"/>
      <c r="D61" s="112" t="s">
        <v>163</v>
      </c>
      <c r="E61" s="144"/>
      <c r="F61" s="145"/>
      <c r="G61" s="149"/>
      <c r="H61" s="115"/>
      <c r="I61" s="146">
        <f>SUM(H62:H74)</f>
        <v>18821.760000000002</v>
      </c>
    </row>
    <row r="62" spans="2:9">
      <c r="B62" s="123" t="s">
        <v>59</v>
      </c>
      <c r="C62" s="124" t="s">
        <v>99</v>
      </c>
      <c r="D62" s="125" t="s">
        <v>134</v>
      </c>
      <c r="E62" s="126" t="s">
        <v>97</v>
      </c>
      <c r="F62" s="127">
        <v>34.479999999999997</v>
      </c>
      <c r="G62" s="128">
        <v>11.003623999999999</v>
      </c>
      <c r="H62" s="128">
        <f t="shared" ref="H62:H73" si="5">ROUND(F62*G62,2)</f>
        <v>379.4</v>
      </c>
      <c r="I62" s="143"/>
    </row>
    <row r="63" spans="2:9">
      <c r="B63" s="123" t="s">
        <v>61</v>
      </c>
      <c r="C63" s="124">
        <v>97639</v>
      </c>
      <c r="D63" s="125" t="s">
        <v>192</v>
      </c>
      <c r="E63" s="126" t="s">
        <v>16</v>
      </c>
      <c r="F63" s="127">
        <v>16.8</v>
      </c>
      <c r="G63" s="128">
        <v>11.71</v>
      </c>
      <c r="H63" s="128">
        <f t="shared" si="5"/>
        <v>196.73</v>
      </c>
      <c r="I63" s="143"/>
    </row>
    <row r="64" spans="2:9" ht="24">
      <c r="B64" s="123" t="s">
        <v>64</v>
      </c>
      <c r="C64" s="124">
        <v>87700</v>
      </c>
      <c r="D64" s="173" t="s">
        <v>182</v>
      </c>
      <c r="E64" s="126" t="s">
        <v>98</v>
      </c>
      <c r="F64" s="127">
        <v>34.479999999999997</v>
      </c>
      <c r="G64" s="128">
        <v>36.24</v>
      </c>
      <c r="H64" s="128">
        <f t="shared" si="5"/>
        <v>1249.56</v>
      </c>
      <c r="I64" s="143"/>
    </row>
    <row r="65" spans="2:9" ht="36">
      <c r="B65" s="123" t="s">
        <v>66</v>
      </c>
      <c r="C65" s="124">
        <v>93441</v>
      </c>
      <c r="D65" s="173" t="s">
        <v>168</v>
      </c>
      <c r="E65" s="126" t="s">
        <v>16</v>
      </c>
      <c r="F65" s="127">
        <v>6</v>
      </c>
      <c r="G65" s="128">
        <v>808.02</v>
      </c>
      <c r="H65" s="128">
        <f t="shared" si="5"/>
        <v>4848.12</v>
      </c>
      <c r="I65" s="143"/>
    </row>
    <row r="66" spans="2:9" ht="24">
      <c r="B66" s="123" t="s">
        <v>149</v>
      </c>
      <c r="C66" s="124" t="s">
        <v>99</v>
      </c>
      <c r="D66" s="173" t="s">
        <v>195</v>
      </c>
      <c r="E66" s="126" t="s">
        <v>16</v>
      </c>
      <c r="F66" s="127">
        <v>6</v>
      </c>
      <c r="G66" s="128">
        <v>1497.5970000000002</v>
      </c>
      <c r="H66" s="128">
        <f t="shared" si="5"/>
        <v>8985.58</v>
      </c>
      <c r="I66" s="143"/>
    </row>
    <row r="67" spans="2:9" ht="36">
      <c r="B67" s="123" t="s">
        <v>150</v>
      </c>
      <c r="C67" s="124">
        <v>87449</v>
      </c>
      <c r="D67" s="173" t="s">
        <v>184</v>
      </c>
      <c r="E67" s="126" t="s">
        <v>98</v>
      </c>
      <c r="F67" s="127">
        <v>8.92</v>
      </c>
      <c r="G67" s="128">
        <v>58.21</v>
      </c>
      <c r="H67" s="128">
        <f t="shared" si="5"/>
        <v>519.23</v>
      </c>
      <c r="I67" s="143"/>
    </row>
    <row r="68" spans="2:9" ht="13.5">
      <c r="B68" s="123" t="s">
        <v>151</v>
      </c>
      <c r="C68" s="124" t="s">
        <v>176</v>
      </c>
      <c r="D68" s="125" t="s">
        <v>179</v>
      </c>
      <c r="E68" s="126" t="s">
        <v>98</v>
      </c>
      <c r="F68" s="127">
        <v>34.479999999999997</v>
      </c>
      <c r="G68" s="128">
        <v>12.19</v>
      </c>
      <c r="H68" s="128">
        <f t="shared" si="5"/>
        <v>420.31</v>
      </c>
      <c r="I68" s="143"/>
    </row>
    <row r="69" spans="2:9" ht="13.5">
      <c r="B69" s="123" t="s">
        <v>152</v>
      </c>
      <c r="C69" s="178">
        <v>88415</v>
      </c>
      <c r="D69" s="125" t="s">
        <v>174</v>
      </c>
      <c r="E69" s="126" t="s">
        <v>98</v>
      </c>
      <c r="F69" s="127">
        <v>77.28</v>
      </c>
      <c r="G69" s="182">
        <v>1.97</v>
      </c>
      <c r="H69" s="128">
        <f t="shared" si="5"/>
        <v>152.24</v>
      </c>
      <c r="I69" s="143"/>
    </row>
    <row r="70" spans="2:9" ht="24">
      <c r="B70" s="123" t="s">
        <v>153</v>
      </c>
      <c r="C70" s="178">
        <v>88423</v>
      </c>
      <c r="D70" s="125" t="s">
        <v>175</v>
      </c>
      <c r="E70" s="126" t="s">
        <v>98</v>
      </c>
      <c r="F70" s="127">
        <v>77.28</v>
      </c>
      <c r="G70" s="182">
        <v>17.420000000000002</v>
      </c>
      <c r="H70" s="128">
        <f t="shared" si="5"/>
        <v>1346.22</v>
      </c>
      <c r="I70" s="185"/>
    </row>
    <row r="71" spans="2:9" ht="24">
      <c r="B71" s="123" t="s">
        <v>154</v>
      </c>
      <c r="C71" s="178">
        <v>89045</v>
      </c>
      <c r="D71" s="173" t="s">
        <v>173</v>
      </c>
      <c r="E71" s="126" t="s">
        <v>98</v>
      </c>
      <c r="F71" s="181">
        <v>10.7</v>
      </c>
      <c r="G71" s="128">
        <v>41.69</v>
      </c>
      <c r="H71" s="128">
        <f t="shared" si="5"/>
        <v>446.08</v>
      </c>
      <c r="I71" s="185"/>
    </row>
    <row r="72" spans="2:9" ht="24">
      <c r="B72" s="123" t="s">
        <v>155</v>
      </c>
      <c r="C72" s="178">
        <v>89972</v>
      </c>
      <c r="D72" s="173" t="s">
        <v>186</v>
      </c>
      <c r="E72" s="126" t="s">
        <v>16</v>
      </c>
      <c r="F72" s="181">
        <v>7</v>
      </c>
      <c r="G72" s="128">
        <v>33.67</v>
      </c>
      <c r="H72" s="128">
        <f t="shared" si="5"/>
        <v>235.69</v>
      </c>
      <c r="I72" s="185"/>
    </row>
    <row r="73" spans="2:9" ht="24">
      <c r="B73" s="123" t="s">
        <v>185</v>
      </c>
      <c r="C73" s="178">
        <v>89491</v>
      </c>
      <c r="D73" s="173" t="s">
        <v>187</v>
      </c>
      <c r="E73" s="126" t="s">
        <v>16</v>
      </c>
      <c r="F73" s="181">
        <v>1</v>
      </c>
      <c r="G73" s="128">
        <v>42.6</v>
      </c>
      <c r="H73" s="128">
        <f t="shared" si="5"/>
        <v>42.6</v>
      </c>
      <c r="I73" s="185"/>
    </row>
    <row r="74" spans="2:9" ht="11.25" customHeight="1">
      <c r="B74" s="123"/>
      <c r="C74" s="178"/>
      <c r="D74" s="125"/>
      <c r="E74" s="180"/>
      <c r="F74" s="181"/>
      <c r="G74" s="182"/>
      <c r="H74" s="128"/>
      <c r="I74" s="185"/>
    </row>
    <row r="75" spans="2:9">
      <c r="B75" s="110">
        <v>7</v>
      </c>
      <c r="C75" s="111"/>
      <c r="D75" s="112" t="s">
        <v>20</v>
      </c>
      <c r="E75" s="144"/>
      <c r="F75" s="145"/>
      <c r="G75" s="149"/>
      <c r="H75" s="115"/>
      <c r="I75" s="146">
        <f>SUM(H76:H77)</f>
        <v>816.01</v>
      </c>
    </row>
    <row r="76" spans="2:9" ht="13.5" customHeight="1" outlineLevel="1">
      <c r="B76" s="123" t="s">
        <v>156</v>
      </c>
      <c r="C76" s="124">
        <v>99803</v>
      </c>
      <c r="D76" s="125" t="s">
        <v>181</v>
      </c>
      <c r="E76" s="126" t="s">
        <v>98</v>
      </c>
      <c r="F76" s="127">
        <v>428.75</v>
      </c>
      <c r="G76" s="128">
        <v>1.19</v>
      </c>
      <c r="H76" s="128">
        <f t="shared" ref="H76:H77" si="6">ROUND(F76*G76,2)</f>
        <v>510.21</v>
      </c>
      <c r="I76" s="140"/>
    </row>
    <row r="77" spans="2:9" ht="13.5" outlineLevel="1">
      <c r="B77" s="123" t="s">
        <v>157</v>
      </c>
      <c r="C77" s="124">
        <v>99814</v>
      </c>
      <c r="D77" s="125" t="s">
        <v>180</v>
      </c>
      <c r="E77" s="126" t="s">
        <v>98</v>
      </c>
      <c r="F77" s="127">
        <v>278</v>
      </c>
      <c r="G77" s="128">
        <v>1.1000000000000001</v>
      </c>
      <c r="H77" s="128">
        <f t="shared" si="6"/>
        <v>305.8</v>
      </c>
      <c r="I77" s="140"/>
    </row>
    <row r="78" spans="2:9">
      <c r="B78" s="130"/>
      <c r="C78" s="131"/>
      <c r="D78" s="132"/>
      <c r="E78" s="133"/>
      <c r="F78" s="134"/>
      <c r="G78" s="121"/>
      <c r="H78" s="121"/>
      <c r="I78" s="122"/>
    </row>
    <row r="79" spans="2:9">
      <c r="B79" s="150" t="s">
        <v>27</v>
      </c>
      <c r="C79" s="151"/>
      <c r="D79" s="152"/>
      <c r="E79" s="153"/>
      <c r="F79" s="154"/>
      <c r="G79" s="155"/>
      <c r="H79" s="157"/>
      <c r="I79" s="157">
        <f>SUM(I8:I78)</f>
        <v>344268.57</v>
      </c>
    </row>
    <row r="80" spans="2:9">
      <c r="B80" s="158"/>
      <c r="C80" s="159"/>
      <c r="D80" s="160" t="s">
        <v>191</v>
      </c>
      <c r="E80" s="161"/>
      <c r="F80" s="162"/>
      <c r="G80" s="163"/>
      <c r="H80" s="164"/>
      <c r="I80" s="165"/>
    </row>
    <row r="81" spans="2:9">
      <c r="B81" s="150" t="s">
        <v>69</v>
      </c>
      <c r="C81" s="151"/>
      <c r="D81" s="152"/>
      <c r="E81" s="153"/>
      <c r="F81" s="154"/>
      <c r="G81" s="155"/>
      <c r="H81" s="166">
        <v>0.26629999999999998</v>
      </c>
      <c r="I81" s="157">
        <f>I79*H81</f>
        <v>91678.720191</v>
      </c>
    </row>
    <row r="82" spans="2:9">
      <c r="B82" s="158"/>
      <c r="C82" s="159"/>
      <c r="D82" s="160"/>
      <c r="E82" s="161"/>
      <c r="F82" s="162"/>
      <c r="G82" s="163"/>
      <c r="H82" s="164"/>
      <c r="I82" s="165"/>
    </row>
    <row r="83" spans="2:9">
      <c r="B83" s="150" t="s">
        <v>147</v>
      </c>
      <c r="C83" s="151"/>
      <c r="D83" s="152"/>
      <c r="E83" s="153"/>
      <c r="F83" s="154"/>
      <c r="G83" s="155"/>
      <c r="H83" s="156"/>
      <c r="I83" s="157">
        <f>SUM(I79,I81)</f>
        <v>435947.29019099998</v>
      </c>
    </row>
    <row r="86" spans="2:9">
      <c r="H86" s="169"/>
      <c r="I86" s="170"/>
    </row>
    <row r="87" spans="2:9">
      <c r="I87" s="171"/>
    </row>
  </sheetData>
  <mergeCells count="7">
    <mergeCell ref="B5:B6"/>
    <mergeCell ref="C5:C6"/>
    <mergeCell ref="H2:I4"/>
    <mergeCell ref="D5:D6"/>
    <mergeCell ref="E5:E6"/>
    <mergeCell ref="F5:F6"/>
    <mergeCell ref="C2:G4"/>
  </mergeCells>
  <conditionalFormatting sqref="H2 H5:H6 H15 H74">
    <cfRule type="cellIs" dxfId="22" priority="52" stopIfTrue="1" operator="equal">
      <formula>0</formula>
    </cfRule>
  </conditionalFormatting>
  <conditionalFormatting sqref="H10:H13">
    <cfRule type="cellIs" dxfId="21" priority="51" stopIfTrue="1" operator="equal">
      <formula>0</formula>
    </cfRule>
  </conditionalFormatting>
  <conditionalFormatting sqref="H18:H19">
    <cfRule type="cellIs" dxfId="20" priority="50" stopIfTrue="1" operator="equal">
      <formula>0</formula>
    </cfRule>
  </conditionalFormatting>
  <conditionalFormatting sqref="H80:H83">
    <cfRule type="cellIs" dxfId="19" priority="49" stopIfTrue="1" operator="equal">
      <formula>0</formula>
    </cfRule>
  </conditionalFormatting>
  <conditionalFormatting sqref="I31">
    <cfRule type="cellIs" dxfId="16" priority="40" stopIfTrue="1" operator="equal">
      <formula>0</formula>
    </cfRule>
  </conditionalFormatting>
  <conditionalFormatting sqref="I21">
    <cfRule type="cellIs" dxfId="15" priority="39" stopIfTrue="1" operator="equal">
      <formula>0</formula>
    </cfRule>
  </conditionalFormatting>
  <conditionalFormatting sqref="H30">
    <cfRule type="cellIs" dxfId="14" priority="35" stopIfTrue="1" operator="equal">
      <formula>0</formula>
    </cfRule>
  </conditionalFormatting>
  <conditionalFormatting sqref="H60">
    <cfRule type="cellIs" dxfId="12" priority="27" stopIfTrue="1" operator="equal">
      <formula>0</formula>
    </cfRule>
  </conditionalFormatting>
  <conditionalFormatting sqref="I47">
    <cfRule type="cellIs" dxfId="11" priority="26" stopIfTrue="1" operator="equal">
      <formula>0</formula>
    </cfRule>
  </conditionalFormatting>
  <conditionalFormatting sqref="I54">
    <cfRule type="cellIs" dxfId="10" priority="25" stopIfTrue="1" operator="equal">
      <formula>0</formula>
    </cfRule>
  </conditionalFormatting>
  <conditionalFormatting sqref="I75">
    <cfRule type="cellIs" dxfId="9" priority="24" stopIfTrue="1" operator="equal">
      <formula>0</formula>
    </cfRule>
  </conditionalFormatting>
  <conditionalFormatting sqref="I61">
    <cfRule type="cellIs" dxfId="6" priority="14" stopIfTrue="1" operator="equal">
      <formula>0</formula>
    </cfRule>
  </conditionalFormatting>
  <conditionalFormatting sqref="H22:H29">
    <cfRule type="cellIs" dxfId="5" priority="6" stopIfTrue="1" operator="equal">
      <formula>0</formula>
    </cfRule>
  </conditionalFormatting>
  <conditionalFormatting sqref="H32:H45">
    <cfRule type="cellIs" dxfId="4" priority="5" stopIfTrue="1" operator="equal">
      <formula>0</formula>
    </cfRule>
  </conditionalFormatting>
  <conditionalFormatting sqref="H48:H52">
    <cfRule type="cellIs" dxfId="3" priority="4" stopIfTrue="1" operator="equal">
      <formula>0</formula>
    </cfRule>
  </conditionalFormatting>
  <conditionalFormatting sqref="H55:H59">
    <cfRule type="cellIs" dxfId="2" priority="3" stopIfTrue="1" operator="equal">
      <formula>0</formula>
    </cfRule>
  </conditionalFormatting>
  <conditionalFormatting sqref="H62:H73">
    <cfRule type="cellIs" dxfId="1" priority="2" stopIfTrue="1" operator="equal">
      <formula>0</formula>
    </cfRule>
  </conditionalFormatting>
  <conditionalFormatting sqref="H76:H77">
    <cfRule type="cellIs" dxfId="0" priority="1" stopIfTrue="1" operator="equal">
      <formula>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9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"/>
  <sheetViews>
    <sheetView topLeftCell="A7" zoomScale="130" zoomScaleNormal="130" workbookViewId="0">
      <selection activeCell="C21" sqref="C21"/>
    </sheetView>
  </sheetViews>
  <sheetFormatPr defaultRowHeight="12"/>
  <cols>
    <col min="1" max="1" width="2.5703125" style="1" customWidth="1"/>
    <col min="2" max="2" width="7.140625" style="4" customWidth="1"/>
    <col min="3" max="3" width="5.5703125" style="4" customWidth="1"/>
    <col min="4" max="4" width="6.7109375" style="1" customWidth="1"/>
    <col min="5" max="5" width="5.140625" style="1" customWidth="1"/>
    <col min="6" max="6" width="5.85546875" style="1" customWidth="1"/>
    <col min="7" max="7" width="5.42578125" style="1" customWidth="1"/>
    <col min="8" max="8" width="6.5703125" style="1" customWidth="1"/>
    <col min="9" max="9" width="4.85546875" style="1" customWidth="1"/>
    <col min="10" max="10" width="6.28515625" style="1" customWidth="1"/>
    <col min="11" max="12" width="6.140625" style="1" customWidth="1"/>
    <col min="13" max="13" width="4.140625" style="1" customWidth="1"/>
    <col min="14" max="14" width="17.140625" style="1" customWidth="1"/>
    <col min="15" max="16384" width="9.140625" style="1"/>
  </cols>
  <sheetData>
    <row r="1" spans="2:18" ht="15.75" customHeight="1" thickBot="1">
      <c r="B1" s="218" t="s">
        <v>29</v>
      </c>
      <c r="C1" s="218"/>
      <c r="D1" s="218"/>
      <c r="F1" s="218" t="s">
        <v>30</v>
      </c>
      <c r="G1" s="218"/>
      <c r="H1" s="218"/>
      <c r="J1" s="218" t="s">
        <v>31</v>
      </c>
      <c r="K1" s="218"/>
      <c r="L1" s="218"/>
    </row>
    <row r="2" spans="2:18" ht="12.75" thickBot="1">
      <c r="B2" s="2">
        <v>2.83</v>
      </c>
      <c r="C2" s="2">
        <v>1.6</v>
      </c>
      <c r="D2" s="2">
        <f>B2*C2</f>
        <v>4.5280000000000005</v>
      </c>
      <c r="F2" s="3">
        <v>2.83</v>
      </c>
      <c r="G2" s="3">
        <v>0.5</v>
      </c>
      <c r="H2" s="2">
        <f>F2*G2</f>
        <v>1.415</v>
      </c>
      <c r="J2" s="2">
        <v>2.04</v>
      </c>
      <c r="K2" s="2">
        <v>0.97</v>
      </c>
      <c r="L2" s="2">
        <f>J2*K2</f>
        <v>1.9787999999999999</v>
      </c>
      <c r="N2" s="215" t="s">
        <v>32</v>
      </c>
      <c r="O2" s="216"/>
    </row>
    <row r="3" spans="2:18">
      <c r="B3" s="2">
        <v>9</v>
      </c>
      <c r="C3" s="2">
        <v>1.6</v>
      </c>
      <c r="D3" s="2">
        <f t="shared" ref="D3:D21" si="0">B3*C3</f>
        <v>14.4</v>
      </c>
      <c r="F3" s="3">
        <v>1.49</v>
      </c>
      <c r="G3" s="3">
        <v>0.5</v>
      </c>
      <c r="H3" s="2">
        <f t="shared" ref="H3:H8" si="1">F3*G3</f>
        <v>0.745</v>
      </c>
      <c r="J3" s="2">
        <v>3</v>
      </c>
      <c r="K3" s="2">
        <v>0.97</v>
      </c>
      <c r="L3" s="2">
        <f t="shared" ref="L3:L12" si="2">J3*K3</f>
        <v>2.91</v>
      </c>
      <c r="N3" s="1" t="s">
        <v>34</v>
      </c>
      <c r="O3" s="1">
        <v>494.52</v>
      </c>
      <c r="Q3" s="1" t="s">
        <v>42</v>
      </c>
      <c r="R3" s="1">
        <v>184.42599999999999</v>
      </c>
    </row>
    <row r="4" spans="2:18">
      <c r="B4" s="2">
        <v>2.83</v>
      </c>
      <c r="C4" s="2">
        <v>1.6</v>
      </c>
      <c r="D4" s="2">
        <f t="shared" si="0"/>
        <v>4.5280000000000005</v>
      </c>
      <c r="F4" s="3">
        <v>0.63</v>
      </c>
      <c r="G4" s="3">
        <v>0.5</v>
      </c>
      <c r="H4" s="2">
        <f t="shared" si="1"/>
        <v>0.315</v>
      </c>
      <c r="J4" s="2">
        <v>1.26</v>
      </c>
      <c r="K4" s="2">
        <v>0.97</v>
      </c>
      <c r="L4" s="2">
        <f t="shared" si="2"/>
        <v>1.2222</v>
      </c>
      <c r="N4" s="1" t="s">
        <v>33</v>
      </c>
      <c r="O4" s="3">
        <f>D22</f>
        <v>167.62000000000003</v>
      </c>
      <c r="Q4" s="1" t="s">
        <v>43</v>
      </c>
      <c r="R4" s="1">
        <v>566.07999999999993</v>
      </c>
    </row>
    <row r="5" spans="2:18">
      <c r="B5" s="2">
        <v>3</v>
      </c>
      <c r="C5" s="2">
        <v>1.6</v>
      </c>
      <c r="D5" s="2">
        <f t="shared" si="0"/>
        <v>4.8000000000000007</v>
      </c>
      <c r="F5" s="3">
        <v>2.48</v>
      </c>
      <c r="G5" s="3">
        <v>0.5</v>
      </c>
      <c r="H5" s="2">
        <f t="shared" si="1"/>
        <v>1.24</v>
      </c>
      <c r="J5" s="2">
        <v>5.88</v>
      </c>
      <c r="K5" s="2">
        <v>0.97</v>
      </c>
      <c r="L5" s="2">
        <f t="shared" si="2"/>
        <v>5.7035999999999998</v>
      </c>
      <c r="N5" s="1" t="s">
        <v>38</v>
      </c>
      <c r="O5" s="1">
        <v>29.77</v>
      </c>
    </row>
    <row r="6" spans="2:18">
      <c r="B6" s="2">
        <v>1.67</v>
      </c>
      <c r="C6" s="2">
        <v>1.6</v>
      </c>
      <c r="D6" s="2">
        <f t="shared" si="0"/>
        <v>2.6720000000000002</v>
      </c>
      <c r="F6" s="3">
        <v>4.95</v>
      </c>
      <c r="G6" s="3">
        <v>0.5</v>
      </c>
      <c r="H6" s="2">
        <f t="shared" si="1"/>
        <v>2.4750000000000001</v>
      </c>
      <c r="J6" s="2">
        <v>1.02</v>
      </c>
      <c r="K6" s="2">
        <v>0.97</v>
      </c>
      <c r="L6" s="2">
        <f t="shared" si="2"/>
        <v>0.98939999999999995</v>
      </c>
      <c r="N6" s="1" t="s">
        <v>35</v>
      </c>
      <c r="O6" s="1">
        <v>10.17</v>
      </c>
    </row>
    <row r="7" spans="2:18">
      <c r="B7" s="2">
        <v>3.29</v>
      </c>
      <c r="C7" s="2">
        <v>1.6</v>
      </c>
      <c r="D7" s="2">
        <f t="shared" si="0"/>
        <v>5.2640000000000002</v>
      </c>
      <c r="F7" s="3">
        <v>4.1500000000000004</v>
      </c>
      <c r="G7" s="3">
        <v>0.5</v>
      </c>
      <c r="H7" s="2">
        <f t="shared" si="1"/>
        <v>2.0750000000000002</v>
      </c>
      <c r="J7" s="2">
        <v>1.39</v>
      </c>
      <c r="K7" s="2">
        <v>0.97</v>
      </c>
      <c r="L7" s="2">
        <f t="shared" si="2"/>
        <v>1.3482999999999998</v>
      </c>
      <c r="N7" s="1" t="s">
        <v>36</v>
      </c>
      <c r="O7" s="1">
        <v>41.79</v>
      </c>
    </row>
    <row r="8" spans="2:18" ht="12.75" thickBot="1">
      <c r="B8" s="2">
        <v>2.0699999999999998</v>
      </c>
      <c r="C8" s="2">
        <v>1.6</v>
      </c>
      <c r="D8" s="2">
        <f t="shared" si="0"/>
        <v>3.3119999999999998</v>
      </c>
      <c r="F8" s="3">
        <v>3.8</v>
      </c>
      <c r="G8" s="3">
        <v>0.5</v>
      </c>
      <c r="H8" s="2">
        <f t="shared" si="1"/>
        <v>1.9</v>
      </c>
      <c r="J8" s="2">
        <v>2.04</v>
      </c>
      <c r="K8" s="2">
        <v>0.97</v>
      </c>
      <c r="L8" s="2">
        <f t="shared" si="2"/>
        <v>1.9787999999999999</v>
      </c>
      <c r="N8" s="1" t="s">
        <v>37</v>
      </c>
      <c r="O8" s="1">
        <v>24.98</v>
      </c>
    </row>
    <row r="9" spans="2:18" ht="12.75" thickBot="1">
      <c r="B9" s="2">
        <v>1.31</v>
      </c>
      <c r="C9" s="2">
        <v>1.6</v>
      </c>
      <c r="D9" s="2">
        <f t="shared" si="0"/>
        <v>2.0960000000000001</v>
      </c>
      <c r="F9" s="215" t="s">
        <v>28</v>
      </c>
      <c r="G9" s="217"/>
      <c r="H9" s="5">
        <f>SUM(H2:H8)</f>
        <v>10.165000000000001</v>
      </c>
      <c r="J9" s="2">
        <v>4.54</v>
      </c>
      <c r="K9" s="2">
        <v>0.97</v>
      </c>
      <c r="L9" s="2">
        <f t="shared" si="2"/>
        <v>4.4037999999999995</v>
      </c>
    </row>
    <row r="10" spans="2:18">
      <c r="B10" s="2">
        <v>5.01</v>
      </c>
      <c r="C10" s="2">
        <v>1.6</v>
      </c>
      <c r="D10" s="2">
        <f t="shared" si="0"/>
        <v>8.016</v>
      </c>
      <c r="J10" s="2">
        <v>1.18</v>
      </c>
      <c r="K10" s="2">
        <v>0.97</v>
      </c>
      <c r="L10" s="2">
        <f t="shared" si="2"/>
        <v>1.1445999999999998</v>
      </c>
      <c r="N10" s="6" t="s">
        <v>39</v>
      </c>
      <c r="O10" s="43">
        <f>SUM(O3:O8)</f>
        <v>768.84999999999991</v>
      </c>
    </row>
    <row r="11" spans="2:18">
      <c r="B11" s="2">
        <v>13.28</v>
      </c>
      <c r="C11" s="2">
        <v>1.6</v>
      </c>
      <c r="D11" s="2">
        <f t="shared" si="0"/>
        <v>21.248000000000001</v>
      </c>
      <c r="J11" s="2">
        <v>1.34</v>
      </c>
      <c r="K11" s="2">
        <v>0.97</v>
      </c>
      <c r="L11" s="2">
        <f t="shared" si="2"/>
        <v>1.2998000000000001</v>
      </c>
    </row>
    <row r="12" spans="2:18" ht="12.75" thickBot="1">
      <c r="B12" s="2">
        <v>2.83</v>
      </c>
      <c r="C12" s="2">
        <v>1.6</v>
      </c>
      <c r="D12" s="2">
        <f t="shared" si="0"/>
        <v>4.5280000000000005</v>
      </c>
      <c r="J12" s="2">
        <v>2.06</v>
      </c>
      <c r="K12" s="2">
        <v>0.97</v>
      </c>
      <c r="L12" s="2">
        <f t="shared" si="2"/>
        <v>1.9982</v>
      </c>
    </row>
    <row r="13" spans="2:18" ht="12.75" thickBot="1">
      <c r="B13" s="2">
        <v>12</v>
      </c>
      <c r="C13" s="2">
        <v>1.6</v>
      </c>
      <c r="D13" s="2">
        <f t="shared" si="0"/>
        <v>19.200000000000003</v>
      </c>
      <c r="J13" s="215" t="s">
        <v>28</v>
      </c>
      <c r="K13" s="217"/>
      <c r="L13" s="5">
        <f>SUM(L2:L12)</f>
        <v>24.977500000000003</v>
      </c>
    </row>
    <row r="14" spans="2:18">
      <c r="B14" s="2">
        <v>2.83</v>
      </c>
      <c r="C14" s="2">
        <v>1.6</v>
      </c>
      <c r="D14" s="2">
        <f t="shared" si="0"/>
        <v>4.5280000000000005</v>
      </c>
    </row>
    <row r="15" spans="2:18">
      <c r="B15" s="2">
        <v>9</v>
      </c>
      <c r="C15" s="2">
        <v>1.6</v>
      </c>
      <c r="D15" s="2">
        <f t="shared" si="0"/>
        <v>14.4</v>
      </c>
    </row>
    <row r="16" spans="2:18">
      <c r="B16" s="2">
        <v>2.83</v>
      </c>
      <c r="C16" s="2">
        <v>1.6</v>
      </c>
      <c r="D16" s="2">
        <f t="shared" si="0"/>
        <v>4.5280000000000005</v>
      </c>
    </row>
    <row r="17" spans="2:5">
      <c r="B17" s="2">
        <v>7</v>
      </c>
      <c r="C17" s="2">
        <v>1.6</v>
      </c>
      <c r="D17" s="2">
        <f t="shared" si="0"/>
        <v>11.200000000000001</v>
      </c>
    </row>
    <row r="18" spans="2:5">
      <c r="B18" s="2">
        <v>5.03</v>
      </c>
      <c r="C18" s="2">
        <v>1.6</v>
      </c>
      <c r="D18" s="2">
        <f t="shared" si="0"/>
        <v>8.048</v>
      </c>
    </row>
    <row r="19" spans="2:5">
      <c r="B19" s="2">
        <v>9.34</v>
      </c>
      <c r="C19" s="2">
        <v>1.8</v>
      </c>
      <c r="D19" s="2">
        <f t="shared" si="0"/>
        <v>16.812000000000001</v>
      </c>
    </row>
    <row r="20" spans="2:5">
      <c r="B20" s="81">
        <v>10.14</v>
      </c>
      <c r="C20" s="81">
        <v>0.4</v>
      </c>
      <c r="D20" s="2">
        <f t="shared" si="0"/>
        <v>4.056</v>
      </c>
      <c r="E20" s="1" t="s">
        <v>94</v>
      </c>
    </row>
    <row r="21" spans="2:5" ht="12.75" thickBot="1">
      <c r="B21" s="2">
        <v>5.91</v>
      </c>
      <c r="C21" s="2">
        <v>1.6</v>
      </c>
      <c r="D21" s="2">
        <f t="shared" si="0"/>
        <v>9.4560000000000013</v>
      </c>
    </row>
    <row r="22" spans="2:5" ht="12.75" thickBot="1">
      <c r="B22" s="215" t="s">
        <v>28</v>
      </c>
      <c r="C22" s="217"/>
      <c r="D22" s="5">
        <f>SUM(D2:D21)</f>
        <v>167.62000000000003</v>
      </c>
    </row>
    <row r="25" spans="2:5">
      <c r="B25" s="8" t="s">
        <v>44</v>
      </c>
    </row>
    <row r="27" spans="2:5">
      <c r="B27" s="8" t="s">
        <v>45</v>
      </c>
    </row>
  </sheetData>
  <mergeCells count="7">
    <mergeCell ref="N2:O2"/>
    <mergeCell ref="B22:C22"/>
    <mergeCell ref="B1:D1"/>
    <mergeCell ref="F1:H1"/>
    <mergeCell ref="F9:G9"/>
    <mergeCell ref="J1:L1"/>
    <mergeCell ref="J13:K1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2"/>
  <sheetViews>
    <sheetView topLeftCell="A22" zoomScaleNormal="100" zoomScaleSheetLayoutView="100" workbookViewId="0">
      <selection activeCell="I34" sqref="I34"/>
    </sheetView>
  </sheetViews>
  <sheetFormatPr defaultRowHeight="12"/>
  <cols>
    <col min="1" max="1" width="3.28515625" style="12" customWidth="1"/>
    <col min="2" max="2" width="12.42578125" style="12" customWidth="1"/>
    <col min="3" max="3" width="31.28515625" style="12" customWidth="1"/>
    <col min="4" max="7" width="17.7109375" style="12" customWidth="1"/>
    <col min="8" max="258" width="9.140625" style="12"/>
    <col min="259" max="259" width="23.5703125" style="12" customWidth="1"/>
    <col min="260" max="262" width="13.7109375" style="12" customWidth="1"/>
    <col min="263" max="263" width="17.28515625" style="12" bestFit="1" customWidth="1"/>
    <col min="264" max="514" width="9.140625" style="12"/>
    <col min="515" max="515" width="23.5703125" style="12" customWidth="1"/>
    <col min="516" max="518" width="13.7109375" style="12" customWidth="1"/>
    <col min="519" max="519" width="17.28515625" style="12" bestFit="1" customWidth="1"/>
    <col min="520" max="770" width="9.140625" style="12"/>
    <col min="771" max="771" width="23.5703125" style="12" customWidth="1"/>
    <col min="772" max="774" width="13.7109375" style="12" customWidth="1"/>
    <col min="775" max="775" width="17.28515625" style="12" bestFit="1" customWidth="1"/>
    <col min="776" max="1026" width="9.140625" style="12"/>
    <col min="1027" max="1027" width="23.5703125" style="12" customWidth="1"/>
    <col min="1028" max="1030" width="13.7109375" style="12" customWidth="1"/>
    <col min="1031" max="1031" width="17.28515625" style="12" bestFit="1" customWidth="1"/>
    <col min="1032" max="1282" width="9.140625" style="12"/>
    <col min="1283" max="1283" width="23.5703125" style="12" customWidth="1"/>
    <col min="1284" max="1286" width="13.7109375" style="12" customWidth="1"/>
    <col min="1287" max="1287" width="17.28515625" style="12" bestFit="1" customWidth="1"/>
    <col min="1288" max="1538" width="9.140625" style="12"/>
    <col min="1539" max="1539" width="23.5703125" style="12" customWidth="1"/>
    <col min="1540" max="1542" width="13.7109375" style="12" customWidth="1"/>
    <col min="1543" max="1543" width="17.28515625" style="12" bestFit="1" customWidth="1"/>
    <col min="1544" max="1794" width="9.140625" style="12"/>
    <col min="1795" max="1795" width="23.5703125" style="12" customWidth="1"/>
    <col min="1796" max="1798" width="13.7109375" style="12" customWidth="1"/>
    <col min="1799" max="1799" width="17.28515625" style="12" bestFit="1" customWidth="1"/>
    <col min="1800" max="2050" width="9.140625" style="12"/>
    <col min="2051" max="2051" width="23.5703125" style="12" customWidth="1"/>
    <col min="2052" max="2054" width="13.7109375" style="12" customWidth="1"/>
    <col min="2055" max="2055" width="17.28515625" style="12" bestFit="1" customWidth="1"/>
    <col min="2056" max="2306" width="9.140625" style="12"/>
    <col min="2307" max="2307" width="23.5703125" style="12" customWidth="1"/>
    <col min="2308" max="2310" width="13.7109375" style="12" customWidth="1"/>
    <col min="2311" max="2311" width="17.28515625" style="12" bestFit="1" customWidth="1"/>
    <col min="2312" max="2562" width="9.140625" style="12"/>
    <col min="2563" max="2563" width="23.5703125" style="12" customWidth="1"/>
    <col min="2564" max="2566" width="13.7109375" style="12" customWidth="1"/>
    <col min="2567" max="2567" width="17.28515625" style="12" bestFit="1" customWidth="1"/>
    <col min="2568" max="2818" width="9.140625" style="12"/>
    <col min="2819" max="2819" width="23.5703125" style="12" customWidth="1"/>
    <col min="2820" max="2822" width="13.7109375" style="12" customWidth="1"/>
    <col min="2823" max="2823" width="17.28515625" style="12" bestFit="1" customWidth="1"/>
    <col min="2824" max="3074" width="9.140625" style="12"/>
    <col min="3075" max="3075" width="23.5703125" style="12" customWidth="1"/>
    <col min="3076" max="3078" width="13.7109375" style="12" customWidth="1"/>
    <col min="3079" max="3079" width="17.28515625" style="12" bestFit="1" customWidth="1"/>
    <col min="3080" max="3330" width="9.140625" style="12"/>
    <col min="3331" max="3331" width="23.5703125" style="12" customWidth="1"/>
    <col min="3332" max="3334" width="13.7109375" style="12" customWidth="1"/>
    <col min="3335" max="3335" width="17.28515625" style="12" bestFit="1" customWidth="1"/>
    <col min="3336" max="3586" width="9.140625" style="12"/>
    <col min="3587" max="3587" width="23.5703125" style="12" customWidth="1"/>
    <col min="3588" max="3590" width="13.7109375" style="12" customWidth="1"/>
    <col min="3591" max="3591" width="17.28515625" style="12" bestFit="1" customWidth="1"/>
    <col min="3592" max="3842" width="9.140625" style="12"/>
    <col min="3843" max="3843" width="23.5703125" style="12" customWidth="1"/>
    <col min="3844" max="3846" width="13.7109375" style="12" customWidth="1"/>
    <col min="3847" max="3847" width="17.28515625" style="12" bestFit="1" customWidth="1"/>
    <col min="3848" max="4098" width="9.140625" style="12"/>
    <col min="4099" max="4099" width="23.5703125" style="12" customWidth="1"/>
    <col min="4100" max="4102" width="13.7109375" style="12" customWidth="1"/>
    <col min="4103" max="4103" width="17.28515625" style="12" bestFit="1" customWidth="1"/>
    <col min="4104" max="4354" width="9.140625" style="12"/>
    <col min="4355" max="4355" width="23.5703125" style="12" customWidth="1"/>
    <col min="4356" max="4358" width="13.7109375" style="12" customWidth="1"/>
    <col min="4359" max="4359" width="17.28515625" style="12" bestFit="1" customWidth="1"/>
    <col min="4360" max="4610" width="9.140625" style="12"/>
    <col min="4611" max="4611" width="23.5703125" style="12" customWidth="1"/>
    <col min="4612" max="4614" width="13.7109375" style="12" customWidth="1"/>
    <col min="4615" max="4615" width="17.28515625" style="12" bestFit="1" customWidth="1"/>
    <col min="4616" max="4866" width="9.140625" style="12"/>
    <col min="4867" max="4867" width="23.5703125" style="12" customWidth="1"/>
    <col min="4868" max="4870" width="13.7109375" style="12" customWidth="1"/>
    <col min="4871" max="4871" width="17.28515625" style="12" bestFit="1" customWidth="1"/>
    <col min="4872" max="5122" width="9.140625" style="12"/>
    <col min="5123" max="5123" width="23.5703125" style="12" customWidth="1"/>
    <col min="5124" max="5126" width="13.7109375" style="12" customWidth="1"/>
    <col min="5127" max="5127" width="17.28515625" style="12" bestFit="1" customWidth="1"/>
    <col min="5128" max="5378" width="9.140625" style="12"/>
    <col min="5379" max="5379" width="23.5703125" style="12" customWidth="1"/>
    <col min="5380" max="5382" width="13.7109375" style="12" customWidth="1"/>
    <col min="5383" max="5383" width="17.28515625" style="12" bestFit="1" customWidth="1"/>
    <col min="5384" max="5634" width="9.140625" style="12"/>
    <col min="5635" max="5635" width="23.5703125" style="12" customWidth="1"/>
    <col min="5636" max="5638" width="13.7109375" style="12" customWidth="1"/>
    <col min="5639" max="5639" width="17.28515625" style="12" bestFit="1" customWidth="1"/>
    <col min="5640" max="5890" width="9.140625" style="12"/>
    <col min="5891" max="5891" width="23.5703125" style="12" customWidth="1"/>
    <col min="5892" max="5894" width="13.7109375" style="12" customWidth="1"/>
    <col min="5895" max="5895" width="17.28515625" style="12" bestFit="1" customWidth="1"/>
    <col min="5896" max="6146" width="9.140625" style="12"/>
    <col min="6147" max="6147" width="23.5703125" style="12" customWidth="1"/>
    <col min="6148" max="6150" width="13.7109375" style="12" customWidth="1"/>
    <col min="6151" max="6151" width="17.28515625" style="12" bestFit="1" customWidth="1"/>
    <col min="6152" max="6402" width="9.140625" style="12"/>
    <col min="6403" max="6403" width="23.5703125" style="12" customWidth="1"/>
    <col min="6404" max="6406" width="13.7109375" style="12" customWidth="1"/>
    <col min="6407" max="6407" width="17.28515625" style="12" bestFit="1" customWidth="1"/>
    <col min="6408" max="6658" width="9.140625" style="12"/>
    <col min="6659" max="6659" width="23.5703125" style="12" customWidth="1"/>
    <col min="6660" max="6662" width="13.7109375" style="12" customWidth="1"/>
    <col min="6663" max="6663" width="17.28515625" style="12" bestFit="1" customWidth="1"/>
    <col min="6664" max="6914" width="9.140625" style="12"/>
    <col min="6915" max="6915" width="23.5703125" style="12" customWidth="1"/>
    <col min="6916" max="6918" width="13.7109375" style="12" customWidth="1"/>
    <col min="6919" max="6919" width="17.28515625" style="12" bestFit="1" customWidth="1"/>
    <col min="6920" max="7170" width="9.140625" style="12"/>
    <col min="7171" max="7171" width="23.5703125" style="12" customWidth="1"/>
    <col min="7172" max="7174" width="13.7109375" style="12" customWidth="1"/>
    <col min="7175" max="7175" width="17.28515625" style="12" bestFit="1" customWidth="1"/>
    <col min="7176" max="7426" width="9.140625" style="12"/>
    <col min="7427" max="7427" width="23.5703125" style="12" customWidth="1"/>
    <col min="7428" max="7430" width="13.7109375" style="12" customWidth="1"/>
    <col min="7431" max="7431" width="17.28515625" style="12" bestFit="1" customWidth="1"/>
    <col min="7432" max="7682" width="9.140625" style="12"/>
    <col min="7683" max="7683" width="23.5703125" style="12" customWidth="1"/>
    <col min="7684" max="7686" width="13.7109375" style="12" customWidth="1"/>
    <col min="7687" max="7687" width="17.28515625" style="12" bestFit="1" customWidth="1"/>
    <col min="7688" max="7938" width="9.140625" style="12"/>
    <col min="7939" max="7939" width="23.5703125" style="12" customWidth="1"/>
    <col min="7940" max="7942" width="13.7109375" style="12" customWidth="1"/>
    <col min="7943" max="7943" width="17.28515625" style="12" bestFit="1" customWidth="1"/>
    <col min="7944" max="8194" width="9.140625" style="12"/>
    <col min="8195" max="8195" width="23.5703125" style="12" customWidth="1"/>
    <col min="8196" max="8198" width="13.7109375" style="12" customWidth="1"/>
    <col min="8199" max="8199" width="17.28515625" style="12" bestFit="1" customWidth="1"/>
    <col min="8200" max="8450" width="9.140625" style="12"/>
    <col min="8451" max="8451" width="23.5703125" style="12" customWidth="1"/>
    <col min="8452" max="8454" width="13.7109375" style="12" customWidth="1"/>
    <col min="8455" max="8455" width="17.28515625" style="12" bestFit="1" customWidth="1"/>
    <col min="8456" max="8706" width="9.140625" style="12"/>
    <col min="8707" max="8707" width="23.5703125" style="12" customWidth="1"/>
    <col min="8708" max="8710" width="13.7109375" style="12" customWidth="1"/>
    <col min="8711" max="8711" width="17.28515625" style="12" bestFit="1" customWidth="1"/>
    <col min="8712" max="8962" width="9.140625" style="12"/>
    <col min="8963" max="8963" width="23.5703125" style="12" customWidth="1"/>
    <col min="8964" max="8966" width="13.7109375" style="12" customWidth="1"/>
    <col min="8967" max="8967" width="17.28515625" style="12" bestFit="1" customWidth="1"/>
    <col min="8968" max="9218" width="9.140625" style="12"/>
    <col min="9219" max="9219" width="23.5703125" style="12" customWidth="1"/>
    <col min="9220" max="9222" width="13.7109375" style="12" customWidth="1"/>
    <col min="9223" max="9223" width="17.28515625" style="12" bestFit="1" customWidth="1"/>
    <col min="9224" max="9474" width="9.140625" style="12"/>
    <col min="9475" max="9475" width="23.5703125" style="12" customWidth="1"/>
    <col min="9476" max="9478" width="13.7109375" style="12" customWidth="1"/>
    <col min="9479" max="9479" width="17.28515625" style="12" bestFit="1" customWidth="1"/>
    <col min="9480" max="9730" width="9.140625" style="12"/>
    <col min="9731" max="9731" width="23.5703125" style="12" customWidth="1"/>
    <col min="9732" max="9734" width="13.7109375" style="12" customWidth="1"/>
    <col min="9735" max="9735" width="17.28515625" style="12" bestFit="1" customWidth="1"/>
    <col min="9736" max="9986" width="9.140625" style="12"/>
    <col min="9987" max="9987" width="23.5703125" style="12" customWidth="1"/>
    <col min="9988" max="9990" width="13.7109375" style="12" customWidth="1"/>
    <col min="9991" max="9991" width="17.28515625" style="12" bestFit="1" customWidth="1"/>
    <col min="9992" max="10242" width="9.140625" style="12"/>
    <col min="10243" max="10243" width="23.5703125" style="12" customWidth="1"/>
    <col min="10244" max="10246" width="13.7109375" style="12" customWidth="1"/>
    <col min="10247" max="10247" width="17.28515625" style="12" bestFit="1" customWidth="1"/>
    <col min="10248" max="10498" width="9.140625" style="12"/>
    <col min="10499" max="10499" width="23.5703125" style="12" customWidth="1"/>
    <col min="10500" max="10502" width="13.7109375" style="12" customWidth="1"/>
    <col min="10503" max="10503" width="17.28515625" style="12" bestFit="1" customWidth="1"/>
    <col min="10504" max="10754" width="9.140625" style="12"/>
    <col min="10755" max="10755" width="23.5703125" style="12" customWidth="1"/>
    <col min="10756" max="10758" width="13.7109375" style="12" customWidth="1"/>
    <col min="10759" max="10759" width="17.28515625" style="12" bestFit="1" customWidth="1"/>
    <col min="10760" max="11010" width="9.140625" style="12"/>
    <col min="11011" max="11011" width="23.5703125" style="12" customWidth="1"/>
    <col min="11012" max="11014" width="13.7109375" style="12" customWidth="1"/>
    <col min="11015" max="11015" width="17.28515625" style="12" bestFit="1" customWidth="1"/>
    <col min="11016" max="11266" width="9.140625" style="12"/>
    <col min="11267" max="11267" width="23.5703125" style="12" customWidth="1"/>
    <col min="11268" max="11270" width="13.7109375" style="12" customWidth="1"/>
    <col min="11271" max="11271" width="17.28515625" style="12" bestFit="1" customWidth="1"/>
    <col min="11272" max="11522" width="9.140625" style="12"/>
    <col min="11523" max="11523" width="23.5703125" style="12" customWidth="1"/>
    <col min="11524" max="11526" width="13.7109375" style="12" customWidth="1"/>
    <col min="11527" max="11527" width="17.28515625" style="12" bestFit="1" customWidth="1"/>
    <col min="11528" max="11778" width="9.140625" style="12"/>
    <col min="11779" max="11779" width="23.5703125" style="12" customWidth="1"/>
    <col min="11780" max="11782" width="13.7109375" style="12" customWidth="1"/>
    <col min="11783" max="11783" width="17.28515625" style="12" bestFit="1" customWidth="1"/>
    <col min="11784" max="12034" width="9.140625" style="12"/>
    <col min="12035" max="12035" width="23.5703125" style="12" customWidth="1"/>
    <col min="12036" max="12038" width="13.7109375" style="12" customWidth="1"/>
    <col min="12039" max="12039" width="17.28515625" style="12" bestFit="1" customWidth="1"/>
    <col min="12040" max="12290" width="9.140625" style="12"/>
    <col min="12291" max="12291" width="23.5703125" style="12" customWidth="1"/>
    <col min="12292" max="12294" width="13.7109375" style="12" customWidth="1"/>
    <col min="12295" max="12295" width="17.28515625" style="12" bestFit="1" customWidth="1"/>
    <col min="12296" max="12546" width="9.140625" style="12"/>
    <col min="12547" max="12547" width="23.5703125" style="12" customWidth="1"/>
    <col min="12548" max="12550" width="13.7109375" style="12" customWidth="1"/>
    <col min="12551" max="12551" width="17.28515625" style="12" bestFit="1" customWidth="1"/>
    <col min="12552" max="12802" width="9.140625" style="12"/>
    <col min="12803" max="12803" width="23.5703125" style="12" customWidth="1"/>
    <col min="12804" max="12806" width="13.7109375" style="12" customWidth="1"/>
    <col min="12807" max="12807" width="17.28515625" style="12" bestFit="1" customWidth="1"/>
    <col min="12808" max="13058" width="9.140625" style="12"/>
    <col min="13059" max="13059" width="23.5703125" style="12" customWidth="1"/>
    <col min="13060" max="13062" width="13.7109375" style="12" customWidth="1"/>
    <col min="13063" max="13063" width="17.28515625" style="12" bestFit="1" customWidth="1"/>
    <col min="13064" max="13314" width="9.140625" style="12"/>
    <col min="13315" max="13315" width="23.5703125" style="12" customWidth="1"/>
    <col min="13316" max="13318" width="13.7109375" style="12" customWidth="1"/>
    <col min="13319" max="13319" width="17.28515625" style="12" bestFit="1" customWidth="1"/>
    <col min="13320" max="13570" width="9.140625" style="12"/>
    <col min="13571" max="13571" width="23.5703125" style="12" customWidth="1"/>
    <col min="13572" max="13574" width="13.7109375" style="12" customWidth="1"/>
    <col min="13575" max="13575" width="17.28515625" style="12" bestFit="1" customWidth="1"/>
    <col min="13576" max="13826" width="9.140625" style="12"/>
    <col min="13827" max="13827" width="23.5703125" style="12" customWidth="1"/>
    <col min="13828" max="13830" width="13.7109375" style="12" customWidth="1"/>
    <col min="13831" max="13831" width="17.28515625" style="12" bestFit="1" customWidth="1"/>
    <col min="13832" max="14082" width="9.140625" style="12"/>
    <col min="14083" max="14083" width="23.5703125" style="12" customWidth="1"/>
    <col min="14084" max="14086" width="13.7109375" style="12" customWidth="1"/>
    <col min="14087" max="14087" width="17.28515625" style="12" bestFit="1" customWidth="1"/>
    <col min="14088" max="14338" width="9.140625" style="12"/>
    <col min="14339" max="14339" width="23.5703125" style="12" customWidth="1"/>
    <col min="14340" max="14342" width="13.7109375" style="12" customWidth="1"/>
    <col min="14343" max="14343" width="17.28515625" style="12" bestFit="1" customWidth="1"/>
    <col min="14344" max="14594" width="9.140625" style="12"/>
    <col min="14595" max="14595" width="23.5703125" style="12" customWidth="1"/>
    <col min="14596" max="14598" width="13.7109375" style="12" customWidth="1"/>
    <col min="14599" max="14599" width="17.28515625" style="12" bestFit="1" customWidth="1"/>
    <col min="14600" max="14850" width="9.140625" style="12"/>
    <col min="14851" max="14851" width="23.5703125" style="12" customWidth="1"/>
    <col min="14852" max="14854" width="13.7109375" style="12" customWidth="1"/>
    <col min="14855" max="14855" width="17.28515625" style="12" bestFit="1" customWidth="1"/>
    <col min="14856" max="15106" width="9.140625" style="12"/>
    <col min="15107" max="15107" width="23.5703125" style="12" customWidth="1"/>
    <col min="15108" max="15110" width="13.7109375" style="12" customWidth="1"/>
    <col min="15111" max="15111" width="17.28515625" style="12" bestFit="1" customWidth="1"/>
    <col min="15112" max="15362" width="9.140625" style="12"/>
    <col min="15363" max="15363" width="23.5703125" style="12" customWidth="1"/>
    <col min="15364" max="15366" width="13.7109375" style="12" customWidth="1"/>
    <col min="15367" max="15367" width="17.28515625" style="12" bestFit="1" customWidth="1"/>
    <col min="15368" max="15618" width="9.140625" style="12"/>
    <col min="15619" max="15619" width="23.5703125" style="12" customWidth="1"/>
    <col min="15620" max="15622" width="13.7109375" style="12" customWidth="1"/>
    <col min="15623" max="15623" width="17.28515625" style="12" bestFit="1" customWidth="1"/>
    <col min="15624" max="15874" width="9.140625" style="12"/>
    <col min="15875" max="15875" width="23.5703125" style="12" customWidth="1"/>
    <col min="15876" max="15878" width="13.7109375" style="12" customWidth="1"/>
    <col min="15879" max="15879" width="17.28515625" style="12" bestFit="1" customWidth="1"/>
    <col min="15880" max="16130" width="9.140625" style="12"/>
    <col min="16131" max="16131" width="23.5703125" style="12" customWidth="1"/>
    <col min="16132" max="16134" width="13.7109375" style="12" customWidth="1"/>
    <col min="16135" max="16135" width="17.28515625" style="12" bestFit="1" customWidth="1"/>
    <col min="16136" max="16384" width="9.140625" style="12"/>
  </cols>
  <sheetData>
    <row r="2" spans="2:11" ht="18" customHeight="1">
      <c r="B2" s="9" t="s">
        <v>4</v>
      </c>
      <c r="C2" s="219" t="s">
        <v>164</v>
      </c>
      <c r="D2" s="219"/>
      <c r="E2" s="219"/>
      <c r="F2" s="219"/>
      <c r="G2" s="39"/>
      <c r="H2" s="11"/>
      <c r="I2" s="11"/>
    </row>
    <row r="3" spans="2:11" ht="18" customHeight="1">
      <c r="B3" s="10">
        <v>43556</v>
      </c>
      <c r="C3" s="220"/>
      <c r="D3" s="220"/>
      <c r="E3" s="220"/>
      <c r="F3" s="220"/>
      <c r="G3" s="40"/>
      <c r="H3" s="11"/>
      <c r="I3" s="11"/>
    </row>
    <row r="4" spans="2:11" ht="18" customHeight="1">
      <c r="B4" s="38"/>
      <c r="C4" s="221"/>
      <c r="D4" s="221"/>
      <c r="E4" s="221"/>
      <c r="F4" s="221"/>
      <c r="G4" s="41"/>
      <c r="H4" s="11"/>
      <c r="I4" s="11"/>
    </row>
    <row r="5" spans="2:11" ht="12.75">
      <c r="B5"/>
      <c r="C5"/>
      <c r="D5"/>
      <c r="E5"/>
      <c r="F5"/>
      <c r="G5"/>
      <c r="H5" s="13"/>
      <c r="I5" s="11"/>
      <c r="J5" s="11"/>
      <c r="K5" s="11"/>
    </row>
    <row r="6" spans="2:11" ht="12.75">
      <c r="B6" s="222"/>
      <c r="C6" s="222"/>
      <c r="D6" s="222"/>
      <c r="E6" s="222"/>
      <c r="F6" s="222"/>
      <c r="G6" s="222"/>
      <c r="H6" s="13"/>
      <c r="I6" s="11"/>
      <c r="J6" s="11"/>
      <c r="K6" s="11"/>
    </row>
    <row r="7" spans="2:11" ht="15">
      <c r="B7" s="223" t="s">
        <v>46</v>
      </c>
      <c r="C7" s="223"/>
      <c r="D7" s="223"/>
      <c r="E7" s="223"/>
      <c r="F7" s="223"/>
      <c r="G7" s="223"/>
    </row>
    <row r="8" spans="2:11" ht="2.1" customHeight="1">
      <c r="B8" s="42"/>
      <c r="C8" s="42"/>
      <c r="D8" s="42"/>
      <c r="E8" s="42"/>
      <c r="F8" s="42"/>
      <c r="G8" s="42"/>
    </row>
    <row r="9" spans="2:11" ht="15">
      <c r="B9" s="224" t="s">
        <v>6</v>
      </c>
      <c r="C9" s="224" t="s">
        <v>47</v>
      </c>
      <c r="D9" s="224" t="s">
        <v>48</v>
      </c>
      <c r="E9" s="224"/>
      <c r="F9" s="224"/>
      <c r="G9" s="224" t="s">
        <v>49</v>
      </c>
    </row>
    <row r="10" spans="2:11" ht="15">
      <c r="B10" s="224"/>
      <c r="C10" s="224"/>
      <c r="D10" s="80" t="s">
        <v>50</v>
      </c>
      <c r="E10" s="80" t="s">
        <v>51</v>
      </c>
      <c r="F10" s="80" t="s">
        <v>52</v>
      </c>
      <c r="G10" s="224"/>
    </row>
    <row r="11" spans="2:11" s="16" customFormat="1" ht="5.0999999999999996" customHeight="1" thickBot="1">
      <c r="B11" s="15"/>
      <c r="C11" s="15"/>
      <c r="D11" s="15"/>
      <c r="E11" s="15"/>
      <c r="F11" s="15"/>
      <c r="G11" s="15"/>
    </row>
    <row r="12" spans="2:11" ht="15">
      <c r="B12" s="17">
        <v>1</v>
      </c>
      <c r="C12" s="18" t="s">
        <v>53</v>
      </c>
      <c r="D12" s="19">
        <v>0.03</v>
      </c>
      <c r="E12" s="19">
        <v>5.5E-2</v>
      </c>
      <c r="F12" s="20">
        <v>0.04</v>
      </c>
      <c r="G12" s="21">
        <v>0.03</v>
      </c>
    </row>
    <row r="13" spans="2:11" ht="15">
      <c r="B13" s="22">
        <v>2</v>
      </c>
      <c r="C13" s="23" t="s">
        <v>54</v>
      </c>
      <c r="D13" s="24">
        <v>8.0000000000000002E-3</v>
      </c>
      <c r="E13" s="24">
        <v>0.01</v>
      </c>
      <c r="F13" s="25">
        <v>8.0000000000000002E-3</v>
      </c>
      <c r="G13" s="26">
        <v>8.0000000000000002E-3</v>
      </c>
    </row>
    <row r="14" spans="2:11" ht="15">
      <c r="B14" s="22">
        <v>3</v>
      </c>
      <c r="C14" s="23" t="s">
        <v>55</v>
      </c>
      <c r="D14" s="24">
        <v>9.7000000000000003E-3</v>
      </c>
      <c r="E14" s="24">
        <v>1.2699999999999999E-2</v>
      </c>
      <c r="F14" s="25">
        <v>1.2699999999999999E-2</v>
      </c>
      <c r="G14" s="26">
        <v>9.7000000000000003E-3</v>
      </c>
    </row>
    <row r="15" spans="2:11" ht="15">
      <c r="B15" s="22">
        <v>4</v>
      </c>
      <c r="C15" s="23" t="s">
        <v>56</v>
      </c>
      <c r="D15" s="24">
        <v>5.8999999999999999E-3</v>
      </c>
      <c r="E15" s="24">
        <v>1.3899999999999999E-2</v>
      </c>
      <c r="F15" s="25">
        <v>1.23E-2</v>
      </c>
      <c r="G15" s="26">
        <v>5.8999999999999999E-3</v>
      </c>
    </row>
    <row r="16" spans="2:11" ht="15">
      <c r="B16" s="22">
        <v>5</v>
      </c>
      <c r="C16" s="23" t="s">
        <v>57</v>
      </c>
      <c r="D16" s="24">
        <v>6.1600000000000002E-2</v>
      </c>
      <c r="E16" s="24">
        <v>8.9599999999999999E-2</v>
      </c>
      <c r="F16" s="25">
        <v>7.3999999999999996E-2</v>
      </c>
      <c r="G16" s="26">
        <v>6.1600000000000002E-2</v>
      </c>
    </row>
    <row r="17" spans="2:9" ht="15">
      <c r="B17" s="22">
        <v>6</v>
      </c>
      <c r="C17" s="27" t="s">
        <v>58</v>
      </c>
      <c r="D17" s="225"/>
      <c r="E17" s="225"/>
      <c r="F17" s="226"/>
      <c r="G17" s="28">
        <f>SUM(G18:G21)</f>
        <v>0.11650000000000001</v>
      </c>
    </row>
    <row r="18" spans="2:9" ht="15">
      <c r="B18" s="22" t="s">
        <v>59</v>
      </c>
      <c r="C18" s="23" t="s">
        <v>60</v>
      </c>
      <c r="D18" s="227" t="s">
        <v>80</v>
      </c>
      <c r="E18" s="228"/>
      <c r="F18" s="229"/>
      <c r="G18" s="26">
        <v>3.5000000000000003E-2</v>
      </c>
    </row>
    <row r="19" spans="2:9" ht="15">
      <c r="B19" s="22" t="s">
        <v>61</v>
      </c>
      <c r="C19" s="23" t="s">
        <v>62</v>
      </c>
      <c r="D19" s="230" t="s">
        <v>63</v>
      </c>
      <c r="E19" s="230"/>
      <c r="F19" s="231"/>
      <c r="G19" s="26">
        <v>6.4999999999999997E-3</v>
      </c>
    </row>
    <row r="20" spans="2:9" ht="15">
      <c r="B20" s="22" t="s">
        <v>64</v>
      </c>
      <c r="C20" s="23" t="s">
        <v>65</v>
      </c>
      <c r="D20" s="230" t="s">
        <v>63</v>
      </c>
      <c r="E20" s="230"/>
      <c r="F20" s="231"/>
      <c r="G20" s="26">
        <v>0.03</v>
      </c>
    </row>
    <row r="21" spans="2:9" ht="15">
      <c r="B21" s="22" t="s">
        <v>66</v>
      </c>
      <c r="C21" s="23" t="s">
        <v>67</v>
      </c>
      <c r="D21" s="230" t="s">
        <v>68</v>
      </c>
      <c r="E21" s="230"/>
      <c r="F21" s="231"/>
      <c r="G21" s="26">
        <v>4.4999999999999998E-2</v>
      </c>
    </row>
    <row r="22" spans="2:9" ht="15.75" thickBot="1">
      <c r="B22" s="29">
        <v>7</v>
      </c>
      <c r="C22" s="30" t="s">
        <v>69</v>
      </c>
      <c r="D22" s="31">
        <v>0.26632770355178303</v>
      </c>
      <c r="E22" s="31">
        <v>0.34757686552122236</v>
      </c>
      <c r="F22" s="32">
        <v>0.30526752590831929</v>
      </c>
      <c r="G22" s="33">
        <v>0.26629999999999998</v>
      </c>
    </row>
    <row r="23" spans="2:9">
      <c r="B23" s="34"/>
      <c r="C23" s="14"/>
      <c r="D23" s="14"/>
      <c r="E23" s="14"/>
      <c r="F23" s="14"/>
      <c r="G23" s="14"/>
      <c r="I23" s="35"/>
    </row>
    <row r="24" spans="2:9">
      <c r="B24" s="34"/>
      <c r="C24" s="14"/>
      <c r="D24" s="14"/>
      <c r="E24" s="14"/>
      <c r="F24" s="14"/>
      <c r="G24" s="14"/>
    </row>
    <row r="25" spans="2:9" ht="15">
      <c r="B25" s="14"/>
      <c r="C25" s="36" t="s">
        <v>70</v>
      </c>
      <c r="D25" s="14"/>
      <c r="E25" s="14"/>
      <c r="F25" s="14"/>
      <c r="G25" s="14"/>
    </row>
    <row r="26" spans="2:9" ht="15">
      <c r="B26" s="14"/>
      <c r="C26" s="36" t="s">
        <v>71</v>
      </c>
      <c r="D26" s="14"/>
      <c r="E26" s="14"/>
      <c r="F26" s="14"/>
      <c r="G26" s="37"/>
    </row>
    <row r="27" spans="2:9">
      <c r="B27" s="14"/>
      <c r="C27" s="14"/>
      <c r="D27" s="14"/>
      <c r="E27" s="14"/>
      <c r="F27" s="14"/>
      <c r="G27" s="14"/>
    </row>
    <row r="28" spans="2:9">
      <c r="B28" s="14"/>
      <c r="C28" s="14"/>
      <c r="D28" s="14"/>
      <c r="E28" s="14"/>
      <c r="F28" s="14"/>
      <c r="G28" s="14"/>
    </row>
    <row r="29" spans="2:9">
      <c r="B29" s="14"/>
      <c r="C29" s="14"/>
      <c r="D29" s="14"/>
      <c r="E29" s="14"/>
      <c r="F29" s="14"/>
      <c r="G29" s="14"/>
    </row>
    <row r="30" spans="2:9">
      <c r="B30" s="14"/>
      <c r="C30" s="14"/>
      <c r="D30" s="14"/>
      <c r="E30" s="14"/>
      <c r="F30" s="14"/>
      <c r="G30" s="14"/>
    </row>
    <row r="31" spans="2:9">
      <c r="B31" s="14"/>
      <c r="C31" s="14"/>
      <c r="D31" s="14"/>
      <c r="E31" s="14"/>
      <c r="F31" s="14"/>
      <c r="G31" s="14"/>
    </row>
    <row r="32" spans="2:9">
      <c r="B32" s="14"/>
      <c r="C32" s="14"/>
      <c r="D32" s="14"/>
      <c r="E32" s="14"/>
      <c r="F32" s="14"/>
      <c r="G32" s="14"/>
    </row>
    <row r="33" spans="2:7" ht="15">
      <c r="B33" s="14"/>
      <c r="C33" s="36" t="s">
        <v>72</v>
      </c>
      <c r="D33" s="14"/>
      <c r="E33" s="14"/>
      <c r="F33" s="14"/>
      <c r="G33" s="14"/>
    </row>
    <row r="34" spans="2:7" ht="15">
      <c r="B34" s="14"/>
      <c r="C34" s="36" t="s">
        <v>73</v>
      </c>
      <c r="D34" s="14"/>
      <c r="E34" s="14"/>
      <c r="F34" s="14"/>
      <c r="G34" s="14"/>
    </row>
    <row r="35" spans="2:7" ht="15">
      <c r="B35" s="14"/>
      <c r="C35" s="36" t="s">
        <v>74</v>
      </c>
      <c r="D35" s="14"/>
      <c r="E35" s="14"/>
      <c r="F35" s="14"/>
      <c r="G35" s="14"/>
    </row>
    <row r="36" spans="2:7" ht="15">
      <c r="B36" s="14"/>
      <c r="C36" s="36" t="s">
        <v>75</v>
      </c>
      <c r="D36" s="14"/>
      <c r="E36" s="14"/>
      <c r="F36" s="14"/>
      <c r="G36" s="14"/>
    </row>
    <row r="37" spans="2:7" ht="15">
      <c r="B37" s="14"/>
      <c r="C37" s="36" t="s">
        <v>76</v>
      </c>
      <c r="D37" s="14"/>
      <c r="E37" s="14"/>
      <c r="F37" s="14"/>
      <c r="G37" s="14"/>
    </row>
    <row r="38" spans="2:7" ht="15">
      <c r="B38" s="14"/>
      <c r="C38" s="36" t="s">
        <v>77</v>
      </c>
      <c r="D38" s="14"/>
      <c r="E38" s="14"/>
      <c r="F38" s="14"/>
      <c r="G38" s="14"/>
    </row>
    <row r="39" spans="2:7" ht="15">
      <c r="B39" s="14"/>
      <c r="C39" s="36" t="s">
        <v>78</v>
      </c>
      <c r="D39" s="14"/>
      <c r="E39" s="14"/>
      <c r="F39" s="14"/>
      <c r="G39" s="14"/>
    </row>
    <row r="40" spans="2:7" ht="15">
      <c r="B40" s="14"/>
      <c r="C40" s="36" t="s">
        <v>79</v>
      </c>
      <c r="D40" s="14"/>
      <c r="E40" s="14"/>
      <c r="F40" s="14"/>
      <c r="G40" s="14"/>
    </row>
    <row r="41" spans="2:7" ht="15">
      <c r="B41" s="14"/>
      <c r="C41" s="36"/>
      <c r="D41" s="14"/>
      <c r="E41" s="14"/>
      <c r="F41" s="14"/>
      <c r="G41" s="14"/>
    </row>
    <row r="42" spans="2:7" ht="15">
      <c r="B42" s="14"/>
      <c r="C42" s="36"/>
      <c r="D42" s="14"/>
      <c r="E42" s="14"/>
      <c r="F42" s="14"/>
      <c r="G42" s="14"/>
    </row>
    <row r="43" spans="2:7">
      <c r="B43" s="14"/>
      <c r="C43" s="14"/>
      <c r="D43" s="14"/>
      <c r="E43" s="14"/>
      <c r="F43" s="14"/>
      <c r="G43" s="14"/>
    </row>
    <row r="44" spans="2:7">
      <c r="B44" s="14"/>
      <c r="C44" s="14"/>
      <c r="D44" s="14"/>
      <c r="E44" s="14"/>
      <c r="F44" s="14"/>
      <c r="G44" s="14"/>
    </row>
    <row r="45" spans="2:7" ht="12.75">
      <c r="B45" s="14"/>
      <c r="C45"/>
      <c r="D45"/>
      <c r="E45"/>
      <c r="F45"/>
      <c r="G45"/>
    </row>
    <row r="46" spans="2:7" ht="12.75">
      <c r="B46" s="14"/>
      <c r="C46"/>
      <c r="D46"/>
      <c r="E46"/>
      <c r="F46"/>
      <c r="G46"/>
    </row>
    <row r="47" spans="2:7" ht="12.75">
      <c r="B47" s="14"/>
      <c r="C47"/>
      <c r="D47"/>
      <c r="E47"/>
      <c r="F47"/>
      <c r="G47"/>
    </row>
    <row r="48" spans="2:7" ht="12.75">
      <c r="B48" s="14"/>
      <c r="C48"/>
      <c r="D48"/>
      <c r="E48"/>
      <c r="F48"/>
      <c r="G48"/>
    </row>
    <row r="49" spans="2:7" ht="12.75">
      <c r="B49" s="14"/>
      <c r="C49"/>
      <c r="D49"/>
      <c r="E49"/>
      <c r="F49"/>
      <c r="G49"/>
    </row>
    <row r="50" spans="2:7" ht="12.75">
      <c r="B50" s="14"/>
      <c r="C50"/>
      <c r="D50"/>
      <c r="E50"/>
      <c r="F50"/>
      <c r="G50"/>
    </row>
    <row r="51" spans="2:7" ht="15">
      <c r="B51" s="14"/>
      <c r="C51" s="36"/>
      <c r="D51" s="14"/>
      <c r="E51" s="14"/>
      <c r="F51" s="14"/>
      <c r="G51" s="14"/>
    </row>
    <row r="52" spans="2:7" ht="15">
      <c r="B52" s="14"/>
      <c r="C52" s="36"/>
      <c r="D52" s="14"/>
      <c r="E52" s="14"/>
      <c r="F52" s="14"/>
      <c r="G52" s="14"/>
    </row>
    <row r="53" spans="2:7" ht="15">
      <c r="B53" s="14"/>
      <c r="C53" s="36"/>
      <c r="D53" s="14"/>
      <c r="E53" s="14"/>
      <c r="F53" s="14"/>
      <c r="G53" s="14"/>
    </row>
    <row r="54" spans="2:7" ht="15">
      <c r="B54" s="14"/>
      <c r="C54" s="36"/>
      <c r="D54" s="14"/>
      <c r="E54" s="14"/>
      <c r="F54" s="14"/>
      <c r="G54" s="14"/>
    </row>
    <row r="55" spans="2:7" ht="15">
      <c r="B55" s="14"/>
      <c r="C55" s="36"/>
      <c r="D55" s="14"/>
      <c r="E55" s="14"/>
      <c r="F55" s="14"/>
      <c r="G55" s="14"/>
    </row>
    <row r="56" spans="2:7">
      <c r="B56" s="14"/>
      <c r="C56" s="14"/>
      <c r="D56" s="14"/>
      <c r="E56" s="14"/>
      <c r="F56" s="14"/>
      <c r="G56" s="14"/>
    </row>
    <row r="57" spans="2:7">
      <c r="B57" s="14"/>
      <c r="C57" s="14"/>
      <c r="D57" s="14"/>
      <c r="E57" s="14"/>
      <c r="F57" s="14"/>
      <c r="G57" s="14"/>
    </row>
    <row r="58" spans="2:7">
      <c r="B58" s="14"/>
      <c r="C58" s="14"/>
      <c r="D58" s="14"/>
      <c r="E58" s="14"/>
      <c r="F58" s="14"/>
      <c r="G58" s="14"/>
    </row>
    <row r="59" spans="2:7">
      <c r="B59" s="14"/>
      <c r="C59" s="14"/>
      <c r="D59" s="14"/>
      <c r="E59" s="14"/>
      <c r="F59" s="14"/>
      <c r="G59" s="14"/>
    </row>
    <row r="60" spans="2:7">
      <c r="B60" s="14"/>
      <c r="C60" s="14"/>
      <c r="D60" s="14"/>
      <c r="E60" s="14"/>
      <c r="F60" s="14"/>
      <c r="G60" s="14"/>
    </row>
    <row r="61" spans="2:7">
      <c r="B61" s="14"/>
      <c r="C61" s="14"/>
      <c r="D61" s="14"/>
      <c r="E61" s="14"/>
      <c r="F61" s="14"/>
      <c r="G61" s="14"/>
    </row>
    <row r="62" spans="2:7">
      <c r="B62" s="14"/>
      <c r="C62" s="14"/>
      <c r="D62" s="14"/>
      <c r="E62" s="14"/>
      <c r="F62" s="14"/>
      <c r="G62" s="14"/>
    </row>
  </sheetData>
  <protectedRanges>
    <protectedRange sqref="C2:C3 B6:D6 B2:B3" name="Intervalo1_1_1_2_1_2"/>
    <protectedRange sqref="C4 B4" name="Intervalo1_1_1_2_1_3"/>
    <protectedRange sqref="B5:D5" name="Intervalo1_1_1_2_1_4"/>
  </protectedRanges>
  <mergeCells count="12">
    <mergeCell ref="D17:F17"/>
    <mergeCell ref="D18:F18"/>
    <mergeCell ref="D19:F19"/>
    <mergeCell ref="D20:F20"/>
    <mergeCell ref="D21:F21"/>
    <mergeCell ref="C2:F4"/>
    <mergeCell ref="B6:G6"/>
    <mergeCell ref="B7:G7"/>
    <mergeCell ref="B9:B10"/>
    <mergeCell ref="C9:C10"/>
    <mergeCell ref="D9:F9"/>
    <mergeCell ref="G9:G10"/>
  </mergeCells>
  <pageMargins left="0.78740157480314965" right="0.39370078740157483" top="0.59055118110236227" bottom="0.39370078740157483" header="0.31496062992125984" footer="0.31496062992125984"/>
  <pageSetup paperSize="9" scale="80" fitToHeight="10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zoomScaleNormal="100" workbookViewId="0">
      <selection activeCell="F7" sqref="F7:K7"/>
    </sheetView>
  </sheetViews>
  <sheetFormatPr defaultRowHeight="12.75"/>
  <cols>
    <col min="1" max="1" width="4" style="7" customWidth="1"/>
    <col min="2" max="2" width="8.5703125" style="7" customWidth="1"/>
    <col min="3" max="3" width="32.85546875" style="7" customWidth="1"/>
    <col min="4" max="4" width="15.7109375" style="7" customWidth="1"/>
    <col min="5" max="5" width="9" style="7" customWidth="1"/>
    <col min="6" max="6" width="15.7109375" style="7" customWidth="1"/>
    <col min="7" max="7" width="8" style="7" customWidth="1"/>
    <col min="8" max="8" width="15.7109375" style="7" customWidth="1"/>
    <col min="9" max="9" width="8.5703125" style="7" customWidth="1"/>
    <col min="10" max="10" width="15.7109375" style="7" customWidth="1"/>
    <col min="11" max="11" width="9.140625" style="7" customWidth="1"/>
    <col min="12" max="247" width="9.140625" style="7"/>
    <col min="248" max="248" width="7.28515625" style="7" customWidth="1"/>
    <col min="249" max="249" width="24.7109375" style="7" customWidth="1"/>
    <col min="250" max="250" width="10.7109375" style="7" customWidth="1"/>
    <col min="251" max="251" width="6.7109375" style="7" customWidth="1"/>
    <col min="252" max="252" width="10.7109375" style="7" customWidth="1"/>
    <col min="253" max="253" width="6.7109375" style="7" customWidth="1"/>
    <col min="254" max="254" width="10.7109375" style="7" customWidth="1"/>
    <col min="255" max="255" width="6.7109375" style="7" customWidth="1"/>
    <col min="256" max="256" width="10.7109375" style="7" customWidth="1"/>
    <col min="257" max="257" width="6.7109375" style="7" customWidth="1"/>
    <col min="258" max="258" width="10.7109375" style="7" customWidth="1"/>
    <col min="259" max="259" width="6.7109375" style="7" customWidth="1"/>
    <col min="260" max="260" width="10.7109375" style="7" customWidth="1"/>
    <col min="261" max="261" width="6.7109375" style="7" customWidth="1"/>
    <col min="262" max="262" width="10.7109375" style="7" customWidth="1"/>
    <col min="263" max="263" width="6.7109375" style="7" customWidth="1"/>
    <col min="264" max="264" width="10.7109375" style="7" customWidth="1"/>
    <col min="265" max="265" width="6.7109375" style="7" customWidth="1"/>
    <col min="266" max="266" width="10.7109375" style="7" customWidth="1"/>
    <col min="267" max="267" width="6.7109375" style="7" customWidth="1"/>
    <col min="268" max="503" width="9.140625" style="7"/>
    <col min="504" max="504" width="7.28515625" style="7" customWidth="1"/>
    <col min="505" max="505" width="24.7109375" style="7" customWidth="1"/>
    <col min="506" max="506" width="10.7109375" style="7" customWidth="1"/>
    <col min="507" max="507" width="6.7109375" style="7" customWidth="1"/>
    <col min="508" max="508" width="10.7109375" style="7" customWidth="1"/>
    <col min="509" max="509" width="6.7109375" style="7" customWidth="1"/>
    <col min="510" max="510" width="10.7109375" style="7" customWidth="1"/>
    <col min="511" max="511" width="6.7109375" style="7" customWidth="1"/>
    <col min="512" max="512" width="10.7109375" style="7" customWidth="1"/>
    <col min="513" max="513" width="6.7109375" style="7" customWidth="1"/>
    <col min="514" max="514" width="10.7109375" style="7" customWidth="1"/>
    <col min="515" max="515" width="6.7109375" style="7" customWidth="1"/>
    <col min="516" max="516" width="10.7109375" style="7" customWidth="1"/>
    <col min="517" max="517" width="6.7109375" style="7" customWidth="1"/>
    <col min="518" max="518" width="10.7109375" style="7" customWidth="1"/>
    <col min="519" max="519" width="6.7109375" style="7" customWidth="1"/>
    <col min="520" max="520" width="10.7109375" style="7" customWidth="1"/>
    <col min="521" max="521" width="6.7109375" style="7" customWidth="1"/>
    <col min="522" max="522" width="10.7109375" style="7" customWidth="1"/>
    <col min="523" max="523" width="6.7109375" style="7" customWidth="1"/>
    <col min="524" max="759" width="9.140625" style="7"/>
    <col min="760" max="760" width="7.28515625" style="7" customWidth="1"/>
    <col min="761" max="761" width="24.7109375" style="7" customWidth="1"/>
    <col min="762" max="762" width="10.7109375" style="7" customWidth="1"/>
    <col min="763" max="763" width="6.7109375" style="7" customWidth="1"/>
    <col min="764" max="764" width="10.7109375" style="7" customWidth="1"/>
    <col min="765" max="765" width="6.7109375" style="7" customWidth="1"/>
    <col min="766" max="766" width="10.7109375" style="7" customWidth="1"/>
    <col min="767" max="767" width="6.7109375" style="7" customWidth="1"/>
    <col min="768" max="768" width="10.7109375" style="7" customWidth="1"/>
    <col min="769" max="769" width="6.7109375" style="7" customWidth="1"/>
    <col min="770" max="770" width="10.7109375" style="7" customWidth="1"/>
    <col min="771" max="771" width="6.7109375" style="7" customWidth="1"/>
    <col min="772" max="772" width="10.7109375" style="7" customWidth="1"/>
    <col min="773" max="773" width="6.7109375" style="7" customWidth="1"/>
    <col min="774" max="774" width="10.7109375" style="7" customWidth="1"/>
    <col min="775" max="775" width="6.7109375" style="7" customWidth="1"/>
    <col min="776" max="776" width="10.7109375" style="7" customWidth="1"/>
    <col min="777" max="777" width="6.7109375" style="7" customWidth="1"/>
    <col min="778" max="778" width="10.7109375" style="7" customWidth="1"/>
    <col min="779" max="779" width="6.7109375" style="7" customWidth="1"/>
    <col min="780" max="1015" width="9.140625" style="7"/>
    <col min="1016" max="1016" width="7.28515625" style="7" customWidth="1"/>
    <col min="1017" max="1017" width="24.7109375" style="7" customWidth="1"/>
    <col min="1018" max="1018" width="10.7109375" style="7" customWidth="1"/>
    <col min="1019" max="1019" width="6.7109375" style="7" customWidth="1"/>
    <col min="1020" max="1020" width="10.7109375" style="7" customWidth="1"/>
    <col min="1021" max="1021" width="6.7109375" style="7" customWidth="1"/>
    <col min="1022" max="1022" width="10.7109375" style="7" customWidth="1"/>
    <col min="1023" max="1023" width="6.7109375" style="7" customWidth="1"/>
    <col min="1024" max="1024" width="10.7109375" style="7" customWidth="1"/>
    <col min="1025" max="1025" width="6.7109375" style="7" customWidth="1"/>
    <col min="1026" max="1026" width="10.7109375" style="7" customWidth="1"/>
    <col min="1027" max="1027" width="6.7109375" style="7" customWidth="1"/>
    <col min="1028" max="1028" width="10.7109375" style="7" customWidth="1"/>
    <col min="1029" max="1029" width="6.7109375" style="7" customWidth="1"/>
    <col min="1030" max="1030" width="10.7109375" style="7" customWidth="1"/>
    <col min="1031" max="1031" width="6.7109375" style="7" customWidth="1"/>
    <col min="1032" max="1032" width="10.7109375" style="7" customWidth="1"/>
    <col min="1033" max="1033" width="6.7109375" style="7" customWidth="1"/>
    <col min="1034" max="1034" width="10.7109375" style="7" customWidth="1"/>
    <col min="1035" max="1035" width="6.7109375" style="7" customWidth="1"/>
    <col min="1036" max="1271" width="9.140625" style="7"/>
    <col min="1272" max="1272" width="7.28515625" style="7" customWidth="1"/>
    <col min="1273" max="1273" width="24.7109375" style="7" customWidth="1"/>
    <col min="1274" max="1274" width="10.7109375" style="7" customWidth="1"/>
    <col min="1275" max="1275" width="6.7109375" style="7" customWidth="1"/>
    <col min="1276" max="1276" width="10.7109375" style="7" customWidth="1"/>
    <col min="1277" max="1277" width="6.7109375" style="7" customWidth="1"/>
    <col min="1278" max="1278" width="10.7109375" style="7" customWidth="1"/>
    <col min="1279" max="1279" width="6.7109375" style="7" customWidth="1"/>
    <col min="1280" max="1280" width="10.7109375" style="7" customWidth="1"/>
    <col min="1281" max="1281" width="6.7109375" style="7" customWidth="1"/>
    <col min="1282" max="1282" width="10.7109375" style="7" customWidth="1"/>
    <col min="1283" max="1283" width="6.7109375" style="7" customWidth="1"/>
    <col min="1284" max="1284" width="10.7109375" style="7" customWidth="1"/>
    <col min="1285" max="1285" width="6.7109375" style="7" customWidth="1"/>
    <col min="1286" max="1286" width="10.7109375" style="7" customWidth="1"/>
    <col min="1287" max="1287" width="6.7109375" style="7" customWidth="1"/>
    <col min="1288" max="1288" width="10.7109375" style="7" customWidth="1"/>
    <col min="1289" max="1289" width="6.7109375" style="7" customWidth="1"/>
    <col min="1290" max="1290" width="10.7109375" style="7" customWidth="1"/>
    <col min="1291" max="1291" width="6.7109375" style="7" customWidth="1"/>
    <col min="1292" max="1527" width="9.140625" style="7"/>
    <col min="1528" max="1528" width="7.28515625" style="7" customWidth="1"/>
    <col min="1529" max="1529" width="24.7109375" style="7" customWidth="1"/>
    <col min="1530" max="1530" width="10.7109375" style="7" customWidth="1"/>
    <col min="1531" max="1531" width="6.7109375" style="7" customWidth="1"/>
    <col min="1532" max="1532" width="10.7109375" style="7" customWidth="1"/>
    <col min="1533" max="1533" width="6.7109375" style="7" customWidth="1"/>
    <col min="1534" max="1534" width="10.7109375" style="7" customWidth="1"/>
    <col min="1535" max="1535" width="6.7109375" style="7" customWidth="1"/>
    <col min="1536" max="1536" width="10.7109375" style="7" customWidth="1"/>
    <col min="1537" max="1537" width="6.7109375" style="7" customWidth="1"/>
    <col min="1538" max="1538" width="10.7109375" style="7" customWidth="1"/>
    <col min="1539" max="1539" width="6.7109375" style="7" customWidth="1"/>
    <col min="1540" max="1540" width="10.7109375" style="7" customWidth="1"/>
    <col min="1541" max="1541" width="6.7109375" style="7" customWidth="1"/>
    <col min="1542" max="1542" width="10.7109375" style="7" customWidth="1"/>
    <col min="1543" max="1543" width="6.7109375" style="7" customWidth="1"/>
    <col min="1544" max="1544" width="10.7109375" style="7" customWidth="1"/>
    <col min="1545" max="1545" width="6.7109375" style="7" customWidth="1"/>
    <col min="1546" max="1546" width="10.7109375" style="7" customWidth="1"/>
    <col min="1547" max="1547" width="6.7109375" style="7" customWidth="1"/>
    <col min="1548" max="1783" width="9.140625" style="7"/>
    <col min="1784" max="1784" width="7.28515625" style="7" customWidth="1"/>
    <col min="1785" max="1785" width="24.7109375" style="7" customWidth="1"/>
    <col min="1786" max="1786" width="10.7109375" style="7" customWidth="1"/>
    <col min="1787" max="1787" width="6.7109375" style="7" customWidth="1"/>
    <col min="1788" max="1788" width="10.7109375" style="7" customWidth="1"/>
    <col min="1789" max="1789" width="6.7109375" style="7" customWidth="1"/>
    <col min="1790" max="1790" width="10.7109375" style="7" customWidth="1"/>
    <col min="1791" max="1791" width="6.7109375" style="7" customWidth="1"/>
    <col min="1792" max="1792" width="10.7109375" style="7" customWidth="1"/>
    <col min="1793" max="1793" width="6.7109375" style="7" customWidth="1"/>
    <col min="1794" max="1794" width="10.7109375" style="7" customWidth="1"/>
    <col min="1795" max="1795" width="6.7109375" style="7" customWidth="1"/>
    <col min="1796" max="1796" width="10.7109375" style="7" customWidth="1"/>
    <col min="1797" max="1797" width="6.7109375" style="7" customWidth="1"/>
    <col min="1798" max="1798" width="10.7109375" style="7" customWidth="1"/>
    <col min="1799" max="1799" width="6.7109375" style="7" customWidth="1"/>
    <col min="1800" max="1800" width="10.7109375" style="7" customWidth="1"/>
    <col min="1801" max="1801" width="6.7109375" style="7" customWidth="1"/>
    <col min="1802" max="1802" width="10.7109375" style="7" customWidth="1"/>
    <col min="1803" max="1803" width="6.7109375" style="7" customWidth="1"/>
    <col min="1804" max="2039" width="9.140625" style="7"/>
    <col min="2040" max="2040" width="7.28515625" style="7" customWidth="1"/>
    <col min="2041" max="2041" width="24.7109375" style="7" customWidth="1"/>
    <col min="2042" max="2042" width="10.7109375" style="7" customWidth="1"/>
    <col min="2043" max="2043" width="6.7109375" style="7" customWidth="1"/>
    <col min="2044" max="2044" width="10.7109375" style="7" customWidth="1"/>
    <col min="2045" max="2045" width="6.7109375" style="7" customWidth="1"/>
    <col min="2046" max="2046" width="10.7109375" style="7" customWidth="1"/>
    <col min="2047" max="2047" width="6.7109375" style="7" customWidth="1"/>
    <col min="2048" max="2048" width="10.7109375" style="7" customWidth="1"/>
    <col min="2049" max="2049" width="6.7109375" style="7" customWidth="1"/>
    <col min="2050" max="2050" width="10.7109375" style="7" customWidth="1"/>
    <col min="2051" max="2051" width="6.7109375" style="7" customWidth="1"/>
    <col min="2052" max="2052" width="10.7109375" style="7" customWidth="1"/>
    <col min="2053" max="2053" width="6.7109375" style="7" customWidth="1"/>
    <col min="2054" max="2054" width="10.7109375" style="7" customWidth="1"/>
    <col min="2055" max="2055" width="6.7109375" style="7" customWidth="1"/>
    <col min="2056" max="2056" width="10.7109375" style="7" customWidth="1"/>
    <col min="2057" max="2057" width="6.7109375" style="7" customWidth="1"/>
    <col min="2058" max="2058" width="10.7109375" style="7" customWidth="1"/>
    <col min="2059" max="2059" width="6.7109375" style="7" customWidth="1"/>
    <col min="2060" max="2295" width="9.140625" style="7"/>
    <col min="2296" max="2296" width="7.28515625" style="7" customWidth="1"/>
    <col min="2297" max="2297" width="24.7109375" style="7" customWidth="1"/>
    <col min="2298" max="2298" width="10.7109375" style="7" customWidth="1"/>
    <col min="2299" max="2299" width="6.7109375" style="7" customWidth="1"/>
    <col min="2300" max="2300" width="10.7109375" style="7" customWidth="1"/>
    <col min="2301" max="2301" width="6.7109375" style="7" customWidth="1"/>
    <col min="2302" max="2302" width="10.7109375" style="7" customWidth="1"/>
    <col min="2303" max="2303" width="6.7109375" style="7" customWidth="1"/>
    <col min="2304" max="2304" width="10.7109375" style="7" customWidth="1"/>
    <col min="2305" max="2305" width="6.7109375" style="7" customWidth="1"/>
    <col min="2306" max="2306" width="10.7109375" style="7" customWidth="1"/>
    <col min="2307" max="2307" width="6.7109375" style="7" customWidth="1"/>
    <col min="2308" max="2308" width="10.7109375" style="7" customWidth="1"/>
    <col min="2309" max="2309" width="6.7109375" style="7" customWidth="1"/>
    <col min="2310" max="2310" width="10.7109375" style="7" customWidth="1"/>
    <col min="2311" max="2311" width="6.7109375" style="7" customWidth="1"/>
    <col min="2312" max="2312" width="10.7109375" style="7" customWidth="1"/>
    <col min="2313" max="2313" width="6.7109375" style="7" customWidth="1"/>
    <col min="2314" max="2314" width="10.7109375" style="7" customWidth="1"/>
    <col min="2315" max="2315" width="6.7109375" style="7" customWidth="1"/>
    <col min="2316" max="2551" width="9.140625" style="7"/>
    <col min="2552" max="2552" width="7.28515625" style="7" customWidth="1"/>
    <col min="2553" max="2553" width="24.7109375" style="7" customWidth="1"/>
    <col min="2554" max="2554" width="10.7109375" style="7" customWidth="1"/>
    <col min="2555" max="2555" width="6.7109375" style="7" customWidth="1"/>
    <col min="2556" max="2556" width="10.7109375" style="7" customWidth="1"/>
    <col min="2557" max="2557" width="6.7109375" style="7" customWidth="1"/>
    <col min="2558" max="2558" width="10.7109375" style="7" customWidth="1"/>
    <col min="2559" max="2559" width="6.7109375" style="7" customWidth="1"/>
    <col min="2560" max="2560" width="10.7109375" style="7" customWidth="1"/>
    <col min="2561" max="2561" width="6.7109375" style="7" customWidth="1"/>
    <col min="2562" max="2562" width="10.7109375" style="7" customWidth="1"/>
    <col min="2563" max="2563" width="6.7109375" style="7" customWidth="1"/>
    <col min="2564" max="2564" width="10.7109375" style="7" customWidth="1"/>
    <col min="2565" max="2565" width="6.7109375" style="7" customWidth="1"/>
    <col min="2566" max="2566" width="10.7109375" style="7" customWidth="1"/>
    <col min="2567" max="2567" width="6.7109375" style="7" customWidth="1"/>
    <col min="2568" max="2568" width="10.7109375" style="7" customWidth="1"/>
    <col min="2569" max="2569" width="6.7109375" style="7" customWidth="1"/>
    <col min="2570" max="2570" width="10.7109375" style="7" customWidth="1"/>
    <col min="2571" max="2571" width="6.7109375" style="7" customWidth="1"/>
    <col min="2572" max="2807" width="9.140625" style="7"/>
    <col min="2808" max="2808" width="7.28515625" style="7" customWidth="1"/>
    <col min="2809" max="2809" width="24.7109375" style="7" customWidth="1"/>
    <col min="2810" max="2810" width="10.7109375" style="7" customWidth="1"/>
    <col min="2811" max="2811" width="6.7109375" style="7" customWidth="1"/>
    <col min="2812" max="2812" width="10.7109375" style="7" customWidth="1"/>
    <col min="2813" max="2813" width="6.7109375" style="7" customWidth="1"/>
    <col min="2814" max="2814" width="10.7109375" style="7" customWidth="1"/>
    <col min="2815" max="2815" width="6.7109375" style="7" customWidth="1"/>
    <col min="2816" max="2816" width="10.7109375" style="7" customWidth="1"/>
    <col min="2817" max="2817" width="6.7109375" style="7" customWidth="1"/>
    <col min="2818" max="2818" width="10.7109375" style="7" customWidth="1"/>
    <col min="2819" max="2819" width="6.7109375" style="7" customWidth="1"/>
    <col min="2820" max="2820" width="10.7109375" style="7" customWidth="1"/>
    <col min="2821" max="2821" width="6.7109375" style="7" customWidth="1"/>
    <col min="2822" max="2822" width="10.7109375" style="7" customWidth="1"/>
    <col min="2823" max="2823" width="6.7109375" style="7" customWidth="1"/>
    <col min="2824" max="2824" width="10.7109375" style="7" customWidth="1"/>
    <col min="2825" max="2825" width="6.7109375" style="7" customWidth="1"/>
    <col min="2826" max="2826" width="10.7109375" style="7" customWidth="1"/>
    <col min="2827" max="2827" width="6.7109375" style="7" customWidth="1"/>
    <col min="2828" max="3063" width="9.140625" style="7"/>
    <col min="3064" max="3064" width="7.28515625" style="7" customWidth="1"/>
    <col min="3065" max="3065" width="24.7109375" style="7" customWidth="1"/>
    <col min="3066" max="3066" width="10.7109375" style="7" customWidth="1"/>
    <col min="3067" max="3067" width="6.7109375" style="7" customWidth="1"/>
    <col min="3068" max="3068" width="10.7109375" style="7" customWidth="1"/>
    <col min="3069" max="3069" width="6.7109375" style="7" customWidth="1"/>
    <col min="3070" max="3070" width="10.7109375" style="7" customWidth="1"/>
    <col min="3071" max="3071" width="6.7109375" style="7" customWidth="1"/>
    <col min="3072" max="3072" width="10.7109375" style="7" customWidth="1"/>
    <col min="3073" max="3073" width="6.7109375" style="7" customWidth="1"/>
    <col min="3074" max="3074" width="10.7109375" style="7" customWidth="1"/>
    <col min="3075" max="3075" width="6.7109375" style="7" customWidth="1"/>
    <col min="3076" max="3076" width="10.7109375" style="7" customWidth="1"/>
    <col min="3077" max="3077" width="6.7109375" style="7" customWidth="1"/>
    <col min="3078" max="3078" width="10.7109375" style="7" customWidth="1"/>
    <col min="3079" max="3079" width="6.7109375" style="7" customWidth="1"/>
    <col min="3080" max="3080" width="10.7109375" style="7" customWidth="1"/>
    <col min="3081" max="3081" width="6.7109375" style="7" customWidth="1"/>
    <col min="3082" max="3082" width="10.7109375" style="7" customWidth="1"/>
    <col min="3083" max="3083" width="6.7109375" style="7" customWidth="1"/>
    <col min="3084" max="3319" width="9.140625" style="7"/>
    <col min="3320" max="3320" width="7.28515625" style="7" customWidth="1"/>
    <col min="3321" max="3321" width="24.7109375" style="7" customWidth="1"/>
    <col min="3322" max="3322" width="10.7109375" style="7" customWidth="1"/>
    <col min="3323" max="3323" width="6.7109375" style="7" customWidth="1"/>
    <col min="3324" max="3324" width="10.7109375" style="7" customWidth="1"/>
    <col min="3325" max="3325" width="6.7109375" style="7" customWidth="1"/>
    <col min="3326" max="3326" width="10.7109375" style="7" customWidth="1"/>
    <col min="3327" max="3327" width="6.7109375" style="7" customWidth="1"/>
    <col min="3328" max="3328" width="10.7109375" style="7" customWidth="1"/>
    <col min="3329" max="3329" width="6.7109375" style="7" customWidth="1"/>
    <col min="3330" max="3330" width="10.7109375" style="7" customWidth="1"/>
    <col min="3331" max="3331" width="6.7109375" style="7" customWidth="1"/>
    <col min="3332" max="3332" width="10.7109375" style="7" customWidth="1"/>
    <col min="3333" max="3333" width="6.7109375" style="7" customWidth="1"/>
    <col min="3334" max="3334" width="10.7109375" style="7" customWidth="1"/>
    <col min="3335" max="3335" width="6.7109375" style="7" customWidth="1"/>
    <col min="3336" max="3336" width="10.7109375" style="7" customWidth="1"/>
    <col min="3337" max="3337" width="6.7109375" style="7" customWidth="1"/>
    <col min="3338" max="3338" width="10.7109375" style="7" customWidth="1"/>
    <col min="3339" max="3339" width="6.7109375" style="7" customWidth="1"/>
    <col min="3340" max="3575" width="9.140625" style="7"/>
    <col min="3576" max="3576" width="7.28515625" style="7" customWidth="1"/>
    <col min="3577" max="3577" width="24.7109375" style="7" customWidth="1"/>
    <col min="3578" max="3578" width="10.7109375" style="7" customWidth="1"/>
    <col min="3579" max="3579" width="6.7109375" style="7" customWidth="1"/>
    <col min="3580" max="3580" width="10.7109375" style="7" customWidth="1"/>
    <col min="3581" max="3581" width="6.7109375" style="7" customWidth="1"/>
    <col min="3582" max="3582" width="10.7109375" style="7" customWidth="1"/>
    <col min="3583" max="3583" width="6.7109375" style="7" customWidth="1"/>
    <col min="3584" max="3584" width="10.7109375" style="7" customWidth="1"/>
    <col min="3585" max="3585" width="6.7109375" style="7" customWidth="1"/>
    <col min="3586" max="3586" width="10.7109375" style="7" customWidth="1"/>
    <col min="3587" max="3587" width="6.7109375" style="7" customWidth="1"/>
    <col min="3588" max="3588" width="10.7109375" style="7" customWidth="1"/>
    <col min="3589" max="3589" width="6.7109375" style="7" customWidth="1"/>
    <col min="3590" max="3590" width="10.7109375" style="7" customWidth="1"/>
    <col min="3591" max="3591" width="6.7109375" style="7" customWidth="1"/>
    <col min="3592" max="3592" width="10.7109375" style="7" customWidth="1"/>
    <col min="3593" max="3593" width="6.7109375" style="7" customWidth="1"/>
    <col min="3594" max="3594" width="10.7109375" style="7" customWidth="1"/>
    <col min="3595" max="3595" width="6.7109375" style="7" customWidth="1"/>
    <col min="3596" max="3831" width="9.140625" style="7"/>
    <col min="3832" max="3832" width="7.28515625" style="7" customWidth="1"/>
    <col min="3833" max="3833" width="24.7109375" style="7" customWidth="1"/>
    <col min="3834" max="3834" width="10.7109375" style="7" customWidth="1"/>
    <col min="3835" max="3835" width="6.7109375" style="7" customWidth="1"/>
    <col min="3836" max="3836" width="10.7109375" style="7" customWidth="1"/>
    <col min="3837" max="3837" width="6.7109375" style="7" customWidth="1"/>
    <col min="3838" max="3838" width="10.7109375" style="7" customWidth="1"/>
    <col min="3839" max="3839" width="6.7109375" style="7" customWidth="1"/>
    <col min="3840" max="3840" width="10.7109375" style="7" customWidth="1"/>
    <col min="3841" max="3841" width="6.7109375" style="7" customWidth="1"/>
    <col min="3842" max="3842" width="10.7109375" style="7" customWidth="1"/>
    <col min="3843" max="3843" width="6.7109375" style="7" customWidth="1"/>
    <col min="3844" max="3844" width="10.7109375" style="7" customWidth="1"/>
    <col min="3845" max="3845" width="6.7109375" style="7" customWidth="1"/>
    <col min="3846" max="3846" width="10.7109375" style="7" customWidth="1"/>
    <col min="3847" max="3847" width="6.7109375" style="7" customWidth="1"/>
    <col min="3848" max="3848" width="10.7109375" style="7" customWidth="1"/>
    <col min="3849" max="3849" width="6.7109375" style="7" customWidth="1"/>
    <col min="3850" max="3850" width="10.7109375" style="7" customWidth="1"/>
    <col min="3851" max="3851" width="6.7109375" style="7" customWidth="1"/>
    <col min="3852" max="4087" width="9.140625" style="7"/>
    <col min="4088" max="4088" width="7.28515625" style="7" customWidth="1"/>
    <col min="4089" max="4089" width="24.7109375" style="7" customWidth="1"/>
    <col min="4090" max="4090" width="10.7109375" style="7" customWidth="1"/>
    <col min="4091" max="4091" width="6.7109375" style="7" customWidth="1"/>
    <col min="4092" max="4092" width="10.7109375" style="7" customWidth="1"/>
    <col min="4093" max="4093" width="6.7109375" style="7" customWidth="1"/>
    <col min="4094" max="4094" width="10.7109375" style="7" customWidth="1"/>
    <col min="4095" max="4095" width="6.7109375" style="7" customWidth="1"/>
    <col min="4096" max="4096" width="10.7109375" style="7" customWidth="1"/>
    <col min="4097" max="4097" width="6.7109375" style="7" customWidth="1"/>
    <col min="4098" max="4098" width="10.7109375" style="7" customWidth="1"/>
    <col min="4099" max="4099" width="6.7109375" style="7" customWidth="1"/>
    <col min="4100" max="4100" width="10.7109375" style="7" customWidth="1"/>
    <col min="4101" max="4101" width="6.7109375" style="7" customWidth="1"/>
    <col min="4102" max="4102" width="10.7109375" style="7" customWidth="1"/>
    <col min="4103" max="4103" width="6.7109375" style="7" customWidth="1"/>
    <col min="4104" max="4104" width="10.7109375" style="7" customWidth="1"/>
    <col min="4105" max="4105" width="6.7109375" style="7" customWidth="1"/>
    <col min="4106" max="4106" width="10.7109375" style="7" customWidth="1"/>
    <col min="4107" max="4107" width="6.7109375" style="7" customWidth="1"/>
    <col min="4108" max="4343" width="9.140625" style="7"/>
    <col min="4344" max="4344" width="7.28515625" style="7" customWidth="1"/>
    <col min="4345" max="4345" width="24.7109375" style="7" customWidth="1"/>
    <col min="4346" max="4346" width="10.7109375" style="7" customWidth="1"/>
    <col min="4347" max="4347" width="6.7109375" style="7" customWidth="1"/>
    <col min="4348" max="4348" width="10.7109375" style="7" customWidth="1"/>
    <col min="4349" max="4349" width="6.7109375" style="7" customWidth="1"/>
    <col min="4350" max="4350" width="10.7109375" style="7" customWidth="1"/>
    <col min="4351" max="4351" width="6.7109375" style="7" customWidth="1"/>
    <col min="4352" max="4352" width="10.7109375" style="7" customWidth="1"/>
    <col min="4353" max="4353" width="6.7109375" style="7" customWidth="1"/>
    <col min="4354" max="4354" width="10.7109375" style="7" customWidth="1"/>
    <col min="4355" max="4355" width="6.7109375" style="7" customWidth="1"/>
    <col min="4356" max="4356" width="10.7109375" style="7" customWidth="1"/>
    <col min="4357" max="4357" width="6.7109375" style="7" customWidth="1"/>
    <col min="4358" max="4358" width="10.7109375" style="7" customWidth="1"/>
    <col min="4359" max="4359" width="6.7109375" style="7" customWidth="1"/>
    <col min="4360" max="4360" width="10.7109375" style="7" customWidth="1"/>
    <col min="4361" max="4361" width="6.7109375" style="7" customWidth="1"/>
    <col min="4362" max="4362" width="10.7109375" style="7" customWidth="1"/>
    <col min="4363" max="4363" width="6.7109375" style="7" customWidth="1"/>
    <col min="4364" max="4599" width="9.140625" style="7"/>
    <col min="4600" max="4600" width="7.28515625" style="7" customWidth="1"/>
    <col min="4601" max="4601" width="24.7109375" style="7" customWidth="1"/>
    <col min="4602" max="4602" width="10.7109375" style="7" customWidth="1"/>
    <col min="4603" max="4603" width="6.7109375" style="7" customWidth="1"/>
    <col min="4604" max="4604" width="10.7109375" style="7" customWidth="1"/>
    <col min="4605" max="4605" width="6.7109375" style="7" customWidth="1"/>
    <col min="4606" max="4606" width="10.7109375" style="7" customWidth="1"/>
    <col min="4607" max="4607" width="6.7109375" style="7" customWidth="1"/>
    <col min="4608" max="4608" width="10.7109375" style="7" customWidth="1"/>
    <col min="4609" max="4609" width="6.7109375" style="7" customWidth="1"/>
    <col min="4610" max="4610" width="10.7109375" style="7" customWidth="1"/>
    <col min="4611" max="4611" width="6.7109375" style="7" customWidth="1"/>
    <col min="4612" max="4612" width="10.7109375" style="7" customWidth="1"/>
    <col min="4613" max="4613" width="6.7109375" style="7" customWidth="1"/>
    <col min="4614" max="4614" width="10.7109375" style="7" customWidth="1"/>
    <col min="4615" max="4615" width="6.7109375" style="7" customWidth="1"/>
    <col min="4616" max="4616" width="10.7109375" style="7" customWidth="1"/>
    <col min="4617" max="4617" width="6.7109375" style="7" customWidth="1"/>
    <col min="4618" max="4618" width="10.7109375" style="7" customWidth="1"/>
    <col min="4619" max="4619" width="6.7109375" style="7" customWidth="1"/>
    <col min="4620" max="4855" width="9.140625" style="7"/>
    <col min="4856" max="4856" width="7.28515625" style="7" customWidth="1"/>
    <col min="4857" max="4857" width="24.7109375" style="7" customWidth="1"/>
    <col min="4858" max="4858" width="10.7109375" style="7" customWidth="1"/>
    <col min="4859" max="4859" width="6.7109375" style="7" customWidth="1"/>
    <col min="4860" max="4860" width="10.7109375" style="7" customWidth="1"/>
    <col min="4861" max="4861" width="6.7109375" style="7" customWidth="1"/>
    <col min="4862" max="4862" width="10.7109375" style="7" customWidth="1"/>
    <col min="4863" max="4863" width="6.7109375" style="7" customWidth="1"/>
    <col min="4864" max="4864" width="10.7109375" style="7" customWidth="1"/>
    <col min="4865" max="4865" width="6.7109375" style="7" customWidth="1"/>
    <col min="4866" max="4866" width="10.7109375" style="7" customWidth="1"/>
    <col min="4867" max="4867" width="6.7109375" style="7" customWidth="1"/>
    <col min="4868" max="4868" width="10.7109375" style="7" customWidth="1"/>
    <col min="4869" max="4869" width="6.7109375" style="7" customWidth="1"/>
    <col min="4870" max="4870" width="10.7109375" style="7" customWidth="1"/>
    <col min="4871" max="4871" width="6.7109375" style="7" customWidth="1"/>
    <col min="4872" max="4872" width="10.7109375" style="7" customWidth="1"/>
    <col min="4873" max="4873" width="6.7109375" style="7" customWidth="1"/>
    <col min="4874" max="4874" width="10.7109375" style="7" customWidth="1"/>
    <col min="4875" max="4875" width="6.7109375" style="7" customWidth="1"/>
    <col min="4876" max="5111" width="9.140625" style="7"/>
    <col min="5112" max="5112" width="7.28515625" style="7" customWidth="1"/>
    <col min="5113" max="5113" width="24.7109375" style="7" customWidth="1"/>
    <col min="5114" max="5114" width="10.7109375" style="7" customWidth="1"/>
    <col min="5115" max="5115" width="6.7109375" style="7" customWidth="1"/>
    <col min="5116" max="5116" width="10.7109375" style="7" customWidth="1"/>
    <col min="5117" max="5117" width="6.7109375" style="7" customWidth="1"/>
    <col min="5118" max="5118" width="10.7109375" style="7" customWidth="1"/>
    <col min="5119" max="5119" width="6.7109375" style="7" customWidth="1"/>
    <col min="5120" max="5120" width="10.7109375" style="7" customWidth="1"/>
    <col min="5121" max="5121" width="6.7109375" style="7" customWidth="1"/>
    <col min="5122" max="5122" width="10.7109375" style="7" customWidth="1"/>
    <col min="5123" max="5123" width="6.7109375" style="7" customWidth="1"/>
    <col min="5124" max="5124" width="10.7109375" style="7" customWidth="1"/>
    <col min="5125" max="5125" width="6.7109375" style="7" customWidth="1"/>
    <col min="5126" max="5126" width="10.7109375" style="7" customWidth="1"/>
    <col min="5127" max="5127" width="6.7109375" style="7" customWidth="1"/>
    <col min="5128" max="5128" width="10.7109375" style="7" customWidth="1"/>
    <col min="5129" max="5129" width="6.7109375" style="7" customWidth="1"/>
    <col min="5130" max="5130" width="10.7109375" style="7" customWidth="1"/>
    <col min="5131" max="5131" width="6.7109375" style="7" customWidth="1"/>
    <col min="5132" max="5367" width="9.140625" style="7"/>
    <col min="5368" max="5368" width="7.28515625" style="7" customWidth="1"/>
    <col min="5369" max="5369" width="24.7109375" style="7" customWidth="1"/>
    <col min="5370" max="5370" width="10.7109375" style="7" customWidth="1"/>
    <col min="5371" max="5371" width="6.7109375" style="7" customWidth="1"/>
    <col min="5372" max="5372" width="10.7109375" style="7" customWidth="1"/>
    <col min="5373" max="5373" width="6.7109375" style="7" customWidth="1"/>
    <col min="5374" max="5374" width="10.7109375" style="7" customWidth="1"/>
    <col min="5375" max="5375" width="6.7109375" style="7" customWidth="1"/>
    <col min="5376" max="5376" width="10.7109375" style="7" customWidth="1"/>
    <col min="5377" max="5377" width="6.7109375" style="7" customWidth="1"/>
    <col min="5378" max="5378" width="10.7109375" style="7" customWidth="1"/>
    <col min="5379" max="5379" width="6.7109375" style="7" customWidth="1"/>
    <col min="5380" max="5380" width="10.7109375" style="7" customWidth="1"/>
    <col min="5381" max="5381" width="6.7109375" style="7" customWidth="1"/>
    <col min="5382" max="5382" width="10.7109375" style="7" customWidth="1"/>
    <col min="5383" max="5383" width="6.7109375" style="7" customWidth="1"/>
    <col min="5384" max="5384" width="10.7109375" style="7" customWidth="1"/>
    <col min="5385" max="5385" width="6.7109375" style="7" customWidth="1"/>
    <col min="5386" max="5386" width="10.7109375" style="7" customWidth="1"/>
    <col min="5387" max="5387" width="6.7109375" style="7" customWidth="1"/>
    <col min="5388" max="5623" width="9.140625" style="7"/>
    <col min="5624" max="5624" width="7.28515625" style="7" customWidth="1"/>
    <col min="5625" max="5625" width="24.7109375" style="7" customWidth="1"/>
    <col min="5626" max="5626" width="10.7109375" style="7" customWidth="1"/>
    <col min="5627" max="5627" width="6.7109375" style="7" customWidth="1"/>
    <col min="5628" max="5628" width="10.7109375" style="7" customWidth="1"/>
    <col min="5629" max="5629" width="6.7109375" style="7" customWidth="1"/>
    <col min="5630" max="5630" width="10.7109375" style="7" customWidth="1"/>
    <col min="5631" max="5631" width="6.7109375" style="7" customWidth="1"/>
    <col min="5632" max="5632" width="10.7109375" style="7" customWidth="1"/>
    <col min="5633" max="5633" width="6.7109375" style="7" customWidth="1"/>
    <col min="5634" max="5634" width="10.7109375" style="7" customWidth="1"/>
    <col min="5635" max="5635" width="6.7109375" style="7" customWidth="1"/>
    <col min="5636" max="5636" width="10.7109375" style="7" customWidth="1"/>
    <col min="5637" max="5637" width="6.7109375" style="7" customWidth="1"/>
    <col min="5638" max="5638" width="10.7109375" style="7" customWidth="1"/>
    <col min="5639" max="5639" width="6.7109375" style="7" customWidth="1"/>
    <col min="5640" max="5640" width="10.7109375" style="7" customWidth="1"/>
    <col min="5641" max="5641" width="6.7109375" style="7" customWidth="1"/>
    <col min="5642" max="5642" width="10.7109375" style="7" customWidth="1"/>
    <col min="5643" max="5643" width="6.7109375" style="7" customWidth="1"/>
    <col min="5644" max="5879" width="9.140625" style="7"/>
    <col min="5880" max="5880" width="7.28515625" style="7" customWidth="1"/>
    <col min="5881" max="5881" width="24.7109375" style="7" customWidth="1"/>
    <col min="5882" max="5882" width="10.7109375" style="7" customWidth="1"/>
    <col min="5883" max="5883" width="6.7109375" style="7" customWidth="1"/>
    <col min="5884" max="5884" width="10.7109375" style="7" customWidth="1"/>
    <col min="5885" max="5885" width="6.7109375" style="7" customWidth="1"/>
    <col min="5886" max="5886" width="10.7109375" style="7" customWidth="1"/>
    <col min="5887" max="5887" width="6.7109375" style="7" customWidth="1"/>
    <col min="5888" max="5888" width="10.7109375" style="7" customWidth="1"/>
    <col min="5889" max="5889" width="6.7109375" style="7" customWidth="1"/>
    <col min="5890" max="5890" width="10.7109375" style="7" customWidth="1"/>
    <col min="5891" max="5891" width="6.7109375" style="7" customWidth="1"/>
    <col min="5892" max="5892" width="10.7109375" style="7" customWidth="1"/>
    <col min="5893" max="5893" width="6.7109375" style="7" customWidth="1"/>
    <col min="5894" max="5894" width="10.7109375" style="7" customWidth="1"/>
    <col min="5895" max="5895" width="6.7109375" style="7" customWidth="1"/>
    <col min="5896" max="5896" width="10.7109375" style="7" customWidth="1"/>
    <col min="5897" max="5897" width="6.7109375" style="7" customWidth="1"/>
    <col min="5898" max="5898" width="10.7109375" style="7" customWidth="1"/>
    <col min="5899" max="5899" width="6.7109375" style="7" customWidth="1"/>
    <col min="5900" max="6135" width="9.140625" style="7"/>
    <col min="6136" max="6136" width="7.28515625" style="7" customWidth="1"/>
    <col min="6137" max="6137" width="24.7109375" style="7" customWidth="1"/>
    <col min="6138" max="6138" width="10.7109375" style="7" customWidth="1"/>
    <col min="6139" max="6139" width="6.7109375" style="7" customWidth="1"/>
    <col min="6140" max="6140" width="10.7109375" style="7" customWidth="1"/>
    <col min="6141" max="6141" width="6.7109375" style="7" customWidth="1"/>
    <col min="6142" max="6142" width="10.7109375" style="7" customWidth="1"/>
    <col min="6143" max="6143" width="6.7109375" style="7" customWidth="1"/>
    <col min="6144" max="6144" width="10.7109375" style="7" customWidth="1"/>
    <col min="6145" max="6145" width="6.7109375" style="7" customWidth="1"/>
    <col min="6146" max="6146" width="10.7109375" style="7" customWidth="1"/>
    <col min="6147" max="6147" width="6.7109375" style="7" customWidth="1"/>
    <col min="6148" max="6148" width="10.7109375" style="7" customWidth="1"/>
    <col min="6149" max="6149" width="6.7109375" style="7" customWidth="1"/>
    <col min="6150" max="6150" width="10.7109375" style="7" customWidth="1"/>
    <col min="6151" max="6151" width="6.7109375" style="7" customWidth="1"/>
    <col min="6152" max="6152" width="10.7109375" style="7" customWidth="1"/>
    <col min="6153" max="6153" width="6.7109375" style="7" customWidth="1"/>
    <col min="6154" max="6154" width="10.7109375" style="7" customWidth="1"/>
    <col min="6155" max="6155" width="6.7109375" style="7" customWidth="1"/>
    <col min="6156" max="6391" width="9.140625" style="7"/>
    <col min="6392" max="6392" width="7.28515625" style="7" customWidth="1"/>
    <col min="6393" max="6393" width="24.7109375" style="7" customWidth="1"/>
    <col min="6394" max="6394" width="10.7109375" style="7" customWidth="1"/>
    <col min="6395" max="6395" width="6.7109375" style="7" customWidth="1"/>
    <col min="6396" max="6396" width="10.7109375" style="7" customWidth="1"/>
    <col min="6397" max="6397" width="6.7109375" style="7" customWidth="1"/>
    <col min="6398" max="6398" width="10.7109375" style="7" customWidth="1"/>
    <col min="6399" max="6399" width="6.7109375" style="7" customWidth="1"/>
    <col min="6400" max="6400" width="10.7109375" style="7" customWidth="1"/>
    <col min="6401" max="6401" width="6.7109375" style="7" customWidth="1"/>
    <col min="6402" max="6402" width="10.7109375" style="7" customWidth="1"/>
    <col min="6403" max="6403" width="6.7109375" style="7" customWidth="1"/>
    <col min="6404" max="6404" width="10.7109375" style="7" customWidth="1"/>
    <col min="6405" max="6405" width="6.7109375" style="7" customWidth="1"/>
    <col min="6406" max="6406" width="10.7109375" style="7" customWidth="1"/>
    <col min="6407" max="6407" width="6.7109375" style="7" customWidth="1"/>
    <col min="6408" max="6408" width="10.7109375" style="7" customWidth="1"/>
    <col min="6409" max="6409" width="6.7109375" style="7" customWidth="1"/>
    <col min="6410" max="6410" width="10.7109375" style="7" customWidth="1"/>
    <col min="6411" max="6411" width="6.7109375" style="7" customWidth="1"/>
    <col min="6412" max="6647" width="9.140625" style="7"/>
    <col min="6648" max="6648" width="7.28515625" style="7" customWidth="1"/>
    <col min="6649" max="6649" width="24.7109375" style="7" customWidth="1"/>
    <col min="6650" max="6650" width="10.7109375" style="7" customWidth="1"/>
    <col min="6651" max="6651" width="6.7109375" style="7" customWidth="1"/>
    <col min="6652" max="6652" width="10.7109375" style="7" customWidth="1"/>
    <col min="6653" max="6653" width="6.7109375" style="7" customWidth="1"/>
    <col min="6654" max="6654" width="10.7109375" style="7" customWidth="1"/>
    <col min="6655" max="6655" width="6.7109375" style="7" customWidth="1"/>
    <col min="6656" max="6656" width="10.7109375" style="7" customWidth="1"/>
    <col min="6657" max="6657" width="6.7109375" style="7" customWidth="1"/>
    <col min="6658" max="6658" width="10.7109375" style="7" customWidth="1"/>
    <col min="6659" max="6659" width="6.7109375" style="7" customWidth="1"/>
    <col min="6660" max="6660" width="10.7109375" style="7" customWidth="1"/>
    <col min="6661" max="6661" width="6.7109375" style="7" customWidth="1"/>
    <col min="6662" max="6662" width="10.7109375" style="7" customWidth="1"/>
    <col min="6663" max="6663" width="6.7109375" style="7" customWidth="1"/>
    <col min="6664" max="6664" width="10.7109375" style="7" customWidth="1"/>
    <col min="6665" max="6665" width="6.7109375" style="7" customWidth="1"/>
    <col min="6666" max="6666" width="10.7109375" style="7" customWidth="1"/>
    <col min="6667" max="6667" width="6.7109375" style="7" customWidth="1"/>
    <col min="6668" max="6903" width="9.140625" style="7"/>
    <col min="6904" max="6904" width="7.28515625" style="7" customWidth="1"/>
    <col min="6905" max="6905" width="24.7109375" style="7" customWidth="1"/>
    <col min="6906" max="6906" width="10.7109375" style="7" customWidth="1"/>
    <col min="6907" max="6907" width="6.7109375" style="7" customWidth="1"/>
    <col min="6908" max="6908" width="10.7109375" style="7" customWidth="1"/>
    <col min="6909" max="6909" width="6.7109375" style="7" customWidth="1"/>
    <col min="6910" max="6910" width="10.7109375" style="7" customWidth="1"/>
    <col min="6911" max="6911" width="6.7109375" style="7" customWidth="1"/>
    <col min="6912" max="6912" width="10.7109375" style="7" customWidth="1"/>
    <col min="6913" max="6913" width="6.7109375" style="7" customWidth="1"/>
    <col min="6914" max="6914" width="10.7109375" style="7" customWidth="1"/>
    <col min="6915" max="6915" width="6.7109375" style="7" customWidth="1"/>
    <col min="6916" max="6916" width="10.7109375" style="7" customWidth="1"/>
    <col min="6917" max="6917" width="6.7109375" style="7" customWidth="1"/>
    <col min="6918" max="6918" width="10.7109375" style="7" customWidth="1"/>
    <col min="6919" max="6919" width="6.7109375" style="7" customWidth="1"/>
    <col min="6920" max="6920" width="10.7109375" style="7" customWidth="1"/>
    <col min="6921" max="6921" width="6.7109375" style="7" customWidth="1"/>
    <col min="6922" max="6922" width="10.7109375" style="7" customWidth="1"/>
    <col min="6923" max="6923" width="6.7109375" style="7" customWidth="1"/>
    <col min="6924" max="7159" width="9.140625" style="7"/>
    <col min="7160" max="7160" width="7.28515625" style="7" customWidth="1"/>
    <col min="7161" max="7161" width="24.7109375" style="7" customWidth="1"/>
    <col min="7162" max="7162" width="10.7109375" style="7" customWidth="1"/>
    <col min="7163" max="7163" width="6.7109375" style="7" customWidth="1"/>
    <col min="7164" max="7164" width="10.7109375" style="7" customWidth="1"/>
    <col min="7165" max="7165" width="6.7109375" style="7" customWidth="1"/>
    <col min="7166" max="7166" width="10.7109375" style="7" customWidth="1"/>
    <col min="7167" max="7167" width="6.7109375" style="7" customWidth="1"/>
    <col min="7168" max="7168" width="10.7109375" style="7" customWidth="1"/>
    <col min="7169" max="7169" width="6.7109375" style="7" customWidth="1"/>
    <col min="7170" max="7170" width="10.7109375" style="7" customWidth="1"/>
    <col min="7171" max="7171" width="6.7109375" style="7" customWidth="1"/>
    <col min="7172" max="7172" width="10.7109375" style="7" customWidth="1"/>
    <col min="7173" max="7173" width="6.7109375" style="7" customWidth="1"/>
    <col min="7174" max="7174" width="10.7109375" style="7" customWidth="1"/>
    <col min="7175" max="7175" width="6.7109375" style="7" customWidth="1"/>
    <col min="7176" max="7176" width="10.7109375" style="7" customWidth="1"/>
    <col min="7177" max="7177" width="6.7109375" style="7" customWidth="1"/>
    <col min="7178" max="7178" width="10.7109375" style="7" customWidth="1"/>
    <col min="7179" max="7179" width="6.7109375" style="7" customWidth="1"/>
    <col min="7180" max="7415" width="9.140625" style="7"/>
    <col min="7416" max="7416" width="7.28515625" style="7" customWidth="1"/>
    <col min="7417" max="7417" width="24.7109375" style="7" customWidth="1"/>
    <col min="7418" max="7418" width="10.7109375" style="7" customWidth="1"/>
    <col min="7419" max="7419" width="6.7109375" style="7" customWidth="1"/>
    <col min="7420" max="7420" width="10.7109375" style="7" customWidth="1"/>
    <col min="7421" max="7421" width="6.7109375" style="7" customWidth="1"/>
    <col min="7422" max="7422" width="10.7109375" style="7" customWidth="1"/>
    <col min="7423" max="7423" width="6.7109375" style="7" customWidth="1"/>
    <col min="7424" max="7424" width="10.7109375" style="7" customWidth="1"/>
    <col min="7425" max="7425" width="6.7109375" style="7" customWidth="1"/>
    <col min="7426" max="7426" width="10.7109375" style="7" customWidth="1"/>
    <col min="7427" max="7427" width="6.7109375" style="7" customWidth="1"/>
    <col min="7428" max="7428" width="10.7109375" style="7" customWidth="1"/>
    <col min="7429" max="7429" width="6.7109375" style="7" customWidth="1"/>
    <col min="7430" max="7430" width="10.7109375" style="7" customWidth="1"/>
    <col min="7431" max="7431" width="6.7109375" style="7" customWidth="1"/>
    <col min="7432" max="7432" width="10.7109375" style="7" customWidth="1"/>
    <col min="7433" max="7433" width="6.7109375" style="7" customWidth="1"/>
    <col min="7434" max="7434" width="10.7109375" style="7" customWidth="1"/>
    <col min="7435" max="7435" width="6.7109375" style="7" customWidth="1"/>
    <col min="7436" max="7671" width="9.140625" style="7"/>
    <col min="7672" max="7672" width="7.28515625" style="7" customWidth="1"/>
    <col min="7673" max="7673" width="24.7109375" style="7" customWidth="1"/>
    <col min="7674" max="7674" width="10.7109375" style="7" customWidth="1"/>
    <col min="7675" max="7675" width="6.7109375" style="7" customWidth="1"/>
    <col min="7676" max="7676" width="10.7109375" style="7" customWidth="1"/>
    <col min="7677" max="7677" width="6.7109375" style="7" customWidth="1"/>
    <col min="7678" max="7678" width="10.7109375" style="7" customWidth="1"/>
    <col min="7679" max="7679" width="6.7109375" style="7" customWidth="1"/>
    <col min="7680" max="7680" width="10.7109375" style="7" customWidth="1"/>
    <col min="7681" max="7681" width="6.7109375" style="7" customWidth="1"/>
    <col min="7682" max="7682" width="10.7109375" style="7" customWidth="1"/>
    <col min="7683" max="7683" width="6.7109375" style="7" customWidth="1"/>
    <col min="7684" max="7684" width="10.7109375" style="7" customWidth="1"/>
    <col min="7685" max="7685" width="6.7109375" style="7" customWidth="1"/>
    <col min="7686" max="7686" width="10.7109375" style="7" customWidth="1"/>
    <col min="7687" max="7687" width="6.7109375" style="7" customWidth="1"/>
    <col min="7688" max="7688" width="10.7109375" style="7" customWidth="1"/>
    <col min="7689" max="7689" width="6.7109375" style="7" customWidth="1"/>
    <col min="7690" max="7690" width="10.7109375" style="7" customWidth="1"/>
    <col min="7691" max="7691" width="6.7109375" style="7" customWidth="1"/>
    <col min="7692" max="7927" width="9.140625" style="7"/>
    <col min="7928" max="7928" width="7.28515625" style="7" customWidth="1"/>
    <col min="7929" max="7929" width="24.7109375" style="7" customWidth="1"/>
    <col min="7930" max="7930" width="10.7109375" style="7" customWidth="1"/>
    <col min="7931" max="7931" width="6.7109375" style="7" customWidth="1"/>
    <col min="7932" max="7932" width="10.7109375" style="7" customWidth="1"/>
    <col min="7933" max="7933" width="6.7109375" style="7" customWidth="1"/>
    <col min="7934" max="7934" width="10.7109375" style="7" customWidth="1"/>
    <col min="7935" max="7935" width="6.7109375" style="7" customWidth="1"/>
    <col min="7936" max="7936" width="10.7109375" style="7" customWidth="1"/>
    <col min="7937" max="7937" width="6.7109375" style="7" customWidth="1"/>
    <col min="7938" max="7938" width="10.7109375" style="7" customWidth="1"/>
    <col min="7939" max="7939" width="6.7109375" style="7" customWidth="1"/>
    <col min="7940" max="7940" width="10.7109375" style="7" customWidth="1"/>
    <col min="7941" max="7941" width="6.7109375" style="7" customWidth="1"/>
    <col min="7942" max="7942" width="10.7109375" style="7" customWidth="1"/>
    <col min="7943" max="7943" width="6.7109375" style="7" customWidth="1"/>
    <col min="7944" max="7944" width="10.7109375" style="7" customWidth="1"/>
    <col min="7945" max="7945" width="6.7109375" style="7" customWidth="1"/>
    <col min="7946" max="7946" width="10.7109375" style="7" customWidth="1"/>
    <col min="7947" max="7947" width="6.7109375" style="7" customWidth="1"/>
    <col min="7948" max="8183" width="9.140625" style="7"/>
    <col min="8184" max="8184" width="7.28515625" style="7" customWidth="1"/>
    <col min="8185" max="8185" width="24.7109375" style="7" customWidth="1"/>
    <col min="8186" max="8186" width="10.7109375" style="7" customWidth="1"/>
    <col min="8187" max="8187" width="6.7109375" style="7" customWidth="1"/>
    <col min="8188" max="8188" width="10.7109375" style="7" customWidth="1"/>
    <col min="8189" max="8189" width="6.7109375" style="7" customWidth="1"/>
    <col min="8190" max="8190" width="10.7109375" style="7" customWidth="1"/>
    <col min="8191" max="8191" width="6.7109375" style="7" customWidth="1"/>
    <col min="8192" max="8192" width="10.7109375" style="7" customWidth="1"/>
    <col min="8193" max="8193" width="6.7109375" style="7" customWidth="1"/>
    <col min="8194" max="8194" width="10.7109375" style="7" customWidth="1"/>
    <col min="8195" max="8195" width="6.7109375" style="7" customWidth="1"/>
    <col min="8196" max="8196" width="10.7109375" style="7" customWidth="1"/>
    <col min="8197" max="8197" width="6.7109375" style="7" customWidth="1"/>
    <col min="8198" max="8198" width="10.7109375" style="7" customWidth="1"/>
    <col min="8199" max="8199" width="6.7109375" style="7" customWidth="1"/>
    <col min="8200" max="8200" width="10.7109375" style="7" customWidth="1"/>
    <col min="8201" max="8201" width="6.7109375" style="7" customWidth="1"/>
    <col min="8202" max="8202" width="10.7109375" style="7" customWidth="1"/>
    <col min="8203" max="8203" width="6.7109375" style="7" customWidth="1"/>
    <col min="8204" max="8439" width="9.140625" style="7"/>
    <col min="8440" max="8440" width="7.28515625" style="7" customWidth="1"/>
    <col min="8441" max="8441" width="24.7109375" style="7" customWidth="1"/>
    <col min="8442" max="8442" width="10.7109375" style="7" customWidth="1"/>
    <col min="8443" max="8443" width="6.7109375" style="7" customWidth="1"/>
    <col min="8444" max="8444" width="10.7109375" style="7" customWidth="1"/>
    <col min="8445" max="8445" width="6.7109375" style="7" customWidth="1"/>
    <col min="8446" max="8446" width="10.7109375" style="7" customWidth="1"/>
    <col min="8447" max="8447" width="6.7109375" style="7" customWidth="1"/>
    <col min="8448" max="8448" width="10.7109375" style="7" customWidth="1"/>
    <col min="8449" max="8449" width="6.7109375" style="7" customWidth="1"/>
    <col min="8450" max="8450" width="10.7109375" style="7" customWidth="1"/>
    <col min="8451" max="8451" width="6.7109375" style="7" customWidth="1"/>
    <col min="8452" max="8452" width="10.7109375" style="7" customWidth="1"/>
    <col min="8453" max="8453" width="6.7109375" style="7" customWidth="1"/>
    <col min="8454" max="8454" width="10.7109375" style="7" customWidth="1"/>
    <col min="8455" max="8455" width="6.7109375" style="7" customWidth="1"/>
    <col min="8456" max="8456" width="10.7109375" style="7" customWidth="1"/>
    <col min="8457" max="8457" width="6.7109375" style="7" customWidth="1"/>
    <col min="8458" max="8458" width="10.7109375" style="7" customWidth="1"/>
    <col min="8459" max="8459" width="6.7109375" style="7" customWidth="1"/>
    <col min="8460" max="8695" width="9.140625" style="7"/>
    <col min="8696" max="8696" width="7.28515625" style="7" customWidth="1"/>
    <col min="8697" max="8697" width="24.7109375" style="7" customWidth="1"/>
    <col min="8698" max="8698" width="10.7109375" style="7" customWidth="1"/>
    <col min="8699" max="8699" width="6.7109375" style="7" customWidth="1"/>
    <col min="8700" max="8700" width="10.7109375" style="7" customWidth="1"/>
    <col min="8701" max="8701" width="6.7109375" style="7" customWidth="1"/>
    <col min="8702" max="8702" width="10.7109375" style="7" customWidth="1"/>
    <col min="8703" max="8703" width="6.7109375" style="7" customWidth="1"/>
    <col min="8704" max="8704" width="10.7109375" style="7" customWidth="1"/>
    <col min="8705" max="8705" width="6.7109375" style="7" customWidth="1"/>
    <col min="8706" max="8706" width="10.7109375" style="7" customWidth="1"/>
    <col min="8707" max="8707" width="6.7109375" style="7" customWidth="1"/>
    <col min="8708" max="8708" width="10.7109375" style="7" customWidth="1"/>
    <col min="8709" max="8709" width="6.7109375" style="7" customWidth="1"/>
    <col min="8710" max="8710" width="10.7109375" style="7" customWidth="1"/>
    <col min="8711" max="8711" width="6.7109375" style="7" customWidth="1"/>
    <col min="8712" max="8712" width="10.7109375" style="7" customWidth="1"/>
    <col min="8713" max="8713" width="6.7109375" style="7" customWidth="1"/>
    <col min="8714" max="8714" width="10.7109375" style="7" customWidth="1"/>
    <col min="8715" max="8715" width="6.7109375" style="7" customWidth="1"/>
    <col min="8716" max="8951" width="9.140625" style="7"/>
    <col min="8952" max="8952" width="7.28515625" style="7" customWidth="1"/>
    <col min="8953" max="8953" width="24.7109375" style="7" customWidth="1"/>
    <col min="8954" max="8954" width="10.7109375" style="7" customWidth="1"/>
    <col min="8955" max="8955" width="6.7109375" style="7" customWidth="1"/>
    <col min="8956" max="8956" width="10.7109375" style="7" customWidth="1"/>
    <col min="8957" max="8957" width="6.7109375" style="7" customWidth="1"/>
    <col min="8958" max="8958" width="10.7109375" style="7" customWidth="1"/>
    <col min="8959" max="8959" width="6.7109375" style="7" customWidth="1"/>
    <col min="8960" max="8960" width="10.7109375" style="7" customWidth="1"/>
    <col min="8961" max="8961" width="6.7109375" style="7" customWidth="1"/>
    <col min="8962" max="8962" width="10.7109375" style="7" customWidth="1"/>
    <col min="8963" max="8963" width="6.7109375" style="7" customWidth="1"/>
    <col min="8964" max="8964" width="10.7109375" style="7" customWidth="1"/>
    <col min="8965" max="8965" width="6.7109375" style="7" customWidth="1"/>
    <col min="8966" max="8966" width="10.7109375" style="7" customWidth="1"/>
    <col min="8967" max="8967" width="6.7109375" style="7" customWidth="1"/>
    <col min="8968" max="8968" width="10.7109375" style="7" customWidth="1"/>
    <col min="8969" max="8969" width="6.7109375" style="7" customWidth="1"/>
    <col min="8970" max="8970" width="10.7109375" style="7" customWidth="1"/>
    <col min="8971" max="8971" width="6.7109375" style="7" customWidth="1"/>
    <col min="8972" max="9207" width="9.140625" style="7"/>
    <col min="9208" max="9208" width="7.28515625" style="7" customWidth="1"/>
    <col min="9209" max="9209" width="24.7109375" style="7" customWidth="1"/>
    <col min="9210" max="9210" width="10.7109375" style="7" customWidth="1"/>
    <col min="9211" max="9211" width="6.7109375" style="7" customWidth="1"/>
    <col min="9212" max="9212" width="10.7109375" style="7" customWidth="1"/>
    <col min="9213" max="9213" width="6.7109375" style="7" customWidth="1"/>
    <col min="9214" max="9214" width="10.7109375" style="7" customWidth="1"/>
    <col min="9215" max="9215" width="6.7109375" style="7" customWidth="1"/>
    <col min="9216" max="9216" width="10.7109375" style="7" customWidth="1"/>
    <col min="9217" max="9217" width="6.7109375" style="7" customWidth="1"/>
    <col min="9218" max="9218" width="10.7109375" style="7" customWidth="1"/>
    <col min="9219" max="9219" width="6.7109375" style="7" customWidth="1"/>
    <col min="9220" max="9220" width="10.7109375" style="7" customWidth="1"/>
    <col min="9221" max="9221" width="6.7109375" style="7" customWidth="1"/>
    <col min="9222" max="9222" width="10.7109375" style="7" customWidth="1"/>
    <col min="9223" max="9223" width="6.7109375" style="7" customWidth="1"/>
    <col min="9224" max="9224" width="10.7109375" style="7" customWidth="1"/>
    <col min="9225" max="9225" width="6.7109375" style="7" customWidth="1"/>
    <col min="9226" max="9226" width="10.7109375" style="7" customWidth="1"/>
    <col min="9227" max="9227" width="6.7109375" style="7" customWidth="1"/>
    <col min="9228" max="9463" width="9.140625" style="7"/>
    <col min="9464" max="9464" width="7.28515625" style="7" customWidth="1"/>
    <col min="9465" max="9465" width="24.7109375" style="7" customWidth="1"/>
    <col min="9466" max="9466" width="10.7109375" style="7" customWidth="1"/>
    <col min="9467" max="9467" width="6.7109375" style="7" customWidth="1"/>
    <col min="9468" max="9468" width="10.7109375" style="7" customWidth="1"/>
    <col min="9469" max="9469" width="6.7109375" style="7" customWidth="1"/>
    <col min="9470" max="9470" width="10.7109375" style="7" customWidth="1"/>
    <col min="9471" max="9471" width="6.7109375" style="7" customWidth="1"/>
    <col min="9472" max="9472" width="10.7109375" style="7" customWidth="1"/>
    <col min="9473" max="9473" width="6.7109375" style="7" customWidth="1"/>
    <col min="9474" max="9474" width="10.7109375" style="7" customWidth="1"/>
    <col min="9475" max="9475" width="6.7109375" style="7" customWidth="1"/>
    <col min="9476" max="9476" width="10.7109375" style="7" customWidth="1"/>
    <col min="9477" max="9477" width="6.7109375" style="7" customWidth="1"/>
    <col min="9478" max="9478" width="10.7109375" style="7" customWidth="1"/>
    <col min="9479" max="9479" width="6.7109375" style="7" customWidth="1"/>
    <col min="9480" max="9480" width="10.7109375" style="7" customWidth="1"/>
    <col min="9481" max="9481" width="6.7109375" style="7" customWidth="1"/>
    <col min="9482" max="9482" width="10.7109375" style="7" customWidth="1"/>
    <col min="9483" max="9483" width="6.7109375" style="7" customWidth="1"/>
    <col min="9484" max="9719" width="9.140625" style="7"/>
    <col min="9720" max="9720" width="7.28515625" style="7" customWidth="1"/>
    <col min="9721" max="9721" width="24.7109375" style="7" customWidth="1"/>
    <col min="9722" max="9722" width="10.7109375" style="7" customWidth="1"/>
    <col min="9723" max="9723" width="6.7109375" style="7" customWidth="1"/>
    <col min="9724" max="9724" width="10.7109375" style="7" customWidth="1"/>
    <col min="9725" max="9725" width="6.7109375" style="7" customWidth="1"/>
    <col min="9726" max="9726" width="10.7109375" style="7" customWidth="1"/>
    <col min="9727" max="9727" width="6.7109375" style="7" customWidth="1"/>
    <col min="9728" max="9728" width="10.7109375" style="7" customWidth="1"/>
    <col min="9729" max="9729" width="6.7109375" style="7" customWidth="1"/>
    <col min="9730" max="9730" width="10.7109375" style="7" customWidth="1"/>
    <col min="9731" max="9731" width="6.7109375" style="7" customWidth="1"/>
    <col min="9732" max="9732" width="10.7109375" style="7" customWidth="1"/>
    <col min="9733" max="9733" width="6.7109375" style="7" customWidth="1"/>
    <col min="9734" max="9734" width="10.7109375" style="7" customWidth="1"/>
    <col min="9735" max="9735" width="6.7109375" style="7" customWidth="1"/>
    <col min="9736" max="9736" width="10.7109375" style="7" customWidth="1"/>
    <col min="9737" max="9737" width="6.7109375" style="7" customWidth="1"/>
    <col min="9738" max="9738" width="10.7109375" style="7" customWidth="1"/>
    <col min="9739" max="9739" width="6.7109375" style="7" customWidth="1"/>
    <col min="9740" max="9975" width="9.140625" style="7"/>
    <col min="9976" max="9976" width="7.28515625" style="7" customWidth="1"/>
    <col min="9977" max="9977" width="24.7109375" style="7" customWidth="1"/>
    <col min="9978" max="9978" width="10.7109375" style="7" customWidth="1"/>
    <col min="9979" max="9979" width="6.7109375" style="7" customWidth="1"/>
    <col min="9980" max="9980" width="10.7109375" style="7" customWidth="1"/>
    <col min="9981" max="9981" width="6.7109375" style="7" customWidth="1"/>
    <col min="9982" max="9982" width="10.7109375" style="7" customWidth="1"/>
    <col min="9983" max="9983" width="6.7109375" style="7" customWidth="1"/>
    <col min="9984" max="9984" width="10.7109375" style="7" customWidth="1"/>
    <col min="9985" max="9985" width="6.7109375" style="7" customWidth="1"/>
    <col min="9986" max="9986" width="10.7109375" style="7" customWidth="1"/>
    <col min="9987" max="9987" width="6.7109375" style="7" customWidth="1"/>
    <col min="9988" max="9988" width="10.7109375" style="7" customWidth="1"/>
    <col min="9989" max="9989" width="6.7109375" style="7" customWidth="1"/>
    <col min="9990" max="9990" width="10.7109375" style="7" customWidth="1"/>
    <col min="9991" max="9991" width="6.7109375" style="7" customWidth="1"/>
    <col min="9992" max="9992" width="10.7109375" style="7" customWidth="1"/>
    <col min="9993" max="9993" width="6.7109375" style="7" customWidth="1"/>
    <col min="9994" max="9994" width="10.7109375" style="7" customWidth="1"/>
    <col min="9995" max="9995" width="6.7109375" style="7" customWidth="1"/>
    <col min="9996" max="10231" width="9.140625" style="7"/>
    <col min="10232" max="10232" width="7.28515625" style="7" customWidth="1"/>
    <col min="10233" max="10233" width="24.7109375" style="7" customWidth="1"/>
    <col min="10234" max="10234" width="10.7109375" style="7" customWidth="1"/>
    <col min="10235" max="10235" width="6.7109375" style="7" customWidth="1"/>
    <col min="10236" max="10236" width="10.7109375" style="7" customWidth="1"/>
    <col min="10237" max="10237" width="6.7109375" style="7" customWidth="1"/>
    <col min="10238" max="10238" width="10.7109375" style="7" customWidth="1"/>
    <col min="10239" max="10239" width="6.7109375" style="7" customWidth="1"/>
    <col min="10240" max="10240" width="10.7109375" style="7" customWidth="1"/>
    <col min="10241" max="10241" width="6.7109375" style="7" customWidth="1"/>
    <col min="10242" max="10242" width="10.7109375" style="7" customWidth="1"/>
    <col min="10243" max="10243" width="6.7109375" style="7" customWidth="1"/>
    <col min="10244" max="10244" width="10.7109375" style="7" customWidth="1"/>
    <col min="10245" max="10245" width="6.7109375" style="7" customWidth="1"/>
    <col min="10246" max="10246" width="10.7109375" style="7" customWidth="1"/>
    <col min="10247" max="10247" width="6.7109375" style="7" customWidth="1"/>
    <col min="10248" max="10248" width="10.7109375" style="7" customWidth="1"/>
    <col min="10249" max="10249" width="6.7109375" style="7" customWidth="1"/>
    <col min="10250" max="10250" width="10.7109375" style="7" customWidth="1"/>
    <col min="10251" max="10251" width="6.7109375" style="7" customWidth="1"/>
    <col min="10252" max="10487" width="9.140625" style="7"/>
    <col min="10488" max="10488" width="7.28515625" style="7" customWidth="1"/>
    <col min="10489" max="10489" width="24.7109375" style="7" customWidth="1"/>
    <col min="10490" max="10490" width="10.7109375" style="7" customWidth="1"/>
    <col min="10491" max="10491" width="6.7109375" style="7" customWidth="1"/>
    <col min="10492" max="10492" width="10.7109375" style="7" customWidth="1"/>
    <col min="10493" max="10493" width="6.7109375" style="7" customWidth="1"/>
    <col min="10494" max="10494" width="10.7109375" style="7" customWidth="1"/>
    <col min="10495" max="10495" width="6.7109375" style="7" customWidth="1"/>
    <col min="10496" max="10496" width="10.7109375" style="7" customWidth="1"/>
    <col min="10497" max="10497" width="6.7109375" style="7" customWidth="1"/>
    <col min="10498" max="10498" width="10.7109375" style="7" customWidth="1"/>
    <col min="10499" max="10499" width="6.7109375" style="7" customWidth="1"/>
    <col min="10500" max="10500" width="10.7109375" style="7" customWidth="1"/>
    <col min="10501" max="10501" width="6.7109375" style="7" customWidth="1"/>
    <col min="10502" max="10502" width="10.7109375" style="7" customWidth="1"/>
    <col min="10503" max="10503" width="6.7109375" style="7" customWidth="1"/>
    <col min="10504" max="10504" width="10.7109375" style="7" customWidth="1"/>
    <col min="10505" max="10505" width="6.7109375" style="7" customWidth="1"/>
    <col min="10506" max="10506" width="10.7109375" style="7" customWidth="1"/>
    <col min="10507" max="10507" width="6.7109375" style="7" customWidth="1"/>
    <col min="10508" max="10743" width="9.140625" style="7"/>
    <col min="10744" max="10744" width="7.28515625" style="7" customWidth="1"/>
    <col min="10745" max="10745" width="24.7109375" style="7" customWidth="1"/>
    <col min="10746" max="10746" width="10.7109375" style="7" customWidth="1"/>
    <col min="10747" max="10747" width="6.7109375" style="7" customWidth="1"/>
    <col min="10748" max="10748" width="10.7109375" style="7" customWidth="1"/>
    <col min="10749" max="10749" width="6.7109375" style="7" customWidth="1"/>
    <col min="10750" max="10750" width="10.7109375" style="7" customWidth="1"/>
    <col min="10751" max="10751" width="6.7109375" style="7" customWidth="1"/>
    <col min="10752" max="10752" width="10.7109375" style="7" customWidth="1"/>
    <col min="10753" max="10753" width="6.7109375" style="7" customWidth="1"/>
    <col min="10754" max="10754" width="10.7109375" style="7" customWidth="1"/>
    <col min="10755" max="10755" width="6.7109375" style="7" customWidth="1"/>
    <col min="10756" max="10756" width="10.7109375" style="7" customWidth="1"/>
    <col min="10757" max="10757" width="6.7109375" style="7" customWidth="1"/>
    <col min="10758" max="10758" width="10.7109375" style="7" customWidth="1"/>
    <col min="10759" max="10759" width="6.7109375" style="7" customWidth="1"/>
    <col min="10760" max="10760" width="10.7109375" style="7" customWidth="1"/>
    <col min="10761" max="10761" width="6.7109375" style="7" customWidth="1"/>
    <col min="10762" max="10762" width="10.7109375" style="7" customWidth="1"/>
    <col min="10763" max="10763" width="6.7109375" style="7" customWidth="1"/>
    <col min="10764" max="10999" width="9.140625" style="7"/>
    <col min="11000" max="11000" width="7.28515625" style="7" customWidth="1"/>
    <col min="11001" max="11001" width="24.7109375" style="7" customWidth="1"/>
    <col min="11002" max="11002" width="10.7109375" style="7" customWidth="1"/>
    <col min="11003" max="11003" width="6.7109375" style="7" customWidth="1"/>
    <col min="11004" max="11004" width="10.7109375" style="7" customWidth="1"/>
    <col min="11005" max="11005" width="6.7109375" style="7" customWidth="1"/>
    <col min="11006" max="11006" width="10.7109375" style="7" customWidth="1"/>
    <col min="11007" max="11007" width="6.7109375" style="7" customWidth="1"/>
    <col min="11008" max="11008" width="10.7109375" style="7" customWidth="1"/>
    <col min="11009" max="11009" width="6.7109375" style="7" customWidth="1"/>
    <col min="11010" max="11010" width="10.7109375" style="7" customWidth="1"/>
    <col min="11011" max="11011" width="6.7109375" style="7" customWidth="1"/>
    <col min="11012" max="11012" width="10.7109375" style="7" customWidth="1"/>
    <col min="11013" max="11013" width="6.7109375" style="7" customWidth="1"/>
    <col min="11014" max="11014" width="10.7109375" style="7" customWidth="1"/>
    <col min="11015" max="11015" width="6.7109375" style="7" customWidth="1"/>
    <col min="11016" max="11016" width="10.7109375" style="7" customWidth="1"/>
    <col min="11017" max="11017" width="6.7109375" style="7" customWidth="1"/>
    <col min="11018" max="11018" width="10.7109375" style="7" customWidth="1"/>
    <col min="11019" max="11019" width="6.7109375" style="7" customWidth="1"/>
    <col min="11020" max="11255" width="9.140625" style="7"/>
    <col min="11256" max="11256" width="7.28515625" style="7" customWidth="1"/>
    <col min="11257" max="11257" width="24.7109375" style="7" customWidth="1"/>
    <col min="11258" max="11258" width="10.7109375" style="7" customWidth="1"/>
    <col min="11259" max="11259" width="6.7109375" style="7" customWidth="1"/>
    <col min="11260" max="11260" width="10.7109375" style="7" customWidth="1"/>
    <col min="11261" max="11261" width="6.7109375" style="7" customWidth="1"/>
    <col min="11262" max="11262" width="10.7109375" style="7" customWidth="1"/>
    <col min="11263" max="11263" width="6.7109375" style="7" customWidth="1"/>
    <col min="11264" max="11264" width="10.7109375" style="7" customWidth="1"/>
    <col min="11265" max="11265" width="6.7109375" style="7" customWidth="1"/>
    <col min="11266" max="11266" width="10.7109375" style="7" customWidth="1"/>
    <col min="11267" max="11267" width="6.7109375" style="7" customWidth="1"/>
    <col min="11268" max="11268" width="10.7109375" style="7" customWidth="1"/>
    <col min="11269" max="11269" width="6.7109375" style="7" customWidth="1"/>
    <col min="11270" max="11270" width="10.7109375" style="7" customWidth="1"/>
    <col min="11271" max="11271" width="6.7109375" style="7" customWidth="1"/>
    <col min="11272" max="11272" width="10.7109375" style="7" customWidth="1"/>
    <col min="11273" max="11273" width="6.7109375" style="7" customWidth="1"/>
    <col min="11274" max="11274" width="10.7109375" style="7" customWidth="1"/>
    <col min="11275" max="11275" width="6.7109375" style="7" customWidth="1"/>
    <col min="11276" max="11511" width="9.140625" style="7"/>
    <col min="11512" max="11512" width="7.28515625" style="7" customWidth="1"/>
    <col min="11513" max="11513" width="24.7109375" style="7" customWidth="1"/>
    <col min="11514" max="11514" width="10.7109375" style="7" customWidth="1"/>
    <col min="11515" max="11515" width="6.7109375" style="7" customWidth="1"/>
    <col min="11516" max="11516" width="10.7109375" style="7" customWidth="1"/>
    <col min="11517" max="11517" width="6.7109375" style="7" customWidth="1"/>
    <col min="11518" max="11518" width="10.7109375" style="7" customWidth="1"/>
    <col min="11519" max="11519" width="6.7109375" style="7" customWidth="1"/>
    <col min="11520" max="11520" width="10.7109375" style="7" customWidth="1"/>
    <col min="11521" max="11521" width="6.7109375" style="7" customWidth="1"/>
    <col min="11522" max="11522" width="10.7109375" style="7" customWidth="1"/>
    <col min="11523" max="11523" width="6.7109375" style="7" customWidth="1"/>
    <col min="11524" max="11524" width="10.7109375" style="7" customWidth="1"/>
    <col min="11525" max="11525" width="6.7109375" style="7" customWidth="1"/>
    <col min="11526" max="11526" width="10.7109375" style="7" customWidth="1"/>
    <col min="11527" max="11527" width="6.7109375" style="7" customWidth="1"/>
    <col min="11528" max="11528" width="10.7109375" style="7" customWidth="1"/>
    <col min="11529" max="11529" width="6.7109375" style="7" customWidth="1"/>
    <col min="11530" max="11530" width="10.7109375" style="7" customWidth="1"/>
    <col min="11531" max="11531" width="6.7109375" style="7" customWidth="1"/>
    <col min="11532" max="11767" width="9.140625" style="7"/>
    <col min="11768" max="11768" width="7.28515625" style="7" customWidth="1"/>
    <col min="11769" max="11769" width="24.7109375" style="7" customWidth="1"/>
    <col min="11770" max="11770" width="10.7109375" style="7" customWidth="1"/>
    <col min="11771" max="11771" width="6.7109375" style="7" customWidth="1"/>
    <col min="11772" max="11772" width="10.7109375" style="7" customWidth="1"/>
    <col min="11773" max="11773" width="6.7109375" style="7" customWidth="1"/>
    <col min="11774" max="11774" width="10.7109375" style="7" customWidth="1"/>
    <col min="11775" max="11775" width="6.7109375" style="7" customWidth="1"/>
    <col min="11776" max="11776" width="10.7109375" style="7" customWidth="1"/>
    <col min="11777" max="11777" width="6.7109375" style="7" customWidth="1"/>
    <col min="11778" max="11778" width="10.7109375" style="7" customWidth="1"/>
    <col min="11779" max="11779" width="6.7109375" style="7" customWidth="1"/>
    <col min="11780" max="11780" width="10.7109375" style="7" customWidth="1"/>
    <col min="11781" max="11781" width="6.7109375" style="7" customWidth="1"/>
    <col min="11782" max="11782" width="10.7109375" style="7" customWidth="1"/>
    <col min="11783" max="11783" width="6.7109375" style="7" customWidth="1"/>
    <col min="11784" max="11784" width="10.7109375" style="7" customWidth="1"/>
    <col min="11785" max="11785" width="6.7109375" style="7" customWidth="1"/>
    <col min="11786" max="11786" width="10.7109375" style="7" customWidth="1"/>
    <col min="11787" max="11787" width="6.7109375" style="7" customWidth="1"/>
    <col min="11788" max="12023" width="9.140625" style="7"/>
    <col min="12024" max="12024" width="7.28515625" style="7" customWidth="1"/>
    <col min="12025" max="12025" width="24.7109375" style="7" customWidth="1"/>
    <col min="12026" max="12026" width="10.7109375" style="7" customWidth="1"/>
    <col min="12027" max="12027" width="6.7109375" style="7" customWidth="1"/>
    <col min="12028" max="12028" width="10.7109375" style="7" customWidth="1"/>
    <col min="12029" max="12029" width="6.7109375" style="7" customWidth="1"/>
    <col min="12030" max="12030" width="10.7109375" style="7" customWidth="1"/>
    <col min="12031" max="12031" width="6.7109375" style="7" customWidth="1"/>
    <col min="12032" max="12032" width="10.7109375" style="7" customWidth="1"/>
    <col min="12033" max="12033" width="6.7109375" style="7" customWidth="1"/>
    <col min="12034" max="12034" width="10.7109375" style="7" customWidth="1"/>
    <col min="12035" max="12035" width="6.7109375" style="7" customWidth="1"/>
    <col min="12036" max="12036" width="10.7109375" style="7" customWidth="1"/>
    <col min="12037" max="12037" width="6.7109375" style="7" customWidth="1"/>
    <col min="12038" max="12038" width="10.7109375" style="7" customWidth="1"/>
    <col min="12039" max="12039" width="6.7109375" style="7" customWidth="1"/>
    <col min="12040" max="12040" width="10.7109375" style="7" customWidth="1"/>
    <col min="12041" max="12041" width="6.7109375" style="7" customWidth="1"/>
    <col min="12042" max="12042" width="10.7109375" style="7" customWidth="1"/>
    <col min="12043" max="12043" width="6.7109375" style="7" customWidth="1"/>
    <col min="12044" max="12279" width="9.140625" style="7"/>
    <col min="12280" max="12280" width="7.28515625" style="7" customWidth="1"/>
    <col min="12281" max="12281" width="24.7109375" style="7" customWidth="1"/>
    <col min="12282" max="12282" width="10.7109375" style="7" customWidth="1"/>
    <col min="12283" max="12283" width="6.7109375" style="7" customWidth="1"/>
    <col min="12284" max="12284" width="10.7109375" style="7" customWidth="1"/>
    <col min="12285" max="12285" width="6.7109375" style="7" customWidth="1"/>
    <col min="12286" max="12286" width="10.7109375" style="7" customWidth="1"/>
    <col min="12287" max="12287" width="6.7109375" style="7" customWidth="1"/>
    <col min="12288" max="12288" width="10.7109375" style="7" customWidth="1"/>
    <col min="12289" max="12289" width="6.7109375" style="7" customWidth="1"/>
    <col min="12290" max="12290" width="10.7109375" style="7" customWidth="1"/>
    <col min="12291" max="12291" width="6.7109375" style="7" customWidth="1"/>
    <col min="12292" max="12292" width="10.7109375" style="7" customWidth="1"/>
    <col min="12293" max="12293" width="6.7109375" style="7" customWidth="1"/>
    <col min="12294" max="12294" width="10.7109375" style="7" customWidth="1"/>
    <col min="12295" max="12295" width="6.7109375" style="7" customWidth="1"/>
    <col min="12296" max="12296" width="10.7109375" style="7" customWidth="1"/>
    <col min="12297" max="12297" width="6.7109375" style="7" customWidth="1"/>
    <col min="12298" max="12298" width="10.7109375" style="7" customWidth="1"/>
    <col min="12299" max="12299" width="6.7109375" style="7" customWidth="1"/>
    <col min="12300" max="12535" width="9.140625" style="7"/>
    <col min="12536" max="12536" width="7.28515625" style="7" customWidth="1"/>
    <col min="12537" max="12537" width="24.7109375" style="7" customWidth="1"/>
    <col min="12538" max="12538" width="10.7109375" style="7" customWidth="1"/>
    <col min="12539" max="12539" width="6.7109375" style="7" customWidth="1"/>
    <col min="12540" max="12540" width="10.7109375" style="7" customWidth="1"/>
    <col min="12541" max="12541" width="6.7109375" style="7" customWidth="1"/>
    <col min="12542" max="12542" width="10.7109375" style="7" customWidth="1"/>
    <col min="12543" max="12543" width="6.7109375" style="7" customWidth="1"/>
    <col min="12544" max="12544" width="10.7109375" style="7" customWidth="1"/>
    <col min="12545" max="12545" width="6.7109375" style="7" customWidth="1"/>
    <col min="12546" max="12546" width="10.7109375" style="7" customWidth="1"/>
    <col min="12547" max="12547" width="6.7109375" style="7" customWidth="1"/>
    <col min="12548" max="12548" width="10.7109375" style="7" customWidth="1"/>
    <col min="12549" max="12549" width="6.7109375" style="7" customWidth="1"/>
    <col min="12550" max="12550" width="10.7109375" style="7" customWidth="1"/>
    <col min="12551" max="12551" width="6.7109375" style="7" customWidth="1"/>
    <col min="12552" max="12552" width="10.7109375" style="7" customWidth="1"/>
    <col min="12553" max="12553" width="6.7109375" style="7" customWidth="1"/>
    <col min="12554" max="12554" width="10.7109375" style="7" customWidth="1"/>
    <col min="12555" max="12555" width="6.7109375" style="7" customWidth="1"/>
    <col min="12556" max="12791" width="9.140625" style="7"/>
    <col min="12792" max="12792" width="7.28515625" style="7" customWidth="1"/>
    <col min="12793" max="12793" width="24.7109375" style="7" customWidth="1"/>
    <col min="12794" max="12794" width="10.7109375" style="7" customWidth="1"/>
    <col min="12795" max="12795" width="6.7109375" style="7" customWidth="1"/>
    <col min="12796" max="12796" width="10.7109375" style="7" customWidth="1"/>
    <col min="12797" max="12797" width="6.7109375" style="7" customWidth="1"/>
    <col min="12798" max="12798" width="10.7109375" style="7" customWidth="1"/>
    <col min="12799" max="12799" width="6.7109375" style="7" customWidth="1"/>
    <col min="12800" max="12800" width="10.7109375" style="7" customWidth="1"/>
    <col min="12801" max="12801" width="6.7109375" style="7" customWidth="1"/>
    <col min="12802" max="12802" width="10.7109375" style="7" customWidth="1"/>
    <col min="12803" max="12803" width="6.7109375" style="7" customWidth="1"/>
    <col min="12804" max="12804" width="10.7109375" style="7" customWidth="1"/>
    <col min="12805" max="12805" width="6.7109375" style="7" customWidth="1"/>
    <col min="12806" max="12806" width="10.7109375" style="7" customWidth="1"/>
    <col min="12807" max="12807" width="6.7109375" style="7" customWidth="1"/>
    <col min="12808" max="12808" width="10.7109375" style="7" customWidth="1"/>
    <col min="12809" max="12809" width="6.7109375" style="7" customWidth="1"/>
    <col min="12810" max="12810" width="10.7109375" style="7" customWidth="1"/>
    <col min="12811" max="12811" width="6.7109375" style="7" customWidth="1"/>
    <col min="12812" max="13047" width="9.140625" style="7"/>
    <col min="13048" max="13048" width="7.28515625" style="7" customWidth="1"/>
    <col min="13049" max="13049" width="24.7109375" style="7" customWidth="1"/>
    <col min="13050" max="13050" width="10.7109375" style="7" customWidth="1"/>
    <col min="13051" max="13051" width="6.7109375" style="7" customWidth="1"/>
    <col min="13052" max="13052" width="10.7109375" style="7" customWidth="1"/>
    <col min="13053" max="13053" width="6.7109375" style="7" customWidth="1"/>
    <col min="13054" max="13054" width="10.7109375" style="7" customWidth="1"/>
    <col min="13055" max="13055" width="6.7109375" style="7" customWidth="1"/>
    <col min="13056" max="13056" width="10.7109375" style="7" customWidth="1"/>
    <col min="13057" max="13057" width="6.7109375" style="7" customWidth="1"/>
    <col min="13058" max="13058" width="10.7109375" style="7" customWidth="1"/>
    <col min="13059" max="13059" width="6.7109375" style="7" customWidth="1"/>
    <col min="13060" max="13060" width="10.7109375" style="7" customWidth="1"/>
    <col min="13061" max="13061" width="6.7109375" style="7" customWidth="1"/>
    <col min="13062" max="13062" width="10.7109375" style="7" customWidth="1"/>
    <col min="13063" max="13063" width="6.7109375" style="7" customWidth="1"/>
    <col min="13064" max="13064" width="10.7109375" style="7" customWidth="1"/>
    <col min="13065" max="13065" width="6.7109375" style="7" customWidth="1"/>
    <col min="13066" max="13066" width="10.7109375" style="7" customWidth="1"/>
    <col min="13067" max="13067" width="6.7109375" style="7" customWidth="1"/>
    <col min="13068" max="13303" width="9.140625" style="7"/>
    <col min="13304" max="13304" width="7.28515625" style="7" customWidth="1"/>
    <col min="13305" max="13305" width="24.7109375" style="7" customWidth="1"/>
    <col min="13306" max="13306" width="10.7109375" style="7" customWidth="1"/>
    <col min="13307" max="13307" width="6.7109375" style="7" customWidth="1"/>
    <col min="13308" max="13308" width="10.7109375" style="7" customWidth="1"/>
    <col min="13309" max="13309" width="6.7109375" style="7" customWidth="1"/>
    <col min="13310" max="13310" width="10.7109375" style="7" customWidth="1"/>
    <col min="13311" max="13311" width="6.7109375" style="7" customWidth="1"/>
    <col min="13312" max="13312" width="10.7109375" style="7" customWidth="1"/>
    <col min="13313" max="13313" width="6.7109375" style="7" customWidth="1"/>
    <col min="13314" max="13314" width="10.7109375" style="7" customWidth="1"/>
    <col min="13315" max="13315" width="6.7109375" style="7" customWidth="1"/>
    <col min="13316" max="13316" width="10.7109375" style="7" customWidth="1"/>
    <col min="13317" max="13317" width="6.7109375" style="7" customWidth="1"/>
    <col min="13318" max="13318" width="10.7109375" style="7" customWidth="1"/>
    <col min="13319" max="13319" width="6.7109375" style="7" customWidth="1"/>
    <col min="13320" max="13320" width="10.7109375" style="7" customWidth="1"/>
    <col min="13321" max="13321" width="6.7109375" style="7" customWidth="1"/>
    <col min="13322" max="13322" width="10.7109375" style="7" customWidth="1"/>
    <col min="13323" max="13323" width="6.7109375" style="7" customWidth="1"/>
    <col min="13324" max="13559" width="9.140625" style="7"/>
    <col min="13560" max="13560" width="7.28515625" style="7" customWidth="1"/>
    <col min="13561" max="13561" width="24.7109375" style="7" customWidth="1"/>
    <col min="13562" max="13562" width="10.7109375" style="7" customWidth="1"/>
    <col min="13563" max="13563" width="6.7109375" style="7" customWidth="1"/>
    <col min="13564" max="13564" width="10.7109375" style="7" customWidth="1"/>
    <col min="13565" max="13565" width="6.7109375" style="7" customWidth="1"/>
    <col min="13566" max="13566" width="10.7109375" style="7" customWidth="1"/>
    <col min="13567" max="13567" width="6.7109375" style="7" customWidth="1"/>
    <col min="13568" max="13568" width="10.7109375" style="7" customWidth="1"/>
    <col min="13569" max="13569" width="6.7109375" style="7" customWidth="1"/>
    <col min="13570" max="13570" width="10.7109375" style="7" customWidth="1"/>
    <col min="13571" max="13571" width="6.7109375" style="7" customWidth="1"/>
    <col min="13572" max="13572" width="10.7109375" style="7" customWidth="1"/>
    <col min="13573" max="13573" width="6.7109375" style="7" customWidth="1"/>
    <col min="13574" max="13574" width="10.7109375" style="7" customWidth="1"/>
    <col min="13575" max="13575" width="6.7109375" style="7" customWidth="1"/>
    <col min="13576" max="13576" width="10.7109375" style="7" customWidth="1"/>
    <col min="13577" max="13577" width="6.7109375" style="7" customWidth="1"/>
    <col min="13578" max="13578" width="10.7109375" style="7" customWidth="1"/>
    <col min="13579" max="13579" width="6.7109375" style="7" customWidth="1"/>
    <col min="13580" max="13815" width="9.140625" style="7"/>
    <col min="13816" max="13816" width="7.28515625" style="7" customWidth="1"/>
    <col min="13817" max="13817" width="24.7109375" style="7" customWidth="1"/>
    <col min="13818" max="13818" width="10.7109375" style="7" customWidth="1"/>
    <col min="13819" max="13819" width="6.7109375" style="7" customWidth="1"/>
    <col min="13820" max="13820" width="10.7109375" style="7" customWidth="1"/>
    <col min="13821" max="13821" width="6.7109375" style="7" customWidth="1"/>
    <col min="13822" max="13822" width="10.7109375" style="7" customWidth="1"/>
    <col min="13823" max="13823" width="6.7109375" style="7" customWidth="1"/>
    <col min="13824" max="13824" width="10.7109375" style="7" customWidth="1"/>
    <col min="13825" max="13825" width="6.7109375" style="7" customWidth="1"/>
    <col min="13826" max="13826" width="10.7109375" style="7" customWidth="1"/>
    <col min="13827" max="13827" width="6.7109375" style="7" customWidth="1"/>
    <col min="13828" max="13828" width="10.7109375" style="7" customWidth="1"/>
    <col min="13829" max="13829" width="6.7109375" style="7" customWidth="1"/>
    <col min="13830" max="13830" width="10.7109375" style="7" customWidth="1"/>
    <col min="13831" max="13831" width="6.7109375" style="7" customWidth="1"/>
    <col min="13832" max="13832" width="10.7109375" style="7" customWidth="1"/>
    <col min="13833" max="13833" width="6.7109375" style="7" customWidth="1"/>
    <col min="13834" max="13834" width="10.7109375" style="7" customWidth="1"/>
    <col min="13835" max="13835" width="6.7109375" style="7" customWidth="1"/>
    <col min="13836" max="14071" width="9.140625" style="7"/>
    <col min="14072" max="14072" width="7.28515625" style="7" customWidth="1"/>
    <col min="14073" max="14073" width="24.7109375" style="7" customWidth="1"/>
    <col min="14074" max="14074" width="10.7109375" style="7" customWidth="1"/>
    <col min="14075" max="14075" width="6.7109375" style="7" customWidth="1"/>
    <col min="14076" max="14076" width="10.7109375" style="7" customWidth="1"/>
    <col min="14077" max="14077" width="6.7109375" style="7" customWidth="1"/>
    <col min="14078" max="14078" width="10.7109375" style="7" customWidth="1"/>
    <col min="14079" max="14079" width="6.7109375" style="7" customWidth="1"/>
    <col min="14080" max="14080" width="10.7109375" style="7" customWidth="1"/>
    <col min="14081" max="14081" width="6.7109375" style="7" customWidth="1"/>
    <col min="14082" max="14082" width="10.7109375" style="7" customWidth="1"/>
    <col min="14083" max="14083" width="6.7109375" style="7" customWidth="1"/>
    <col min="14084" max="14084" width="10.7109375" style="7" customWidth="1"/>
    <col min="14085" max="14085" width="6.7109375" style="7" customWidth="1"/>
    <col min="14086" max="14086" width="10.7109375" style="7" customWidth="1"/>
    <col min="14087" max="14087" width="6.7109375" style="7" customWidth="1"/>
    <col min="14088" max="14088" width="10.7109375" style="7" customWidth="1"/>
    <col min="14089" max="14089" width="6.7109375" style="7" customWidth="1"/>
    <col min="14090" max="14090" width="10.7109375" style="7" customWidth="1"/>
    <col min="14091" max="14091" width="6.7109375" style="7" customWidth="1"/>
    <col min="14092" max="14327" width="9.140625" style="7"/>
    <col min="14328" max="14328" width="7.28515625" style="7" customWidth="1"/>
    <col min="14329" max="14329" width="24.7109375" style="7" customWidth="1"/>
    <col min="14330" max="14330" width="10.7109375" style="7" customWidth="1"/>
    <col min="14331" max="14331" width="6.7109375" style="7" customWidth="1"/>
    <col min="14332" max="14332" width="10.7109375" style="7" customWidth="1"/>
    <col min="14333" max="14333" width="6.7109375" style="7" customWidth="1"/>
    <col min="14334" max="14334" width="10.7109375" style="7" customWidth="1"/>
    <col min="14335" max="14335" width="6.7109375" style="7" customWidth="1"/>
    <col min="14336" max="14336" width="10.7109375" style="7" customWidth="1"/>
    <col min="14337" max="14337" width="6.7109375" style="7" customWidth="1"/>
    <col min="14338" max="14338" width="10.7109375" style="7" customWidth="1"/>
    <col min="14339" max="14339" width="6.7109375" style="7" customWidth="1"/>
    <col min="14340" max="14340" width="10.7109375" style="7" customWidth="1"/>
    <col min="14341" max="14341" width="6.7109375" style="7" customWidth="1"/>
    <col min="14342" max="14342" width="10.7109375" style="7" customWidth="1"/>
    <col min="14343" max="14343" width="6.7109375" style="7" customWidth="1"/>
    <col min="14344" max="14344" width="10.7109375" style="7" customWidth="1"/>
    <col min="14345" max="14345" width="6.7109375" style="7" customWidth="1"/>
    <col min="14346" max="14346" width="10.7109375" style="7" customWidth="1"/>
    <col min="14347" max="14347" width="6.7109375" style="7" customWidth="1"/>
    <col min="14348" max="14583" width="9.140625" style="7"/>
    <col min="14584" max="14584" width="7.28515625" style="7" customWidth="1"/>
    <col min="14585" max="14585" width="24.7109375" style="7" customWidth="1"/>
    <col min="14586" max="14586" width="10.7109375" style="7" customWidth="1"/>
    <col min="14587" max="14587" width="6.7109375" style="7" customWidth="1"/>
    <col min="14588" max="14588" width="10.7109375" style="7" customWidth="1"/>
    <col min="14589" max="14589" width="6.7109375" style="7" customWidth="1"/>
    <col min="14590" max="14590" width="10.7109375" style="7" customWidth="1"/>
    <col min="14591" max="14591" width="6.7109375" style="7" customWidth="1"/>
    <col min="14592" max="14592" width="10.7109375" style="7" customWidth="1"/>
    <col min="14593" max="14593" width="6.7109375" style="7" customWidth="1"/>
    <col min="14594" max="14594" width="10.7109375" style="7" customWidth="1"/>
    <col min="14595" max="14595" width="6.7109375" style="7" customWidth="1"/>
    <col min="14596" max="14596" width="10.7109375" style="7" customWidth="1"/>
    <col min="14597" max="14597" width="6.7109375" style="7" customWidth="1"/>
    <col min="14598" max="14598" width="10.7109375" style="7" customWidth="1"/>
    <col min="14599" max="14599" width="6.7109375" style="7" customWidth="1"/>
    <col min="14600" max="14600" width="10.7109375" style="7" customWidth="1"/>
    <col min="14601" max="14601" width="6.7109375" style="7" customWidth="1"/>
    <col min="14602" max="14602" width="10.7109375" style="7" customWidth="1"/>
    <col min="14603" max="14603" width="6.7109375" style="7" customWidth="1"/>
    <col min="14604" max="14839" width="9.140625" style="7"/>
    <col min="14840" max="14840" width="7.28515625" style="7" customWidth="1"/>
    <col min="14841" max="14841" width="24.7109375" style="7" customWidth="1"/>
    <col min="14842" max="14842" width="10.7109375" style="7" customWidth="1"/>
    <col min="14843" max="14843" width="6.7109375" style="7" customWidth="1"/>
    <col min="14844" max="14844" width="10.7109375" style="7" customWidth="1"/>
    <col min="14845" max="14845" width="6.7109375" style="7" customWidth="1"/>
    <col min="14846" max="14846" width="10.7109375" style="7" customWidth="1"/>
    <col min="14847" max="14847" width="6.7109375" style="7" customWidth="1"/>
    <col min="14848" max="14848" width="10.7109375" style="7" customWidth="1"/>
    <col min="14849" max="14849" width="6.7109375" style="7" customWidth="1"/>
    <col min="14850" max="14850" width="10.7109375" style="7" customWidth="1"/>
    <col min="14851" max="14851" width="6.7109375" style="7" customWidth="1"/>
    <col min="14852" max="14852" width="10.7109375" style="7" customWidth="1"/>
    <col min="14853" max="14853" width="6.7109375" style="7" customWidth="1"/>
    <col min="14854" max="14854" width="10.7109375" style="7" customWidth="1"/>
    <col min="14855" max="14855" width="6.7109375" style="7" customWidth="1"/>
    <col min="14856" max="14856" width="10.7109375" style="7" customWidth="1"/>
    <col min="14857" max="14857" width="6.7109375" style="7" customWidth="1"/>
    <col min="14858" max="14858" width="10.7109375" style="7" customWidth="1"/>
    <col min="14859" max="14859" width="6.7109375" style="7" customWidth="1"/>
    <col min="14860" max="15095" width="9.140625" style="7"/>
    <col min="15096" max="15096" width="7.28515625" style="7" customWidth="1"/>
    <col min="15097" max="15097" width="24.7109375" style="7" customWidth="1"/>
    <col min="15098" max="15098" width="10.7109375" style="7" customWidth="1"/>
    <col min="15099" max="15099" width="6.7109375" style="7" customWidth="1"/>
    <col min="15100" max="15100" width="10.7109375" style="7" customWidth="1"/>
    <col min="15101" max="15101" width="6.7109375" style="7" customWidth="1"/>
    <col min="15102" max="15102" width="10.7109375" style="7" customWidth="1"/>
    <col min="15103" max="15103" width="6.7109375" style="7" customWidth="1"/>
    <col min="15104" max="15104" width="10.7109375" style="7" customWidth="1"/>
    <col min="15105" max="15105" width="6.7109375" style="7" customWidth="1"/>
    <col min="15106" max="15106" width="10.7109375" style="7" customWidth="1"/>
    <col min="15107" max="15107" width="6.7109375" style="7" customWidth="1"/>
    <col min="15108" max="15108" width="10.7109375" style="7" customWidth="1"/>
    <col min="15109" max="15109" width="6.7109375" style="7" customWidth="1"/>
    <col min="15110" max="15110" width="10.7109375" style="7" customWidth="1"/>
    <col min="15111" max="15111" width="6.7109375" style="7" customWidth="1"/>
    <col min="15112" max="15112" width="10.7109375" style="7" customWidth="1"/>
    <col min="15113" max="15113" width="6.7109375" style="7" customWidth="1"/>
    <col min="15114" max="15114" width="10.7109375" style="7" customWidth="1"/>
    <col min="15115" max="15115" width="6.7109375" style="7" customWidth="1"/>
    <col min="15116" max="15351" width="9.140625" style="7"/>
    <col min="15352" max="15352" width="7.28515625" style="7" customWidth="1"/>
    <col min="15353" max="15353" width="24.7109375" style="7" customWidth="1"/>
    <col min="15354" max="15354" width="10.7109375" style="7" customWidth="1"/>
    <col min="15355" max="15355" width="6.7109375" style="7" customWidth="1"/>
    <col min="15356" max="15356" width="10.7109375" style="7" customWidth="1"/>
    <col min="15357" max="15357" width="6.7109375" style="7" customWidth="1"/>
    <col min="15358" max="15358" width="10.7109375" style="7" customWidth="1"/>
    <col min="15359" max="15359" width="6.7109375" style="7" customWidth="1"/>
    <col min="15360" max="15360" width="10.7109375" style="7" customWidth="1"/>
    <col min="15361" max="15361" width="6.7109375" style="7" customWidth="1"/>
    <col min="15362" max="15362" width="10.7109375" style="7" customWidth="1"/>
    <col min="15363" max="15363" width="6.7109375" style="7" customWidth="1"/>
    <col min="15364" max="15364" width="10.7109375" style="7" customWidth="1"/>
    <col min="15365" max="15365" width="6.7109375" style="7" customWidth="1"/>
    <col min="15366" max="15366" width="10.7109375" style="7" customWidth="1"/>
    <col min="15367" max="15367" width="6.7109375" style="7" customWidth="1"/>
    <col min="15368" max="15368" width="10.7109375" style="7" customWidth="1"/>
    <col min="15369" max="15369" width="6.7109375" style="7" customWidth="1"/>
    <col min="15370" max="15370" width="10.7109375" style="7" customWidth="1"/>
    <col min="15371" max="15371" width="6.7109375" style="7" customWidth="1"/>
    <col min="15372" max="15607" width="9.140625" style="7"/>
    <col min="15608" max="15608" width="7.28515625" style="7" customWidth="1"/>
    <col min="15609" max="15609" width="24.7109375" style="7" customWidth="1"/>
    <col min="15610" max="15610" width="10.7109375" style="7" customWidth="1"/>
    <col min="15611" max="15611" width="6.7109375" style="7" customWidth="1"/>
    <col min="15612" max="15612" width="10.7109375" style="7" customWidth="1"/>
    <col min="15613" max="15613" width="6.7109375" style="7" customWidth="1"/>
    <col min="15614" max="15614" width="10.7109375" style="7" customWidth="1"/>
    <col min="15615" max="15615" width="6.7109375" style="7" customWidth="1"/>
    <col min="15616" max="15616" width="10.7109375" style="7" customWidth="1"/>
    <col min="15617" max="15617" width="6.7109375" style="7" customWidth="1"/>
    <col min="15618" max="15618" width="10.7109375" style="7" customWidth="1"/>
    <col min="15619" max="15619" width="6.7109375" style="7" customWidth="1"/>
    <col min="15620" max="15620" width="10.7109375" style="7" customWidth="1"/>
    <col min="15621" max="15621" width="6.7109375" style="7" customWidth="1"/>
    <col min="15622" max="15622" width="10.7109375" style="7" customWidth="1"/>
    <col min="15623" max="15623" width="6.7109375" style="7" customWidth="1"/>
    <col min="15624" max="15624" width="10.7109375" style="7" customWidth="1"/>
    <col min="15625" max="15625" width="6.7109375" style="7" customWidth="1"/>
    <col min="15626" max="15626" width="10.7109375" style="7" customWidth="1"/>
    <col min="15627" max="15627" width="6.7109375" style="7" customWidth="1"/>
    <col min="15628" max="15863" width="9.140625" style="7"/>
    <col min="15864" max="15864" width="7.28515625" style="7" customWidth="1"/>
    <col min="15865" max="15865" width="24.7109375" style="7" customWidth="1"/>
    <col min="15866" max="15866" width="10.7109375" style="7" customWidth="1"/>
    <col min="15867" max="15867" width="6.7109375" style="7" customWidth="1"/>
    <col min="15868" max="15868" width="10.7109375" style="7" customWidth="1"/>
    <col min="15869" max="15869" width="6.7109375" style="7" customWidth="1"/>
    <col min="15870" max="15870" width="10.7109375" style="7" customWidth="1"/>
    <col min="15871" max="15871" width="6.7109375" style="7" customWidth="1"/>
    <col min="15872" max="15872" width="10.7109375" style="7" customWidth="1"/>
    <col min="15873" max="15873" width="6.7109375" style="7" customWidth="1"/>
    <col min="15874" max="15874" width="10.7109375" style="7" customWidth="1"/>
    <col min="15875" max="15875" width="6.7109375" style="7" customWidth="1"/>
    <col min="15876" max="15876" width="10.7109375" style="7" customWidth="1"/>
    <col min="15877" max="15877" width="6.7109375" style="7" customWidth="1"/>
    <col min="15878" max="15878" width="10.7109375" style="7" customWidth="1"/>
    <col min="15879" max="15879" width="6.7109375" style="7" customWidth="1"/>
    <col min="15880" max="15880" width="10.7109375" style="7" customWidth="1"/>
    <col min="15881" max="15881" width="6.7109375" style="7" customWidth="1"/>
    <col min="15882" max="15882" width="10.7109375" style="7" customWidth="1"/>
    <col min="15883" max="15883" width="6.7109375" style="7" customWidth="1"/>
    <col min="15884" max="16119" width="9.140625" style="7"/>
    <col min="16120" max="16120" width="7.28515625" style="7" customWidth="1"/>
    <col min="16121" max="16121" width="24.7109375" style="7" customWidth="1"/>
    <col min="16122" max="16122" width="10.7109375" style="7" customWidth="1"/>
    <col min="16123" max="16123" width="6.7109375" style="7" customWidth="1"/>
    <col min="16124" max="16124" width="10.7109375" style="7" customWidth="1"/>
    <col min="16125" max="16125" width="6.7109375" style="7" customWidth="1"/>
    <col min="16126" max="16126" width="10.7109375" style="7" customWidth="1"/>
    <col min="16127" max="16127" width="6.7109375" style="7" customWidth="1"/>
    <col min="16128" max="16128" width="10.7109375" style="7" customWidth="1"/>
    <col min="16129" max="16129" width="6.7109375" style="7" customWidth="1"/>
    <col min="16130" max="16130" width="10.7109375" style="7" customWidth="1"/>
    <col min="16131" max="16131" width="6.7109375" style="7" customWidth="1"/>
    <col min="16132" max="16132" width="10.7109375" style="7" customWidth="1"/>
    <col min="16133" max="16133" width="6.7109375" style="7" customWidth="1"/>
    <col min="16134" max="16134" width="10.7109375" style="7" customWidth="1"/>
    <col min="16135" max="16135" width="6.7109375" style="7" customWidth="1"/>
    <col min="16136" max="16136" width="10.7109375" style="7" customWidth="1"/>
    <col min="16137" max="16137" width="6.7109375" style="7" customWidth="1"/>
    <col min="16138" max="16138" width="10.7109375" style="7" customWidth="1"/>
    <col min="16139" max="16139" width="6.7109375" style="7" customWidth="1"/>
    <col min="16140" max="16384" width="9.140625" style="7"/>
  </cols>
  <sheetData>
    <row r="1" spans="2:13" ht="13.5" thickBot="1"/>
    <row r="2" spans="2:13" ht="22.5" customHeight="1">
      <c r="B2" s="45" t="s">
        <v>4</v>
      </c>
      <c r="C2" s="251" t="s">
        <v>164</v>
      </c>
      <c r="D2" s="252"/>
      <c r="E2" s="252"/>
      <c r="F2" s="252"/>
      <c r="G2" s="252"/>
      <c r="H2" s="252"/>
      <c r="I2" s="46"/>
      <c r="J2" s="47"/>
      <c r="K2" s="48"/>
    </row>
    <row r="3" spans="2:13" ht="23.25" customHeight="1">
      <c r="B3" s="49">
        <v>43556</v>
      </c>
      <c r="C3" s="253"/>
      <c r="D3" s="254"/>
      <c r="E3" s="254"/>
      <c r="F3" s="254"/>
      <c r="G3" s="254"/>
      <c r="H3" s="254"/>
      <c r="I3" s="50"/>
      <c r="J3" s="51"/>
      <c r="K3" s="52"/>
    </row>
    <row r="4" spans="2:13" ht="24" customHeight="1" thickBot="1">
      <c r="B4" s="53"/>
      <c r="C4" s="255"/>
      <c r="D4" s="256"/>
      <c r="E4" s="256"/>
      <c r="F4" s="256"/>
      <c r="G4" s="256"/>
      <c r="H4" s="256"/>
      <c r="I4" s="54"/>
      <c r="J4" s="55"/>
      <c r="K4" s="56"/>
    </row>
    <row r="5" spans="2:13" ht="15" customHeight="1">
      <c r="B5" s="257" t="s">
        <v>6</v>
      </c>
      <c r="C5" s="259" t="s">
        <v>84</v>
      </c>
      <c r="D5" s="259" t="s">
        <v>85</v>
      </c>
      <c r="E5" s="249" t="s">
        <v>86</v>
      </c>
      <c r="F5" s="249" t="s">
        <v>87</v>
      </c>
      <c r="G5" s="249"/>
      <c r="H5" s="249" t="s">
        <v>88</v>
      </c>
      <c r="I5" s="249"/>
      <c r="J5" s="249" t="s">
        <v>89</v>
      </c>
      <c r="K5" s="250"/>
    </row>
    <row r="6" spans="2:13" ht="13.5" thickBot="1">
      <c r="B6" s="258"/>
      <c r="C6" s="260"/>
      <c r="D6" s="260"/>
      <c r="E6" s="261"/>
      <c r="F6" s="64" t="s">
        <v>90</v>
      </c>
      <c r="G6" s="64" t="s">
        <v>86</v>
      </c>
      <c r="H6" s="64" t="s">
        <v>90</v>
      </c>
      <c r="I6" s="64" t="s">
        <v>86</v>
      </c>
      <c r="J6" s="64" t="s">
        <v>90</v>
      </c>
      <c r="K6" s="65" t="s">
        <v>86</v>
      </c>
    </row>
    <row r="7" spans="2:13" s="44" customFormat="1" ht="27" customHeight="1">
      <c r="B7" s="245">
        <v>1</v>
      </c>
      <c r="C7" s="246" t="str">
        <f>Planilha!D8</f>
        <v>SERVIÇOS PRELIMINARES E PERIÓDICOS</v>
      </c>
      <c r="D7" s="247">
        <v>16076.995451999999</v>
      </c>
      <c r="E7" s="248">
        <f>(D7/$D$21)</f>
        <v>3.687830099015834E-2</v>
      </c>
      <c r="F7" s="82">
        <f>($D7*G7)/100</f>
        <v>4823.0986355999994</v>
      </c>
      <c r="G7" s="83">
        <v>30</v>
      </c>
      <c r="H7" s="82">
        <f>($D7*I7)/100</f>
        <v>4823.0986355999994</v>
      </c>
      <c r="I7" s="83">
        <v>30</v>
      </c>
      <c r="J7" s="84">
        <f>($D7*K7)/100</f>
        <v>6430.7981808000004</v>
      </c>
      <c r="K7" s="85">
        <v>40</v>
      </c>
      <c r="M7" s="57"/>
    </row>
    <row r="8" spans="2:13" s="44" customFormat="1" ht="9" customHeight="1">
      <c r="B8" s="240"/>
      <c r="C8" s="241"/>
      <c r="D8" s="236"/>
      <c r="E8" s="242"/>
      <c r="F8" s="70"/>
      <c r="G8" s="60"/>
      <c r="H8" s="70"/>
      <c r="I8" s="60"/>
      <c r="J8" s="68"/>
      <c r="K8" s="86"/>
    </row>
    <row r="9" spans="2:13" s="44" customFormat="1" ht="26.25" customHeight="1">
      <c r="B9" s="240">
        <v>2</v>
      </c>
      <c r="C9" s="241" t="str">
        <f>Planilha!D21</f>
        <v>DEMOLIÇÕES E RETIRADAS</v>
      </c>
      <c r="D9" s="236">
        <v>9847.9192065516654</v>
      </c>
      <c r="E9" s="242">
        <f>(D9/$D$21)</f>
        <v>2.2589701521672959E-2</v>
      </c>
      <c r="F9" s="69">
        <f>($D9*G9)/100</f>
        <v>9847.9192065516654</v>
      </c>
      <c r="G9" s="63">
        <v>100</v>
      </c>
      <c r="H9" s="69"/>
      <c r="I9" s="63"/>
      <c r="J9" s="66"/>
      <c r="K9" s="87"/>
      <c r="M9" s="57"/>
    </row>
    <row r="10" spans="2:13" s="44" customFormat="1" ht="9" customHeight="1">
      <c r="B10" s="240"/>
      <c r="C10" s="241"/>
      <c r="D10" s="236"/>
      <c r="E10" s="242"/>
      <c r="F10" s="70"/>
      <c r="G10" s="60"/>
      <c r="H10" s="72"/>
      <c r="I10" s="61"/>
      <c r="J10" s="67"/>
      <c r="K10" s="88"/>
    </row>
    <row r="11" spans="2:13" s="44" customFormat="1" ht="27" customHeight="1">
      <c r="B11" s="232">
        <v>3</v>
      </c>
      <c r="C11" s="241" t="str">
        <f>Planilha!D31</f>
        <v>IMPERMEABILIZAÇÕES</v>
      </c>
      <c r="D11" s="236">
        <v>231388.65228663513</v>
      </c>
      <c r="E11" s="242">
        <f>(D11/$D$21)</f>
        <v>0.53077208301829037</v>
      </c>
      <c r="F11" s="69">
        <f>($D11*G11)/100</f>
        <v>57847.163071658782</v>
      </c>
      <c r="G11" s="63">
        <v>25</v>
      </c>
      <c r="H11" s="69">
        <f>($D11*I11)/100</f>
        <v>104124.89352898581</v>
      </c>
      <c r="I11" s="63">
        <v>45</v>
      </c>
      <c r="J11" s="66">
        <f t="shared" ref="J11" si="0">($D11*K11)/100</f>
        <v>69416.595685990542</v>
      </c>
      <c r="K11" s="87">
        <v>30</v>
      </c>
      <c r="M11" s="57"/>
    </row>
    <row r="12" spans="2:13" s="44" customFormat="1" ht="9" customHeight="1">
      <c r="B12" s="240"/>
      <c r="C12" s="241"/>
      <c r="D12" s="236"/>
      <c r="E12" s="242"/>
      <c r="F12" s="70"/>
      <c r="G12" s="60"/>
      <c r="H12" s="70"/>
      <c r="I12" s="60"/>
      <c r="J12" s="70"/>
      <c r="K12" s="86"/>
    </row>
    <row r="13" spans="2:13" s="44" customFormat="1" ht="27" customHeight="1">
      <c r="B13" s="240">
        <v>4</v>
      </c>
      <c r="C13" s="241" t="str">
        <f>Planilha!D47</f>
        <v xml:space="preserve">REVESTIMENTO </v>
      </c>
      <c r="D13" s="236">
        <v>129941.4985974</v>
      </c>
      <c r="E13" s="242">
        <f>(D13/$D$21)</f>
        <v>0.29806699334427073</v>
      </c>
      <c r="F13" s="69"/>
      <c r="G13" s="63"/>
      <c r="H13" s="69">
        <f>($D13*I13)/100</f>
        <v>51976.599438960002</v>
      </c>
      <c r="I13" s="63">
        <v>40</v>
      </c>
      <c r="J13" s="66">
        <f>($D13*K13)/100</f>
        <v>77964.899158440006</v>
      </c>
      <c r="K13" s="87">
        <v>60</v>
      </c>
      <c r="M13" s="57"/>
    </row>
    <row r="14" spans="2:13" s="44" customFormat="1" ht="9" customHeight="1">
      <c r="B14" s="240"/>
      <c r="C14" s="241"/>
      <c r="D14" s="236"/>
      <c r="E14" s="242"/>
      <c r="F14" s="71"/>
      <c r="G14" s="62"/>
      <c r="H14" s="70"/>
      <c r="I14" s="60"/>
      <c r="J14" s="68"/>
      <c r="K14" s="86"/>
    </row>
    <row r="15" spans="2:13" s="44" customFormat="1" ht="27" customHeight="1">
      <c r="B15" s="232">
        <v>5</v>
      </c>
      <c r="C15" s="241" t="str">
        <f>Planilha!D54</f>
        <v>DISPOSITIVOS E EQUIPAMENTOS</v>
      </c>
      <c r="D15" s="236">
        <v>23824.906634403</v>
      </c>
      <c r="E15" s="242">
        <f>(D15/$D$21)</f>
        <v>5.4650888006355217E-2</v>
      </c>
      <c r="F15" s="69"/>
      <c r="G15" s="63"/>
      <c r="H15" s="69"/>
      <c r="I15" s="63"/>
      <c r="J15" s="66">
        <f>($D15*K15)/100</f>
        <v>23824.906634403</v>
      </c>
      <c r="K15" s="87">
        <v>100</v>
      </c>
      <c r="M15" s="57"/>
    </row>
    <row r="16" spans="2:13" s="44" customFormat="1" ht="9" customHeight="1">
      <c r="B16" s="240"/>
      <c r="C16" s="241"/>
      <c r="D16" s="236"/>
      <c r="E16" s="242"/>
      <c r="F16" s="71"/>
      <c r="G16" s="62"/>
      <c r="H16" s="71"/>
      <c r="I16" s="62"/>
      <c r="J16" s="68"/>
      <c r="K16" s="86"/>
    </row>
    <row r="17" spans="2:13" s="44" customFormat="1" ht="24" customHeight="1">
      <c r="B17" s="240">
        <v>6</v>
      </c>
      <c r="C17" s="241" t="str">
        <f>Planilha!D61</f>
        <v>REFORMA QUIOSQUES</v>
      </c>
      <c r="D17" s="236">
        <v>23834.003242514973</v>
      </c>
      <c r="E17" s="242">
        <f>(D17/$D$21)</f>
        <v>5.4671754308951645E-2</v>
      </c>
      <c r="F17" s="69">
        <f t="shared" ref="F17:H17" si="1">($D17*G17)/100</f>
        <v>9533.6012970059892</v>
      </c>
      <c r="G17" s="63">
        <v>40</v>
      </c>
      <c r="H17" s="69">
        <f t="shared" si="1"/>
        <v>9533.6012970059892</v>
      </c>
      <c r="I17" s="195">
        <v>40</v>
      </c>
      <c r="J17" s="69">
        <f>($D17*K17)/100</f>
        <v>4766.8006485029946</v>
      </c>
      <c r="K17" s="87">
        <v>20</v>
      </c>
    </row>
    <row r="18" spans="2:13" s="44" customFormat="1" ht="9" customHeight="1">
      <c r="B18" s="240"/>
      <c r="C18" s="241"/>
      <c r="D18" s="243"/>
      <c r="E18" s="244"/>
      <c r="F18" s="70"/>
      <c r="G18" s="60"/>
      <c r="H18" s="70"/>
      <c r="I18" s="60"/>
      <c r="J18" s="70"/>
      <c r="K18" s="86"/>
    </row>
    <row r="19" spans="2:13" s="44" customFormat="1" ht="27" customHeight="1">
      <c r="B19" s="232">
        <v>7</v>
      </c>
      <c r="C19" s="234" t="str">
        <f>Planilha!D75</f>
        <v>LIMPEZA E VERIFICAÇÃO FINAL</v>
      </c>
      <c r="D19" s="236">
        <v>1033.3166287500001</v>
      </c>
      <c r="E19" s="238">
        <f>(D19/$D$21)</f>
        <v>2.3702788103008169E-3</v>
      </c>
      <c r="F19" s="186"/>
      <c r="G19" s="187"/>
      <c r="H19" s="186"/>
      <c r="I19" s="187"/>
      <c r="J19" s="186">
        <f>($D19*K19)/100</f>
        <v>1033.3166287500001</v>
      </c>
      <c r="K19" s="196">
        <v>100</v>
      </c>
      <c r="M19" s="57"/>
    </row>
    <row r="20" spans="2:13" s="44" customFormat="1" ht="9" customHeight="1" thickBot="1">
      <c r="B20" s="233"/>
      <c r="C20" s="235"/>
      <c r="D20" s="237"/>
      <c r="E20" s="239"/>
      <c r="F20" s="89"/>
      <c r="G20" s="90"/>
      <c r="H20" s="89"/>
      <c r="I20" s="90"/>
      <c r="J20" s="91"/>
      <c r="K20" s="92"/>
    </row>
    <row r="21" spans="2:13" ht="14.25" customHeight="1">
      <c r="B21" s="73"/>
      <c r="C21" s="74" t="s">
        <v>92</v>
      </c>
      <c r="D21" s="193">
        <f>SUM(D7:D20)</f>
        <v>435947.29204825475</v>
      </c>
      <c r="E21" s="194">
        <f>SUM(E7:E20)</f>
        <v>1</v>
      </c>
      <c r="F21" s="188">
        <f>SUM(F7:F20)</f>
        <v>82051.782210816426</v>
      </c>
      <c r="G21" s="189">
        <f>(F21/$D21)</f>
        <v>0.18821491429687368</v>
      </c>
      <c r="H21" s="188">
        <f>SUM(H7:H20)</f>
        <v>170458.19290055177</v>
      </c>
      <c r="I21" s="189">
        <f>(H21/$D21)</f>
        <v>0.39100642671656705</v>
      </c>
      <c r="J21" s="188">
        <f>SUM(J7:J20)</f>
        <v>183437.31693688658</v>
      </c>
      <c r="K21" s="190">
        <f>(J21/$D21)</f>
        <v>0.42077865898655936</v>
      </c>
    </row>
    <row r="22" spans="2:13" ht="15" customHeight="1" thickBot="1">
      <c r="B22" s="75"/>
      <c r="C22" s="76" t="s">
        <v>91</v>
      </c>
      <c r="D22" s="77"/>
      <c r="E22" s="78"/>
      <c r="F22" s="191">
        <f>F21</f>
        <v>82051.782210816426</v>
      </c>
      <c r="G22" s="192">
        <f>G21</f>
        <v>0.18821491429687368</v>
      </c>
      <c r="H22" s="191">
        <f>F22+H21</f>
        <v>252509.9751113682</v>
      </c>
      <c r="I22" s="192">
        <f>G22+I21</f>
        <v>0.57922134101344069</v>
      </c>
      <c r="J22" s="191">
        <f>H22+J21</f>
        <v>435947.29204825475</v>
      </c>
      <c r="K22" s="79">
        <f>I22+K21</f>
        <v>1</v>
      </c>
    </row>
    <row r="23" spans="2:13">
      <c r="B23" s="58"/>
      <c r="C23" s="58"/>
      <c r="D23" s="59"/>
      <c r="E23" s="59"/>
      <c r="F23" s="59"/>
      <c r="G23" s="59"/>
      <c r="H23" s="59"/>
      <c r="I23" s="59"/>
      <c r="J23" s="59"/>
      <c r="K23" s="59"/>
    </row>
  </sheetData>
  <mergeCells count="36">
    <mergeCell ref="J5:K5"/>
    <mergeCell ref="C2:H4"/>
    <mergeCell ref="B5:B6"/>
    <mergeCell ref="C5:C6"/>
    <mergeCell ref="D5:D6"/>
    <mergeCell ref="E5:E6"/>
    <mergeCell ref="F5:G5"/>
    <mergeCell ref="H5:I5"/>
    <mergeCell ref="E11:E12"/>
    <mergeCell ref="D11:D12"/>
    <mergeCell ref="C11:C12"/>
    <mergeCell ref="B11:B12"/>
    <mergeCell ref="B7:B8"/>
    <mergeCell ref="C7:C8"/>
    <mergeCell ref="D7:D8"/>
    <mergeCell ref="E7:E8"/>
    <mergeCell ref="B9:B10"/>
    <mergeCell ref="C9:C10"/>
    <mergeCell ref="D9:D10"/>
    <mergeCell ref="E9:E10"/>
    <mergeCell ref="B19:B20"/>
    <mergeCell ref="C19:C20"/>
    <mergeCell ref="D19:D20"/>
    <mergeCell ref="E19:E20"/>
    <mergeCell ref="B13:B14"/>
    <mergeCell ref="C13:C14"/>
    <mergeCell ref="D13:D14"/>
    <mergeCell ref="E13:E14"/>
    <mergeCell ref="B15:B16"/>
    <mergeCell ref="C15:C16"/>
    <mergeCell ref="D15:D16"/>
    <mergeCell ref="E15:E16"/>
    <mergeCell ref="B17:B18"/>
    <mergeCell ref="C17:C18"/>
    <mergeCell ref="D17:D18"/>
    <mergeCell ref="E17:E18"/>
  </mergeCells>
  <printOptions horizontalCentered="1"/>
  <pageMargins left="0.19685039370078741" right="0.19685039370078741" top="0.78740157480314965" bottom="0.59055118110236227" header="0.31496062992125984" footer="0.31496062992125984"/>
  <pageSetup paperSize="9" fitToHeight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</vt:lpstr>
      <vt:lpstr>memória</vt:lpstr>
      <vt:lpstr>BDI</vt:lpstr>
      <vt:lpstr>Cronograma</vt:lpstr>
      <vt:lpstr>BDI!Area_de_impressao</vt:lpstr>
      <vt:lpstr>Planilha!Area_de_impressao</vt:lpstr>
      <vt:lpstr>Planilha!Titulos_de_impressao</vt:lpstr>
    </vt:vector>
  </TitlesOfParts>
  <Company>ENARC Eng. e Arq.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Cozinha Industrial SESC - Rio Branco - Acre</dc:title>
  <dc:subject>Orçamento de custo de construção</dc:subject>
  <dc:creator>Nazareno Maiolino e Hamilton R Carlos</dc:creator>
  <cp:lastModifiedBy>Leonardo Roeder</cp:lastModifiedBy>
  <cp:lastPrinted>2019-06-19T21:12:48Z</cp:lastPrinted>
  <dcterms:created xsi:type="dcterms:W3CDTF">1998-12-06T19:46:28Z</dcterms:created>
  <dcterms:modified xsi:type="dcterms:W3CDTF">2019-06-24T18:28:30Z</dcterms:modified>
</cp:coreProperties>
</file>